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Stimulus\2. POP 3-programma\4. Formats\Info openstellingen - benodigde doc\2021- 04 M16A Samenwerking ihkv EIP agrofood\"/>
    </mc:Choice>
  </mc:AlternateContent>
  <xr:revisionPtr revIDLastSave="0" documentId="8_{4F1ED202-6391-4A82-B6E3-1858198ABB54}" xr6:coauthVersionLast="46" xr6:coauthVersionMax="46" xr10:uidLastSave="{00000000-0000-0000-0000-000000000000}"/>
  <bookViews>
    <workbookView xWindow="-108" yWindow="-108" windowWidth="23256" windowHeight="12576" xr2:uid="{00000000-000D-0000-FFFF-FFFF00000000}"/>
  </bookViews>
  <sheets>
    <sheet name="Voorblad" sheetId="6" r:id="rId1"/>
    <sheet name="Geen SCO" sheetId="1" r:id="rId2"/>
    <sheet name="SCO" sheetId="4" r:id="rId3"/>
    <sheet name="Blad2" sheetId="2" state="hidden" r:id="rId4"/>
    <sheet name="Blad3" sheetId="3" state="hidden" r:id="rId5"/>
  </sheets>
  <definedNames>
    <definedName name="coördinatiekostenvanhetsamenwerkingsverband">Blad2!$B$2:$D$2</definedName>
    <definedName name="coördinatiekostenvanhetsamenwerkingsverband1">Blad2!$B$2:$C$2</definedName>
    <definedName name="ja">Blad2!$D$15</definedName>
    <definedName name="jaja">Blad2!$D$15</definedName>
    <definedName name="janee">Blad2!$D$15</definedName>
    <definedName name="Kostenvanadviezenduurzaamheidopmilieueneconomischgebied">Blad2!$B$8:$E$8</definedName>
    <definedName name="Kostenvanadviezenduurzaamheidopmilieueneconomischgebied1">Blad2!$B$8</definedName>
    <definedName name="Kostenvanadviseursarchitecteneningenieurs">Blad2!$B$7:$E$7</definedName>
    <definedName name="Kostenvanadviseursarchitecteneningenieurs1">Blad2!$B$7:$C$7</definedName>
    <definedName name="Kostenvanbouwverbeteringverwervingofleasingvanonroerendezaken">Blad2!$B$4:$F$4</definedName>
    <definedName name="Kostenvanbouwverbeteringverwervingofleasingvanonroerendezaken1">Blad2!$B$4:$C$4</definedName>
    <definedName name="Kostenvankoopofhuurkoopvannieuwemachineseninstallatiestotmaximaaldemarktwaardevandeactiva">Blad2!$B$5:$C$5</definedName>
    <definedName name="Kostenvankoopofhuurkoopvannieuwemachineseninstallatiestotmaximaaldemarktwaardevandeactiva1">Blad2!$B$5:$C$5</definedName>
    <definedName name="kostenvankoopvantweedehandsmachineseninstallaties">Blad2!$B$11:$C$11</definedName>
    <definedName name="kostenvankoopvantweedehandsmachineseninstallaties1">Blad2!$B$11</definedName>
    <definedName name="Kostenvantweedehandsgoederentotmaximaaldemarktwaardevandeactiva">Blad2!$B$6:$C$6</definedName>
    <definedName name="Kostenvantweedehandsgoederentotmaximaaldemarktwaardevandeactiva1">Blad2!$B$6:$C$6</definedName>
    <definedName name="Kostenvanverwervingofontwikkelingvancomputersoftware">Blad2!$B$9:$E$9</definedName>
    <definedName name="Kostenvanverwervingofontwikkelingvancomputersoftware1">Blad2!$B$9:$C$9</definedName>
    <definedName name="kostenvanverwervingvanoctrooienlicentiesauteursrechtenenmerken">Blad2!$B$10:$C$10</definedName>
    <definedName name="kostenvanverwervingvanoctrooienlicentiesauteursrechtenenmerken1">Blad2!$B$9:$C$9</definedName>
    <definedName name="kostenvooraankoopvangrond">Blad2!$B$7:$C$7</definedName>
    <definedName name="kostenvooraankoopvangrond1">Blad2!$B$7</definedName>
    <definedName name="kostenvoorbouwofverbeteringvanonroerendezaken">Blad2!$B$5:$F$5</definedName>
    <definedName name="kostenvoorbouwofverbeteringvanonroerendezaken1">Blad2!$B$5:$C$5</definedName>
    <definedName name="kostenvoordekoopvannieuwemachineseninstallaties">Blad2!$B$8:$C$8</definedName>
    <definedName name="kostenvoordekoopvannieuwemachineseninstallaties1">Blad2!$B$8:$C$8</definedName>
    <definedName name="Kostenvoorhaalbaarheidsstudies">Blad2!$B$9:$E$9</definedName>
    <definedName name="Kostenvoorhaalbaarheidsstudies1">Blad2!$B$9:$C$9</definedName>
    <definedName name="Kostenvoorhetverspreidenvanresultatenvanhetproject">Blad2!$B$3:$D$3</definedName>
    <definedName name="kostenvoorhetverspreidenvanresultatenvanhetproject1">Blad2!$B$3:$C$3</definedName>
    <definedName name="kostenvoorprojectmanagementenprojectadministratie">Blad2!$B$4:$D$4</definedName>
    <definedName name="kostenvoorprojectmanagementenprojectadministratie1">Blad2!$B$4:$C$4</definedName>
    <definedName name="kostenvoorverwervingofleasingvanonroerendezaken">Blad2!$B$6:$F$6</definedName>
    <definedName name="kostenvoorverwervingofleasingvanonroerendezaken1">Blad2!$B$6:$C$6</definedName>
    <definedName name="Kostenwaaronderpersoneelskostenvoorcoördinatievanhetsamenwerkingsverband">Blad2!$B$2:$E$2</definedName>
    <definedName name="Kostenwaaronderpersoneelskostenvoorcoördinatievanhetsamenwerkingsverband1">Blad2!$B$2:$C$2</definedName>
    <definedName name="Kostenwaaronderpersoneelskostenvoorverspreidingvanderesultatenvanhetproject">Blad2!$B$3:$E$3</definedName>
    <definedName name="Kostenwaaronderpersoneelskostenvoorverspreidingvanderesultatenvanhetproject1">Blad2!$B$3:$C$3</definedName>
    <definedName name="neeja">Blad2!$D$16:$F$16</definedName>
    <definedName name="neenee">Blad2!$D$16:$F$16</definedName>
    <definedName name="Operationelekostenvoorhettestenenontwikkelenvaneeninnovatieindepraktijk">Blad2!$B$12:$F$12</definedName>
    <definedName name="Operationelekostenvoorhettestenenontwikkelenvaneeninnovatieindepraktijk1">Blad2!$B$12:$C$12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4" l="1"/>
  <c r="K25" i="4"/>
  <c r="K24" i="4"/>
  <c r="K23" i="4"/>
  <c r="K22" i="4"/>
  <c r="K21" i="4"/>
  <c r="K20" i="4"/>
  <c r="K19" i="4"/>
  <c r="K18" i="4"/>
  <c r="K17" i="4"/>
  <c r="K16" i="4"/>
  <c r="K18" i="1"/>
  <c r="K17" i="1"/>
  <c r="K16" i="1"/>
  <c r="K15" i="1"/>
  <c r="K14" i="1"/>
  <c r="K13" i="1"/>
  <c r="K12" i="1"/>
  <c r="K11" i="1"/>
  <c r="K10" i="1"/>
  <c r="K9" i="1"/>
  <c r="K8" i="1"/>
  <c r="L2" i="2"/>
  <c r="M2" i="2"/>
  <c r="L3" i="2"/>
  <c r="M3" i="2"/>
  <c r="L4" i="2"/>
  <c r="M4" i="2"/>
  <c r="L5" i="2"/>
  <c r="M5" i="2"/>
  <c r="L6" i="2"/>
  <c r="M6" i="2"/>
  <c r="L7" i="2"/>
  <c r="M7" i="2"/>
  <c r="L8" i="2"/>
  <c r="M8" i="2"/>
  <c r="L9" i="2"/>
  <c r="M9" i="2"/>
  <c r="L10" i="2"/>
  <c r="M10" i="2"/>
  <c r="L11" i="2"/>
  <c r="M11" i="2"/>
  <c r="L12" i="2"/>
  <c r="M12" i="2"/>
  <c r="N3" i="2"/>
  <c r="N5" i="2"/>
  <c r="N7" i="2"/>
  <c r="N9" i="2"/>
  <c r="N11" i="2"/>
  <c r="N12" i="2"/>
  <c r="N10" i="2"/>
  <c r="N8" i="2"/>
  <c r="N6" i="2"/>
  <c r="N4" i="2"/>
  <c r="N2" i="2"/>
  <c r="D11" i="4" l="1"/>
  <c r="A10" i="4"/>
  <c r="A11" i="4"/>
  <c r="D12" i="4" l="1"/>
  <c r="D39" i="4"/>
  <c r="J27" i="4"/>
  <c r="I26" i="4"/>
  <c r="I25" i="4"/>
  <c r="I24" i="4"/>
  <c r="I23" i="4"/>
  <c r="I22" i="4"/>
  <c r="I21" i="4"/>
  <c r="I20" i="4"/>
  <c r="I19" i="4"/>
  <c r="I18" i="4"/>
  <c r="I17" i="4"/>
  <c r="I16" i="4"/>
  <c r="H5" i="4"/>
  <c r="I13" i="1"/>
  <c r="I12" i="1"/>
  <c r="I11" i="1"/>
  <c r="I10" i="1"/>
  <c r="I15" i="1"/>
  <c r="E10" i="4" l="1"/>
  <c r="E11" i="4"/>
  <c r="F11" i="4" s="1"/>
  <c r="F10" i="4"/>
  <c r="I27" i="4"/>
  <c r="I29" i="4" s="1"/>
  <c r="L18" i="4"/>
  <c r="L19" i="4"/>
  <c r="L20" i="4"/>
  <c r="L21" i="4"/>
  <c r="L22" i="4"/>
  <c r="L23" i="4"/>
  <c r="L24" i="4"/>
  <c r="L25" i="4"/>
  <c r="L26" i="4"/>
  <c r="L16" i="4"/>
  <c r="L17" i="4"/>
  <c r="L15" i="1"/>
  <c r="L10" i="1"/>
  <c r="L11" i="1"/>
  <c r="L12" i="1"/>
  <c r="L13" i="1"/>
  <c r="F12" i="4" l="1"/>
  <c r="E12" i="4"/>
  <c r="L27" i="4"/>
  <c r="L29" i="4" s="1"/>
  <c r="H4" i="1"/>
  <c r="A32" i="2" l="1"/>
  <c r="A33" i="2"/>
  <c r="A34" i="2"/>
  <c r="A35" i="2"/>
  <c r="I9" i="1" l="1"/>
  <c r="L9" i="1" s="1"/>
  <c r="I14" i="1"/>
  <c r="L14" i="1" s="1"/>
  <c r="D31" i="1"/>
  <c r="J19" i="1"/>
  <c r="I8" i="1"/>
  <c r="L8" i="1" s="1"/>
  <c r="I18" i="1" l="1"/>
  <c r="L18" i="1" s="1"/>
  <c r="I16" i="1"/>
  <c r="L16" i="1" s="1"/>
  <c r="I17" i="1"/>
  <c r="L17" i="1" s="1"/>
  <c r="L19" i="1" l="1"/>
  <c r="L21" i="1" s="1"/>
  <c r="I19" i="1"/>
  <c r="I21" i="1" s="1"/>
</calcChain>
</file>

<file path=xl/sharedStrings.xml><?xml version="1.0" encoding="utf-8"?>
<sst xmlns="http://schemas.openxmlformats.org/spreadsheetml/2006/main" count="238" uniqueCount="84">
  <si>
    <t>Omschrijving kosten incl. onderbouwing</t>
  </si>
  <si>
    <t>Eenheid</t>
  </si>
  <si>
    <t>Subtotaal</t>
  </si>
  <si>
    <t>Niet subsidiabele kosten</t>
  </si>
  <si>
    <t>Subsidiabele kosten</t>
  </si>
  <si>
    <t>Totaal</t>
  </si>
  <si>
    <t>Totale kosten</t>
  </si>
  <si>
    <t>Financier subsidiabele kosten</t>
  </si>
  <si>
    <t>Begroting</t>
  </si>
  <si>
    <t>%</t>
  </si>
  <si>
    <t>Eigen bijdrage(n) aanvrager(s)</t>
  </si>
  <si>
    <t>…</t>
  </si>
  <si>
    <t>Gevraagde subsidie POP3</t>
  </si>
  <si>
    <t>Totale financiering</t>
  </si>
  <si>
    <t>Financiering</t>
  </si>
  <si>
    <t>Kostensoort</t>
  </si>
  <si>
    <t>Kostentype</t>
  </si>
  <si>
    <t xml:space="preserve"> Tarief </t>
  </si>
  <si>
    <t xml:space="preserve"> Aangevraagde kosten </t>
  </si>
  <si>
    <t>Subsidie %</t>
  </si>
  <si>
    <t>Leverancier (kosten derden)/ medewerker (personeel)</t>
  </si>
  <si>
    <t>Niet verrekenbare BTW (indien van toepassing)</t>
  </si>
  <si>
    <t>vast</t>
  </si>
  <si>
    <t>proportioneel</t>
  </si>
  <si>
    <t>Overige financiering privaat</t>
  </si>
  <si>
    <t>Overige financiering publiek</t>
  </si>
  <si>
    <t>Vast/proportioneel</t>
  </si>
  <si>
    <t>Bijdrage in natura</t>
  </si>
  <si>
    <t>Personeelskosten</t>
  </si>
  <si>
    <t>Afschrijving</t>
  </si>
  <si>
    <t>Partner</t>
  </si>
  <si>
    <t>Kosten derden</t>
  </si>
  <si>
    <t>Kostensoort / kostentype</t>
  </si>
  <si>
    <t>Afschrijvingskosten</t>
  </si>
  <si>
    <t>ja</t>
  </si>
  <si>
    <t>nee</t>
  </si>
  <si>
    <t>Soort onderneming</t>
  </si>
  <si>
    <t>groot</t>
  </si>
  <si>
    <t>middelgroot</t>
  </si>
  <si>
    <t>klein</t>
  </si>
  <si>
    <t>n.v.t.</t>
  </si>
  <si>
    <t>coördinatiekosten van het samenwerkingsverband</t>
  </si>
  <si>
    <t>kosten voor het verspreiden van resultaten van het project</t>
  </si>
  <si>
    <t>kosten voor projectmanagement en projectadministratie</t>
  </si>
  <si>
    <t>kosten voor bouw of verbetering van onroerende zaken</t>
  </si>
  <si>
    <t>kosten voor verwerving of leasing van onroerende zaken</t>
  </si>
  <si>
    <t>kosten voor aankoop van grond</t>
  </si>
  <si>
    <t>kosten voor de koop van nieuwe machines en installaties tot maximaal de marktwaarde van de activa</t>
  </si>
  <si>
    <t>kosten van verwerving of ontwikkeling van computersoftware</t>
  </si>
  <si>
    <t>kosten van verwerving van octrooien, licenties, auteursrechten en merken</t>
  </si>
  <si>
    <t>kosten van koop van tweedehands machines en installaties tot maximaal de marktwaarde van de activa</t>
  </si>
  <si>
    <t>operationele kosten voor het testen en ontwikkelen van een innovatie in de praktijk</t>
  </si>
  <si>
    <t>kosten derden</t>
  </si>
  <si>
    <t>personeelskosten</t>
  </si>
  <si>
    <t>x</t>
  </si>
  <si>
    <t>Subsidiepercentage; handel in en voortbrenging van landbouwproducten</t>
  </si>
  <si>
    <t>-</t>
  </si>
  <si>
    <t>Voldoet project aan voorwaarden* voor extra subsidiepercentage van 15%?</t>
  </si>
  <si>
    <t>Subsidiebedrag</t>
  </si>
  <si>
    <t>Project gericht op handel in of voortbrenging van landbouwproducten?</t>
  </si>
  <si>
    <t>grootplus</t>
  </si>
  <si>
    <t>middelplus</t>
  </si>
  <si>
    <t>kleinplus</t>
  </si>
  <si>
    <t>kosten voor de koop van nieuwe machines en installaties</t>
  </si>
  <si>
    <t>kosten van koop van tweedehands machines en installaties</t>
  </si>
  <si>
    <t>** De subsidiepercentages kunnen worden verhoogd met 15% indien:
a. het samenwerkingsverband bestaat uit tenminste één kleine- of middelgrote onderneming als omschreven in bijlage 1 bij VO (EU) 651/2014 en geen van de partijen meer dan 70% van de kosten draagt, of
b. een onderzoeks- of onderwijsinstelling aan het samenwerkingsverband deelneemt en deze instelling minimaal 10% van de kosten draagt.</t>
  </si>
  <si>
    <t>Begroting en financiering zonder gebruikmaking SCO</t>
  </si>
  <si>
    <t>Begroting en financiering met gebruikmaking SCO</t>
  </si>
  <si>
    <t>SCO 'personeelskosten'</t>
  </si>
  <si>
    <t>SCO 'totale overige kosten als percentage van de directe personeelskosten'</t>
  </si>
  <si>
    <t>Wilt u in uw begroting gebruik maken van een vereenvoudigde kostenoptie (SCO)? Zo ja, gebruik het format op tabblad 'SCO'. Zo nee, gebruik het format op tabblad 'Geen SCO'.</t>
  </si>
  <si>
    <t>Totaal project</t>
  </si>
  <si>
    <t>20% * 115%</t>
  </si>
  <si>
    <t>Van welke vereenvoudigde kostenoptie wilt u gebruik maken?</t>
  </si>
  <si>
    <t>Verschil</t>
  </si>
  <si>
    <t xml:space="preserve">Vul in cel D10 de projectkosten in op basis waarvan de forfaitaire opslag berekend moet worden. Vul vervolgens de tabel vanaf cel A15 in. Uiteindelijk moet in de kolom Verschil elke cel op € 0 uitkomen. </t>
  </si>
  <si>
    <t>De grijze cellen bevatten formules, deze mogen niet worden aangepast.</t>
  </si>
  <si>
    <t>Bij de kostenregels van een SCO kan als eenheid "1" worden aangegeven en bij het tarief het totaalbedrag.</t>
  </si>
  <si>
    <t>Subsidiabele kosten o.b.v. ingevulde partnerbegroting</t>
  </si>
  <si>
    <t>Overige kosten</t>
  </si>
  <si>
    <r>
      <rPr>
        <b/>
        <i/>
        <sz val="10"/>
        <color theme="1"/>
        <rFont val="Calibri"/>
        <family val="2"/>
        <scheme val="minor"/>
      </rPr>
      <t xml:space="preserve">Let op! </t>
    </r>
    <r>
      <rPr>
        <i/>
        <sz val="10"/>
        <color theme="1"/>
        <rFont val="Calibri"/>
        <family val="2"/>
        <scheme val="minor"/>
      </rPr>
      <t>Dit rekenblad houdt geen rekening met aftopping op kostensoort niveau conform artikel 2.5.6 en met aftopping op het maximale subsidiebedrag conform artikel 2.5.10</t>
    </r>
  </si>
  <si>
    <r>
      <rPr>
        <b/>
        <i/>
        <sz val="11"/>
        <color theme="1"/>
        <rFont val="Calibri"/>
        <family val="2"/>
        <scheme val="minor"/>
      </rPr>
      <t>Let op:</t>
    </r>
    <r>
      <rPr>
        <i/>
        <sz val="11"/>
        <color theme="1"/>
        <rFont val="Calibri"/>
        <family val="2"/>
        <scheme val="minor"/>
      </rPr>
      <t xml:space="preserve"> Indien er sprake is van een project waarbij één (of meerdere) van de partners gebruik wil maken van IKS-systematiek, kan er </t>
    </r>
    <r>
      <rPr>
        <i/>
        <u/>
        <sz val="11"/>
        <color theme="1"/>
        <rFont val="Calibri"/>
        <family val="2"/>
        <scheme val="minor"/>
      </rPr>
      <t>geen</t>
    </r>
    <r>
      <rPr>
        <i/>
        <sz val="11"/>
        <color theme="1"/>
        <rFont val="Calibri"/>
        <family val="2"/>
        <scheme val="minor"/>
      </rPr>
      <t xml:space="preserve"> gebruik gemaakt worden van SCO's.</t>
    </r>
  </si>
  <si>
    <t>Het maximale subsidiebedrag per project bedraagt € 500.000.</t>
  </si>
  <si>
    <t>Onbetaalde eigen arbeid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</si>
</sst>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8"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0"/>
      <color rgb="FF000000"/>
      <name val="Calibri"/>
      <family val="2"/>
      <scheme val="minor"/>
    </font>
    <font>
      <sz val="10"/>
      <color rgb="FF000000"/>
      <name val="Calibri"/>
      <family val="2"/>
      <scheme val="minor"/>
    </font>
    <font>
      <b/>
      <sz val="12"/>
      <color theme="1"/>
      <name val="Calibri"/>
      <family val="2"/>
      <scheme val="minor"/>
    </font>
    <font>
      <b/>
      <sz val="11"/>
      <color theme="1"/>
      <name val="Calibri"/>
      <family val="2"/>
      <scheme val="minor"/>
    </font>
    <font>
      <sz val="10"/>
      <color theme="0"/>
      <name val="Calibri"/>
      <family val="2"/>
      <scheme val="minor"/>
    </font>
    <font>
      <b/>
      <sz val="11"/>
      <name val="Calibri"/>
      <family val="2"/>
      <scheme val="minor"/>
    </font>
    <font>
      <sz val="11"/>
      <name val="Calibri"/>
      <family val="2"/>
      <scheme val="minor"/>
    </font>
    <font>
      <b/>
      <sz val="18"/>
      <color theme="1"/>
      <name val="Calibri"/>
      <family val="2"/>
      <scheme val="minor"/>
    </font>
    <font>
      <b/>
      <sz val="20"/>
      <color theme="1"/>
      <name val="Calibri"/>
      <family val="2"/>
      <scheme val="minor"/>
    </font>
    <font>
      <i/>
      <sz val="11"/>
      <color theme="1"/>
      <name val="Calibri"/>
      <family val="2"/>
      <scheme val="minor"/>
    </font>
    <font>
      <i/>
      <u/>
      <sz val="11"/>
      <color theme="1"/>
      <name val="Calibri"/>
      <family val="2"/>
      <scheme val="minor"/>
    </font>
    <font>
      <b/>
      <i/>
      <sz val="10"/>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Fill="1" applyBorder="1" applyAlignment="1">
      <alignment vertical="center" wrapText="1"/>
    </xf>
    <xf numFmtId="0" fontId="4" fillId="0" borderId="3" xfId="0" applyFont="1" applyBorder="1" applyAlignment="1">
      <alignment vertical="center" wrapText="1"/>
    </xf>
    <xf numFmtId="0" fontId="4" fillId="0" borderId="7" xfId="0" applyFont="1" applyBorder="1" applyAlignment="1">
      <alignment vertical="center" wrapText="1"/>
    </xf>
    <xf numFmtId="0" fontId="3" fillId="0" borderId="6" xfId="0" applyFont="1" applyBorder="1" applyAlignment="1">
      <alignment vertical="center" wrapText="1"/>
    </xf>
    <xf numFmtId="0" fontId="5" fillId="0" borderId="5" xfId="0" applyFont="1" applyBorder="1" applyAlignment="1">
      <alignment vertical="center" wrapText="1"/>
    </xf>
    <xf numFmtId="9" fontId="5" fillId="0" borderId="5" xfId="0" applyNumberFormat="1"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44" fontId="3" fillId="0" borderId="3" xfId="1" applyFont="1" applyBorder="1" applyAlignment="1">
      <alignment vertical="center" wrapText="1"/>
    </xf>
    <xf numFmtId="44" fontId="3" fillId="0" borderId="7" xfId="1" applyFont="1" applyBorder="1" applyAlignment="1">
      <alignment vertical="center" wrapText="1"/>
    </xf>
    <xf numFmtId="0" fontId="3" fillId="0" borderId="5"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3" fillId="0" borderId="0" xfId="0" applyFont="1" applyAlignment="1">
      <alignment wrapText="1"/>
    </xf>
    <xf numFmtId="0" fontId="4" fillId="0" borderId="7" xfId="0" applyFont="1" applyBorder="1" applyAlignment="1">
      <alignment wrapText="1"/>
    </xf>
    <xf numFmtId="0" fontId="3" fillId="0" borderId="7" xfId="0" applyFont="1" applyBorder="1" applyAlignment="1">
      <alignment wrapText="1"/>
    </xf>
    <xf numFmtId="0" fontId="4" fillId="0" borderId="3" xfId="0" applyFont="1" applyBorder="1" applyAlignment="1">
      <alignment wrapText="1"/>
    </xf>
    <xf numFmtId="0" fontId="3" fillId="0" borderId="3" xfId="0" applyFont="1" applyBorder="1" applyAlignment="1">
      <alignment wrapText="1"/>
    </xf>
    <xf numFmtId="0" fontId="3" fillId="0" borderId="0" xfId="0" applyFont="1" applyAlignment="1">
      <alignment vertical="center" wrapText="1"/>
    </xf>
    <xf numFmtId="9" fontId="3" fillId="0" borderId="3" xfId="2" applyFont="1" applyBorder="1" applyAlignment="1">
      <alignment vertical="center" wrapText="1"/>
    </xf>
    <xf numFmtId="0" fontId="2" fillId="0" borderId="10" xfId="0" applyFont="1" applyBorder="1" applyAlignment="1">
      <alignment vertical="center" wrapText="1"/>
    </xf>
    <xf numFmtId="0" fontId="7" fillId="0" borderId="0" xfId="0" applyFont="1" applyAlignment="1">
      <alignment vertical="center" wrapText="1"/>
    </xf>
    <xf numFmtId="9" fontId="3" fillId="0" borderId="3" xfId="2" applyFont="1" applyFill="1" applyBorder="1" applyAlignment="1">
      <alignment vertical="center" wrapText="1"/>
    </xf>
    <xf numFmtId="0" fontId="0" fillId="0" borderId="0" xfId="0" applyAlignment="1">
      <alignment wrapText="1"/>
    </xf>
    <xf numFmtId="0" fontId="0" fillId="0" borderId="3"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8" fillId="0" borderId="19" xfId="0" applyFont="1" applyBorder="1" applyAlignment="1">
      <alignment wrapText="1"/>
    </xf>
    <xf numFmtId="0" fontId="8" fillId="0" borderId="5" xfId="0" applyFont="1" applyBorder="1" applyAlignment="1">
      <alignment wrapText="1"/>
    </xf>
    <xf numFmtId="0" fontId="8" fillId="0" borderId="20" xfId="0" applyFont="1" applyBorder="1" applyAlignment="1">
      <alignment wrapText="1"/>
    </xf>
    <xf numFmtId="0" fontId="0" fillId="0" borderId="21" xfId="0" applyBorder="1" applyAlignment="1">
      <alignment wrapText="1"/>
    </xf>
    <xf numFmtId="0" fontId="0" fillId="0" borderId="23" xfId="0" applyBorder="1" applyAlignment="1">
      <alignment wrapText="1"/>
    </xf>
    <xf numFmtId="0" fontId="0" fillId="0" borderId="22" xfId="0" applyBorder="1" applyAlignment="1">
      <alignment wrapText="1"/>
    </xf>
    <xf numFmtId="9" fontId="0" fillId="0" borderId="24" xfId="2" applyFont="1" applyBorder="1" applyAlignment="1">
      <alignment horizontal="center" wrapText="1"/>
    </xf>
    <xf numFmtId="9" fontId="0" fillId="0" borderId="26" xfId="2" applyFont="1" applyBorder="1" applyAlignment="1">
      <alignment horizontal="center" wrapText="1"/>
    </xf>
    <xf numFmtId="9" fontId="0" fillId="0" borderId="25" xfId="2" applyFont="1" applyBorder="1" applyAlignment="1">
      <alignment horizontal="center" wrapText="1"/>
    </xf>
    <xf numFmtId="0" fontId="0" fillId="0" borderId="14"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16" xfId="0" quotePrefix="1" applyBorder="1" applyAlignment="1">
      <alignment horizontal="center" wrapText="1"/>
    </xf>
    <xf numFmtId="0" fontId="0" fillId="0" borderId="18" xfId="0" quotePrefix="1" applyBorder="1" applyAlignment="1">
      <alignment horizontal="center" wrapText="1"/>
    </xf>
    <xf numFmtId="0" fontId="0" fillId="0" borderId="3" xfId="0" quotePrefix="1" applyBorder="1" applyAlignment="1">
      <alignment horizontal="center" wrapText="1"/>
    </xf>
    <xf numFmtId="0" fontId="3" fillId="0" borderId="0" xfId="0" applyFont="1" applyAlignment="1"/>
    <xf numFmtId="0" fontId="7" fillId="0" borderId="0" xfId="0" applyFont="1" applyAlignment="1">
      <alignment vertical="center"/>
    </xf>
    <xf numFmtId="0" fontId="10" fillId="0" borderId="0" xfId="0" applyFont="1" applyFill="1"/>
    <xf numFmtId="0" fontId="11" fillId="0" borderId="0" xfId="0" applyFont="1" applyFill="1" applyAlignment="1">
      <alignment wrapText="1"/>
    </xf>
    <xf numFmtId="0" fontId="11" fillId="0" borderId="0" xfId="0" applyFont="1" applyFill="1" applyAlignment="1">
      <alignment horizontal="left"/>
    </xf>
    <xf numFmtId="0" fontId="11" fillId="0" borderId="0" xfId="0" applyFont="1" applyFill="1"/>
    <xf numFmtId="9" fontId="11" fillId="0" borderId="0" xfId="0" applyNumberFormat="1" applyFont="1" applyFill="1"/>
    <xf numFmtId="0" fontId="7" fillId="2" borderId="7" xfId="0" applyFont="1" applyFill="1" applyBorder="1" applyAlignment="1">
      <alignment horizontal="left" vertical="center" wrapText="1" indent="2"/>
    </xf>
    <xf numFmtId="0" fontId="3" fillId="0" borderId="0" xfId="0" applyFont="1" applyAlignment="1">
      <alignment horizontal="left" vertical="center" wrapText="1" indent="2"/>
    </xf>
    <xf numFmtId="0" fontId="9" fillId="0" borderId="0" xfId="0" applyFont="1" applyAlignment="1">
      <alignment horizontal="left" vertical="center" wrapText="1" indent="2"/>
    </xf>
    <xf numFmtId="0" fontId="7" fillId="2" borderId="3" xfId="0" applyFont="1" applyFill="1" applyBorder="1" applyAlignment="1">
      <alignment horizontal="left" vertical="center" wrapText="1" indent="2"/>
    </xf>
    <xf numFmtId="0" fontId="13" fillId="0" borderId="0" xfId="0" applyFont="1" applyAlignment="1">
      <alignment wrapText="1"/>
    </xf>
    <xf numFmtId="44" fontId="2" fillId="2" borderId="15" xfId="1" applyFont="1" applyFill="1" applyBorder="1" applyAlignment="1" applyProtection="1">
      <alignment vertical="center" wrapText="1"/>
      <protection locked="0"/>
    </xf>
    <xf numFmtId="9" fontId="3" fillId="3" borderId="6" xfId="2" applyFont="1" applyFill="1" applyBorder="1" applyAlignment="1">
      <alignment vertical="center" wrapText="1"/>
    </xf>
    <xf numFmtId="44" fontId="3" fillId="3" borderId="7" xfId="1" applyFont="1" applyFill="1" applyBorder="1" applyAlignment="1">
      <alignment vertical="center" wrapText="1"/>
    </xf>
    <xf numFmtId="44" fontId="3" fillId="3" borderId="3" xfId="1" applyFont="1" applyFill="1" applyBorder="1" applyAlignment="1">
      <alignment vertical="center" wrapText="1"/>
    </xf>
    <xf numFmtId="9" fontId="3" fillId="3" borderId="5" xfId="2" applyFont="1" applyFill="1" applyBorder="1" applyAlignment="1">
      <alignment vertical="center" wrapText="1"/>
    </xf>
    <xf numFmtId="44" fontId="3" fillId="3" borderId="5" xfId="1" applyFont="1" applyFill="1" applyBorder="1" applyAlignment="1">
      <alignment vertical="center" wrapText="1"/>
    </xf>
    <xf numFmtId="44" fontId="2" fillId="3" borderId="37" xfId="1" applyFont="1" applyFill="1" applyBorder="1" applyAlignment="1">
      <alignment vertical="center" wrapText="1"/>
    </xf>
    <xf numFmtId="44" fontId="2" fillId="3" borderId="7" xfId="1" applyFont="1" applyFill="1" applyBorder="1" applyAlignment="1">
      <alignment horizontal="left" vertical="center" wrapText="1"/>
    </xf>
    <xf numFmtId="44" fontId="2" fillId="3" borderId="7" xfId="1" applyFont="1" applyFill="1" applyBorder="1" applyAlignment="1">
      <alignment vertical="center" wrapText="1"/>
    </xf>
    <xf numFmtId="44" fontId="2" fillId="3" borderId="3" xfId="1" applyFont="1" applyFill="1" applyBorder="1" applyAlignment="1">
      <alignment wrapText="1"/>
    </xf>
    <xf numFmtId="44" fontId="2" fillId="3" borderId="3" xfId="1" applyFont="1" applyFill="1" applyBorder="1" applyAlignment="1">
      <alignment vertical="center" wrapText="1"/>
    </xf>
    <xf numFmtId="44" fontId="3" fillId="3" borderId="7" xfId="0" applyNumberFormat="1" applyFont="1" applyFill="1" applyBorder="1" applyAlignment="1">
      <alignment wrapText="1"/>
    </xf>
    <xf numFmtId="44" fontId="3" fillId="3" borderId="3" xfId="1" applyFont="1" applyFill="1" applyBorder="1" applyAlignment="1">
      <alignment wrapText="1"/>
    </xf>
    <xf numFmtId="44" fontId="2" fillId="3" borderId="7" xfId="1" applyFont="1" applyFill="1" applyBorder="1" applyAlignment="1">
      <alignment wrapText="1"/>
    </xf>
    <xf numFmtId="44" fontId="2" fillId="3" borderId="15" xfId="1" applyFont="1" applyFill="1" applyBorder="1" applyAlignment="1" applyProtection="1">
      <alignment vertical="center" wrapText="1"/>
    </xf>
    <xf numFmtId="0" fontId="14" fillId="0" borderId="0" xfId="0" applyFont="1"/>
    <xf numFmtId="0" fontId="4" fillId="0" borderId="0" xfId="0" applyFont="1" applyAlignment="1"/>
    <xf numFmtId="0" fontId="4" fillId="0" borderId="0" xfId="0" applyFont="1" applyAlignment="1">
      <alignment horizontal="left"/>
    </xf>
    <xf numFmtId="0" fontId="12" fillId="0" borderId="0" xfId="0" applyFont="1" applyAlignment="1">
      <alignment horizontal="center" vertical="center" wrapText="1"/>
    </xf>
    <xf numFmtId="0" fontId="4" fillId="0" borderId="0" xfId="0" applyFont="1" applyAlignment="1">
      <alignment horizontal="left" wrapText="1"/>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2" fillId="0" borderId="0" xfId="0" applyFont="1" applyAlignment="1">
      <alignment horizontal="left" vertical="top" wrapText="1"/>
    </xf>
    <xf numFmtId="0" fontId="7" fillId="2" borderId="4" xfId="0" applyFont="1" applyFill="1" applyBorder="1" applyAlignment="1">
      <alignment horizontal="left" vertical="center" wrapText="1" indent="2"/>
    </xf>
    <xf numFmtId="0" fontId="7" fillId="2" borderId="29" xfId="0" applyFont="1" applyFill="1" applyBorder="1" applyAlignment="1">
      <alignment horizontal="left" vertical="center" wrapText="1" indent="2"/>
    </xf>
    <xf numFmtId="0" fontId="7" fillId="2" borderId="13" xfId="0" applyFont="1" applyFill="1" applyBorder="1" applyAlignment="1">
      <alignment horizontal="left" vertical="center" wrapText="1" indent="2"/>
    </xf>
    <xf numFmtId="0" fontId="3" fillId="0" borderId="5" xfId="0" applyFont="1" applyBorder="1" applyAlignment="1">
      <alignment horizontal="left" vertical="center" wrapText="1"/>
    </xf>
    <xf numFmtId="0" fontId="3" fillId="0" borderId="36"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5" fillId="0" borderId="8"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2" fillId="0" borderId="6"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8" fillId="0" borderId="27" xfId="0" applyFont="1" applyBorder="1" applyAlignment="1">
      <alignment horizontal="center" vertical="top" wrapText="1"/>
    </xf>
    <xf numFmtId="0" fontId="8" fillId="0" borderId="28" xfId="0" applyFont="1" applyBorder="1" applyAlignment="1">
      <alignment horizontal="center" vertical="top" wrapText="1"/>
    </xf>
    <xf numFmtId="0" fontId="8" fillId="0" borderId="38" xfId="0" applyFont="1" applyBorder="1" applyAlignment="1">
      <alignment horizontal="center" wrapText="1"/>
    </xf>
    <xf numFmtId="0" fontId="8" fillId="0" borderId="34" xfId="0" applyFont="1" applyBorder="1" applyAlignment="1">
      <alignment horizontal="center" wrapText="1"/>
    </xf>
    <xf numFmtId="0" fontId="8" fillId="0" borderId="39" xfId="0" applyFont="1" applyBorder="1" applyAlignment="1">
      <alignment horizontal="center" wrapText="1"/>
    </xf>
  </cellXfs>
  <cellStyles count="3">
    <cellStyle name="Procent" xfId="2" builtinId="5"/>
    <cellStyle name="Standaard" xfId="0" builtinId="0"/>
    <cellStyle name="Valuta" xfId="1" builtinId="4"/>
  </cellStyles>
  <dxfs count="4">
    <dxf>
      <font>
        <b/>
        <i val="0"/>
      </font>
      <border>
        <top style="thin">
          <color auto="1"/>
        </top>
        <vertical/>
        <horizontal/>
      </border>
    </dxf>
    <dxf>
      <font>
        <color theme="0"/>
      </font>
      <fill>
        <patternFill patternType="none">
          <bgColor auto="1"/>
        </patternFill>
      </fill>
      <border>
        <left/>
        <right/>
        <top/>
        <bottom/>
        <vertical/>
        <horizontal/>
      </border>
    </dxf>
    <dxf>
      <font>
        <b/>
        <i val="0"/>
      </font>
      <border>
        <top style="thin">
          <color auto="1"/>
        </top>
        <vertical/>
        <horizontal/>
      </border>
    </dxf>
    <dxf>
      <font>
        <color theme="0"/>
      </font>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C7"/>
  <sheetViews>
    <sheetView showGridLines="0" tabSelected="1" workbookViewId="0"/>
  </sheetViews>
  <sheetFormatPr defaultRowHeight="14.4" x14ac:dyDescent="0.3"/>
  <cols>
    <col min="3" max="3" width="155.5546875" bestFit="1" customWidth="1"/>
  </cols>
  <sheetData>
    <row r="3" spans="3:3" ht="51.6" x14ac:dyDescent="0.5">
      <c r="C3" s="61" t="s">
        <v>70</v>
      </c>
    </row>
    <row r="7" spans="3:3" x14ac:dyDescent="0.3">
      <c r="C7" s="77" t="s">
        <v>81</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8"/>
  <sheetViews>
    <sheetView showGridLines="0" topLeftCell="A13" zoomScale="85" zoomScaleNormal="85" workbookViewId="0">
      <selection activeCell="F4" sqref="F4"/>
    </sheetView>
  </sheetViews>
  <sheetFormatPr defaultColWidth="9.109375" defaultRowHeight="13.8" x14ac:dyDescent="0.3"/>
  <cols>
    <col min="1" max="1" width="13.5546875" style="19" customWidth="1"/>
    <col min="2" max="2" width="12.109375" style="19" customWidth="1"/>
    <col min="3" max="3" width="27.109375" style="19" customWidth="1"/>
    <col min="4" max="4" width="18.109375" style="19" bestFit="1" customWidth="1"/>
    <col min="5" max="5" width="33.6640625" style="19" customWidth="1"/>
    <col min="6" max="6" width="30.5546875" style="19" customWidth="1"/>
    <col min="7" max="7" width="11.33203125" style="19" customWidth="1"/>
    <col min="8" max="8" width="9.109375" style="19"/>
    <col min="9" max="9" width="13.6640625" style="19" customWidth="1"/>
    <col min="10" max="10" width="18.44140625" style="19" customWidth="1"/>
    <col min="11" max="11" width="9.44140625" style="19" customWidth="1"/>
    <col min="12" max="12" width="13.6640625" style="19" customWidth="1"/>
    <col min="13" max="16384" width="9.109375" style="19"/>
  </cols>
  <sheetData>
    <row r="1" spans="1:12" ht="4.5" customHeight="1" x14ac:dyDescent="0.3"/>
    <row r="2" spans="1:12" ht="33.75" customHeight="1" x14ac:dyDescent="0.3">
      <c r="A2" s="80" t="s">
        <v>66</v>
      </c>
      <c r="B2" s="80"/>
      <c r="C2" s="80"/>
      <c r="D2" s="80"/>
      <c r="E2" s="80"/>
      <c r="F2" s="80"/>
      <c r="G2" s="80"/>
      <c r="H2" s="80"/>
      <c r="I2" s="80"/>
      <c r="J2" s="80"/>
      <c r="K2" s="80"/>
      <c r="L2" s="80"/>
    </row>
    <row r="3" spans="1:12" ht="7.5" customHeight="1" x14ac:dyDescent="0.3"/>
    <row r="4" spans="1:12" s="24" customFormat="1" ht="20.100000000000001" customHeight="1" x14ac:dyDescent="0.3">
      <c r="A4" s="27" t="s">
        <v>8</v>
      </c>
      <c r="B4" s="27"/>
      <c r="C4" s="51" t="s">
        <v>59</v>
      </c>
      <c r="F4" s="60"/>
      <c r="G4" s="58"/>
      <c r="H4" s="59" t="str">
        <f>CONCATENATE(F4,F5)</f>
        <v>ja</v>
      </c>
      <c r="I4" s="58"/>
      <c r="J4" s="58"/>
      <c r="K4" s="58"/>
    </row>
    <row r="5" spans="1:12" s="24" customFormat="1" ht="20.100000000000001" customHeight="1" x14ac:dyDescent="0.3">
      <c r="A5" s="27"/>
      <c r="B5" s="27"/>
      <c r="C5" s="51" t="s">
        <v>57</v>
      </c>
      <c r="F5" s="60" t="s">
        <v>34</v>
      </c>
      <c r="G5" s="58"/>
      <c r="H5" s="58"/>
      <c r="I5" s="58"/>
      <c r="J5" s="58"/>
      <c r="K5" s="58"/>
    </row>
    <row r="7" spans="1:12" ht="39.75" customHeight="1" thickBot="1" x14ac:dyDescent="0.35">
      <c r="A7" s="7" t="s">
        <v>30</v>
      </c>
      <c r="B7" s="7" t="s">
        <v>36</v>
      </c>
      <c r="C7" s="7" t="s">
        <v>15</v>
      </c>
      <c r="D7" s="7" t="s">
        <v>16</v>
      </c>
      <c r="E7" s="7" t="s">
        <v>0</v>
      </c>
      <c r="F7" s="7" t="s">
        <v>20</v>
      </c>
      <c r="G7" s="7" t="s">
        <v>1</v>
      </c>
      <c r="H7" s="7" t="s">
        <v>17</v>
      </c>
      <c r="I7" s="7" t="s">
        <v>18</v>
      </c>
      <c r="J7" s="7" t="s">
        <v>21</v>
      </c>
      <c r="K7" s="8" t="s">
        <v>19</v>
      </c>
      <c r="L7" s="7" t="s">
        <v>58</v>
      </c>
    </row>
    <row r="8" spans="1:12" x14ac:dyDescent="0.3">
      <c r="A8" s="16"/>
      <c r="B8" s="16"/>
      <c r="C8" s="12"/>
      <c r="D8" s="11"/>
      <c r="E8" s="11"/>
      <c r="F8" s="11"/>
      <c r="G8" s="11"/>
      <c r="H8" s="11"/>
      <c r="I8" s="65">
        <f>G8*H8</f>
        <v>0</v>
      </c>
      <c r="J8" s="11"/>
      <c r="K8" s="63" t="str">
        <f>IF(D8="","",IFERROR(VLOOKUP('Geen SCO'!C8,Blad2!$A$1:$N$12,IF($F$4="ja",8,IF(AND('Geen SCO'!$F$5="nee",'Geen SCO'!B8=Blad2!$I$1),9,IF(AND('Geen SCO'!$F$5="nee",'Geen SCO'!B8=Blad2!$J$1),10,IF(AND('Geen SCO'!$F$5="nee",'Geen SCO'!B8=Blad2!$K$1),11,IF(AND('Geen SCO'!$F$5="ja",'Geen SCO'!B8=Blad2!$I$1),12,IF(AND('Geen SCO'!$F$5="ja",'Geen SCO'!B8=Blad2!$J$1),13,IF(AND('Geen SCO'!$F$5="ja",'Geen SCO'!B8=Blad2!$K$1),14))))))),FALSE),""))</f>
        <v/>
      </c>
      <c r="L8" s="64">
        <f>IFERROR((I8+J8)*K8,0)</f>
        <v>0</v>
      </c>
    </row>
    <row r="9" spans="1:12" x14ac:dyDescent="0.3">
      <c r="A9" s="16"/>
      <c r="B9" s="16"/>
      <c r="C9" s="12"/>
      <c r="D9" s="11"/>
      <c r="E9" s="11"/>
      <c r="F9" s="11"/>
      <c r="G9" s="11"/>
      <c r="H9" s="11"/>
      <c r="I9" s="65">
        <f t="shared" ref="I9:I15" si="0">G9*H9</f>
        <v>0</v>
      </c>
      <c r="J9" s="11"/>
      <c r="K9" s="63" t="str">
        <f>IF(D9="","",IFERROR(VLOOKUP('Geen SCO'!C9,Blad2!$A$1:$N$12,IF($F$4="ja",8,IF(AND('Geen SCO'!$F$5="nee",'Geen SCO'!B9=Blad2!$I$1),9,IF(AND('Geen SCO'!$F$5="nee",'Geen SCO'!B9=Blad2!$J$1),10,IF(AND('Geen SCO'!$F$5="nee",'Geen SCO'!B9=Blad2!$K$1),11,IF(AND('Geen SCO'!$F$5="ja",'Geen SCO'!B9=Blad2!$I$1),12,IF(AND('Geen SCO'!$F$5="ja",'Geen SCO'!B9=Blad2!$J$1),13,IF(AND('Geen SCO'!$F$5="ja",'Geen SCO'!B9=Blad2!$K$1),14))))))),FALSE),""))</f>
        <v/>
      </c>
      <c r="L9" s="64">
        <f t="shared" ref="L9:L18" si="1">IFERROR((I9+J9)*K9,0)</f>
        <v>0</v>
      </c>
    </row>
    <row r="10" spans="1:12" x14ac:dyDescent="0.3">
      <c r="A10" s="16"/>
      <c r="B10" s="16"/>
      <c r="C10" s="12"/>
      <c r="D10" s="11"/>
      <c r="E10" s="11"/>
      <c r="F10" s="11"/>
      <c r="G10" s="11"/>
      <c r="H10" s="11"/>
      <c r="I10" s="65">
        <f t="shared" ref="I10:I13" si="2">G10*H10</f>
        <v>0</v>
      </c>
      <c r="J10" s="11"/>
      <c r="K10" s="63" t="str">
        <f>IF(D10="","",IFERROR(VLOOKUP('Geen SCO'!C10,Blad2!$A$1:$N$12,IF($F$4="ja",8,IF(AND('Geen SCO'!$F$5="nee",'Geen SCO'!B10=Blad2!$I$1),9,IF(AND('Geen SCO'!$F$5="nee",'Geen SCO'!B10=Blad2!$J$1),10,IF(AND('Geen SCO'!$F$5="nee",'Geen SCO'!B10=Blad2!$K$1),11,IF(AND('Geen SCO'!$F$5="ja",'Geen SCO'!B10=Blad2!$I$1),12,IF(AND('Geen SCO'!$F$5="ja",'Geen SCO'!B10=Blad2!$J$1),13,IF(AND('Geen SCO'!$F$5="ja",'Geen SCO'!B10=Blad2!$K$1),14))))))),FALSE),""))</f>
        <v/>
      </c>
      <c r="L10" s="64">
        <f t="shared" ref="L10:L13" si="3">IFERROR((I10+J10)*K10,0)</f>
        <v>0</v>
      </c>
    </row>
    <row r="11" spans="1:12" x14ac:dyDescent="0.3">
      <c r="A11" s="17"/>
      <c r="B11" s="17"/>
      <c r="C11" s="12"/>
      <c r="D11" s="11"/>
      <c r="E11" s="12"/>
      <c r="F11" s="12"/>
      <c r="G11" s="12"/>
      <c r="H11" s="12"/>
      <c r="I11" s="65">
        <f t="shared" si="2"/>
        <v>0</v>
      </c>
      <c r="J11" s="12"/>
      <c r="K11" s="63" t="str">
        <f>IF(D11="","",IFERROR(VLOOKUP('Geen SCO'!C11,Blad2!$A$1:$N$12,IF($F$4="ja",8,IF(AND('Geen SCO'!$F$5="nee",'Geen SCO'!B11=Blad2!$I$1),9,IF(AND('Geen SCO'!$F$5="nee",'Geen SCO'!B11=Blad2!$J$1),10,IF(AND('Geen SCO'!$F$5="nee",'Geen SCO'!B11=Blad2!$K$1),11,IF(AND('Geen SCO'!$F$5="ja",'Geen SCO'!B11=Blad2!$I$1),12,IF(AND('Geen SCO'!$F$5="ja",'Geen SCO'!B11=Blad2!$J$1),13,IF(AND('Geen SCO'!$F$5="ja",'Geen SCO'!B11=Blad2!$K$1),14))))))),FALSE),""))</f>
        <v/>
      </c>
      <c r="L11" s="65">
        <f t="shared" si="3"/>
        <v>0</v>
      </c>
    </row>
    <row r="12" spans="1:12" x14ac:dyDescent="0.3">
      <c r="A12" s="17"/>
      <c r="B12" s="17"/>
      <c r="C12" s="12"/>
      <c r="D12" s="11"/>
      <c r="E12" s="12"/>
      <c r="F12" s="12"/>
      <c r="G12" s="12"/>
      <c r="H12" s="12"/>
      <c r="I12" s="65">
        <f t="shared" si="2"/>
        <v>0</v>
      </c>
      <c r="J12" s="12"/>
      <c r="K12" s="63" t="str">
        <f>IF(D12="","",IFERROR(VLOOKUP('Geen SCO'!C12,Blad2!$A$1:$N$12,IF($F$4="ja",8,IF(AND('Geen SCO'!$F$5="nee",'Geen SCO'!B12=Blad2!$I$1),9,IF(AND('Geen SCO'!$F$5="nee",'Geen SCO'!B12=Blad2!$J$1),10,IF(AND('Geen SCO'!$F$5="nee",'Geen SCO'!B12=Blad2!$K$1),11,IF(AND('Geen SCO'!$F$5="ja",'Geen SCO'!B12=Blad2!$I$1),12,IF(AND('Geen SCO'!$F$5="ja",'Geen SCO'!B12=Blad2!$J$1),13,IF(AND('Geen SCO'!$F$5="ja",'Geen SCO'!B12=Blad2!$K$1),14))))))),FALSE),""))</f>
        <v/>
      </c>
      <c r="L12" s="65">
        <f t="shared" si="3"/>
        <v>0</v>
      </c>
    </row>
    <row r="13" spans="1:12" x14ac:dyDescent="0.3">
      <c r="A13" s="17"/>
      <c r="B13" s="17"/>
      <c r="C13" s="12"/>
      <c r="D13" s="11"/>
      <c r="E13" s="12"/>
      <c r="F13" s="12"/>
      <c r="G13" s="12"/>
      <c r="H13" s="12"/>
      <c r="I13" s="65">
        <f t="shared" si="2"/>
        <v>0</v>
      </c>
      <c r="J13" s="12"/>
      <c r="K13" s="63" t="str">
        <f>IF(D13="","",IFERROR(VLOOKUP('Geen SCO'!C13,Blad2!$A$1:$N$12,IF($F$4="ja",8,IF(AND('Geen SCO'!$F$5="nee",'Geen SCO'!B13=Blad2!$I$1),9,IF(AND('Geen SCO'!$F$5="nee",'Geen SCO'!B13=Blad2!$J$1),10,IF(AND('Geen SCO'!$F$5="nee",'Geen SCO'!B13=Blad2!$K$1),11,IF(AND('Geen SCO'!$F$5="ja",'Geen SCO'!B13=Blad2!$I$1),12,IF(AND('Geen SCO'!$F$5="ja",'Geen SCO'!B13=Blad2!$J$1),13,IF(AND('Geen SCO'!$F$5="ja",'Geen SCO'!B13=Blad2!$K$1),14))))))),FALSE),""))</f>
        <v/>
      </c>
      <c r="L13" s="65">
        <f t="shared" si="3"/>
        <v>0</v>
      </c>
    </row>
    <row r="14" spans="1:12" x14ac:dyDescent="0.3">
      <c r="A14" s="16"/>
      <c r="B14" s="16"/>
      <c r="C14" s="12"/>
      <c r="D14" s="11"/>
      <c r="E14" s="11"/>
      <c r="F14" s="11"/>
      <c r="G14" s="11"/>
      <c r="H14" s="11"/>
      <c r="I14" s="65">
        <f t="shared" si="0"/>
        <v>0</v>
      </c>
      <c r="J14" s="11"/>
      <c r="K14" s="63" t="str">
        <f>IF(D14="","",IFERROR(VLOOKUP('Geen SCO'!C14,Blad2!$A$1:$N$12,IF($F$4="ja",8,IF(AND('Geen SCO'!$F$5="nee",'Geen SCO'!B14=Blad2!$I$1),9,IF(AND('Geen SCO'!$F$5="nee",'Geen SCO'!B14=Blad2!$J$1),10,IF(AND('Geen SCO'!$F$5="nee",'Geen SCO'!B14=Blad2!$K$1),11,IF(AND('Geen SCO'!$F$5="ja",'Geen SCO'!B14=Blad2!$I$1),12,IF(AND('Geen SCO'!$F$5="ja",'Geen SCO'!B14=Blad2!$J$1),13,IF(AND('Geen SCO'!$F$5="ja",'Geen SCO'!B14=Blad2!$K$1),14))))))),FALSE),""))</f>
        <v/>
      </c>
      <c r="L14" s="64">
        <f t="shared" si="1"/>
        <v>0</v>
      </c>
    </row>
    <row r="15" spans="1:12" x14ac:dyDescent="0.3">
      <c r="A15" s="17"/>
      <c r="B15" s="17"/>
      <c r="C15" s="12"/>
      <c r="D15" s="11"/>
      <c r="E15" s="12"/>
      <c r="F15" s="12"/>
      <c r="G15" s="12"/>
      <c r="H15" s="12"/>
      <c r="I15" s="65">
        <f t="shared" si="0"/>
        <v>0</v>
      </c>
      <c r="J15" s="12"/>
      <c r="K15" s="63" t="str">
        <f>IF(D15="","",IFERROR(VLOOKUP('Geen SCO'!C15,Blad2!$A$1:$N$12,IF($F$4="ja",8,IF(AND('Geen SCO'!$F$5="nee",'Geen SCO'!B15=Blad2!$I$1),9,IF(AND('Geen SCO'!$F$5="nee",'Geen SCO'!B15=Blad2!$J$1),10,IF(AND('Geen SCO'!$F$5="nee",'Geen SCO'!B15=Blad2!$K$1),11,IF(AND('Geen SCO'!$F$5="ja",'Geen SCO'!B15=Blad2!$I$1),12,IF(AND('Geen SCO'!$F$5="ja",'Geen SCO'!B15=Blad2!$J$1),13,IF(AND('Geen SCO'!$F$5="ja",'Geen SCO'!B15=Blad2!$K$1),14))))))),FALSE),""))</f>
        <v/>
      </c>
      <c r="L15" s="65">
        <f t="shared" ref="L15" si="4">IFERROR((I15+J15)*K15,0)</f>
        <v>0</v>
      </c>
    </row>
    <row r="16" spans="1:12" x14ac:dyDescent="0.3">
      <c r="A16" s="17"/>
      <c r="B16" s="17"/>
      <c r="C16" s="12"/>
      <c r="D16" s="11"/>
      <c r="E16" s="12"/>
      <c r="F16" s="12"/>
      <c r="G16" s="12"/>
      <c r="H16" s="12"/>
      <c r="I16" s="65">
        <f t="shared" ref="I16:I18" si="5">G16*H16</f>
        <v>0</v>
      </c>
      <c r="J16" s="12"/>
      <c r="K16" s="63" t="str">
        <f>IF(D16="","",IFERROR(VLOOKUP('Geen SCO'!C16,Blad2!$A$1:$N$12,IF($F$4="ja",8,IF(AND('Geen SCO'!$F$5="nee",'Geen SCO'!B16=Blad2!$I$1),9,IF(AND('Geen SCO'!$F$5="nee",'Geen SCO'!B16=Blad2!$J$1),10,IF(AND('Geen SCO'!$F$5="nee",'Geen SCO'!B16=Blad2!$K$1),11,IF(AND('Geen SCO'!$F$5="ja",'Geen SCO'!B16=Blad2!$I$1),12,IF(AND('Geen SCO'!$F$5="ja",'Geen SCO'!B16=Blad2!$J$1),13,IF(AND('Geen SCO'!$F$5="ja",'Geen SCO'!B16=Blad2!$K$1),14))))))),FALSE),""))</f>
        <v/>
      </c>
      <c r="L16" s="65">
        <f t="shared" si="1"/>
        <v>0</v>
      </c>
    </row>
    <row r="17" spans="1:12" x14ac:dyDescent="0.3">
      <c r="A17" s="17"/>
      <c r="B17" s="17"/>
      <c r="C17" s="12"/>
      <c r="D17" s="11"/>
      <c r="E17" s="12"/>
      <c r="F17" s="12"/>
      <c r="G17" s="12"/>
      <c r="H17" s="12"/>
      <c r="I17" s="65">
        <f t="shared" si="5"/>
        <v>0</v>
      </c>
      <c r="J17" s="12"/>
      <c r="K17" s="63" t="str">
        <f>IF(D17="","",IFERROR(VLOOKUP('Geen SCO'!C17,Blad2!$A$1:$N$12,IF($F$4="ja",8,IF(AND('Geen SCO'!$F$5="nee",'Geen SCO'!B17=Blad2!$I$1),9,IF(AND('Geen SCO'!$F$5="nee",'Geen SCO'!B17=Blad2!$J$1),10,IF(AND('Geen SCO'!$F$5="nee",'Geen SCO'!B17=Blad2!$K$1),11,IF(AND('Geen SCO'!$F$5="ja",'Geen SCO'!B17=Blad2!$I$1),12,IF(AND('Geen SCO'!$F$5="ja",'Geen SCO'!B17=Blad2!$J$1),13,IF(AND('Geen SCO'!$F$5="ja",'Geen SCO'!B17=Blad2!$K$1),14))))))),FALSE),""))</f>
        <v/>
      </c>
      <c r="L17" s="65">
        <f t="shared" si="1"/>
        <v>0</v>
      </c>
    </row>
    <row r="18" spans="1:12" ht="14.4" thickBot="1" x14ac:dyDescent="0.35">
      <c r="A18" s="18"/>
      <c r="B18" s="18"/>
      <c r="C18" s="15"/>
      <c r="D18" s="15"/>
      <c r="E18" s="15"/>
      <c r="F18" s="15"/>
      <c r="G18" s="15"/>
      <c r="H18" s="15"/>
      <c r="I18" s="67">
        <f t="shared" si="5"/>
        <v>0</v>
      </c>
      <c r="J18" s="15"/>
      <c r="K18" s="66" t="str">
        <f>IF(D18="","",IFERROR(VLOOKUP('Geen SCO'!C18,Blad2!$A$1:$N$12,IF($F$4="ja",8,IF(AND('Geen SCO'!$F$5="nee",'Geen SCO'!B18=Blad2!$I$1),9,IF(AND('Geen SCO'!$F$5="nee",'Geen SCO'!B18=Blad2!$J$1),10,IF(AND('Geen SCO'!$F$5="nee",'Geen SCO'!B18=Blad2!$K$1),11,IF(AND('Geen SCO'!$F$5="ja",'Geen SCO'!B18=Blad2!$I$1),12,IF(AND('Geen SCO'!$F$5="ja",'Geen SCO'!B18=Blad2!$J$1),13,IF(AND('Geen SCO'!$F$5="ja",'Geen SCO'!B18=Blad2!$K$1),14))))))),FALSE),""))</f>
        <v/>
      </c>
      <c r="L18" s="67">
        <f t="shared" si="1"/>
        <v>0</v>
      </c>
    </row>
    <row r="19" spans="1:12" ht="27.6" x14ac:dyDescent="0.3">
      <c r="A19" s="9"/>
      <c r="B19" s="9"/>
      <c r="C19" s="11"/>
      <c r="D19" s="11"/>
      <c r="E19" s="11"/>
      <c r="F19" s="5" t="s">
        <v>2</v>
      </c>
      <c r="G19" s="20" t="s">
        <v>4</v>
      </c>
      <c r="H19" s="21"/>
      <c r="I19" s="70">
        <f>SUM(I8:I18)</f>
        <v>0</v>
      </c>
      <c r="J19" s="64">
        <f>SUM(J8:J18)</f>
        <v>0</v>
      </c>
      <c r="K19" s="14"/>
      <c r="L19" s="73">
        <f>SUM(L8:L18)</f>
        <v>0</v>
      </c>
    </row>
    <row r="20" spans="1:12" ht="41.4" x14ac:dyDescent="0.3">
      <c r="A20" s="10"/>
      <c r="B20" s="10"/>
      <c r="C20" s="12"/>
      <c r="D20" s="12"/>
      <c r="E20" s="12"/>
      <c r="F20" s="4" t="s">
        <v>2</v>
      </c>
      <c r="G20" s="22" t="s">
        <v>3</v>
      </c>
      <c r="H20" s="23"/>
      <c r="I20" s="71">
        <v>0</v>
      </c>
      <c r="J20" s="12"/>
      <c r="K20" s="12"/>
      <c r="L20" s="74">
        <v>0</v>
      </c>
    </row>
    <row r="21" spans="1:12" ht="27.6" x14ac:dyDescent="0.3">
      <c r="A21" s="10"/>
      <c r="B21" s="10"/>
      <c r="C21" s="12"/>
      <c r="D21" s="12"/>
      <c r="E21" s="12"/>
      <c r="F21" s="4" t="s">
        <v>5</v>
      </c>
      <c r="G21" s="22" t="s">
        <v>6</v>
      </c>
      <c r="H21" s="23"/>
      <c r="I21" s="72">
        <f>I19+I20</f>
        <v>0</v>
      </c>
      <c r="J21" s="21"/>
      <c r="K21" s="6"/>
      <c r="L21" s="75">
        <f>L20+L19</f>
        <v>0</v>
      </c>
    </row>
    <row r="22" spans="1:12" x14ac:dyDescent="0.3">
      <c r="C22" s="24"/>
    </row>
    <row r="23" spans="1:12" x14ac:dyDescent="0.3">
      <c r="C23" s="24"/>
    </row>
    <row r="24" spans="1:12" ht="15.6" x14ac:dyDescent="0.3">
      <c r="A24" s="27" t="s">
        <v>14</v>
      </c>
      <c r="B24" s="27"/>
      <c r="D24" s="24"/>
      <c r="E24" s="24"/>
      <c r="F24" s="24"/>
    </row>
    <row r="25" spans="1:12" ht="16.2" thickBot="1" x14ac:dyDescent="0.35">
      <c r="A25" s="27"/>
      <c r="B25" s="27"/>
      <c r="D25" s="24"/>
      <c r="E25" s="24"/>
      <c r="F25" s="24"/>
    </row>
    <row r="26" spans="1:12" ht="15.75" customHeight="1" thickBot="1" x14ac:dyDescent="0.35">
      <c r="A26" s="84" t="s">
        <v>30</v>
      </c>
      <c r="B26" s="85"/>
      <c r="C26" s="1" t="s">
        <v>7</v>
      </c>
      <c r="D26" s="26" t="s">
        <v>8</v>
      </c>
      <c r="E26" s="1" t="s">
        <v>9</v>
      </c>
      <c r="F26" s="2" t="s">
        <v>26</v>
      </c>
    </row>
    <row r="27" spans="1:12" x14ac:dyDescent="0.3">
      <c r="A27" s="86"/>
      <c r="B27" s="87"/>
      <c r="C27" s="11" t="s">
        <v>10</v>
      </c>
      <c r="D27" s="14">
        <v>0</v>
      </c>
      <c r="E27" s="11" t="s">
        <v>11</v>
      </c>
      <c r="F27" s="11"/>
    </row>
    <row r="28" spans="1:12" x14ac:dyDescent="0.3">
      <c r="A28" s="82"/>
      <c r="B28" s="83"/>
      <c r="C28" s="12" t="s">
        <v>24</v>
      </c>
      <c r="D28" s="13">
        <v>0</v>
      </c>
      <c r="E28" s="12" t="s">
        <v>11</v>
      </c>
      <c r="F28" s="12"/>
    </row>
    <row r="29" spans="1:12" x14ac:dyDescent="0.3">
      <c r="A29" s="82"/>
      <c r="B29" s="83"/>
      <c r="C29" s="12" t="s">
        <v>25</v>
      </c>
      <c r="D29" s="13">
        <v>0</v>
      </c>
      <c r="E29" s="12" t="s">
        <v>11</v>
      </c>
      <c r="F29" s="12"/>
    </row>
    <row r="30" spans="1:12" x14ac:dyDescent="0.3">
      <c r="A30" s="82"/>
      <c r="B30" s="83"/>
      <c r="C30" s="12" t="s">
        <v>12</v>
      </c>
      <c r="D30" s="13">
        <v>0</v>
      </c>
      <c r="E30" s="28"/>
      <c r="F30" s="12"/>
    </row>
    <row r="31" spans="1:12" x14ac:dyDescent="0.3">
      <c r="A31" s="82"/>
      <c r="B31" s="83"/>
      <c r="C31" s="12" t="s">
        <v>13</v>
      </c>
      <c r="D31" s="13">
        <f>SUM(D27:D30)</f>
        <v>0</v>
      </c>
      <c r="E31" s="25">
        <v>1</v>
      </c>
      <c r="F31" s="12"/>
      <c r="H31" s="3"/>
    </row>
    <row r="34" spans="1:12" s="50" customFormat="1" ht="42" customHeight="1" x14ac:dyDescent="0.3">
      <c r="A34" s="81" t="s">
        <v>65</v>
      </c>
      <c r="B34" s="81"/>
      <c r="C34" s="81"/>
      <c r="D34" s="81"/>
      <c r="E34" s="81"/>
      <c r="F34" s="81"/>
      <c r="G34" s="81"/>
      <c r="H34" s="81"/>
      <c r="I34" s="81"/>
      <c r="J34" s="81"/>
      <c r="K34" s="81"/>
      <c r="L34" s="81"/>
    </row>
    <row r="36" spans="1:12" ht="12.75" customHeight="1" x14ac:dyDescent="0.3">
      <c r="A36" s="79" t="s">
        <v>80</v>
      </c>
      <c r="B36" s="79"/>
      <c r="C36" s="79"/>
      <c r="D36" s="79"/>
      <c r="E36" s="79"/>
      <c r="F36" s="79"/>
    </row>
    <row r="38" spans="1:12" x14ac:dyDescent="0.3">
      <c r="A38" s="78" t="s">
        <v>82</v>
      </c>
    </row>
  </sheetData>
  <mergeCells count="9">
    <mergeCell ref="A36:F36"/>
    <mergeCell ref="A2:L2"/>
    <mergeCell ref="A34:L34"/>
    <mergeCell ref="A31:B31"/>
    <mergeCell ref="A26:B26"/>
    <mergeCell ref="A27:B27"/>
    <mergeCell ref="A28:B28"/>
    <mergeCell ref="A29:B29"/>
    <mergeCell ref="A30:B30"/>
  </mergeCells>
  <conditionalFormatting sqref="C5:F5">
    <cfRule type="expression" dxfId="3" priority="2">
      <formula>$F$4&lt;&gt;"nee"</formula>
    </cfRule>
  </conditionalFormatting>
  <conditionalFormatting sqref="F5">
    <cfRule type="expression" dxfId="2" priority="1">
      <formula>$F$4&lt;&gt;"nee"</formula>
    </cfRule>
  </conditionalFormatting>
  <dataValidations count="2">
    <dataValidation type="list" allowBlank="1" showInputMessage="1" showErrorMessage="1" sqref="D8:D18" xr:uid="{00000000-0002-0000-0100-000000000000}">
      <formula1>INDIRECT(SUBSTITUTE(SUBSTITUTE(SUBSTITUTE(C8," ",""),",",""),"/",""))</formula1>
    </dataValidation>
    <dataValidation type="list" allowBlank="1" showInputMessage="1" showErrorMessage="1" sqref="B8:B18" xr:uid="{00000000-0002-0000-0100-000001000000}">
      <formula1>INDIRECT($H$4)</formula1>
    </dataValidation>
  </dataValidations>
  <pageMargins left="0.7" right="0.7" top="0.75" bottom="0.75" header="0.3" footer="0.3"/>
  <pageSetup paperSize="9" scale="6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Blad2!$B$15:$B$16</xm:f>
          </x14:formula1>
          <xm:sqref>F27:F30</xm:sqref>
        </x14:dataValidation>
        <x14:dataValidation type="list" allowBlank="1" showInputMessage="1" showErrorMessage="1" xr:uid="{00000000-0002-0000-0100-000003000000}">
          <x14:formula1>
            <xm:f>Blad2!$C$15:$C$16</xm:f>
          </x14:formula1>
          <xm:sqref>F4:F5</xm:sqref>
        </x14:dataValidation>
        <x14:dataValidation type="list" allowBlank="1" showInputMessage="1" showErrorMessage="1" xr:uid="{00000000-0002-0000-0100-000004000000}">
          <x14:formula1>
            <xm:f>Blad2!$A$2:$A$12</xm:f>
          </x14:formula1>
          <xm:sqref>C8:C18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6"/>
  <sheetViews>
    <sheetView showGridLines="0" topLeftCell="A34" zoomScale="85" zoomScaleNormal="85" workbookViewId="0">
      <selection activeCell="C16" sqref="C16"/>
    </sheetView>
  </sheetViews>
  <sheetFormatPr defaultColWidth="9.109375" defaultRowHeight="13.8" x14ac:dyDescent="0.3"/>
  <cols>
    <col min="1" max="1" width="21.109375" style="19" customWidth="1"/>
    <col min="2" max="2" width="12.109375" style="19" customWidth="1"/>
    <col min="3" max="3" width="28.5546875" style="19" customWidth="1"/>
    <col min="4" max="4" width="18.109375" style="19" bestFit="1" customWidth="1"/>
    <col min="5" max="5" width="33.6640625" style="19" customWidth="1"/>
    <col min="6" max="6" width="30.5546875" style="19" customWidth="1"/>
    <col min="7" max="7" width="11.33203125" style="19" customWidth="1"/>
    <col min="8" max="8" width="9.109375" style="19"/>
    <col min="9" max="9" width="13.6640625" style="19" customWidth="1"/>
    <col min="10" max="10" width="18.44140625" style="19" customWidth="1"/>
    <col min="11" max="11" width="9.44140625" style="19" customWidth="1"/>
    <col min="12" max="12" width="13.6640625" style="19" customWidth="1"/>
    <col min="13" max="16384" width="9.109375" style="19"/>
  </cols>
  <sheetData>
    <row r="1" spans="1:12" ht="7.5" customHeight="1" x14ac:dyDescent="0.3"/>
    <row r="2" spans="1:12" ht="23.4" x14ac:dyDescent="0.3">
      <c r="A2" s="80" t="s">
        <v>67</v>
      </c>
      <c r="B2" s="80"/>
      <c r="C2" s="80"/>
      <c r="D2" s="80"/>
      <c r="E2" s="80"/>
      <c r="F2" s="80"/>
      <c r="G2" s="80"/>
      <c r="H2" s="80"/>
      <c r="I2" s="80"/>
      <c r="J2" s="80"/>
      <c r="K2" s="80"/>
      <c r="L2" s="80"/>
    </row>
    <row r="3" spans="1:12" ht="7.5" customHeight="1" x14ac:dyDescent="0.3">
      <c r="K3" s="58"/>
    </row>
    <row r="4" spans="1:12" ht="21" customHeight="1" x14ac:dyDescent="0.3">
      <c r="A4" s="27" t="s">
        <v>8</v>
      </c>
      <c r="C4" s="51" t="s">
        <v>73</v>
      </c>
      <c r="D4" s="51"/>
      <c r="E4" s="51"/>
      <c r="F4" s="89"/>
      <c r="G4" s="90"/>
      <c r="H4" s="90"/>
      <c r="I4" s="90"/>
      <c r="J4" s="91"/>
      <c r="K4" s="58"/>
    </row>
    <row r="5" spans="1:12" s="24" customFormat="1" ht="20.100000000000001" customHeight="1" x14ac:dyDescent="0.3">
      <c r="B5" s="27"/>
      <c r="C5" s="51" t="s">
        <v>59</v>
      </c>
      <c r="F5" s="57"/>
      <c r="G5" s="58"/>
      <c r="H5" s="59" t="str">
        <f>CONCATENATE(F5,F6)</f>
        <v>ja</v>
      </c>
      <c r="I5" s="58"/>
      <c r="J5" s="58"/>
      <c r="K5" s="58"/>
    </row>
    <row r="6" spans="1:12" s="24" customFormat="1" ht="20.100000000000001" customHeight="1" x14ac:dyDescent="0.3">
      <c r="A6" s="27"/>
      <c r="B6" s="27"/>
      <c r="C6" s="51" t="s">
        <v>57</v>
      </c>
      <c r="F6" s="60" t="s">
        <v>34</v>
      </c>
      <c r="G6" s="58"/>
      <c r="H6" s="58"/>
      <c r="I6" s="58"/>
      <c r="J6" s="58"/>
      <c r="K6" s="58"/>
    </row>
    <row r="9" spans="1:12" ht="45.6" customHeight="1" thickBot="1" x14ac:dyDescent="0.35">
      <c r="A9" s="96" t="s">
        <v>16</v>
      </c>
      <c r="B9" s="97"/>
      <c r="C9" s="98"/>
      <c r="D9" s="7" t="s">
        <v>4</v>
      </c>
      <c r="E9" s="7" t="s">
        <v>78</v>
      </c>
      <c r="F9" s="7" t="s">
        <v>74</v>
      </c>
      <c r="H9" s="88" t="s">
        <v>75</v>
      </c>
      <c r="I9" s="88"/>
      <c r="J9" s="88"/>
      <c r="K9" s="88"/>
      <c r="L9" s="88"/>
    </row>
    <row r="10" spans="1:12" ht="21.75" customHeight="1" x14ac:dyDescent="0.3">
      <c r="A10" s="93" t="str">
        <f>IF(F4="","",IF(F4=Blad2!G15,Blad2!B18&amp;" (totale projectkosten zonder personeelskosten)",Blad2!C2&amp;" (voor het gehele project)"))</f>
        <v/>
      </c>
      <c r="B10" s="94"/>
      <c r="C10" s="95"/>
      <c r="D10" s="62"/>
      <c r="E10" s="76">
        <f>IF(F4="",0,IF(F4=Blad2!G15,SUMIFS(I16:I26,D16:D26,"&lt;&gt;"&amp;Blad2!$C$2),SUMIFS(I16:I26,D16:D26,Blad2!$C$2)))</f>
        <v>0</v>
      </c>
      <c r="F10" s="76">
        <f>D10-E10</f>
        <v>0</v>
      </c>
    </row>
    <row r="11" spans="1:12" ht="20.25" customHeight="1" thickBot="1" x14ac:dyDescent="0.35">
      <c r="A11" s="92" t="str">
        <f>IF(F4="","",IF(F4=Blad2!G15,Blad2!C2&amp; " o.b.v. forfaitaire opslag 20%*115% (automatisch berekend)",Blad2!B18&amp; " o.b.v. forfaitaire opslag 40% (automatisch berekend)"))</f>
        <v/>
      </c>
      <c r="B11" s="92"/>
      <c r="C11" s="92"/>
      <c r="D11" s="68">
        <f>IF(F4="",0,IF(F4=Blad2!G15,SCO!D10*0.2*1.15,SCO!D10*0.4))</f>
        <v>0</v>
      </c>
      <c r="E11" s="68">
        <f>IF(F4="",0,IF(F4=Blad2!G15,SUMIFS(I16:I26,D16:D26,Blad2!$C$2),SUMIFS(I16:I26,D16:D26,"&lt;&gt;"&amp;Blad2!$C$2)))</f>
        <v>0</v>
      </c>
      <c r="F11" s="68">
        <f>D11-E11</f>
        <v>0</v>
      </c>
      <c r="H11" s="88" t="s">
        <v>76</v>
      </c>
      <c r="I11" s="88"/>
      <c r="J11" s="88"/>
      <c r="K11" s="88"/>
      <c r="L11" s="88"/>
    </row>
    <row r="12" spans="1:12" ht="39" customHeight="1" x14ac:dyDescent="0.3">
      <c r="A12" s="99" t="s">
        <v>71</v>
      </c>
      <c r="B12" s="100"/>
      <c r="C12" s="101"/>
      <c r="D12" s="69">
        <f>D11+D10</f>
        <v>0</v>
      </c>
      <c r="E12" s="69">
        <f t="shared" ref="E12:F12" si="0">E11+E10</f>
        <v>0</v>
      </c>
      <c r="F12" s="69">
        <f t="shared" si="0"/>
        <v>0</v>
      </c>
      <c r="H12" s="88" t="s">
        <v>77</v>
      </c>
      <c r="I12" s="88"/>
      <c r="J12" s="88"/>
      <c r="K12" s="88"/>
      <c r="L12" s="88"/>
    </row>
    <row r="15" spans="1:12" ht="39.75" customHeight="1" thickBot="1" x14ac:dyDescent="0.35">
      <c r="A15" s="7" t="s">
        <v>30</v>
      </c>
      <c r="B15" s="7" t="s">
        <v>36</v>
      </c>
      <c r="C15" s="7" t="s">
        <v>15</v>
      </c>
      <c r="D15" s="7" t="s">
        <v>16</v>
      </c>
      <c r="E15" s="7" t="s">
        <v>0</v>
      </c>
      <c r="F15" s="7" t="s">
        <v>20</v>
      </c>
      <c r="G15" s="7" t="s">
        <v>1</v>
      </c>
      <c r="H15" s="7" t="s">
        <v>17</v>
      </c>
      <c r="I15" s="7" t="s">
        <v>18</v>
      </c>
      <c r="J15" s="7" t="s">
        <v>21</v>
      </c>
      <c r="K15" s="8" t="s">
        <v>19</v>
      </c>
      <c r="L15" s="7" t="s">
        <v>58</v>
      </c>
    </row>
    <row r="16" spans="1:12" ht="27.6" x14ac:dyDescent="0.3">
      <c r="A16" s="16"/>
      <c r="B16" s="16"/>
      <c r="C16" s="12" t="s">
        <v>63</v>
      </c>
      <c r="D16" s="11"/>
      <c r="E16" s="11"/>
      <c r="F16" s="11"/>
      <c r="G16" s="11"/>
      <c r="H16" s="11"/>
      <c r="I16" s="65">
        <f>G16*H16</f>
        <v>0</v>
      </c>
      <c r="J16" s="11"/>
      <c r="K16" s="63" t="str">
        <f>IF(D16="","",IFERROR(VLOOKUP(SCO!C16,Blad2!$A$1:$N$12,IF($F$5="ja",8,IF(AND(SCO!$F$6="nee",SCO!B16=Blad2!$I$1),9,IF(AND(SCO!$F$6="nee",SCO!B16=Blad2!$J$1),10,IF(AND(SCO!$F$6="nee",SCO!B16=Blad2!$K$1),11,IF(AND(SCO!$F$6="ja",SCO!B16=Blad2!$I$1),12,IF(AND(SCO!$F$6="ja",SCO!B16=Blad2!$J$1),13,IF(AND(SCO!$F$6="ja",SCO!B16=Blad2!$K$1),14))))))),FALSE),""))</f>
        <v/>
      </c>
      <c r="L16" s="64">
        <f>IFERROR((I16+J16)*K16,0)</f>
        <v>0</v>
      </c>
    </row>
    <row r="17" spans="1:12" x14ac:dyDescent="0.3">
      <c r="A17" s="16"/>
      <c r="B17" s="16"/>
      <c r="C17" s="12"/>
      <c r="D17" s="11"/>
      <c r="E17" s="11"/>
      <c r="F17" s="11"/>
      <c r="G17" s="11"/>
      <c r="H17" s="11"/>
      <c r="I17" s="65">
        <f t="shared" ref="I17:I26" si="1">G17*H17</f>
        <v>0</v>
      </c>
      <c r="J17" s="11"/>
      <c r="K17" s="63" t="str">
        <f>IF(D17="","",IFERROR(VLOOKUP(SCO!C17,Blad2!$A$1:$N$12,IF($F$5="ja",8,IF(AND(SCO!$F$6="nee",SCO!B17=Blad2!$I$1),9,IF(AND(SCO!$F$6="nee",SCO!B17=Blad2!$J$1),10,IF(AND(SCO!$F$6="nee",SCO!B17=Blad2!$K$1),11,IF(AND(SCO!$F$6="ja",SCO!B17=Blad2!$I$1),12,IF(AND(SCO!$F$6="ja",SCO!B17=Blad2!$J$1),13,IF(AND(SCO!$F$6="ja",SCO!B17=Blad2!$K$1),14))))))),FALSE),""))</f>
        <v/>
      </c>
      <c r="L17" s="64">
        <f t="shared" ref="L17:L26" si="2">IFERROR((I17+J17)*K17,0)</f>
        <v>0</v>
      </c>
    </row>
    <row r="18" spans="1:12" x14ac:dyDescent="0.3">
      <c r="A18" s="16"/>
      <c r="B18" s="16"/>
      <c r="C18" s="12"/>
      <c r="D18" s="11"/>
      <c r="E18" s="11"/>
      <c r="F18" s="11"/>
      <c r="G18" s="11"/>
      <c r="H18" s="11"/>
      <c r="I18" s="65">
        <f t="shared" si="1"/>
        <v>0</v>
      </c>
      <c r="J18" s="11"/>
      <c r="K18" s="63" t="str">
        <f>IF(D18="","",IFERROR(VLOOKUP(SCO!C18,Blad2!$A$1:$N$12,IF($F$5="ja",8,IF(AND(SCO!$F$6="nee",SCO!B18=Blad2!$I$1),9,IF(AND(SCO!$F$6="nee",SCO!B18=Blad2!$J$1),10,IF(AND(SCO!$F$6="nee",SCO!B18=Blad2!$K$1),11,IF(AND(SCO!$F$6="ja",SCO!B18=Blad2!$I$1),12,IF(AND(SCO!$F$6="ja",SCO!B18=Blad2!$J$1),13,IF(AND(SCO!$F$6="ja",SCO!B18=Blad2!$K$1),14))))))),FALSE),""))</f>
        <v/>
      </c>
      <c r="L18" s="64">
        <f t="shared" si="2"/>
        <v>0</v>
      </c>
    </row>
    <row r="19" spans="1:12" x14ac:dyDescent="0.3">
      <c r="A19" s="17"/>
      <c r="B19" s="17"/>
      <c r="C19" s="12"/>
      <c r="D19" s="11"/>
      <c r="E19" s="12"/>
      <c r="F19" s="12"/>
      <c r="G19" s="12"/>
      <c r="H19" s="12"/>
      <c r="I19" s="65">
        <f t="shared" si="1"/>
        <v>0</v>
      </c>
      <c r="J19" s="12"/>
      <c r="K19" s="63" t="str">
        <f>IF(D19="","",IFERROR(VLOOKUP(SCO!C19,Blad2!$A$1:$N$12,IF($F$5="ja",8,IF(AND(SCO!$F$6="nee",SCO!B19=Blad2!$I$1),9,IF(AND(SCO!$F$6="nee",SCO!B19=Blad2!$J$1),10,IF(AND(SCO!$F$6="nee",SCO!B19=Blad2!$K$1),11,IF(AND(SCO!$F$6="ja",SCO!B19=Blad2!$I$1),12,IF(AND(SCO!$F$6="ja",SCO!B19=Blad2!$J$1),13,IF(AND(SCO!$F$6="ja",SCO!B19=Blad2!$K$1),14))))))),FALSE),""))</f>
        <v/>
      </c>
      <c r="L19" s="65">
        <f t="shared" si="2"/>
        <v>0</v>
      </c>
    </row>
    <row r="20" spans="1:12" x14ac:dyDescent="0.3">
      <c r="A20" s="17"/>
      <c r="B20" s="17"/>
      <c r="C20" s="12"/>
      <c r="D20" s="11"/>
      <c r="E20" s="12"/>
      <c r="F20" s="12"/>
      <c r="G20" s="12"/>
      <c r="H20" s="12"/>
      <c r="I20" s="65">
        <f t="shared" si="1"/>
        <v>0</v>
      </c>
      <c r="J20" s="12"/>
      <c r="K20" s="63" t="str">
        <f>IF(D20="","",IFERROR(VLOOKUP(SCO!C20,Blad2!$A$1:$N$12,IF($F$5="ja",8,IF(AND(SCO!$F$6="nee",SCO!B20=Blad2!$I$1),9,IF(AND(SCO!$F$6="nee",SCO!B20=Blad2!$J$1),10,IF(AND(SCO!$F$6="nee",SCO!B20=Blad2!$K$1),11,IF(AND(SCO!$F$6="ja",SCO!B20=Blad2!$I$1),12,IF(AND(SCO!$F$6="ja",SCO!B20=Blad2!$J$1),13,IF(AND(SCO!$F$6="ja",SCO!B20=Blad2!$K$1),14))))))),FALSE),""))</f>
        <v/>
      </c>
      <c r="L20" s="65">
        <f t="shared" si="2"/>
        <v>0</v>
      </c>
    </row>
    <row r="21" spans="1:12" x14ac:dyDescent="0.3">
      <c r="A21" s="17"/>
      <c r="B21" s="17"/>
      <c r="C21" s="12"/>
      <c r="D21" s="11"/>
      <c r="E21" s="12"/>
      <c r="F21" s="12"/>
      <c r="G21" s="12"/>
      <c r="H21" s="12"/>
      <c r="I21" s="65">
        <f t="shared" si="1"/>
        <v>0</v>
      </c>
      <c r="J21" s="12"/>
      <c r="K21" s="63" t="str">
        <f>IF(D21="","",IFERROR(VLOOKUP(SCO!C21,Blad2!$A$1:$N$12,IF($F$5="ja",8,IF(AND(SCO!$F$6="nee",SCO!B21=Blad2!$I$1),9,IF(AND(SCO!$F$6="nee",SCO!B21=Blad2!$J$1),10,IF(AND(SCO!$F$6="nee",SCO!B21=Blad2!$K$1),11,IF(AND(SCO!$F$6="ja",SCO!B21=Blad2!$I$1),12,IF(AND(SCO!$F$6="ja",SCO!B21=Blad2!$J$1),13,IF(AND(SCO!$F$6="ja",SCO!B21=Blad2!$K$1),14))))))),FALSE),""))</f>
        <v/>
      </c>
      <c r="L21" s="65">
        <f t="shared" si="2"/>
        <v>0</v>
      </c>
    </row>
    <row r="22" spans="1:12" x14ac:dyDescent="0.3">
      <c r="A22" s="16"/>
      <c r="B22" s="16"/>
      <c r="C22" s="12"/>
      <c r="D22" s="11"/>
      <c r="E22" s="11"/>
      <c r="F22" s="11"/>
      <c r="G22" s="11"/>
      <c r="H22" s="11"/>
      <c r="I22" s="65">
        <f t="shared" si="1"/>
        <v>0</v>
      </c>
      <c r="J22" s="11"/>
      <c r="K22" s="63" t="str">
        <f>IF(D22="","",IFERROR(VLOOKUP(SCO!C22,Blad2!$A$1:$N$12,IF($F$5="ja",8,IF(AND(SCO!$F$6="nee",SCO!B22=Blad2!$I$1),9,IF(AND(SCO!$F$6="nee",SCO!B22=Blad2!$J$1),10,IF(AND(SCO!$F$6="nee",SCO!B22=Blad2!$K$1),11,IF(AND(SCO!$F$6="ja",SCO!B22=Blad2!$I$1),12,IF(AND(SCO!$F$6="ja",SCO!B22=Blad2!$J$1),13,IF(AND(SCO!$F$6="ja",SCO!B22=Blad2!$K$1),14))))))),FALSE),""))</f>
        <v/>
      </c>
      <c r="L22" s="64">
        <f t="shared" si="2"/>
        <v>0</v>
      </c>
    </row>
    <row r="23" spans="1:12" x14ac:dyDescent="0.3">
      <c r="A23" s="17"/>
      <c r="B23" s="17"/>
      <c r="C23" s="12"/>
      <c r="D23" s="11"/>
      <c r="E23" s="12"/>
      <c r="F23" s="12"/>
      <c r="G23" s="12"/>
      <c r="H23" s="12"/>
      <c r="I23" s="65">
        <f t="shared" si="1"/>
        <v>0</v>
      </c>
      <c r="J23" s="12"/>
      <c r="K23" s="63" t="str">
        <f>IF(D23="","",IFERROR(VLOOKUP(SCO!C23,Blad2!$A$1:$N$12,IF($F$5="ja",8,IF(AND(SCO!$F$6="nee",SCO!B23=Blad2!$I$1),9,IF(AND(SCO!$F$6="nee",SCO!B23=Blad2!$J$1),10,IF(AND(SCO!$F$6="nee",SCO!B23=Blad2!$K$1),11,IF(AND(SCO!$F$6="ja",SCO!B23=Blad2!$I$1),12,IF(AND(SCO!$F$6="ja",SCO!B23=Blad2!$J$1),13,IF(AND(SCO!$F$6="ja",SCO!B23=Blad2!$K$1),14))))))),FALSE),""))</f>
        <v/>
      </c>
      <c r="L23" s="65">
        <f t="shared" si="2"/>
        <v>0</v>
      </c>
    </row>
    <row r="24" spans="1:12" x14ac:dyDescent="0.3">
      <c r="A24" s="17"/>
      <c r="B24" s="17"/>
      <c r="C24" s="12"/>
      <c r="D24" s="11"/>
      <c r="E24" s="12"/>
      <c r="F24" s="12"/>
      <c r="G24" s="12"/>
      <c r="H24" s="12"/>
      <c r="I24" s="65">
        <f t="shared" si="1"/>
        <v>0</v>
      </c>
      <c r="J24" s="12"/>
      <c r="K24" s="63" t="str">
        <f>IF(D24="","",IFERROR(VLOOKUP(SCO!C24,Blad2!$A$1:$N$12,IF($F$5="ja",8,IF(AND(SCO!$F$6="nee",SCO!B24=Blad2!$I$1),9,IF(AND(SCO!$F$6="nee",SCO!B24=Blad2!$J$1),10,IF(AND(SCO!$F$6="nee",SCO!B24=Blad2!$K$1),11,IF(AND(SCO!$F$6="ja",SCO!B24=Blad2!$I$1),12,IF(AND(SCO!$F$6="ja",SCO!B24=Blad2!$J$1),13,IF(AND(SCO!$F$6="ja",SCO!B24=Blad2!$K$1),14))))))),FALSE),""))</f>
        <v/>
      </c>
      <c r="L24" s="65">
        <f t="shared" si="2"/>
        <v>0</v>
      </c>
    </row>
    <row r="25" spans="1:12" x14ac:dyDescent="0.3">
      <c r="A25" s="17"/>
      <c r="B25" s="17"/>
      <c r="C25" s="12"/>
      <c r="D25" s="11"/>
      <c r="E25" s="12"/>
      <c r="F25" s="12"/>
      <c r="G25" s="12"/>
      <c r="H25" s="12"/>
      <c r="I25" s="65">
        <f t="shared" si="1"/>
        <v>0</v>
      </c>
      <c r="J25" s="12"/>
      <c r="K25" s="63" t="str">
        <f>IF(D25="","",IFERROR(VLOOKUP(SCO!C25,Blad2!$A$1:$N$12,IF($F$5="ja",8,IF(AND(SCO!$F$6="nee",SCO!B25=Blad2!$I$1),9,IF(AND(SCO!$F$6="nee",SCO!B25=Blad2!$J$1),10,IF(AND(SCO!$F$6="nee",SCO!B25=Blad2!$K$1),11,IF(AND(SCO!$F$6="ja",SCO!B25=Blad2!$I$1),12,IF(AND(SCO!$F$6="ja",SCO!B25=Blad2!$J$1),13,IF(AND(SCO!$F$6="ja",SCO!B25=Blad2!$K$1),14))))))),FALSE),""))</f>
        <v/>
      </c>
      <c r="L25" s="65">
        <f t="shared" si="2"/>
        <v>0</v>
      </c>
    </row>
    <row r="26" spans="1:12" ht="14.4" thickBot="1" x14ac:dyDescent="0.35">
      <c r="A26" s="18"/>
      <c r="B26" s="18"/>
      <c r="C26" s="15"/>
      <c r="D26" s="15"/>
      <c r="E26" s="15"/>
      <c r="F26" s="15"/>
      <c r="G26" s="15"/>
      <c r="H26" s="15"/>
      <c r="I26" s="67">
        <f t="shared" si="1"/>
        <v>0</v>
      </c>
      <c r="J26" s="15"/>
      <c r="K26" s="66" t="str">
        <f>IF(D26="","",IFERROR(VLOOKUP(SCO!C26,Blad2!$A$1:$N$12,IF($F$5="ja",8,IF(AND(SCO!$F$6="nee",SCO!B26=Blad2!$I$1),9,IF(AND(SCO!$F$6="nee",SCO!B26=Blad2!$J$1),10,IF(AND(SCO!$F$6="nee",SCO!B26=Blad2!$K$1),11,IF(AND(SCO!$F$6="ja",SCO!B26=Blad2!$I$1),12,IF(AND(SCO!$F$6="ja",SCO!B26=Blad2!$J$1),13,IF(AND(SCO!$F$6="ja",SCO!B26=Blad2!$K$1),14))))))),FALSE),""))</f>
        <v/>
      </c>
      <c r="L26" s="67">
        <f t="shared" si="2"/>
        <v>0</v>
      </c>
    </row>
    <row r="27" spans="1:12" ht="27.6" x14ac:dyDescent="0.3">
      <c r="A27" s="9"/>
      <c r="B27" s="9"/>
      <c r="C27" s="11"/>
      <c r="D27" s="11"/>
      <c r="E27" s="11"/>
      <c r="F27" s="5" t="s">
        <v>2</v>
      </c>
      <c r="G27" s="20" t="s">
        <v>4</v>
      </c>
      <c r="H27" s="21"/>
      <c r="I27" s="70">
        <f>SUM(I16:I26)</f>
        <v>0</v>
      </c>
      <c r="J27" s="64">
        <f>SUM(J16:J26)</f>
        <v>0</v>
      </c>
      <c r="K27" s="14"/>
      <c r="L27" s="73">
        <f>SUM(L16:L26)</f>
        <v>0</v>
      </c>
    </row>
    <row r="28" spans="1:12" ht="41.4" x14ac:dyDescent="0.3">
      <c r="A28" s="10"/>
      <c r="B28" s="10"/>
      <c r="C28" s="12"/>
      <c r="D28" s="12"/>
      <c r="E28" s="12"/>
      <c r="F28" s="4" t="s">
        <v>2</v>
      </c>
      <c r="G28" s="22" t="s">
        <v>3</v>
      </c>
      <c r="H28" s="23"/>
      <c r="I28" s="71">
        <v>0</v>
      </c>
      <c r="J28" s="12"/>
      <c r="K28" s="12"/>
      <c r="L28" s="74">
        <v>0</v>
      </c>
    </row>
    <row r="29" spans="1:12" ht="27.6" x14ac:dyDescent="0.3">
      <c r="A29" s="10"/>
      <c r="B29" s="10"/>
      <c r="C29" s="12"/>
      <c r="D29" s="12"/>
      <c r="E29" s="12"/>
      <c r="F29" s="4" t="s">
        <v>5</v>
      </c>
      <c r="G29" s="22" t="s">
        <v>6</v>
      </c>
      <c r="H29" s="23"/>
      <c r="I29" s="72">
        <f>I27+I28</f>
        <v>0</v>
      </c>
      <c r="J29" s="21"/>
      <c r="K29" s="6"/>
      <c r="L29" s="75">
        <f>L28+L27</f>
        <v>0</v>
      </c>
    </row>
    <row r="30" spans="1:12" x14ac:dyDescent="0.3">
      <c r="C30" s="24"/>
    </row>
    <row r="31" spans="1:12" x14ac:dyDescent="0.3">
      <c r="C31" s="24"/>
    </row>
    <row r="32" spans="1:12" ht="15.6" x14ac:dyDescent="0.3">
      <c r="A32" s="27" t="s">
        <v>14</v>
      </c>
      <c r="B32" s="27"/>
      <c r="D32" s="24"/>
      <c r="E32" s="24"/>
      <c r="F32" s="24"/>
    </row>
    <row r="33" spans="1:12" ht="16.2" thickBot="1" x14ac:dyDescent="0.35">
      <c r="A33" s="27"/>
      <c r="B33" s="27"/>
      <c r="D33" s="24"/>
      <c r="E33" s="24"/>
      <c r="F33" s="24"/>
    </row>
    <row r="34" spans="1:12" ht="15.75" customHeight="1" thickBot="1" x14ac:dyDescent="0.35">
      <c r="A34" s="84" t="s">
        <v>30</v>
      </c>
      <c r="B34" s="85"/>
      <c r="C34" s="1" t="s">
        <v>7</v>
      </c>
      <c r="D34" s="26" t="s">
        <v>8</v>
      </c>
      <c r="E34" s="1" t="s">
        <v>9</v>
      </c>
      <c r="F34" s="2" t="s">
        <v>26</v>
      </c>
    </row>
    <row r="35" spans="1:12" x14ac:dyDescent="0.3">
      <c r="A35" s="86"/>
      <c r="B35" s="87"/>
      <c r="C35" s="11" t="s">
        <v>10</v>
      </c>
      <c r="D35" s="14">
        <v>0</v>
      </c>
      <c r="E35" s="11" t="s">
        <v>11</v>
      </c>
      <c r="F35" s="11"/>
    </row>
    <row r="36" spans="1:12" x14ac:dyDescent="0.3">
      <c r="A36" s="82"/>
      <c r="B36" s="83"/>
      <c r="C36" s="12" t="s">
        <v>24</v>
      </c>
      <c r="D36" s="13">
        <v>0</v>
      </c>
      <c r="E36" s="12" t="s">
        <v>11</v>
      </c>
      <c r="F36" s="12"/>
    </row>
    <row r="37" spans="1:12" x14ac:dyDescent="0.3">
      <c r="A37" s="82"/>
      <c r="B37" s="83"/>
      <c r="C37" s="12" t="s">
        <v>25</v>
      </c>
      <c r="D37" s="13">
        <v>0</v>
      </c>
      <c r="E37" s="12" t="s">
        <v>11</v>
      </c>
      <c r="F37" s="12"/>
    </row>
    <row r="38" spans="1:12" x14ac:dyDescent="0.3">
      <c r="A38" s="82"/>
      <c r="B38" s="83"/>
      <c r="C38" s="12" t="s">
        <v>12</v>
      </c>
      <c r="D38" s="13">
        <v>0</v>
      </c>
      <c r="E38" s="28"/>
      <c r="F38" s="12"/>
    </row>
    <row r="39" spans="1:12" x14ac:dyDescent="0.3">
      <c r="A39" s="82"/>
      <c r="B39" s="83"/>
      <c r="C39" s="12" t="s">
        <v>13</v>
      </c>
      <c r="D39" s="13">
        <f>SUM(D35:D38)</f>
        <v>0</v>
      </c>
      <c r="E39" s="25">
        <v>1</v>
      </c>
      <c r="F39" s="12"/>
      <c r="H39" s="3"/>
    </row>
    <row r="42" spans="1:12" s="50" customFormat="1" ht="42" customHeight="1" x14ac:dyDescent="0.3">
      <c r="A42" s="81" t="s">
        <v>65</v>
      </c>
      <c r="B42" s="81"/>
      <c r="C42" s="81"/>
      <c r="D42" s="81"/>
      <c r="E42" s="81"/>
      <c r="F42" s="81"/>
      <c r="G42" s="81"/>
      <c r="H42" s="81"/>
      <c r="I42" s="81"/>
      <c r="J42" s="81"/>
      <c r="K42" s="81"/>
      <c r="L42" s="81"/>
    </row>
    <row r="44" spans="1:12" ht="13.95" customHeight="1" x14ac:dyDescent="0.3">
      <c r="A44" s="81" t="s">
        <v>80</v>
      </c>
      <c r="B44" s="81"/>
      <c r="C44" s="81"/>
      <c r="D44" s="81"/>
      <c r="E44" s="81"/>
      <c r="F44" s="81"/>
    </row>
    <row r="46" spans="1:12" s="50" customFormat="1" x14ac:dyDescent="0.3">
      <c r="A46" s="78" t="s">
        <v>82</v>
      </c>
    </row>
  </sheetData>
  <mergeCells count="17">
    <mergeCell ref="A2:L2"/>
    <mergeCell ref="F4:J4"/>
    <mergeCell ref="A11:C11"/>
    <mergeCell ref="A10:C10"/>
    <mergeCell ref="A9:C9"/>
    <mergeCell ref="H9:L9"/>
    <mergeCell ref="H11:L11"/>
    <mergeCell ref="A38:B38"/>
    <mergeCell ref="H12:L12"/>
    <mergeCell ref="A44:F44"/>
    <mergeCell ref="A39:B39"/>
    <mergeCell ref="A42:L42"/>
    <mergeCell ref="A12:C12"/>
    <mergeCell ref="A34:B34"/>
    <mergeCell ref="A35:B35"/>
    <mergeCell ref="A36:B36"/>
    <mergeCell ref="A37:B37"/>
  </mergeCells>
  <conditionalFormatting sqref="C6:F6">
    <cfRule type="expression" dxfId="1" priority="2">
      <formula>$F$5&lt;&gt;"nee"</formula>
    </cfRule>
  </conditionalFormatting>
  <conditionalFormatting sqref="F6">
    <cfRule type="expression" dxfId="0" priority="1">
      <formula>$F$5&lt;&gt;"nee"</formula>
    </cfRule>
  </conditionalFormatting>
  <dataValidations count="2">
    <dataValidation type="list" allowBlank="1" showInputMessage="1" showErrorMessage="1" sqref="B16:B26" xr:uid="{00000000-0002-0000-0200-000000000000}">
      <formula1>INDIRECT($H$5)</formula1>
    </dataValidation>
    <dataValidation type="list" allowBlank="1" showInputMessage="1" showErrorMessage="1" sqref="D16:D26" xr:uid="{00000000-0002-0000-0200-000001000000}">
      <formula1>INDIRECT(SUBSTITUTE(SUBSTITUTE(SUBSTITUTE(C16," ",""),",",""),"/",""))</formula1>
    </dataValidation>
  </dataValidations>
  <pageMargins left="0.7" right="0.7" top="0.75" bottom="0.75" header="0.3" footer="0.3"/>
  <pageSetup paperSize="9" scale="6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Blad2!$A$2:$A$12</xm:f>
          </x14:formula1>
          <xm:sqref>C16:C26</xm:sqref>
        </x14:dataValidation>
        <x14:dataValidation type="list" allowBlank="1" showInputMessage="1" showErrorMessage="1" xr:uid="{00000000-0002-0000-0200-000003000000}">
          <x14:formula1>
            <xm:f>Blad2!$C$15:$C$16</xm:f>
          </x14:formula1>
          <xm:sqref>F5:F6</xm:sqref>
        </x14:dataValidation>
        <x14:dataValidation type="list" allowBlank="1" showInputMessage="1" showErrorMessage="1" xr:uid="{00000000-0002-0000-0200-000004000000}">
          <x14:formula1>
            <xm:f>Blad2!$B$15:$B$16</xm:f>
          </x14:formula1>
          <xm:sqref>F35:F38</xm:sqref>
        </x14:dataValidation>
        <x14:dataValidation type="list" allowBlank="1" showInputMessage="1" showErrorMessage="1" xr:uid="{00000000-0002-0000-0200-000005000000}">
          <x14:formula1>
            <xm:f>Blad2!$G$15:$G$16</xm:f>
          </x14:formula1>
          <xm:sqref>F4 K4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5"/>
  <sheetViews>
    <sheetView showGridLines="0" workbookViewId="0">
      <selection activeCell="E9" sqref="E9"/>
    </sheetView>
  </sheetViews>
  <sheetFormatPr defaultColWidth="9.109375" defaultRowHeight="14.4" x14ac:dyDescent="0.3"/>
  <cols>
    <col min="1" max="1" width="77.88671875" style="55" bestFit="1" customWidth="1"/>
    <col min="2" max="3" width="17" style="55" bestFit="1" customWidth="1"/>
    <col min="4" max="4" width="23.44140625" style="55" bestFit="1" customWidth="1"/>
    <col min="5" max="5" width="16.6640625" style="55" bestFit="1" customWidth="1"/>
    <col min="6" max="8" width="9.109375" style="55"/>
    <col min="9" max="9" width="12" style="55" bestFit="1" customWidth="1"/>
    <col min="10" max="16384" width="9.109375" style="55"/>
  </cols>
  <sheetData>
    <row r="1" spans="1:14" s="52" customFormat="1" x14ac:dyDescent="0.3">
      <c r="A1" s="52" t="s">
        <v>32</v>
      </c>
      <c r="B1" s="52" t="s">
        <v>31</v>
      </c>
      <c r="C1" s="52" t="s">
        <v>28</v>
      </c>
      <c r="D1" s="52" t="s">
        <v>83</v>
      </c>
      <c r="E1" s="52" t="s">
        <v>27</v>
      </c>
      <c r="F1" s="52" t="s">
        <v>29</v>
      </c>
      <c r="H1" s="52" t="s">
        <v>40</v>
      </c>
      <c r="I1" s="52" t="s">
        <v>37</v>
      </c>
      <c r="J1" s="52" t="s">
        <v>38</v>
      </c>
      <c r="K1" s="52" t="s">
        <v>39</v>
      </c>
      <c r="L1" s="52" t="s">
        <v>60</v>
      </c>
      <c r="M1" s="52" t="s">
        <v>61</v>
      </c>
      <c r="N1" s="52" t="s">
        <v>62</v>
      </c>
    </row>
    <row r="2" spans="1:14" x14ac:dyDescent="0.3">
      <c r="A2" s="53" t="s">
        <v>41</v>
      </c>
      <c r="B2" s="54" t="s">
        <v>31</v>
      </c>
      <c r="C2" s="54" t="s">
        <v>28</v>
      </c>
      <c r="D2" s="54" t="s">
        <v>83</v>
      </c>
      <c r="E2" s="54"/>
      <c r="F2" s="54"/>
      <c r="H2" s="56">
        <v>0.7</v>
      </c>
      <c r="I2" s="56">
        <v>0.25</v>
      </c>
      <c r="J2" s="56">
        <v>0.35</v>
      </c>
      <c r="K2" s="56">
        <v>0.45</v>
      </c>
      <c r="L2" s="56">
        <f>I2+0.15</f>
        <v>0.4</v>
      </c>
      <c r="M2" s="56">
        <f t="shared" ref="M2:N12" si="0">J2+0.15</f>
        <v>0.5</v>
      </c>
      <c r="N2" s="56">
        <f t="shared" si="0"/>
        <v>0.6</v>
      </c>
    </row>
    <row r="3" spans="1:14" x14ac:dyDescent="0.3">
      <c r="A3" s="53" t="s">
        <v>42</v>
      </c>
      <c r="B3" s="54" t="s">
        <v>31</v>
      </c>
      <c r="C3" s="54" t="s">
        <v>28</v>
      </c>
      <c r="D3" s="54" t="s">
        <v>83</v>
      </c>
      <c r="E3" s="54"/>
      <c r="F3" s="54"/>
      <c r="H3" s="56">
        <v>0.7</v>
      </c>
      <c r="I3" s="56">
        <v>0.25</v>
      </c>
      <c r="J3" s="56">
        <v>0.35</v>
      </c>
      <c r="K3" s="56">
        <v>0.45</v>
      </c>
      <c r="L3" s="56">
        <f t="shared" ref="L3:L12" si="1">I3+0.15</f>
        <v>0.4</v>
      </c>
      <c r="M3" s="56">
        <f t="shared" si="0"/>
        <v>0.5</v>
      </c>
      <c r="N3" s="56">
        <f t="shared" si="0"/>
        <v>0.6</v>
      </c>
    </row>
    <row r="4" spans="1:14" x14ac:dyDescent="0.3">
      <c r="A4" s="55" t="s">
        <v>43</v>
      </c>
      <c r="B4" s="54" t="s">
        <v>31</v>
      </c>
      <c r="C4" s="54" t="s">
        <v>28</v>
      </c>
      <c r="D4" s="54" t="s">
        <v>83</v>
      </c>
      <c r="E4" s="54"/>
      <c r="F4" s="54"/>
      <c r="H4" s="56">
        <v>0.7</v>
      </c>
      <c r="I4" s="56">
        <v>0.25</v>
      </c>
      <c r="J4" s="56">
        <v>0.35</v>
      </c>
      <c r="K4" s="56">
        <v>0.45</v>
      </c>
      <c r="L4" s="56">
        <f t="shared" si="1"/>
        <v>0.4</v>
      </c>
      <c r="M4" s="56">
        <f t="shared" si="0"/>
        <v>0.5</v>
      </c>
      <c r="N4" s="56">
        <f t="shared" si="0"/>
        <v>0.6</v>
      </c>
    </row>
    <row r="5" spans="1:14" x14ac:dyDescent="0.3">
      <c r="A5" s="55" t="s">
        <v>44</v>
      </c>
      <c r="B5" s="54" t="s">
        <v>31</v>
      </c>
      <c r="C5" s="54" t="s">
        <v>28</v>
      </c>
      <c r="D5" s="54" t="s">
        <v>83</v>
      </c>
      <c r="E5" s="54" t="s">
        <v>27</v>
      </c>
      <c r="F5" s="54" t="s">
        <v>29</v>
      </c>
      <c r="H5" s="56">
        <v>0.4</v>
      </c>
      <c r="I5" s="56">
        <v>0.25</v>
      </c>
      <c r="J5" s="56">
        <v>0.35</v>
      </c>
      <c r="K5" s="56">
        <v>0.45</v>
      </c>
      <c r="L5" s="56">
        <f t="shared" si="1"/>
        <v>0.4</v>
      </c>
      <c r="M5" s="56">
        <f t="shared" si="0"/>
        <v>0.5</v>
      </c>
      <c r="N5" s="56">
        <f t="shared" si="0"/>
        <v>0.6</v>
      </c>
    </row>
    <row r="6" spans="1:14" x14ac:dyDescent="0.3">
      <c r="A6" s="55" t="s">
        <v>45</v>
      </c>
      <c r="B6" s="54" t="s">
        <v>31</v>
      </c>
      <c r="C6" s="54" t="s">
        <v>28</v>
      </c>
      <c r="D6" s="54" t="s">
        <v>83</v>
      </c>
      <c r="E6" s="54" t="s">
        <v>27</v>
      </c>
      <c r="F6" s="54" t="s">
        <v>29</v>
      </c>
      <c r="H6" s="56">
        <v>0.4</v>
      </c>
      <c r="I6" s="56">
        <v>0.25</v>
      </c>
      <c r="J6" s="56">
        <v>0.35</v>
      </c>
      <c r="K6" s="56">
        <v>0.45</v>
      </c>
      <c r="L6" s="56">
        <f t="shared" si="1"/>
        <v>0.4</v>
      </c>
      <c r="M6" s="56">
        <f t="shared" si="0"/>
        <v>0.5</v>
      </c>
      <c r="N6" s="56">
        <f t="shared" si="0"/>
        <v>0.6</v>
      </c>
    </row>
    <row r="7" spans="1:14" x14ac:dyDescent="0.3">
      <c r="A7" s="55" t="s">
        <v>46</v>
      </c>
      <c r="B7" s="54" t="s">
        <v>31</v>
      </c>
      <c r="C7" s="54" t="s">
        <v>27</v>
      </c>
      <c r="D7" s="54"/>
      <c r="E7" s="54"/>
      <c r="F7" s="54"/>
      <c r="H7" s="56">
        <v>0.4</v>
      </c>
      <c r="I7" s="56">
        <v>0.25</v>
      </c>
      <c r="J7" s="56">
        <v>0.35</v>
      </c>
      <c r="K7" s="56">
        <v>0.45</v>
      </c>
      <c r="L7" s="56">
        <f t="shared" si="1"/>
        <v>0.4</v>
      </c>
      <c r="M7" s="56">
        <f t="shared" si="0"/>
        <v>0.5</v>
      </c>
      <c r="N7" s="56">
        <f t="shared" si="0"/>
        <v>0.6</v>
      </c>
    </row>
    <row r="8" spans="1:14" x14ac:dyDescent="0.3">
      <c r="A8" s="55" t="s">
        <v>63</v>
      </c>
      <c r="B8" s="54" t="s">
        <v>31</v>
      </c>
      <c r="C8" s="54" t="s">
        <v>29</v>
      </c>
      <c r="D8" s="54"/>
      <c r="E8" s="54"/>
      <c r="F8" s="54"/>
      <c r="H8" s="56">
        <v>0.4</v>
      </c>
      <c r="I8" s="56">
        <v>0.25</v>
      </c>
      <c r="J8" s="56">
        <v>0.35</v>
      </c>
      <c r="K8" s="56">
        <v>0.45</v>
      </c>
      <c r="L8" s="56">
        <f t="shared" si="1"/>
        <v>0.4</v>
      </c>
      <c r="M8" s="56">
        <f t="shared" si="0"/>
        <v>0.5</v>
      </c>
      <c r="N8" s="56">
        <f t="shared" si="0"/>
        <v>0.6</v>
      </c>
    </row>
    <row r="9" spans="1:14" x14ac:dyDescent="0.3">
      <c r="A9" s="55" t="s">
        <v>48</v>
      </c>
      <c r="B9" s="54" t="s">
        <v>31</v>
      </c>
      <c r="C9" s="54" t="s">
        <v>28</v>
      </c>
      <c r="D9" s="54" t="s">
        <v>83</v>
      </c>
      <c r="E9" s="54" t="s">
        <v>29</v>
      </c>
      <c r="F9" s="54"/>
      <c r="H9" s="56">
        <v>0.4</v>
      </c>
      <c r="I9" s="56">
        <v>0.25</v>
      </c>
      <c r="J9" s="56">
        <v>0.35</v>
      </c>
      <c r="K9" s="56">
        <v>0.45</v>
      </c>
      <c r="L9" s="56">
        <f t="shared" si="1"/>
        <v>0.4</v>
      </c>
      <c r="M9" s="56">
        <f t="shared" si="0"/>
        <v>0.5</v>
      </c>
      <c r="N9" s="56">
        <f t="shared" si="0"/>
        <v>0.6</v>
      </c>
    </row>
    <row r="10" spans="1:14" x14ac:dyDescent="0.3">
      <c r="A10" s="55" t="s">
        <v>49</v>
      </c>
      <c r="B10" s="54" t="s">
        <v>31</v>
      </c>
      <c r="C10" s="54" t="s">
        <v>29</v>
      </c>
      <c r="D10" s="54"/>
      <c r="E10" s="54"/>
      <c r="F10" s="54"/>
      <c r="H10" s="56">
        <v>0.4</v>
      </c>
      <c r="I10" s="56">
        <v>0.25</v>
      </c>
      <c r="J10" s="56">
        <v>0.35</v>
      </c>
      <c r="K10" s="56">
        <v>0.45</v>
      </c>
      <c r="L10" s="56">
        <f t="shared" si="1"/>
        <v>0.4</v>
      </c>
      <c r="M10" s="56">
        <f t="shared" si="0"/>
        <v>0.5</v>
      </c>
      <c r="N10" s="56">
        <f t="shared" si="0"/>
        <v>0.6</v>
      </c>
    </row>
    <row r="11" spans="1:14" x14ac:dyDescent="0.3">
      <c r="A11" s="55" t="s">
        <v>64</v>
      </c>
      <c r="B11" s="54" t="s">
        <v>31</v>
      </c>
      <c r="C11" s="54" t="s">
        <v>27</v>
      </c>
      <c r="D11" s="54"/>
      <c r="E11" s="54"/>
      <c r="F11" s="54"/>
      <c r="H11" s="56">
        <v>0.4</v>
      </c>
      <c r="I11" s="56">
        <v>0.25</v>
      </c>
      <c r="J11" s="56">
        <v>0.35</v>
      </c>
      <c r="K11" s="56">
        <v>0.45</v>
      </c>
      <c r="L11" s="56">
        <f t="shared" si="1"/>
        <v>0.4</v>
      </c>
      <c r="M11" s="56">
        <f t="shared" si="0"/>
        <v>0.5</v>
      </c>
      <c r="N11" s="56">
        <f t="shared" si="0"/>
        <v>0.6</v>
      </c>
    </row>
    <row r="12" spans="1:14" x14ac:dyDescent="0.3">
      <c r="A12" s="55" t="s">
        <v>51</v>
      </c>
      <c r="B12" s="54" t="s">
        <v>31</v>
      </c>
      <c r="C12" s="54" t="s">
        <v>28</v>
      </c>
      <c r="D12" s="54" t="s">
        <v>83</v>
      </c>
      <c r="E12" s="54" t="s">
        <v>27</v>
      </c>
      <c r="F12" s="54" t="s">
        <v>29</v>
      </c>
      <c r="H12" s="56">
        <v>0.4</v>
      </c>
      <c r="I12" s="56">
        <v>0.25</v>
      </c>
      <c r="J12" s="56">
        <v>0.35</v>
      </c>
      <c r="K12" s="56">
        <v>0.45</v>
      </c>
      <c r="L12" s="56">
        <f t="shared" si="1"/>
        <v>0.4</v>
      </c>
      <c r="M12" s="56">
        <f t="shared" si="0"/>
        <v>0.5</v>
      </c>
      <c r="N12" s="56">
        <f t="shared" si="0"/>
        <v>0.6</v>
      </c>
    </row>
    <row r="15" spans="1:14" x14ac:dyDescent="0.3">
      <c r="B15" s="55" t="s">
        <v>22</v>
      </c>
      <c r="C15" s="55" t="s">
        <v>34</v>
      </c>
      <c r="D15" s="55" t="s">
        <v>40</v>
      </c>
      <c r="G15" s="55" t="s">
        <v>68</v>
      </c>
      <c r="H15" s="55" t="s">
        <v>72</v>
      </c>
    </row>
    <row r="16" spans="1:14" x14ac:dyDescent="0.3">
      <c r="B16" s="55" t="s">
        <v>23</v>
      </c>
      <c r="C16" s="55" t="s">
        <v>35</v>
      </c>
      <c r="D16" s="55" t="s">
        <v>37</v>
      </c>
      <c r="E16" s="55" t="s">
        <v>38</v>
      </c>
      <c r="F16" s="55" t="s">
        <v>39</v>
      </c>
      <c r="G16" s="55" t="s">
        <v>69</v>
      </c>
      <c r="H16" s="56">
        <v>0.4</v>
      </c>
    </row>
    <row r="18" spans="1:2" x14ac:dyDescent="0.3">
      <c r="B18" s="55" t="s">
        <v>79</v>
      </c>
    </row>
    <row r="32" spans="1:2" x14ac:dyDescent="0.3">
      <c r="A32" s="55" t="str">
        <f t="shared" ref="A32:A35" si="2">SUBSTITUTE(SUBSTITUTE(SUBSTITUTE(A14," ",""),",",""),"/","")</f>
        <v/>
      </c>
    </row>
    <row r="33" spans="1:1" x14ac:dyDescent="0.3">
      <c r="A33" s="55" t="str">
        <f t="shared" si="2"/>
        <v/>
      </c>
    </row>
    <row r="34" spans="1:1" x14ac:dyDescent="0.3">
      <c r="A34" s="55" t="str">
        <f t="shared" si="2"/>
        <v/>
      </c>
    </row>
    <row r="35" spans="1:1" x14ac:dyDescent="0.3">
      <c r="A35" s="55" t="str">
        <f t="shared" si="2"/>
        <v/>
      </c>
    </row>
  </sheetData>
  <sheetProtection algorithmName="SHA-512" hashValue="VtollmmP05VS2FHKmlLo3+qKNVGCeazRJSTVMfzrA7brbvR+G3A+UVy99uJ1QM8jGwWERoJ775q+HAdg4hEPkQ==" saltValue="ksKYn+fArVLC3oLCc8IWrA=="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
  <sheetViews>
    <sheetView showGridLines="0" workbookViewId="0">
      <selection activeCell="E9" sqref="E9"/>
    </sheetView>
  </sheetViews>
  <sheetFormatPr defaultColWidth="9.109375" defaultRowHeight="14.4" x14ac:dyDescent="0.3"/>
  <cols>
    <col min="1" max="1" width="53.109375" style="29" customWidth="1"/>
    <col min="2" max="2" width="14" style="29" bestFit="1" customWidth="1"/>
    <col min="3" max="3" width="17" style="29" bestFit="1" customWidth="1"/>
    <col min="4" max="4" width="17.88671875" style="29" customWidth="1"/>
    <col min="5" max="6" width="18.5546875" style="29" bestFit="1" customWidth="1"/>
    <col min="7" max="7" width="26" style="29" customWidth="1"/>
    <col min="8" max="16384" width="9.109375" style="29"/>
  </cols>
  <sheetData>
    <row r="1" spans="1:7" ht="15" customHeight="1" x14ac:dyDescent="0.3">
      <c r="A1" s="102" t="s">
        <v>15</v>
      </c>
      <c r="B1" s="106" t="s">
        <v>16</v>
      </c>
      <c r="C1" s="107"/>
      <c r="D1" s="107"/>
      <c r="E1" s="107"/>
      <c r="F1" s="108"/>
      <c r="G1" s="104" t="s">
        <v>55</v>
      </c>
    </row>
    <row r="2" spans="1:7" ht="29.4" thickBot="1" x14ac:dyDescent="0.35">
      <c r="A2" s="103"/>
      <c r="B2" s="33" t="s">
        <v>52</v>
      </c>
      <c r="C2" s="34" t="s">
        <v>53</v>
      </c>
      <c r="D2" s="34" t="s">
        <v>83</v>
      </c>
      <c r="E2" s="34" t="s">
        <v>27</v>
      </c>
      <c r="F2" s="35" t="s">
        <v>33</v>
      </c>
      <c r="G2" s="105"/>
    </row>
    <row r="3" spans="1:7" x14ac:dyDescent="0.3">
      <c r="A3" s="36" t="s">
        <v>41</v>
      </c>
      <c r="B3" s="42" t="s">
        <v>54</v>
      </c>
      <c r="C3" s="31" t="s">
        <v>54</v>
      </c>
      <c r="D3" s="31" t="s">
        <v>54</v>
      </c>
      <c r="E3" s="31" t="s">
        <v>56</v>
      </c>
      <c r="F3" s="47" t="s">
        <v>56</v>
      </c>
      <c r="G3" s="39">
        <v>0.7</v>
      </c>
    </row>
    <row r="4" spans="1:7" x14ac:dyDescent="0.3">
      <c r="A4" s="37" t="s">
        <v>42</v>
      </c>
      <c r="B4" s="43" t="s">
        <v>54</v>
      </c>
      <c r="C4" s="30" t="s">
        <v>54</v>
      </c>
      <c r="D4" s="30" t="s">
        <v>54</v>
      </c>
      <c r="E4" s="30" t="s">
        <v>56</v>
      </c>
      <c r="F4" s="48" t="s">
        <v>56</v>
      </c>
      <c r="G4" s="40">
        <v>0.7</v>
      </c>
    </row>
    <row r="5" spans="1:7" x14ac:dyDescent="0.3">
      <c r="A5" s="37" t="s">
        <v>43</v>
      </c>
      <c r="B5" s="43" t="s">
        <v>54</v>
      </c>
      <c r="C5" s="30" t="s">
        <v>54</v>
      </c>
      <c r="D5" s="30" t="s">
        <v>54</v>
      </c>
      <c r="E5" s="30" t="s">
        <v>56</v>
      </c>
      <c r="F5" s="48" t="s">
        <v>56</v>
      </c>
      <c r="G5" s="40">
        <v>0.7</v>
      </c>
    </row>
    <row r="6" spans="1:7" x14ac:dyDescent="0.3">
      <c r="A6" s="37" t="s">
        <v>44</v>
      </c>
      <c r="B6" s="43" t="s">
        <v>54</v>
      </c>
      <c r="C6" s="30" t="s">
        <v>54</v>
      </c>
      <c r="D6" s="30" t="s">
        <v>54</v>
      </c>
      <c r="E6" s="30" t="s">
        <v>54</v>
      </c>
      <c r="F6" s="44" t="s">
        <v>54</v>
      </c>
      <c r="G6" s="40">
        <v>0.4</v>
      </c>
    </row>
    <row r="7" spans="1:7" x14ac:dyDescent="0.3">
      <c r="A7" s="37" t="s">
        <v>45</v>
      </c>
      <c r="B7" s="43" t="s">
        <v>54</v>
      </c>
      <c r="C7" s="30" t="s">
        <v>54</v>
      </c>
      <c r="D7" s="30" t="s">
        <v>54</v>
      </c>
      <c r="E7" s="30" t="s">
        <v>54</v>
      </c>
      <c r="F7" s="44" t="s">
        <v>54</v>
      </c>
      <c r="G7" s="40">
        <v>0.4</v>
      </c>
    </row>
    <row r="8" spans="1:7" x14ac:dyDescent="0.3">
      <c r="A8" s="37" t="s">
        <v>46</v>
      </c>
      <c r="B8" s="43" t="s">
        <v>54</v>
      </c>
      <c r="C8" s="30" t="s">
        <v>56</v>
      </c>
      <c r="D8" s="49" t="s">
        <v>56</v>
      </c>
      <c r="E8" s="49" t="s">
        <v>54</v>
      </c>
      <c r="F8" s="48" t="s">
        <v>56</v>
      </c>
      <c r="G8" s="40">
        <v>0.4</v>
      </c>
    </row>
    <row r="9" spans="1:7" ht="28.8" x14ac:dyDescent="0.3">
      <c r="A9" s="37" t="s">
        <v>47</v>
      </c>
      <c r="B9" s="43" t="s">
        <v>54</v>
      </c>
      <c r="C9" s="30" t="s">
        <v>56</v>
      </c>
      <c r="D9" s="49" t="s">
        <v>56</v>
      </c>
      <c r="E9" s="49" t="s">
        <v>56</v>
      </c>
      <c r="F9" s="44" t="s">
        <v>54</v>
      </c>
      <c r="G9" s="40">
        <v>0.4</v>
      </c>
    </row>
    <row r="10" spans="1:7" x14ac:dyDescent="0.3">
      <c r="A10" s="37" t="s">
        <v>48</v>
      </c>
      <c r="B10" s="43" t="s">
        <v>54</v>
      </c>
      <c r="C10" s="30" t="s">
        <v>54</v>
      </c>
      <c r="D10" s="30" t="s">
        <v>54</v>
      </c>
      <c r="E10" s="49" t="s">
        <v>56</v>
      </c>
      <c r="F10" s="44" t="s">
        <v>54</v>
      </c>
      <c r="G10" s="40">
        <v>0.4</v>
      </c>
    </row>
    <row r="11" spans="1:7" ht="28.8" x14ac:dyDescent="0.3">
      <c r="A11" s="37" t="s">
        <v>49</v>
      </c>
      <c r="B11" s="43" t="s">
        <v>54</v>
      </c>
      <c r="C11" s="30" t="s">
        <v>56</v>
      </c>
      <c r="D11" s="30" t="s">
        <v>56</v>
      </c>
      <c r="E11" s="30" t="s">
        <v>56</v>
      </c>
      <c r="F11" s="44" t="s">
        <v>54</v>
      </c>
      <c r="G11" s="40">
        <v>0.4</v>
      </c>
    </row>
    <row r="12" spans="1:7" ht="28.8" x14ac:dyDescent="0.3">
      <c r="A12" s="37" t="s">
        <v>50</v>
      </c>
      <c r="B12" s="43" t="s">
        <v>54</v>
      </c>
      <c r="C12" s="30" t="s">
        <v>56</v>
      </c>
      <c r="D12" s="30" t="s">
        <v>56</v>
      </c>
      <c r="E12" s="30" t="s">
        <v>54</v>
      </c>
      <c r="F12" s="44" t="s">
        <v>56</v>
      </c>
      <c r="G12" s="40">
        <v>0.4</v>
      </c>
    </row>
    <row r="13" spans="1:7" ht="29.4" thickBot="1" x14ac:dyDescent="0.35">
      <c r="A13" s="38" t="s">
        <v>51</v>
      </c>
      <c r="B13" s="45" t="s">
        <v>54</v>
      </c>
      <c r="C13" s="32" t="s">
        <v>54</v>
      </c>
      <c r="D13" s="32" t="s">
        <v>54</v>
      </c>
      <c r="E13" s="32" t="s">
        <v>54</v>
      </c>
      <c r="F13" s="46" t="s">
        <v>54</v>
      </c>
      <c r="G13" s="41">
        <v>0.4</v>
      </c>
    </row>
  </sheetData>
  <sheetProtection algorithmName="SHA-512" hashValue="dcgLKlOS/8aZm1lLayzLbszXLb41Ya5vTrUNcSfV5HYLzq8kAnTvO4P14k5FXlYyB3N/EYkjLmfXc4+IEKqTMg==" saltValue="/bRMq3LzPirVUg4repWDHw==" spinCount="100000" sheet="1" objects="1" scenarios="1"/>
  <mergeCells count="3">
    <mergeCell ref="A1:A2"/>
    <mergeCell ref="G1:G2"/>
    <mergeCell ref="B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EA29BD4E6AE9439B98A1CBB5592EB1" ma:contentTypeVersion="2" ma:contentTypeDescription="Een nieuw document maken." ma:contentTypeScope="" ma:versionID="219031a1b3b2202e77d80e96c87e5219">
  <xsd:schema xmlns:xsd="http://www.w3.org/2001/XMLSchema" xmlns:xs="http://www.w3.org/2001/XMLSchema" xmlns:p="http://schemas.microsoft.com/office/2006/metadata/properties" xmlns:ns3="a32a16b2-4fc9-4269-a633-df53ff38ee90" targetNamespace="http://schemas.microsoft.com/office/2006/metadata/properties" ma:root="true" ma:fieldsID="678f0b4fa9452393b292653ae3540b9d" ns3:_="">
    <xsd:import namespace="a32a16b2-4fc9-4269-a633-df53ff38ee9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a16b2-4fc9-4269-a633-df53ff38e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D8F1DD-4DE1-493B-9F11-F6380D653451}">
  <ds:schemaRefs>
    <ds:schemaRef ds:uri="http://schemas.microsoft.com/sharepoint/v3/contenttype/forms"/>
  </ds:schemaRefs>
</ds:datastoreItem>
</file>

<file path=customXml/itemProps2.xml><?xml version="1.0" encoding="utf-8"?>
<ds:datastoreItem xmlns:ds="http://schemas.openxmlformats.org/officeDocument/2006/customXml" ds:itemID="{5DC7DCF1-FA2C-49BE-BF9C-63A98E14D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2a16b2-4fc9-4269-a633-df53ff38ee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FC391E-88F2-4AE4-9B27-66E0E3064677}">
  <ds:schemaRefs>
    <ds:schemaRef ds:uri="http://schemas.openxmlformats.org/package/2006/metadata/core-properties"/>
    <ds:schemaRef ds:uri="http://purl.org/dc/dcmitype/"/>
    <ds:schemaRef ds:uri="a32a16b2-4fc9-4269-a633-df53ff38ee90"/>
    <ds:schemaRef ds:uri="http://schemas.microsoft.com/office/2006/documentManagement/types"/>
    <ds:schemaRef ds:uri="http://schemas.microsoft.com/office/2006/metadata/properties"/>
    <ds:schemaRef ds:uri="http://schemas.microsoft.com/office/infopath/2007/PartnerControls"/>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43</vt:i4>
      </vt:variant>
    </vt:vector>
  </HeadingPairs>
  <TitlesOfParts>
    <vt:vector size="48" baseType="lpstr">
      <vt:lpstr>Voorblad</vt:lpstr>
      <vt:lpstr>Geen SCO</vt:lpstr>
      <vt:lpstr>SCO</vt:lpstr>
      <vt:lpstr>Blad2</vt:lpstr>
      <vt:lpstr>Blad3</vt:lpstr>
      <vt:lpstr>coördinatiekostenvanhetsamenwerkingsverband</vt:lpstr>
      <vt:lpstr>coördinatiekostenvanhetsamenwerkingsverband1</vt:lpstr>
      <vt:lpstr>ja</vt:lpstr>
      <vt:lpstr>jaja</vt:lpstr>
      <vt:lpstr>janee</vt:lpstr>
      <vt:lpstr>Kostenvanadviezenduurzaamheidopmilieueneconomischgebied</vt:lpstr>
      <vt:lpstr>Kostenvanadviezenduurzaamheidopmilieueneconomischgebied1</vt:lpstr>
      <vt:lpstr>Kostenvanadviseursarchitecteneningenieurs</vt:lpstr>
      <vt:lpstr>Kostenvanadviseursarchitecteneningenieurs1</vt:lpstr>
      <vt:lpstr>Kostenvanbouwverbeteringverwervingofleasingvanonroerendezaken</vt:lpstr>
      <vt:lpstr>Kostenvanbouwverbeteringverwervingofleasingvanonroerendezaken1</vt:lpstr>
      <vt:lpstr>Kostenvankoopofhuurkoopvannieuwemachineseninstallatiestotmaximaaldemarktwaardevandeactiva</vt:lpstr>
      <vt:lpstr>Kostenvankoopofhuurkoopvannieuwemachineseninstallatiestotmaximaaldemarktwaardevandeactiva1</vt:lpstr>
      <vt:lpstr>kostenvankoopvantweedehandsmachineseninstallaties</vt:lpstr>
      <vt:lpstr>kostenvankoopvantweedehandsmachineseninstallaties1</vt:lpstr>
      <vt:lpstr>Kostenvantweedehandsgoederentotmaximaaldemarktwaardevandeactiva</vt:lpstr>
      <vt:lpstr>Kostenvantweedehandsgoederentotmaximaaldemarktwaardevandeactiva1</vt:lpstr>
      <vt:lpstr>Kostenvanverwervingofontwikkelingvancomputersoftware</vt:lpstr>
      <vt:lpstr>Kostenvanverwervingofontwikkelingvancomputersoftware1</vt:lpstr>
      <vt:lpstr>kostenvanverwervingvanoctrooienlicentiesauteursrechtenenmerken</vt:lpstr>
      <vt:lpstr>kostenvanverwervingvanoctrooienlicentiesauteursrechtenenmerken1</vt:lpstr>
      <vt:lpstr>kostenvooraankoopvangrond</vt:lpstr>
      <vt:lpstr>kostenvooraankoopvangrond1</vt:lpstr>
      <vt:lpstr>kostenvoorbouwofverbeteringvanonroerendezaken</vt:lpstr>
      <vt:lpstr>kostenvoorbouwofverbeteringvanonroerendezaken1</vt:lpstr>
      <vt:lpstr>kostenvoordekoopvannieuwemachineseninstallaties</vt:lpstr>
      <vt:lpstr>kostenvoordekoopvannieuwemachineseninstallaties1</vt:lpstr>
      <vt:lpstr>Kostenvoorhaalbaarheidsstudies</vt:lpstr>
      <vt:lpstr>Kostenvoorhaalbaarheidsstudies1</vt:lpstr>
      <vt:lpstr>Kostenvoorhetverspreidenvanresultatenvanhetproject</vt:lpstr>
      <vt:lpstr>kostenvoorhetverspreidenvanresultatenvanhetproject1</vt:lpstr>
      <vt:lpstr>kostenvoorprojectmanagementenprojectadministratie</vt:lpstr>
      <vt:lpstr>kostenvoorprojectmanagementenprojectadministratie1</vt:lpstr>
      <vt:lpstr>kostenvoorverwervingofleasingvanonroerendezaken</vt:lpstr>
      <vt:lpstr>kostenvoorverwervingofleasingvanonroerendezaken1</vt:lpstr>
      <vt:lpstr>Kostenwaaronderpersoneelskostenvoorcoördinatievanhetsamenwerkingsverband</vt:lpstr>
      <vt:lpstr>Kostenwaaronderpersoneelskostenvoorcoördinatievanhetsamenwerkingsverband1</vt:lpstr>
      <vt:lpstr>Kostenwaaronderpersoneelskostenvoorverspreidingvanderesultatenvanhetproject</vt:lpstr>
      <vt:lpstr>Kostenwaaronderpersoneelskostenvoorverspreidingvanderesultatenvanhetproject1</vt:lpstr>
      <vt:lpstr>neeja</vt:lpstr>
      <vt:lpstr>neenee</vt:lpstr>
      <vt:lpstr>Operationelekostenvoorhettestenenontwikkelenvaneeninnovatieindepraktijk</vt:lpstr>
      <vt:lpstr>Operationelekostenvoorhettestenenontwikkelenvaneeninnovatieindepraktijk1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Klaas van de Wiel</dc:creator>
  <cp:lastModifiedBy>Joyce Sponselee</cp:lastModifiedBy>
  <cp:lastPrinted>2021-03-10T10:47:32Z</cp:lastPrinted>
  <dcterms:created xsi:type="dcterms:W3CDTF">2017-10-27T12:51:08Z</dcterms:created>
  <dcterms:modified xsi:type="dcterms:W3CDTF">2021-03-16T09:54:20Z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0x01010035EA29BD4E6AE9439B98A1CBB5592EB1</vt:lpwstr>
  </property>
</Properties>
</file>