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F:\Stimulus\12. GLB 23-27\4. Formats\"/>
    </mc:Choice>
  </mc:AlternateContent>
  <xr:revisionPtr revIDLastSave="0" documentId="8_{FC104368-AD55-4FAE-BFB3-7F31AE01FED0}" xr6:coauthVersionLast="47" xr6:coauthVersionMax="47" xr10:uidLastSave="{00000000-0000-0000-0000-000000000000}"/>
  <bookViews>
    <workbookView xWindow="57480" yWindow="-120" windowWidth="29040" windowHeight="15840" tabRatio="810" activeTab="1" xr2:uid="{B69A0E44-ACE2-468C-93B1-0BB6DE6DFABE}"/>
  </bookViews>
  <sheets>
    <sheet name="Instructie" sheetId="16" r:id="rId1"/>
    <sheet name="Projectinformatie" sheetId="3" r:id="rId2"/>
    <sheet name="Totale begroting" sheetId="10" r:id="rId3"/>
    <sheet name="Totale financiering" sheetId="14" r:id="rId4"/>
    <sheet name="Penvoerder" sheetId="1" r:id="rId5"/>
    <sheet name="PP2" sheetId="36" r:id="rId6"/>
    <sheet name="PP3" sheetId="37" r:id="rId7"/>
    <sheet name="PP4" sheetId="41" r:id="rId8"/>
    <sheet name="PP5" sheetId="42" r:id="rId9"/>
    <sheet name="PP6" sheetId="43" r:id="rId10"/>
    <sheet name="PP7" sheetId="44" r:id="rId11"/>
    <sheet name="PP8" sheetId="39" r:id="rId12"/>
    <sheet name="PP9" sheetId="40" r:id="rId13"/>
    <sheet name="PP10" sheetId="38" r:id="rId14"/>
    <sheet name="PP11" sheetId="45" r:id="rId15"/>
    <sheet name="PP12" sheetId="46" r:id="rId16"/>
    <sheet name="PP13" sheetId="47" r:id="rId17"/>
    <sheet name="PP14" sheetId="48" r:id="rId18"/>
    <sheet name="PP15" sheetId="49" r:id="rId19"/>
    <sheet name="PP16" sheetId="50" r:id="rId20"/>
    <sheet name="PP17" sheetId="51" r:id="rId21"/>
    <sheet name="PP18" sheetId="52" r:id="rId22"/>
    <sheet name="PP19" sheetId="53" r:id="rId23"/>
    <sheet name="PP20" sheetId="54" r:id="rId24"/>
    <sheet name="Hulpblad" sheetId="13" state="hidden" r:id="rId25"/>
  </sheets>
  <definedNames>
    <definedName name="_xlnm._FilterDatabase" localSheetId="4" hidden="1">Penvoerder!$F$131:$G$131</definedName>
    <definedName name="_xlnm._FilterDatabase" localSheetId="13" hidden="1">'PP10'!$F$131:$G$131</definedName>
    <definedName name="_xlnm._FilterDatabase" localSheetId="14" hidden="1">'PP11'!$F$131:$G$131</definedName>
    <definedName name="_xlnm._FilterDatabase" localSheetId="15" hidden="1">'PP12'!$F$131:$G$131</definedName>
    <definedName name="_xlnm._FilterDatabase" localSheetId="16" hidden="1">'PP13'!$F$131:$G$131</definedName>
    <definedName name="_xlnm._FilterDatabase" localSheetId="17" hidden="1">'PP14'!$F$131:$G$131</definedName>
    <definedName name="_xlnm._FilterDatabase" localSheetId="18" hidden="1">'PP15'!$F$131:$G$131</definedName>
    <definedName name="_xlnm._FilterDatabase" localSheetId="19" hidden="1">'PP16'!$F$131:$G$131</definedName>
    <definedName name="_xlnm._FilterDatabase" localSheetId="20" hidden="1">'PP17'!$F$131:$G$131</definedName>
    <definedName name="_xlnm._FilterDatabase" localSheetId="21" hidden="1">'PP18'!$F$131:$G$131</definedName>
    <definedName name="_xlnm._FilterDatabase" localSheetId="22" hidden="1">'PP19'!$F$131:$G$131</definedName>
    <definedName name="_xlnm._FilterDatabase" localSheetId="5" hidden="1">'PP2'!$F$131:$G$131</definedName>
    <definedName name="_xlnm._FilterDatabase" localSheetId="23" hidden="1">'PP20'!$F$131:$G$131</definedName>
    <definedName name="_xlnm._FilterDatabase" localSheetId="6" hidden="1">'PP3'!$F$131:$G$131</definedName>
    <definedName name="_xlnm._FilterDatabase" localSheetId="7" hidden="1">'PP4'!$F$131:$G$131</definedName>
    <definedName name="_xlnm._FilterDatabase" localSheetId="8" hidden="1">'PP5'!$F$131:$G$131</definedName>
    <definedName name="_xlnm._FilterDatabase" localSheetId="9" hidden="1">'PP6'!$F$131:$G$131</definedName>
    <definedName name="_xlnm._FilterDatabase" localSheetId="10" hidden="1">'PP7'!$F$131:$G$131</definedName>
    <definedName name="_xlnm._FilterDatabase" localSheetId="11" hidden="1">'PP8'!$F$131:$G$131</definedName>
    <definedName name="_xlnm._FilterDatabase" localSheetId="12" hidden="1">'PP9'!$F$131:$G$131</definedName>
    <definedName name="_xlnm.Print_Area" localSheetId="4">Penvoerder!$A$1:$I$239</definedName>
    <definedName name="_xlnm.Print_Area" localSheetId="13">'PP10'!$A$1:$I$239</definedName>
    <definedName name="_xlnm.Print_Area" localSheetId="14">'PP11'!$A$1:$I$239</definedName>
    <definedName name="_xlnm.Print_Area" localSheetId="15">'PP12'!$A$1:$I$239</definedName>
    <definedName name="_xlnm.Print_Area" localSheetId="16">'PP13'!$A$1:$I$239</definedName>
    <definedName name="_xlnm.Print_Area" localSheetId="17">'PP14'!$A$1:$I$239</definedName>
    <definedName name="_xlnm.Print_Area" localSheetId="18">'PP15'!$A$1:$I$239</definedName>
    <definedName name="_xlnm.Print_Area" localSheetId="19">'PP16'!$A$1:$I$239</definedName>
    <definedName name="_xlnm.Print_Area" localSheetId="20">'PP17'!$A$1:$I$239</definedName>
    <definedName name="_xlnm.Print_Area" localSheetId="21">'PP18'!$A$1:$I$239</definedName>
    <definedName name="_xlnm.Print_Area" localSheetId="22">'PP19'!$A$1:$I$239</definedName>
    <definedName name="_xlnm.Print_Area" localSheetId="5">'PP2'!$A$1:$I$239</definedName>
    <definedName name="_xlnm.Print_Area" localSheetId="23">'PP20'!$A$1:$I$239</definedName>
    <definedName name="_xlnm.Print_Area" localSheetId="6">'PP3'!$A$1:$I$239</definedName>
    <definedName name="_xlnm.Print_Area" localSheetId="7">'PP4'!$A$1:$I$239</definedName>
    <definedName name="_xlnm.Print_Area" localSheetId="8">'PP5'!$A$1:$I$239</definedName>
    <definedName name="_xlnm.Print_Area" localSheetId="9">'PP6'!$A$1:$I$239</definedName>
    <definedName name="_xlnm.Print_Area" localSheetId="10">'PP7'!$A$1:$I$239</definedName>
    <definedName name="_xlnm.Print_Area" localSheetId="11">'PP8'!$A$1:$I$239</definedName>
    <definedName name="_xlnm.Print_Area" localSheetId="12">'PP9'!$A$1:$I$239</definedName>
    <definedName name="_xlnm.Print_Area" localSheetId="1">Projectinformatie!$A$1:$H$44</definedName>
    <definedName name="K_Keuzeopties" localSheetId="13">Keuzeopties[Keuzeopties]</definedName>
    <definedName name="K_Keuzeopties" localSheetId="14">Keuzeopties[Keuzeopties]</definedName>
    <definedName name="K_Keuzeopties" localSheetId="15">Keuzeopties[Keuzeopties]</definedName>
    <definedName name="K_Keuzeopties" localSheetId="16">Keuzeopties[Keuzeopties]</definedName>
    <definedName name="K_Keuzeopties" localSheetId="17">Keuzeopties[Keuzeopties]</definedName>
    <definedName name="K_Keuzeopties" localSheetId="18">Keuzeopties[Keuzeopties]</definedName>
    <definedName name="K_Keuzeopties" localSheetId="19">Keuzeopties[Keuzeopties]</definedName>
    <definedName name="K_Keuzeopties" localSheetId="20">Keuzeopties[Keuzeopties]</definedName>
    <definedName name="K_Keuzeopties" localSheetId="21">Keuzeopties[Keuzeopties]</definedName>
    <definedName name="K_Keuzeopties" localSheetId="22">Keuzeopties[Keuzeopties]</definedName>
    <definedName name="K_Keuzeopties" localSheetId="5">Keuzeopties[Keuzeopties]</definedName>
    <definedName name="K_Keuzeopties" localSheetId="23">Keuzeopties[Keuzeopties]</definedName>
    <definedName name="K_Keuzeopties" localSheetId="6">Keuzeopties[Keuzeopties]</definedName>
    <definedName name="K_Keuzeopties" localSheetId="7">Keuzeopties[Keuzeopties]</definedName>
    <definedName name="K_Keuzeopties" localSheetId="8">Keuzeopties[Keuzeopties]</definedName>
    <definedName name="K_Keuzeopties" localSheetId="9">Keuzeopties[Keuzeopties]</definedName>
    <definedName name="K_Keuzeopties" localSheetId="10">Keuzeopties[Keuzeopties]</definedName>
    <definedName name="K_Keuzeopties" localSheetId="11">Keuzeopties[Keuzeopties]</definedName>
    <definedName name="K_Keuzeopties" localSheetId="12">Keuzeopties[Keuzeopties]</definedName>
    <definedName name="K_Keuzeopties">Keuzeopties[Keuzeopties]</definedName>
    <definedName name="K_Omvang" localSheetId="13">Omvang[Omvang organisatie]</definedName>
    <definedName name="K_Omvang" localSheetId="14">Omvang[Omvang organisatie]</definedName>
    <definedName name="K_Omvang" localSheetId="15">Omvang[Omvang organisatie]</definedName>
    <definedName name="K_Omvang" localSheetId="16">Omvang[Omvang organisatie]</definedName>
    <definedName name="K_Omvang" localSheetId="17">Omvang[Omvang organisatie]</definedName>
    <definedName name="K_Omvang" localSheetId="18">Omvang[Omvang organisatie]</definedName>
    <definedName name="K_Omvang" localSheetId="19">Omvang[Omvang organisatie]</definedName>
    <definedName name="K_Omvang" localSheetId="20">Omvang[Omvang organisatie]</definedName>
    <definedName name="K_Omvang" localSheetId="21">Omvang[Omvang organisatie]</definedName>
    <definedName name="K_Omvang" localSheetId="22">Omvang[Omvang organisatie]</definedName>
    <definedName name="K_Omvang" localSheetId="5">Omvang[Omvang organisatie]</definedName>
    <definedName name="K_Omvang" localSheetId="23">Omvang[Omvang organisatie]</definedName>
    <definedName name="K_Omvang" localSheetId="6">Omvang[Omvang organisatie]</definedName>
    <definedName name="K_Omvang" localSheetId="7">Omvang[Omvang organisatie]</definedName>
    <definedName name="K_Omvang" localSheetId="8">Omvang[Omvang organisatie]</definedName>
    <definedName name="K_Omvang" localSheetId="9">Omvang[Omvang organisatie]</definedName>
    <definedName name="K_Omvang" localSheetId="10">Omvang[Omvang organisatie]</definedName>
    <definedName name="K_Omvang" localSheetId="11">Omvang[Omvang organisatie]</definedName>
    <definedName name="K_Omvang" localSheetId="12">Omvang[Omvang organisatie]</definedName>
    <definedName name="K_Omvang" localSheetId="3">Omvang[Omvang organisatie]</definedName>
    <definedName name="K_Omvang">Omvang[Omvang organisatie]</definedName>
    <definedName name="K_Staatssteunartikel" localSheetId="13">Staatssteunartikel[Staatssteunartikel]</definedName>
    <definedName name="K_Staatssteunartikel" localSheetId="14">Staatssteunartikel[Staatssteunartikel]</definedName>
    <definedName name="K_Staatssteunartikel" localSheetId="15">Staatssteunartikel[Staatssteunartikel]</definedName>
    <definedName name="K_Staatssteunartikel" localSheetId="16">Staatssteunartikel[Staatssteunartikel]</definedName>
    <definedName name="K_Staatssteunartikel" localSheetId="17">Staatssteunartikel[Staatssteunartikel]</definedName>
    <definedName name="K_Staatssteunartikel" localSheetId="18">Staatssteunartikel[Staatssteunartikel]</definedName>
    <definedName name="K_Staatssteunartikel" localSheetId="19">Staatssteunartikel[Staatssteunartikel]</definedName>
    <definedName name="K_Staatssteunartikel" localSheetId="20">Staatssteunartikel[Staatssteunartikel]</definedName>
    <definedName name="K_Staatssteunartikel" localSheetId="21">Staatssteunartikel[Staatssteunartikel]</definedName>
    <definedName name="K_Staatssteunartikel" localSheetId="22">Staatssteunartikel[Staatssteunartikel]</definedName>
    <definedName name="K_Staatssteunartikel" localSheetId="5">Staatssteunartikel[Staatssteunartikel]</definedName>
    <definedName name="K_Staatssteunartikel" localSheetId="23">Staatssteunartikel[Staatssteunartikel]</definedName>
    <definedName name="K_Staatssteunartikel" localSheetId="6">Staatssteunartikel[Staatssteunartikel]</definedName>
    <definedName name="K_Staatssteunartikel" localSheetId="7">Staatssteunartikel[Staatssteunartikel]</definedName>
    <definedName name="K_Staatssteunartikel" localSheetId="8">Staatssteunartikel[Staatssteunartikel]</definedName>
    <definedName name="K_Staatssteunartikel" localSheetId="9">Staatssteunartikel[Staatssteunartikel]</definedName>
    <definedName name="K_Staatssteunartikel" localSheetId="10">Staatssteunartikel[Staatssteunartikel]</definedName>
    <definedName name="K_Staatssteunartikel" localSheetId="11">Staatssteunartikel[Staatssteunartikel]</definedName>
    <definedName name="K_Staatssteunartikel" localSheetId="12">Staatssteunartikel[Staatssteunartikel]</definedName>
    <definedName name="K_Staatssteunartikel">Staatssteunartikel[Staatssteunartikel]</definedName>
    <definedName name="K_Type" localSheetId="13">Type[Type organisatie]</definedName>
    <definedName name="K_Type" localSheetId="14">Type[Type organisatie]</definedName>
    <definedName name="K_Type" localSheetId="15">Type[Type organisatie]</definedName>
    <definedName name="K_Type" localSheetId="16">Type[Type organisatie]</definedName>
    <definedName name="K_Type" localSheetId="17">Type[Type organisatie]</definedName>
    <definedName name="K_Type" localSheetId="18">Type[Type organisatie]</definedName>
    <definedName name="K_Type" localSheetId="19">Type[Type organisatie]</definedName>
    <definedName name="K_Type" localSheetId="20">Type[Type organisatie]</definedName>
    <definedName name="K_Type" localSheetId="21">Type[Type organisatie]</definedName>
    <definedName name="K_Type" localSheetId="22">Type[Type organisatie]</definedName>
    <definedName name="K_Type" localSheetId="5">Type[Type organisatie]</definedName>
    <definedName name="K_Type" localSheetId="23">Type[Type organisatie]</definedName>
    <definedName name="K_Type" localSheetId="6">Type[Type organisatie]</definedName>
    <definedName name="K_Type" localSheetId="7">Type[Type organisatie]</definedName>
    <definedName name="K_Type" localSheetId="8">Type[Type organisatie]</definedName>
    <definedName name="K_Type" localSheetId="9">Type[Type organisatie]</definedName>
    <definedName name="K_Type" localSheetId="10">Type[Type organisatie]</definedName>
    <definedName name="K_Type" localSheetId="11">Type[Type organisatie]</definedName>
    <definedName name="K_Type" localSheetId="12">Type[Type organisatie]</definedName>
    <definedName name="K_Type" localSheetId="3">Type[Type organisatie]</definedName>
    <definedName name="K_Type">Type[Type organisatie]</definedName>
    <definedName name="K_Werkpakket" localSheetId="13">NN_Werkpakket[Nummer en naam werkpakket]</definedName>
    <definedName name="K_Werkpakket" localSheetId="14">NN_Werkpakket[Nummer en naam werkpakket]</definedName>
    <definedName name="K_Werkpakket" localSheetId="15">NN_Werkpakket[Nummer en naam werkpakket]</definedName>
    <definedName name="K_Werkpakket" localSheetId="16">NN_Werkpakket[Nummer en naam werkpakket]</definedName>
    <definedName name="K_Werkpakket" localSheetId="17">NN_Werkpakket[Nummer en naam werkpakket]</definedName>
    <definedName name="K_Werkpakket" localSheetId="18">NN_Werkpakket[Nummer en naam werkpakket]</definedName>
    <definedName name="K_Werkpakket" localSheetId="19">NN_Werkpakket[Nummer en naam werkpakket]</definedName>
    <definedName name="K_Werkpakket" localSheetId="20">NN_Werkpakket[Nummer en naam werkpakket]</definedName>
    <definedName name="K_Werkpakket" localSheetId="21">NN_Werkpakket[Nummer en naam werkpakket]</definedName>
    <definedName name="K_Werkpakket" localSheetId="22">NN_Werkpakket[Nummer en naam werkpakket]</definedName>
    <definedName name="K_Werkpakket" localSheetId="5">NN_Werkpakket[Nummer en naam werkpakket]</definedName>
    <definedName name="K_Werkpakket" localSheetId="23">NN_Werkpakket[Nummer en naam werkpakket]</definedName>
    <definedName name="K_Werkpakket" localSheetId="6">NN_Werkpakket[Nummer en naam werkpakket]</definedName>
    <definedName name="K_Werkpakket" localSheetId="7">NN_Werkpakket[Nummer en naam werkpakket]</definedName>
    <definedName name="K_Werkpakket" localSheetId="8">NN_Werkpakket[Nummer en naam werkpakket]</definedName>
    <definedName name="K_Werkpakket" localSheetId="9">NN_Werkpakket[Nummer en naam werkpakket]</definedName>
    <definedName name="K_Werkpakket" localSheetId="10">NN_Werkpakket[Nummer en naam werkpakket]</definedName>
    <definedName name="K_Werkpakket" localSheetId="11">NN_Werkpakket[Nummer en naam werkpakket]</definedName>
    <definedName name="K_Werkpakket" localSheetId="12">NN_Werkpakket[Nummer en naam werkpakket]</definedName>
    <definedName name="K_Werkpakket">NN_Werkpakket[Nummer en naam werkpakket]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 i="13" l="1"/>
  <c r="S3" i="13"/>
  <c r="S2" i="13"/>
  <c r="W21" i="10"/>
  <c r="V21" i="10"/>
  <c r="U21" i="10"/>
  <c r="T21" i="10"/>
  <c r="S21" i="10"/>
  <c r="R21" i="10"/>
  <c r="Q21" i="10"/>
  <c r="P21" i="10"/>
  <c r="O21" i="10"/>
  <c r="N21" i="10"/>
  <c r="M21" i="10"/>
  <c r="L21" i="10"/>
  <c r="K21" i="10"/>
  <c r="J21" i="10"/>
  <c r="I21" i="10"/>
  <c r="H21" i="10"/>
  <c r="G21" i="10"/>
  <c r="F21" i="10"/>
  <c r="E21" i="10"/>
  <c r="W5" i="14"/>
  <c r="V5" i="14"/>
  <c r="U5" i="14"/>
  <c r="T5" i="14"/>
  <c r="S5" i="14"/>
  <c r="R5" i="14"/>
  <c r="Q5" i="14"/>
  <c r="P5" i="14"/>
  <c r="O5" i="14"/>
  <c r="N5" i="14"/>
  <c r="M5" i="14"/>
  <c r="L5" i="14"/>
  <c r="K5" i="14"/>
  <c r="J5" i="14"/>
  <c r="I5" i="14"/>
  <c r="H5" i="14"/>
  <c r="G5" i="14"/>
  <c r="F5" i="14"/>
  <c r="E5" i="14"/>
  <c r="W10" i="14"/>
  <c r="W9" i="14"/>
  <c r="W8" i="14"/>
  <c r="W7" i="14"/>
  <c r="W6" i="14"/>
  <c r="V10" i="14"/>
  <c r="V9" i="14"/>
  <c r="V8" i="14"/>
  <c r="V7" i="14"/>
  <c r="V6" i="14"/>
  <c r="U10" i="14"/>
  <c r="U9" i="14"/>
  <c r="U8" i="14"/>
  <c r="U7" i="14"/>
  <c r="U6" i="14"/>
  <c r="T10" i="14"/>
  <c r="T9" i="14"/>
  <c r="T8" i="14"/>
  <c r="T7" i="14"/>
  <c r="T6" i="14"/>
  <c r="S10" i="14"/>
  <c r="S9" i="14"/>
  <c r="S8" i="14"/>
  <c r="S7" i="14"/>
  <c r="S6" i="14"/>
  <c r="R10" i="14"/>
  <c r="R9" i="14"/>
  <c r="R8" i="14"/>
  <c r="R7" i="14"/>
  <c r="R6" i="14"/>
  <c r="Q10" i="14"/>
  <c r="Q9" i="14"/>
  <c r="Q8" i="14"/>
  <c r="Q7" i="14"/>
  <c r="Q6" i="14"/>
  <c r="P10" i="14"/>
  <c r="P9" i="14"/>
  <c r="P8" i="14"/>
  <c r="P7" i="14"/>
  <c r="P6" i="14"/>
  <c r="O10" i="14"/>
  <c r="O9" i="14"/>
  <c r="O8" i="14"/>
  <c r="O7" i="14"/>
  <c r="O6" i="14"/>
  <c r="N10" i="14"/>
  <c r="N9" i="14"/>
  <c r="N8" i="14"/>
  <c r="N7" i="14"/>
  <c r="N6" i="14"/>
  <c r="M10" i="14"/>
  <c r="M9" i="14"/>
  <c r="M8" i="14"/>
  <c r="M7" i="14"/>
  <c r="M6" i="14"/>
  <c r="L10" i="14"/>
  <c r="L9" i="14"/>
  <c r="L8" i="14"/>
  <c r="L7" i="14"/>
  <c r="L6" i="14"/>
  <c r="K10" i="14"/>
  <c r="K9" i="14"/>
  <c r="K8" i="14"/>
  <c r="K7" i="14"/>
  <c r="K6" i="14"/>
  <c r="J10" i="14"/>
  <c r="J9" i="14"/>
  <c r="J8" i="14"/>
  <c r="J7" i="14"/>
  <c r="J6" i="14"/>
  <c r="I10" i="14"/>
  <c r="I9" i="14"/>
  <c r="I8" i="14"/>
  <c r="I7" i="14"/>
  <c r="I6" i="14"/>
  <c r="H10" i="14"/>
  <c r="H9" i="14"/>
  <c r="H8" i="14"/>
  <c r="H7" i="14"/>
  <c r="H6" i="14"/>
  <c r="G10" i="14"/>
  <c r="G9" i="14"/>
  <c r="G8" i="14"/>
  <c r="G7" i="14"/>
  <c r="G6" i="14"/>
  <c r="F10" i="14"/>
  <c r="F9" i="14"/>
  <c r="F8" i="14"/>
  <c r="F7" i="14"/>
  <c r="F6" i="14"/>
  <c r="E6" i="14"/>
  <c r="E10" i="14"/>
  <c r="E9" i="14"/>
  <c r="E8" i="14"/>
  <c r="E7" i="14"/>
  <c r="W5" i="10"/>
  <c r="V5" i="10"/>
  <c r="U5" i="10"/>
  <c r="T5" i="10"/>
  <c r="S5" i="10"/>
  <c r="R5" i="10"/>
  <c r="Q5" i="10"/>
  <c r="P5" i="10"/>
  <c r="O5" i="10"/>
  <c r="N5" i="10"/>
  <c r="M5" i="10"/>
  <c r="L5" i="10"/>
  <c r="K5" i="10"/>
  <c r="J5" i="10"/>
  <c r="I5" i="10"/>
  <c r="H5" i="10"/>
  <c r="G5" i="10"/>
  <c r="F5" i="10"/>
  <c r="E5" i="10"/>
  <c r="C235" i="54"/>
  <c r="B26" i="54"/>
  <c r="B206" i="54" s="1"/>
  <c r="A26" i="54"/>
  <c r="B25" i="54"/>
  <c r="B183" i="54" s="1"/>
  <c r="B24" i="54"/>
  <c r="B168" i="54" s="1"/>
  <c r="B23" i="54"/>
  <c r="B144" i="54" s="1"/>
  <c r="B22" i="54"/>
  <c r="B128" i="54" s="1"/>
  <c r="A22" i="54"/>
  <c r="B21" i="54"/>
  <c r="B111" i="54" s="1"/>
  <c r="A21" i="54"/>
  <c r="B20" i="54"/>
  <c r="B94" i="54" s="1"/>
  <c r="A20" i="54"/>
  <c r="B19" i="54"/>
  <c r="B77" i="54" s="1"/>
  <c r="B18" i="54"/>
  <c r="B55" i="54" s="1"/>
  <c r="A18" i="54"/>
  <c r="B17" i="54"/>
  <c r="B33" i="54" s="1"/>
  <c r="A17" i="54"/>
  <c r="A16" i="54"/>
  <c r="B11" i="54"/>
  <c r="C235" i="53"/>
  <c r="B26" i="53"/>
  <c r="B206" i="53" s="1"/>
  <c r="A26" i="53"/>
  <c r="B25" i="53"/>
  <c r="B183" i="53" s="1"/>
  <c r="B24" i="53"/>
  <c r="B168" i="53" s="1"/>
  <c r="B23" i="53"/>
  <c r="B144" i="53" s="1"/>
  <c r="B22" i="53"/>
  <c r="B128" i="53" s="1"/>
  <c r="A22" i="53"/>
  <c r="D22" i="53" s="1"/>
  <c r="B21" i="53"/>
  <c r="B111" i="53" s="1"/>
  <c r="A21" i="53"/>
  <c r="B20" i="53"/>
  <c r="B94" i="53" s="1"/>
  <c r="A20" i="53"/>
  <c r="B19" i="53"/>
  <c r="B77" i="53" s="1"/>
  <c r="B18" i="53"/>
  <c r="B55" i="53" s="1"/>
  <c r="A18" i="53"/>
  <c r="B17" i="53"/>
  <c r="B33" i="53" s="1"/>
  <c r="A17" i="53"/>
  <c r="A16" i="53"/>
  <c r="B11" i="53"/>
  <c r="C235" i="52"/>
  <c r="B26" i="52"/>
  <c r="B206" i="52" s="1"/>
  <c r="A26" i="52"/>
  <c r="B25" i="52"/>
  <c r="B183" i="52" s="1"/>
  <c r="B24" i="52"/>
  <c r="B168" i="52" s="1"/>
  <c r="B23" i="52"/>
  <c r="B144" i="52" s="1"/>
  <c r="B22" i="52"/>
  <c r="B128" i="52" s="1"/>
  <c r="A22" i="52"/>
  <c r="D22" i="52" s="1"/>
  <c r="B21" i="52"/>
  <c r="B111" i="52" s="1"/>
  <c r="A21" i="52"/>
  <c r="B20" i="52"/>
  <c r="B94" i="52" s="1"/>
  <c r="A20" i="52"/>
  <c r="B19" i="52"/>
  <c r="B77" i="52" s="1"/>
  <c r="B18" i="52"/>
  <c r="B55" i="52" s="1"/>
  <c r="A18" i="52"/>
  <c r="B17" i="52"/>
  <c r="B33" i="52" s="1"/>
  <c r="A17" i="52"/>
  <c r="A16" i="52"/>
  <c r="B11" i="52"/>
  <c r="C235" i="51"/>
  <c r="B26" i="51"/>
  <c r="B206" i="51" s="1"/>
  <c r="A26" i="51"/>
  <c r="B25" i="51"/>
  <c r="B183" i="51" s="1"/>
  <c r="B24" i="51"/>
  <c r="B168" i="51" s="1"/>
  <c r="B23" i="51"/>
  <c r="B144" i="51" s="1"/>
  <c r="B22" i="51"/>
  <c r="B128" i="51" s="1"/>
  <c r="A22" i="51"/>
  <c r="D22" i="51" s="1"/>
  <c r="B21" i="51"/>
  <c r="B111" i="51" s="1"/>
  <c r="A21" i="51"/>
  <c r="B20" i="51"/>
  <c r="B94" i="51" s="1"/>
  <c r="A20" i="51"/>
  <c r="B19" i="51"/>
  <c r="B77" i="51" s="1"/>
  <c r="B18" i="51"/>
  <c r="B55" i="51" s="1"/>
  <c r="A18" i="51"/>
  <c r="B17" i="51"/>
  <c r="B33" i="51" s="1"/>
  <c r="A17" i="51"/>
  <c r="A16" i="51"/>
  <c r="B11" i="51"/>
  <c r="C235" i="50"/>
  <c r="B26" i="50"/>
  <c r="B206" i="50" s="1"/>
  <c r="A26" i="50"/>
  <c r="B25" i="50"/>
  <c r="B183" i="50" s="1"/>
  <c r="B24" i="50"/>
  <c r="B168" i="50" s="1"/>
  <c r="B23" i="50"/>
  <c r="B144" i="50" s="1"/>
  <c r="B22" i="50"/>
  <c r="B128" i="50" s="1"/>
  <c r="A22" i="50"/>
  <c r="S19" i="10" s="1"/>
  <c r="B21" i="50"/>
  <c r="B111" i="50" s="1"/>
  <c r="A21" i="50"/>
  <c r="B20" i="50"/>
  <c r="B94" i="50" s="1"/>
  <c r="A20" i="50"/>
  <c r="B19" i="50"/>
  <c r="B77" i="50" s="1"/>
  <c r="B18" i="50"/>
  <c r="B55" i="50" s="1"/>
  <c r="A18" i="50"/>
  <c r="B17" i="50"/>
  <c r="B33" i="50" s="1"/>
  <c r="A17" i="50"/>
  <c r="A16" i="50"/>
  <c r="B11" i="50"/>
  <c r="C235" i="49"/>
  <c r="B26" i="49"/>
  <c r="B206" i="49" s="1"/>
  <c r="A26" i="49"/>
  <c r="B25" i="49"/>
  <c r="B183" i="49" s="1"/>
  <c r="B24" i="49"/>
  <c r="B168" i="49" s="1"/>
  <c r="B23" i="49"/>
  <c r="B144" i="49" s="1"/>
  <c r="B22" i="49"/>
  <c r="B128" i="49" s="1"/>
  <c r="A22" i="49"/>
  <c r="R19" i="10" s="1"/>
  <c r="B21" i="49"/>
  <c r="B111" i="49" s="1"/>
  <c r="A21" i="49"/>
  <c r="B20" i="49"/>
  <c r="B94" i="49" s="1"/>
  <c r="A20" i="49"/>
  <c r="B19" i="49"/>
  <c r="B77" i="49" s="1"/>
  <c r="B18" i="49"/>
  <c r="B55" i="49" s="1"/>
  <c r="A18" i="49"/>
  <c r="B17" i="49"/>
  <c r="B33" i="49" s="1"/>
  <c r="A17" i="49"/>
  <c r="A16" i="49"/>
  <c r="B11" i="49"/>
  <c r="C235" i="48"/>
  <c r="B26" i="48"/>
  <c r="B206" i="48" s="1"/>
  <c r="A26" i="48"/>
  <c r="B25" i="48"/>
  <c r="B183" i="48" s="1"/>
  <c r="B24" i="48"/>
  <c r="B168" i="48" s="1"/>
  <c r="B23" i="48"/>
  <c r="B144" i="48" s="1"/>
  <c r="B22" i="48"/>
  <c r="B128" i="48" s="1"/>
  <c r="A22" i="48"/>
  <c r="D22" i="48" s="1"/>
  <c r="B21" i="48"/>
  <c r="B111" i="48" s="1"/>
  <c r="A21" i="48"/>
  <c r="B20" i="48"/>
  <c r="B94" i="48" s="1"/>
  <c r="A20" i="48"/>
  <c r="B19" i="48"/>
  <c r="B77" i="48" s="1"/>
  <c r="B18" i="48"/>
  <c r="B55" i="48" s="1"/>
  <c r="A18" i="48"/>
  <c r="B17" i="48"/>
  <c r="B33" i="48" s="1"/>
  <c r="A17" i="48"/>
  <c r="A16" i="48"/>
  <c r="B11" i="48"/>
  <c r="C235" i="47"/>
  <c r="B26" i="47"/>
  <c r="B206" i="47" s="1"/>
  <c r="A26" i="47"/>
  <c r="B25" i="47"/>
  <c r="B183" i="47" s="1"/>
  <c r="B24" i="47"/>
  <c r="B168" i="47" s="1"/>
  <c r="B23" i="47"/>
  <c r="B144" i="47" s="1"/>
  <c r="B22" i="47"/>
  <c r="B128" i="47" s="1"/>
  <c r="A22" i="47"/>
  <c r="D22" i="47" s="1"/>
  <c r="B21" i="47"/>
  <c r="B111" i="47" s="1"/>
  <c r="A21" i="47"/>
  <c r="B20" i="47"/>
  <c r="B94" i="47" s="1"/>
  <c r="A20" i="47"/>
  <c r="B19" i="47"/>
  <c r="B77" i="47" s="1"/>
  <c r="B18" i="47"/>
  <c r="B55" i="47" s="1"/>
  <c r="A18" i="47"/>
  <c r="B17" i="47"/>
  <c r="B33" i="47" s="1"/>
  <c r="A17" i="47"/>
  <c r="A16" i="47"/>
  <c r="B11" i="47"/>
  <c r="C235" i="46"/>
  <c r="B26" i="46"/>
  <c r="B206" i="46" s="1"/>
  <c r="A26" i="46"/>
  <c r="B25" i="46"/>
  <c r="B183" i="46" s="1"/>
  <c r="B24" i="46"/>
  <c r="B168" i="46" s="1"/>
  <c r="B23" i="46"/>
  <c r="B144" i="46" s="1"/>
  <c r="B22" i="46"/>
  <c r="B128" i="46" s="1"/>
  <c r="A22" i="46"/>
  <c r="D22" i="46" s="1"/>
  <c r="B21" i="46"/>
  <c r="B111" i="46" s="1"/>
  <c r="A21" i="46"/>
  <c r="B20" i="46"/>
  <c r="B94" i="46" s="1"/>
  <c r="A20" i="46"/>
  <c r="B19" i="46"/>
  <c r="B77" i="46" s="1"/>
  <c r="B18" i="46"/>
  <c r="B55" i="46" s="1"/>
  <c r="A18" i="46"/>
  <c r="B17" i="46"/>
  <c r="B33" i="46" s="1"/>
  <c r="A17" i="46"/>
  <c r="A16" i="46"/>
  <c r="B11" i="46"/>
  <c r="C235" i="45"/>
  <c r="B26" i="45"/>
  <c r="B206" i="45" s="1"/>
  <c r="A26" i="45"/>
  <c r="B25" i="45"/>
  <c r="B183" i="45" s="1"/>
  <c r="B24" i="45"/>
  <c r="B168" i="45" s="1"/>
  <c r="B23" i="45"/>
  <c r="B144" i="45" s="1"/>
  <c r="B22" i="45"/>
  <c r="B128" i="45" s="1"/>
  <c r="A22" i="45"/>
  <c r="D22" i="45" s="1"/>
  <c r="B21" i="45"/>
  <c r="B111" i="45" s="1"/>
  <c r="A21" i="45"/>
  <c r="B20" i="45"/>
  <c r="B94" i="45" s="1"/>
  <c r="A20" i="45"/>
  <c r="B19" i="45"/>
  <c r="B77" i="45" s="1"/>
  <c r="B18" i="45"/>
  <c r="B55" i="45" s="1"/>
  <c r="A18" i="45"/>
  <c r="B17" i="45"/>
  <c r="B33" i="45" s="1"/>
  <c r="A17" i="45"/>
  <c r="A16" i="45"/>
  <c r="B11" i="45"/>
  <c r="C235" i="44"/>
  <c r="B26" i="44"/>
  <c r="B206" i="44" s="1"/>
  <c r="A26" i="44"/>
  <c r="B25" i="44"/>
  <c r="B183" i="44" s="1"/>
  <c r="B24" i="44"/>
  <c r="B168" i="44" s="1"/>
  <c r="B23" i="44"/>
  <c r="B144" i="44" s="1"/>
  <c r="B22" i="44"/>
  <c r="B128" i="44" s="1"/>
  <c r="A22" i="44"/>
  <c r="D22" i="44" s="1"/>
  <c r="B21" i="44"/>
  <c r="B111" i="44" s="1"/>
  <c r="A21" i="44"/>
  <c r="B20" i="44"/>
  <c r="B94" i="44" s="1"/>
  <c r="A20" i="44"/>
  <c r="B19" i="44"/>
  <c r="B77" i="44" s="1"/>
  <c r="B18" i="44"/>
  <c r="B55" i="44" s="1"/>
  <c r="A18" i="44"/>
  <c r="B17" i="44"/>
  <c r="B33" i="44" s="1"/>
  <c r="A17" i="44"/>
  <c r="A16" i="44"/>
  <c r="B11" i="44"/>
  <c r="C235" i="43"/>
  <c r="B26" i="43"/>
  <c r="B206" i="43" s="1"/>
  <c r="A26" i="43"/>
  <c r="B25" i="43"/>
  <c r="B183" i="43" s="1"/>
  <c r="B24" i="43"/>
  <c r="B168" i="43" s="1"/>
  <c r="B23" i="43"/>
  <c r="B144" i="43" s="1"/>
  <c r="B22" i="43"/>
  <c r="B128" i="43" s="1"/>
  <c r="A22" i="43"/>
  <c r="I19" i="10" s="1"/>
  <c r="B21" i="43"/>
  <c r="B111" i="43" s="1"/>
  <c r="A21" i="43"/>
  <c r="B20" i="43"/>
  <c r="B94" i="43" s="1"/>
  <c r="A20" i="43"/>
  <c r="B19" i="43"/>
  <c r="B77" i="43" s="1"/>
  <c r="B18" i="43"/>
  <c r="B55" i="43" s="1"/>
  <c r="A18" i="43"/>
  <c r="B17" i="43"/>
  <c r="B33" i="43" s="1"/>
  <c r="A17" i="43"/>
  <c r="A16" i="43"/>
  <c r="B11" i="43"/>
  <c r="C235" i="42"/>
  <c r="B26" i="42"/>
  <c r="B206" i="42" s="1"/>
  <c r="A26" i="42"/>
  <c r="B25" i="42"/>
  <c r="B183" i="42" s="1"/>
  <c r="B24" i="42"/>
  <c r="B168" i="42" s="1"/>
  <c r="B23" i="42"/>
  <c r="B144" i="42" s="1"/>
  <c r="B22" i="42"/>
  <c r="B128" i="42" s="1"/>
  <c r="A22" i="42"/>
  <c r="H19" i="10" s="1"/>
  <c r="B21" i="42"/>
  <c r="B111" i="42" s="1"/>
  <c r="A21" i="42"/>
  <c r="B20" i="42"/>
  <c r="B94" i="42" s="1"/>
  <c r="A20" i="42"/>
  <c r="B19" i="42"/>
  <c r="B77" i="42" s="1"/>
  <c r="B18" i="42"/>
  <c r="B55" i="42" s="1"/>
  <c r="A18" i="42"/>
  <c r="B17" i="42"/>
  <c r="B33" i="42" s="1"/>
  <c r="A17" i="42"/>
  <c r="A16" i="42"/>
  <c r="B11" i="42"/>
  <c r="C235" i="41"/>
  <c r="B26" i="41"/>
  <c r="B206" i="41" s="1"/>
  <c r="A26" i="41"/>
  <c r="B25" i="41"/>
  <c r="B183" i="41" s="1"/>
  <c r="B24" i="41"/>
  <c r="B168" i="41" s="1"/>
  <c r="B23" i="41"/>
  <c r="B144" i="41" s="1"/>
  <c r="B22" i="41"/>
  <c r="B128" i="41" s="1"/>
  <c r="A22" i="41"/>
  <c r="G19" i="10" s="1"/>
  <c r="B21" i="41"/>
  <c r="B111" i="41" s="1"/>
  <c r="A21" i="41"/>
  <c r="B20" i="41"/>
  <c r="B94" i="41" s="1"/>
  <c r="A20" i="41"/>
  <c r="B19" i="41"/>
  <c r="B77" i="41" s="1"/>
  <c r="B18" i="41"/>
  <c r="B55" i="41" s="1"/>
  <c r="A18" i="41"/>
  <c r="B17" i="41"/>
  <c r="B33" i="41" s="1"/>
  <c r="A17" i="41"/>
  <c r="A16" i="41"/>
  <c r="B11" i="41"/>
  <c r="C235" i="40"/>
  <c r="B26" i="40"/>
  <c r="B206" i="40" s="1"/>
  <c r="A26" i="40"/>
  <c r="B25" i="40"/>
  <c r="B183" i="40" s="1"/>
  <c r="B24" i="40"/>
  <c r="B168" i="40" s="1"/>
  <c r="B23" i="40"/>
  <c r="B144" i="40" s="1"/>
  <c r="B22" i="40"/>
  <c r="B128" i="40" s="1"/>
  <c r="A22" i="40"/>
  <c r="D22" i="40" s="1"/>
  <c r="B21" i="40"/>
  <c r="B111" i="40" s="1"/>
  <c r="A21" i="40"/>
  <c r="B20" i="40"/>
  <c r="B94" i="40" s="1"/>
  <c r="A20" i="40"/>
  <c r="B19" i="40"/>
  <c r="B77" i="40" s="1"/>
  <c r="B18" i="40"/>
  <c r="B55" i="40" s="1"/>
  <c r="A18" i="40"/>
  <c r="B17" i="40"/>
  <c r="B33" i="40" s="1"/>
  <c r="A17" i="40"/>
  <c r="A16" i="40"/>
  <c r="B11" i="40"/>
  <c r="C235" i="39"/>
  <c r="B26" i="39"/>
  <c r="B206" i="39" s="1"/>
  <c r="A26" i="39"/>
  <c r="B25" i="39"/>
  <c r="B183" i="39" s="1"/>
  <c r="B24" i="39"/>
  <c r="B168" i="39" s="1"/>
  <c r="B23" i="39"/>
  <c r="B144" i="39" s="1"/>
  <c r="B22" i="39"/>
  <c r="B128" i="39" s="1"/>
  <c r="A22" i="39"/>
  <c r="D22" i="39" s="1"/>
  <c r="B21" i="39"/>
  <c r="B111" i="39" s="1"/>
  <c r="A21" i="39"/>
  <c r="B20" i="39"/>
  <c r="B94" i="39" s="1"/>
  <c r="A20" i="39"/>
  <c r="B19" i="39"/>
  <c r="B77" i="39" s="1"/>
  <c r="B18" i="39"/>
  <c r="B55" i="39" s="1"/>
  <c r="A18" i="39"/>
  <c r="B17" i="39"/>
  <c r="B33" i="39" s="1"/>
  <c r="A17" i="39"/>
  <c r="A16" i="39"/>
  <c r="B11" i="39"/>
  <c r="C235" i="38"/>
  <c r="B26" i="38"/>
  <c r="B206" i="38" s="1"/>
  <c r="A26" i="38"/>
  <c r="B25" i="38"/>
  <c r="B183" i="38" s="1"/>
  <c r="B24" i="38"/>
  <c r="B168" i="38" s="1"/>
  <c r="B23" i="38"/>
  <c r="B144" i="38" s="1"/>
  <c r="B22" i="38"/>
  <c r="B128" i="38" s="1"/>
  <c r="A22" i="38"/>
  <c r="D22" i="38" s="1"/>
  <c r="B21" i="38"/>
  <c r="B111" i="38" s="1"/>
  <c r="A21" i="38"/>
  <c r="B20" i="38"/>
  <c r="B94" i="38" s="1"/>
  <c r="A20" i="38"/>
  <c r="B19" i="38"/>
  <c r="B77" i="38" s="1"/>
  <c r="B18" i="38"/>
  <c r="B55" i="38" s="1"/>
  <c r="A18" i="38"/>
  <c r="B17" i="38"/>
  <c r="B33" i="38" s="1"/>
  <c r="A17" i="38"/>
  <c r="A16" i="38"/>
  <c r="B11" i="38"/>
  <c r="C235" i="37"/>
  <c r="B26" i="37"/>
  <c r="B206" i="37" s="1"/>
  <c r="A26" i="37"/>
  <c r="B25" i="37"/>
  <c r="B183" i="37" s="1"/>
  <c r="B24" i="37"/>
  <c r="B168" i="37" s="1"/>
  <c r="B23" i="37"/>
  <c r="B144" i="37" s="1"/>
  <c r="B22" i="37"/>
  <c r="B128" i="37" s="1"/>
  <c r="A22" i="37"/>
  <c r="B21" i="37"/>
  <c r="B111" i="37" s="1"/>
  <c r="A21" i="37"/>
  <c r="B20" i="37"/>
  <c r="B94" i="37" s="1"/>
  <c r="A20" i="37"/>
  <c r="B19" i="37"/>
  <c r="B77" i="37" s="1"/>
  <c r="B18" i="37"/>
  <c r="B55" i="37" s="1"/>
  <c r="A18" i="37"/>
  <c r="B17" i="37"/>
  <c r="B33" i="37" s="1"/>
  <c r="A17" i="37"/>
  <c r="A16" i="37"/>
  <c r="B11" i="37"/>
  <c r="C235" i="36"/>
  <c r="B26" i="36"/>
  <c r="B206" i="36" s="1"/>
  <c r="A26" i="36"/>
  <c r="B25" i="36"/>
  <c r="B183" i="36" s="1"/>
  <c r="B24" i="36"/>
  <c r="B168" i="36" s="1"/>
  <c r="B23" i="36"/>
  <c r="B144" i="36" s="1"/>
  <c r="B22" i="36"/>
  <c r="B128" i="36" s="1"/>
  <c r="A22" i="36"/>
  <c r="B21" i="36"/>
  <c r="B111" i="36" s="1"/>
  <c r="A21" i="36"/>
  <c r="B20" i="36"/>
  <c r="B94" i="36" s="1"/>
  <c r="A20" i="36"/>
  <c r="B19" i="36"/>
  <c r="B77" i="36" s="1"/>
  <c r="B18" i="36"/>
  <c r="B55" i="36" s="1"/>
  <c r="A18" i="36"/>
  <c r="B17" i="36"/>
  <c r="B33" i="36" s="1"/>
  <c r="A17" i="36"/>
  <c r="A16" i="36"/>
  <c r="J19" i="10" l="1"/>
  <c r="D22" i="50"/>
  <c r="K19" i="10"/>
  <c r="L19" i="10"/>
  <c r="M19" i="10"/>
  <c r="N19" i="10"/>
  <c r="O19" i="10"/>
  <c r="P19" i="10"/>
  <c r="D22" i="41"/>
  <c r="D22" i="49"/>
  <c r="Q19" i="10"/>
  <c r="D22" i="42"/>
  <c r="T19" i="10"/>
  <c r="U19" i="10"/>
  <c r="F19" i="10"/>
  <c r="V19" i="10"/>
  <c r="W19" i="10"/>
  <c r="D22" i="43"/>
  <c r="E19" i="10"/>
  <c r="D21" i="41" l="1"/>
  <c r="D18" i="42"/>
  <c r="D21" i="48"/>
  <c r="D21" i="44" l="1"/>
  <c r="D18" i="48"/>
  <c r="D21" i="50"/>
  <c r="D18" i="44"/>
  <c r="D18" i="53"/>
  <c r="D18" i="47"/>
  <c r="D21" i="51"/>
  <c r="D18" i="43"/>
  <c r="D18" i="50"/>
  <c r="D18" i="51"/>
  <c r="D18" i="52"/>
  <c r="D18" i="54"/>
  <c r="D21" i="53"/>
  <c r="D18" i="46"/>
  <c r="D21" i="45"/>
  <c r="D21" i="37"/>
  <c r="D21" i="47"/>
  <c r="D18" i="39"/>
  <c r="D18" i="38"/>
  <c r="D21" i="46"/>
  <c r="D22" i="36"/>
  <c r="D18" i="49"/>
  <c r="D21" i="54"/>
  <c r="D21" i="43"/>
  <c r="D21" i="49"/>
  <c r="D18" i="45"/>
  <c r="D21" i="52"/>
  <c r="D21" i="38"/>
  <c r="D18" i="37"/>
  <c r="D18" i="40"/>
  <c r="D21" i="39"/>
  <c r="D21" i="40"/>
  <c r="D18" i="41"/>
  <c r="D21" i="36"/>
  <c r="D18" i="36"/>
  <c r="O9" i="13" l="1"/>
  <c r="O8" i="13"/>
  <c r="P8" i="13"/>
  <c r="P9" i="13"/>
  <c r="O4" i="13"/>
  <c r="N3" i="13"/>
  <c r="M3" i="13"/>
  <c r="N11" i="13"/>
  <c r="M11" i="13"/>
  <c r="L10" i="13"/>
  <c r="K10" i="13"/>
  <c r="K5" i="13"/>
  <c r="L5" i="13"/>
  <c r="V2" i="13"/>
  <c r="V3" i="13"/>
  <c r="V4" i="13"/>
  <c r="V5" i="13"/>
  <c r="V6" i="13"/>
  <c r="V7" i="13"/>
  <c r="V8" i="13"/>
  <c r="V9" i="13"/>
  <c r="V10" i="13"/>
  <c r="V11" i="13"/>
  <c r="D10" i="14"/>
  <c r="D9" i="14"/>
  <c r="D8" i="14"/>
  <c r="D7" i="14"/>
  <c r="D6" i="14"/>
  <c r="D5" i="14"/>
  <c r="D21" i="10"/>
  <c r="D5" i="10"/>
  <c r="A22" i="10"/>
  <c r="A19" i="54" l="1"/>
  <c r="A19" i="53"/>
  <c r="A19" i="52"/>
  <c r="A19" i="51"/>
  <c r="A19" i="50"/>
  <c r="A19" i="49"/>
  <c r="A19" i="48"/>
  <c r="A19" i="47"/>
  <c r="A19" i="46"/>
  <c r="A19" i="45"/>
  <c r="A19" i="44"/>
  <c r="A19" i="43"/>
  <c r="A19" i="42"/>
  <c r="A19" i="41"/>
  <c r="A19" i="40"/>
  <c r="A19" i="39"/>
  <c r="A19" i="38"/>
  <c r="A19" i="37"/>
  <c r="A19" i="36"/>
  <c r="A24" i="10"/>
  <c r="B219" i="54"/>
  <c r="B90" i="54"/>
  <c r="F26" i="54"/>
  <c r="H26" i="54" s="1"/>
  <c r="B219" i="53"/>
  <c r="B90" i="53"/>
  <c r="F26" i="53"/>
  <c r="H26" i="53" s="1"/>
  <c r="B219" i="52"/>
  <c r="B90" i="52"/>
  <c r="F26" i="52"/>
  <c r="H26" i="52" s="1"/>
  <c r="B219" i="51"/>
  <c r="B90" i="51"/>
  <c r="F26" i="51"/>
  <c r="H26" i="51" s="1"/>
  <c r="B219" i="50"/>
  <c r="B90" i="50"/>
  <c r="F26" i="50"/>
  <c r="H26" i="50" s="1"/>
  <c r="B219" i="49"/>
  <c r="B90" i="49"/>
  <c r="F26" i="49"/>
  <c r="H26" i="49" s="1"/>
  <c r="B219" i="48"/>
  <c r="B90" i="48"/>
  <c r="F26" i="48"/>
  <c r="H26" i="48" s="1"/>
  <c r="B219" i="47"/>
  <c r="B90" i="47"/>
  <c r="F26" i="47"/>
  <c r="H26" i="47" s="1"/>
  <c r="B219" i="46"/>
  <c r="B90" i="46"/>
  <c r="F26" i="46"/>
  <c r="H26" i="46" s="1"/>
  <c r="B219" i="45"/>
  <c r="B90" i="45"/>
  <c r="F26" i="45"/>
  <c r="H26" i="45" s="1"/>
  <c r="B219" i="44"/>
  <c r="B90" i="44"/>
  <c r="F26" i="44"/>
  <c r="H26" i="44" s="1"/>
  <c r="B219" i="43"/>
  <c r="B90" i="43"/>
  <c r="F26" i="43"/>
  <c r="H26" i="43" s="1"/>
  <c r="B219" i="42"/>
  <c r="B90" i="42"/>
  <c r="F26" i="42"/>
  <c r="H26" i="42" s="1"/>
  <c r="B219" i="41"/>
  <c r="B90" i="41"/>
  <c r="F26" i="41"/>
  <c r="H26" i="41" s="1"/>
  <c r="B219" i="40"/>
  <c r="B90" i="40"/>
  <c r="F26" i="40"/>
  <c r="H26" i="40" s="1"/>
  <c r="B219" i="39"/>
  <c r="B90" i="39"/>
  <c r="F26" i="39"/>
  <c r="H26" i="39" s="1"/>
  <c r="B219" i="38"/>
  <c r="B90" i="38"/>
  <c r="F26" i="38"/>
  <c r="H26" i="38" s="1"/>
  <c r="B219" i="37"/>
  <c r="B90" i="37"/>
  <c r="F26" i="37"/>
  <c r="H26" i="37" s="1"/>
  <c r="B219" i="36"/>
  <c r="B90" i="36"/>
  <c r="F26" i="36"/>
  <c r="H26" i="36" s="1"/>
  <c r="B219" i="1"/>
  <c r="B90" i="1"/>
  <c r="B218" i="54"/>
  <c r="B89" i="54"/>
  <c r="F25" i="54"/>
  <c r="H25" i="54" s="1"/>
  <c r="B218" i="53"/>
  <c r="B89" i="53"/>
  <c r="F25" i="53"/>
  <c r="H25" i="53" s="1"/>
  <c r="B218" i="52"/>
  <c r="B89" i="52"/>
  <c r="F25" i="52"/>
  <c r="H25" i="52" s="1"/>
  <c r="B218" i="51"/>
  <c r="B89" i="51"/>
  <c r="F25" i="51"/>
  <c r="H25" i="51" s="1"/>
  <c r="B218" i="50"/>
  <c r="B89" i="50"/>
  <c r="F25" i="50"/>
  <c r="H25" i="50" s="1"/>
  <c r="B218" i="49"/>
  <c r="B89" i="49"/>
  <c r="F25" i="49"/>
  <c r="H25" i="49" s="1"/>
  <c r="B218" i="48"/>
  <c r="B89" i="48"/>
  <c r="F25" i="48"/>
  <c r="H25" i="48" s="1"/>
  <c r="B218" i="47"/>
  <c r="B89" i="47"/>
  <c r="F25" i="47"/>
  <c r="H25" i="47" s="1"/>
  <c r="B218" i="46"/>
  <c r="B89" i="46"/>
  <c r="F25" i="46"/>
  <c r="H25" i="46" s="1"/>
  <c r="B218" i="45"/>
  <c r="B89" i="45"/>
  <c r="F25" i="45"/>
  <c r="H25" i="45" s="1"/>
  <c r="B218" i="44"/>
  <c r="B89" i="44"/>
  <c r="F25" i="44"/>
  <c r="H25" i="44" s="1"/>
  <c r="B218" i="43"/>
  <c r="B89" i="43"/>
  <c r="F25" i="43"/>
  <c r="H25" i="43" s="1"/>
  <c r="B218" i="42"/>
  <c r="B89" i="42"/>
  <c r="F25" i="42"/>
  <c r="H25" i="42" s="1"/>
  <c r="B218" i="41"/>
  <c r="B89" i="41"/>
  <c r="F25" i="41"/>
  <c r="H25" i="41" s="1"/>
  <c r="B218" i="40"/>
  <c r="B89" i="40"/>
  <c r="F25" i="40"/>
  <c r="H25" i="40" s="1"/>
  <c r="B218" i="39"/>
  <c r="B89" i="39"/>
  <c r="F25" i="39"/>
  <c r="H25" i="39" s="1"/>
  <c r="B218" i="38"/>
  <c r="B89" i="38"/>
  <c r="F25" i="38"/>
  <c r="H25" i="38" s="1"/>
  <c r="B218" i="37"/>
  <c r="B89" i="37"/>
  <c r="F25" i="37"/>
  <c r="H25" i="37" s="1"/>
  <c r="B218" i="36"/>
  <c r="B89" i="36"/>
  <c r="F25" i="36"/>
  <c r="H25" i="36" s="1"/>
  <c r="B218" i="1"/>
  <c r="B89" i="1"/>
  <c r="B217" i="54"/>
  <c r="B88" i="54"/>
  <c r="F24" i="54"/>
  <c r="H24" i="54" s="1"/>
  <c r="B217" i="53"/>
  <c r="B88" i="53"/>
  <c r="F24" i="53"/>
  <c r="H24" i="53" s="1"/>
  <c r="B217" i="52"/>
  <c r="B88" i="52"/>
  <c r="F24" i="52"/>
  <c r="H24" i="52" s="1"/>
  <c r="B217" i="51"/>
  <c r="B88" i="51"/>
  <c r="F24" i="51"/>
  <c r="H24" i="51" s="1"/>
  <c r="B217" i="50"/>
  <c r="B88" i="50"/>
  <c r="F24" i="50"/>
  <c r="H24" i="50" s="1"/>
  <c r="B217" i="49"/>
  <c r="B88" i="49"/>
  <c r="F24" i="49"/>
  <c r="H24" i="49" s="1"/>
  <c r="B217" i="48"/>
  <c r="B88" i="48"/>
  <c r="F24" i="48"/>
  <c r="H24" i="48" s="1"/>
  <c r="B217" i="47"/>
  <c r="B88" i="47"/>
  <c r="F24" i="47"/>
  <c r="H24" i="47" s="1"/>
  <c r="B217" i="46"/>
  <c r="B88" i="46"/>
  <c r="F24" i="46"/>
  <c r="H24" i="46" s="1"/>
  <c r="B217" i="45"/>
  <c r="B88" i="45"/>
  <c r="F24" i="45"/>
  <c r="H24" i="45" s="1"/>
  <c r="B217" i="44"/>
  <c r="B88" i="44"/>
  <c r="F24" i="44"/>
  <c r="H24" i="44" s="1"/>
  <c r="B217" i="43"/>
  <c r="B88" i="43"/>
  <c r="F24" i="43"/>
  <c r="H24" i="43" s="1"/>
  <c r="B217" i="42"/>
  <c r="B88" i="42"/>
  <c r="F24" i="42"/>
  <c r="H24" i="42" s="1"/>
  <c r="B217" i="41"/>
  <c r="B88" i="41"/>
  <c r="F24" i="41"/>
  <c r="H24" i="41" s="1"/>
  <c r="B217" i="40"/>
  <c r="B88" i="40"/>
  <c r="F24" i="40"/>
  <c r="H24" i="40" s="1"/>
  <c r="B217" i="39"/>
  <c r="B88" i="39"/>
  <c r="F24" i="39"/>
  <c r="H24" i="39" s="1"/>
  <c r="B217" i="38"/>
  <c r="B88" i="38"/>
  <c r="F24" i="38"/>
  <c r="H24" i="38" s="1"/>
  <c r="B217" i="37"/>
  <c r="B88" i="37"/>
  <c r="F24" i="37"/>
  <c r="H24" i="37" s="1"/>
  <c r="B217" i="36"/>
  <c r="B88" i="36"/>
  <c r="F24" i="36"/>
  <c r="H24" i="36" s="1"/>
  <c r="B217" i="1"/>
  <c r="B88" i="1"/>
  <c r="B216" i="54"/>
  <c r="B87" i="54"/>
  <c r="F23" i="54"/>
  <c r="H23" i="54" s="1"/>
  <c r="B216" i="53"/>
  <c r="B87" i="53"/>
  <c r="F23" i="53"/>
  <c r="H23" i="53" s="1"/>
  <c r="B216" i="52"/>
  <c r="B87" i="52"/>
  <c r="F23" i="52"/>
  <c r="H23" i="52" s="1"/>
  <c r="B216" i="51"/>
  <c r="B87" i="51"/>
  <c r="F23" i="51"/>
  <c r="H23" i="51" s="1"/>
  <c r="B216" i="50"/>
  <c r="B87" i="50"/>
  <c r="F23" i="50"/>
  <c r="H23" i="50" s="1"/>
  <c r="B216" i="49"/>
  <c r="B87" i="49"/>
  <c r="F23" i="49"/>
  <c r="H23" i="49" s="1"/>
  <c r="B216" i="48"/>
  <c r="B87" i="48"/>
  <c r="F23" i="48"/>
  <c r="H23" i="48" s="1"/>
  <c r="B216" i="47"/>
  <c r="B87" i="47"/>
  <c r="F23" i="47"/>
  <c r="H23" i="47" s="1"/>
  <c r="B216" i="46"/>
  <c r="B87" i="46"/>
  <c r="F23" i="46"/>
  <c r="H23" i="46" s="1"/>
  <c r="B216" i="45"/>
  <c r="B87" i="45"/>
  <c r="F23" i="45"/>
  <c r="H23" i="45" s="1"/>
  <c r="B216" i="44"/>
  <c r="B87" i="44"/>
  <c r="F23" i="44"/>
  <c r="H23" i="44" s="1"/>
  <c r="B216" i="43"/>
  <c r="B87" i="43"/>
  <c r="F23" i="43"/>
  <c r="H23" i="43" s="1"/>
  <c r="B216" i="42"/>
  <c r="B87" i="42"/>
  <c r="F23" i="42"/>
  <c r="H23" i="42" s="1"/>
  <c r="B216" i="41"/>
  <c r="B87" i="41"/>
  <c r="F23" i="41"/>
  <c r="H23" i="41" s="1"/>
  <c r="B216" i="40"/>
  <c r="B87" i="40"/>
  <c r="F23" i="40"/>
  <c r="H23" i="40" s="1"/>
  <c r="B216" i="39"/>
  <c r="B87" i="39"/>
  <c r="F23" i="39"/>
  <c r="H23" i="39" s="1"/>
  <c r="B216" i="38"/>
  <c r="B87" i="38"/>
  <c r="F23" i="38"/>
  <c r="H23" i="38" s="1"/>
  <c r="B216" i="37"/>
  <c r="B87" i="37"/>
  <c r="F23" i="37"/>
  <c r="H23" i="37" s="1"/>
  <c r="B216" i="36"/>
  <c r="B87" i="36"/>
  <c r="F23" i="36"/>
  <c r="H23" i="36" s="1"/>
  <c r="B216" i="1"/>
  <c r="B87" i="1"/>
  <c r="B215" i="54"/>
  <c r="B86" i="54"/>
  <c r="F22" i="54"/>
  <c r="H22" i="54" s="1"/>
  <c r="B215" i="53"/>
  <c r="B86" i="53"/>
  <c r="F22" i="53"/>
  <c r="H22" i="53" s="1"/>
  <c r="B215" i="52"/>
  <c r="B86" i="52"/>
  <c r="F22" i="52"/>
  <c r="H22" i="52" s="1"/>
  <c r="B215" i="51"/>
  <c r="B86" i="51"/>
  <c r="F22" i="51"/>
  <c r="H22" i="51" s="1"/>
  <c r="B215" i="50"/>
  <c r="B86" i="50"/>
  <c r="F22" i="50"/>
  <c r="H22" i="50" s="1"/>
  <c r="B215" i="49"/>
  <c r="B86" i="49"/>
  <c r="F22" i="49"/>
  <c r="H22" i="49" s="1"/>
  <c r="B215" i="48"/>
  <c r="B86" i="48"/>
  <c r="F22" i="48"/>
  <c r="H22" i="48" s="1"/>
  <c r="B215" i="47"/>
  <c r="B86" i="47"/>
  <c r="F22" i="47"/>
  <c r="H22" i="47" s="1"/>
  <c r="B215" i="46"/>
  <c r="B86" i="46"/>
  <c r="F22" i="46"/>
  <c r="H22" i="46" s="1"/>
  <c r="B215" i="45"/>
  <c r="B86" i="45"/>
  <c r="F22" i="45"/>
  <c r="H22" i="45" s="1"/>
  <c r="B215" i="44"/>
  <c r="B86" i="44"/>
  <c r="F22" i="44"/>
  <c r="H22" i="44" s="1"/>
  <c r="B215" i="43"/>
  <c r="B86" i="43"/>
  <c r="F22" i="43"/>
  <c r="H22" i="43" s="1"/>
  <c r="B215" i="42"/>
  <c r="B86" i="42"/>
  <c r="F22" i="42"/>
  <c r="H22" i="42" s="1"/>
  <c r="B215" i="41"/>
  <c r="B86" i="41"/>
  <c r="F22" i="41"/>
  <c r="H22" i="41" s="1"/>
  <c r="B215" i="40"/>
  <c r="B86" i="40"/>
  <c r="F22" i="40"/>
  <c r="H22" i="40" s="1"/>
  <c r="B215" i="39"/>
  <c r="B86" i="39"/>
  <c r="F22" i="39"/>
  <c r="H22" i="39" s="1"/>
  <c r="B215" i="38"/>
  <c r="B86" i="38"/>
  <c r="F22" i="38"/>
  <c r="H22" i="38" s="1"/>
  <c r="B215" i="37"/>
  <c r="B86" i="37"/>
  <c r="F22" i="37"/>
  <c r="H22" i="37" s="1"/>
  <c r="B215" i="36"/>
  <c r="B86" i="36"/>
  <c r="F22" i="36"/>
  <c r="H22" i="36" s="1"/>
  <c r="B215" i="1"/>
  <c r="B86" i="1"/>
  <c r="B214" i="54"/>
  <c r="B85" i="54"/>
  <c r="F21" i="54"/>
  <c r="H21" i="54" s="1"/>
  <c r="B214" i="53"/>
  <c r="B85" i="53"/>
  <c r="F21" i="53"/>
  <c r="H21" i="53" s="1"/>
  <c r="B214" i="52"/>
  <c r="B85" i="52"/>
  <c r="F21" i="52"/>
  <c r="H21" i="52" s="1"/>
  <c r="B214" i="51"/>
  <c r="B85" i="51"/>
  <c r="F21" i="51"/>
  <c r="H21" i="51" s="1"/>
  <c r="B214" i="50"/>
  <c r="B85" i="50"/>
  <c r="F21" i="50"/>
  <c r="H21" i="50" s="1"/>
  <c r="B214" i="49"/>
  <c r="B85" i="49"/>
  <c r="F21" i="49"/>
  <c r="H21" i="49" s="1"/>
  <c r="B214" i="48"/>
  <c r="B85" i="48"/>
  <c r="F21" i="48"/>
  <c r="H21" i="48" s="1"/>
  <c r="B214" i="47"/>
  <c r="B85" i="47"/>
  <c r="F21" i="47"/>
  <c r="H21" i="47" s="1"/>
  <c r="B214" i="46"/>
  <c r="B85" i="46"/>
  <c r="F21" i="46"/>
  <c r="H21" i="46" s="1"/>
  <c r="B214" i="45"/>
  <c r="B85" i="45"/>
  <c r="F21" i="45"/>
  <c r="H21" i="45" s="1"/>
  <c r="B214" i="44"/>
  <c r="B85" i="44"/>
  <c r="F21" i="44"/>
  <c r="H21" i="44" s="1"/>
  <c r="B214" i="43"/>
  <c r="B85" i="43"/>
  <c r="F21" i="43"/>
  <c r="H21" i="43" s="1"/>
  <c r="B214" i="42"/>
  <c r="B85" i="42"/>
  <c r="F21" i="42"/>
  <c r="H21" i="42" s="1"/>
  <c r="B214" i="41"/>
  <c r="B85" i="41"/>
  <c r="F21" i="41"/>
  <c r="H21" i="41" s="1"/>
  <c r="B214" i="40"/>
  <c r="B85" i="40"/>
  <c r="F21" i="40"/>
  <c r="H21" i="40" s="1"/>
  <c r="B214" i="39"/>
  <c r="B85" i="39"/>
  <c r="F21" i="39"/>
  <c r="H21" i="39" s="1"/>
  <c r="B214" i="38"/>
  <c r="B85" i="38"/>
  <c r="F21" i="38"/>
  <c r="H21" i="38" s="1"/>
  <c r="B214" i="37"/>
  <c r="B85" i="37"/>
  <c r="F21" i="37"/>
  <c r="H21" i="37" s="1"/>
  <c r="B214" i="36"/>
  <c r="B85" i="36"/>
  <c r="F21" i="36"/>
  <c r="H21" i="36" s="1"/>
  <c r="B214" i="1"/>
  <c r="B85" i="1"/>
  <c r="B213" i="54"/>
  <c r="B84" i="54"/>
  <c r="F20" i="54"/>
  <c r="B213" i="53"/>
  <c r="B84" i="53"/>
  <c r="F20" i="53"/>
  <c r="B213" i="52"/>
  <c r="B84" i="52"/>
  <c r="F20" i="52"/>
  <c r="B213" i="51"/>
  <c r="B84" i="51"/>
  <c r="F20" i="51"/>
  <c r="B213" i="50"/>
  <c r="B84" i="50"/>
  <c r="F20" i="50"/>
  <c r="B213" i="49"/>
  <c r="B84" i="49"/>
  <c r="F20" i="49"/>
  <c r="B213" i="48"/>
  <c r="B84" i="48"/>
  <c r="F20" i="48"/>
  <c r="B213" i="47"/>
  <c r="B84" i="47"/>
  <c r="F20" i="47"/>
  <c r="B213" i="46"/>
  <c r="B84" i="46"/>
  <c r="F20" i="46"/>
  <c r="B213" i="45"/>
  <c r="B84" i="45"/>
  <c r="F20" i="45"/>
  <c r="B213" i="44"/>
  <c r="B84" i="44"/>
  <c r="F20" i="44"/>
  <c r="B213" i="43"/>
  <c r="B84" i="43"/>
  <c r="F20" i="43"/>
  <c r="B213" i="42"/>
  <c r="B84" i="42"/>
  <c r="F20" i="42"/>
  <c r="B213" i="41"/>
  <c r="B84" i="41"/>
  <c r="F20" i="41"/>
  <c r="B213" i="40"/>
  <c r="B84" i="40"/>
  <c r="F20" i="40"/>
  <c r="B213" i="39"/>
  <c r="B84" i="39"/>
  <c r="F20" i="39"/>
  <c r="B213" i="38"/>
  <c r="B84" i="38"/>
  <c r="F20" i="38"/>
  <c r="B213" i="37"/>
  <c r="B84" i="37"/>
  <c r="F20" i="37"/>
  <c r="B213" i="36"/>
  <c r="B84" i="36"/>
  <c r="F20" i="36"/>
  <c r="B213" i="1"/>
  <c r="B84" i="1"/>
  <c r="B212" i="54"/>
  <c r="B83" i="54"/>
  <c r="F19" i="54"/>
  <c r="B212" i="53"/>
  <c r="B83" i="53"/>
  <c r="F19" i="53"/>
  <c r="B212" i="52"/>
  <c r="B83" i="52"/>
  <c r="F19" i="52"/>
  <c r="B212" i="51"/>
  <c r="B83" i="51"/>
  <c r="F19" i="51"/>
  <c r="B212" i="50"/>
  <c r="B83" i="50"/>
  <c r="F19" i="50"/>
  <c r="B212" i="49"/>
  <c r="B83" i="49"/>
  <c r="F19" i="49"/>
  <c r="B212" i="48"/>
  <c r="B83" i="48"/>
  <c r="F19" i="48"/>
  <c r="B212" i="47"/>
  <c r="B83" i="47"/>
  <c r="F19" i="47"/>
  <c r="B212" i="46"/>
  <c r="B83" i="46"/>
  <c r="F19" i="46"/>
  <c r="B212" i="45"/>
  <c r="B83" i="45"/>
  <c r="F19" i="45"/>
  <c r="B212" i="44"/>
  <c r="B83" i="44"/>
  <c r="F19" i="44"/>
  <c r="B212" i="43"/>
  <c r="B83" i="43"/>
  <c r="F19" i="43"/>
  <c r="B212" i="42"/>
  <c r="B83" i="42"/>
  <c r="F19" i="42"/>
  <c r="B212" i="41"/>
  <c r="B83" i="41"/>
  <c r="F19" i="41"/>
  <c r="B212" i="40"/>
  <c r="B83" i="40"/>
  <c r="F19" i="40"/>
  <c r="B212" i="39"/>
  <c r="B83" i="39"/>
  <c r="F19" i="39"/>
  <c r="B212" i="38"/>
  <c r="B83" i="38"/>
  <c r="F19" i="38"/>
  <c r="B212" i="37"/>
  <c r="B83" i="37"/>
  <c r="F19" i="37"/>
  <c r="B212" i="36"/>
  <c r="B83" i="36"/>
  <c r="F19" i="36"/>
  <c r="B212" i="1"/>
  <c r="B83" i="1"/>
  <c r="B81" i="50"/>
  <c r="B81" i="46"/>
  <c r="F17" i="44"/>
  <c r="B210" i="39"/>
  <c r="B210" i="41"/>
  <c r="B210" i="37"/>
  <c r="F17" i="36"/>
  <c r="F17" i="40"/>
  <c r="B210" i="54"/>
  <c r="B210" i="52"/>
  <c r="B81" i="44"/>
  <c r="B210" i="47"/>
  <c r="B81" i="41"/>
  <c r="F17" i="53"/>
  <c r="B210" i="50"/>
  <c r="B210" i="48"/>
  <c r="F17" i="42"/>
  <c r="B81" i="40"/>
  <c r="F17" i="38"/>
  <c r="B81" i="36"/>
  <c r="B210" i="45"/>
  <c r="B81" i="53"/>
  <c r="B81" i="42"/>
  <c r="B81" i="51"/>
  <c r="F17" i="51"/>
  <c r="B81" i="49"/>
  <c r="F17" i="49"/>
  <c r="B210" i="46"/>
  <c r="B81" i="38"/>
  <c r="F17" i="50"/>
  <c r="B210" i="44"/>
  <c r="B210" i="42"/>
  <c r="B210" i="40"/>
  <c r="F17" i="47"/>
  <c r="B81" i="45"/>
  <c r="F17" i="43"/>
  <c r="F17" i="39"/>
  <c r="F17" i="46"/>
  <c r="B81" i="39"/>
  <c r="F17" i="48"/>
  <c r="B210" i="51"/>
  <c r="B81" i="47"/>
  <c r="F17" i="45"/>
  <c r="B210" i="36"/>
  <c r="F17" i="37"/>
  <c r="B210" i="53"/>
  <c r="F17" i="52"/>
  <c r="B81" i="43"/>
  <c r="B210" i="38"/>
  <c r="B81" i="37"/>
  <c r="B81" i="54"/>
  <c r="B81" i="52"/>
  <c r="B210" i="43"/>
  <c r="B81" i="48"/>
  <c r="F17" i="54"/>
  <c r="B210" i="49"/>
  <c r="F17" i="41"/>
  <c r="B211" i="43"/>
  <c r="B211" i="39"/>
  <c r="B82" i="38"/>
  <c r="B211" i="53"/>
  <c r="B82" i="42"/>
  <c r="F18" i="47"/>
  <c r="B82" i="44"/>
  <c r="B82" i="40"/>
  <c r="B82" i="50"/>
  <c r="B211" i="40"/>
  <c r="F18" i="36"/>
  <c r="B82" i="53"/>
  <c r="F18" i="50"/>
  <c r="B211" i="46"/>
  <c r="F18" i="38"/>
  <c r="F18" i="53"/>
  <c r="F18" i="48"/>
  <c r="F18" i="43"/>
  <c r="B82" i="36"/>
  <c r="B211" i="49"/>
  <c r="B82" i="47"/>
  <c r="B211" i="37"/>
  <c r="B82" i="45"/>
  <c r="F18" i="54"/>
  <c r="B211" i="52"/>
  <c r="B82" i="37"/>
  <c r="B82" i="54"/>
  <c r="B211" i="44"/>
  <c r="F18" i="41"/>
  <c r="F18" i="39"/>
  <c r="B82" i="48"/>
  <c r="F18" i="51"/>
  <c r="B211" i="47"/>
  <c r="B82" i="41"/>
  <c r="B211" i="36"/>
  <c r="B82" i="51"/>
  <c r="B211" i="50"/>
  <c r="F18" i="49"/>
  <c r="F18" i="46"/>
  <c r="B211" i="42"/>
  <c r="F18" i="42"/>
  <c r="B211" i="38"/>
  <c r="F18" i="52"/>
  <c r="B82" i="49"/>
  <c r="B211" i="48"/>
  <c r="B211" i="45"/>
  <c r="B82" i="43"/>
  <c r="B211" i="41"/>
  <c r="B211" i="54"/>
  <c r="B211" i="51"/>
  <c r="B82" i="46"/>
  <c r="B82" i="39"/>
  <c r="B82" i="52"/>
  <c r="F18" i="44"/>
  <c r="F18" i="40"/>
  <c r="F18" i="45"/>
  <c r="F18" i="37"/>
  <c r="B82" i="1"/>
  <c r="B211" i="1"/>
  <c r="B81" i="1"/>
  <c r="B210" i="1"/>
  <c r="P10" i="13"/>
  <c r="O10" i="13"/>
  <c r="L9" i="13"/>
  <c r="K9" i="13"/>
  <c r="L8" i="13"/>
  <c r="K8" i="13"/>
  <c r="N7" i="13"/>
  <c r="L7" i="13"/>
  <c r="N6" i="13"/>
  <c r="M6" i="13"/>
  <c r="P4" i="13"/>
  <c r="L2" i="13"/>
  <c r="K2" i="13"/>
  <c r="A24" i="54" l="1"/>
  <c r="A24" i="53"/>
  <c r="A24" i="52"/>
  <c r="A24" i="51"/>
  <c r="A24" i="50"/>
  <c r="A24" i="49"/>
  <c r="A24" i="48"/>
  <c r="A24" i="47"/>
  <c r="A24" i="46"/>
  <c r="A24" i="45"/>
  <c r="A24" i="44"/>
  <c r="A24" i="43"/>
  <c r="A24" i="42"/>
  <c r="A24" i="41"/>
  <c r="A24" i="40"/>
  <c r="A24" i="39"/>
  <c r="A24" i="38"/>
  <c r="A24" i="37"/>
  <c r="A24" i="36"/>
  <c r="A23" i="54"/>
  <c r="A23" i="53"/>
  <c r="A23" i="52"/>
  <c r="A23" i="51"/>
  <c r="A23" i="50"/>
  <c r="A23" i="49"/>
  <c r="A23" i="48"/>
  <c r="A23" i="47"/>
  <c r="A23" i="46"/>
  <c r="A23" i="45"/>
  <c r="A23" i="44"/>
  <c r="A23" i="43"/>
  <c r="A23" i="42"/>
  <c r="A23" i="41"/>
  <c r="A23" i="40"/>
  <c r="A23" i="39"/>
  <c r="A23" i="38"/>
  <c r="A23" i="37"/>
  <c r="A23" i="36"/>
  <c r="A206" i="54"/>
  <c r="A77" i="54"/>
  <c r="A33" i="54"/>
  <c r="A111" i="54"/>
  <c r="A144" i="54"/>
  <c r="A55" i="54"/>
  <c r="A183" i="54"/>
  <c r="A128" i="54"/>
  <c r="A94" i="54"/>
  <c r="A168" i="54"/>
  <c r="A206" i="53"/>
  <c r="A77" i="53"/>
  <c r="A144" i="53"/>
  <c r="A183" i="53"/>
  <c r="A33" i="53"/>
  <c r="A55" i="53"/>
  <c r="A128" i="53"/>
  <c r="A94" i="53"/>
  <c r="A111" i="53"/>
  <c r="A168" i="53"/>
  <c r="A206" i="52"/>
  <c r="A55" i="52"/>
  <c r="A144" i="52"/>
  <c r="A77" i="52"/>
  <c r="A33" i="52"/>
  <c r="A111" i="52"/>
  <c r="A94" i="52"/>
  <c r="A183" i="52"/>
  <c r="A128" i="52"/>
  <c r="A168" i="52"/>
  <c r="A94" i="51"/>
  <c r="A33" i="51"/>
  <c r="A55" i="51"/>
  <c r="A128" i="51"/>
  <c r="A111" i="51"/>
  <c r="A144" i="51"/>
  <c r="A77" i="51"/>
  <c r="A183" i="51"/>
  <c r="A168" i="51"/>
  <c r="A206" i="51"/>
  <c r="A144" i="50"/>
  <c r="A55" i="50"/>
  <c r="A111" i="50"/>
  <c r="A33" i="50"/>
  <c r="A94" i="50"/>
  <c r="A206" i="50"/>
  <c r="A168" i="50"/>
  <c r="A128" i="50"/>
  <c r="A183" i="50"/>
  <c r="A77" i="50"/>
  <c r="A168" i="49"/>
  <c r="A94" i="49"/>
  <c r="A183" i="49"/>
  <c r="A77" i="49"/>
  <c r="A128" i="49"/>
  <c r="A111" i="49"/>
  <c r="A55" i="49"/>
  <c r="A33" i="49"/>
  <c r="A144" i="49"/>
  <c r="A206" i="49"/>
  <c r="A183" i="48"/>
  <c r="A94" i="48"/>
  <c r="A55" i="48"/>
  <c r="A111" i="48"/>
  <c r="A128" i="48"/>
  <c r="A33" i="48"/>
  <c r="A168" i="48"/>
  <c r="A206" i="48"/>
  <c r="A144" i="48"/>
  <c r="A77" i="48"/>
  <c r="A206" i="47"/>
  <c r="A55" i="47"/>
  <c r="A183" i="47"/>
  <c r="A94" i="47"/>
  <c r="A33" i="47"/>
  <c r="A77" i="47"/>
  <c r="A144" i="47"/>
  <c r="A111" i="47"/>
  <c r="A128" i="47"/>
  <c r="A168" i="47"/>
  <c r="A183" i="46"/>
  <c r="A94" i="46"/>
  <c r="A77" i="46"/>
  <c r="A128" i="46"/>
  <c r="A55" i="46"/>
  <c r="A206" i="46"/>
  <c r="A168" i="46"/>
  <c r="A33" i="46"/>
  <c r="A144" i="46"/>
  <c r="A111" i="46"/>
  <c r="A183" i="45"/>
  <c r="A128" i="45"/>
  <c r="A168" i="45"/>
  <c r="A206" i="45"/>
  <c r="A94" i="45"/>
  <c r="A55" i="45"/>
  <c r="A33" i="45"/>
  <c r="A144" i="45"/>
  <c r="A111" i="45"/>
  <c r="A77" i="45"/>
  <c r="A206" i="38"/>
  <c r="A94" i="38"/>
  <c r="A33" i="38"/>
  <c r="A55" i="38"/>
  <c r="A111" i="38"/>
  <c r="A144" i="38"/>
  <c r="A77" i="38"/>
  <c r="A183" i="38"/>
  <c r="A128" i="38"/>
  <c r="A168" i="38"/>
  <c r="A206" i="40"/>
  <c r="A55" i="40"/>
  <c r="A94" i="40"/>
  <c r="A33" i="40"/>
  <c r="A111" i="40"/>
  <c r="A144" i="40"/>
  <c r="A77" i="40"/>
  <c r="A183" i="40"/>
  <c r="A128" i="40"/>
  <c r="A168" i="40"/>
  <c r="A94" i="39"/>
  <c r="A128" i="39"/>
  <c r="A77" i="39"/>
  <c r="A33" i="39"/>
  <c r="A55" i="39"/>
  <c r="A111" i="39"/>
  <c r="A144" i="39"/>
  <c r="A183" i="39"/>
  <c r="A168" i="39"/>
  <c r="A206" i="39"/>
  <c r="A206" i="44"/>
  <c r="A144" i="44"/>
  <c r="A77" i="44"/>
  <c r="A183" i="44"/>
  <c r="A33" i="44"/>
  <c r="A111" i="44"/>
  <c r="A55" i="44"/>
  <c r="A94" i="44"/>
  <c r="A128" i="44"/>
  <c r="A168" i="44"/>
  <c r="A206" i="43"/>
  <c r="A55" i="43"/>
  <c r="A128" i="43"/>
  <c r="A94" i="43"/>
  <c r="A183" i="43"/>
  <c r="A77" i="43"/>
  <c r="A111" i="43"/>
  <c r="A144" i="43"/>
  <c r="A33" i="43"/>
  <c r="A168" i="43"/>
  <c r="A33" i="42"/>
  <c r="A144" i="42"/>
  <c r="A55" i="42"/>
  <c r="A77" i="42"/>
  <c r="A111" i="42"/>
  <c r="A183" i="42"/>
  <c r="A128" i="42"/>
  <c r="A168" i="42"/>
  <c r="A206" i="42"/>
  <c r="A94" i="42"/>
  <c r="A111" i="41"/>
  <c r="A128" i="41"/>
  <c r="A144" i="41"/>
  <c r="A183" i="41"/>
  <c r="A77" i="41"/>
  <c r="A168" i="41"/>
  <c r="A206" i="41"/>
  <c r="A94" i="41"/>
  <c r="A33" i="41"/>
  <c r="A55" i="41"/>
  <c r="A206" i="37"/>
  <c r="A55" i="37"/>
  <c r="A77" i="37"/>
  <c r="A111" i="37"/>
  <c r="A144" i="37"/>
  <c r="A183" i="37"/>
  <c r="A94" i="37"/>
  <c r="A128" i="37"/>
  <c r="A168" i="37"/>
  <c r="A33" i="37"/>
  <c r="A25" i="54"/>
  <c r="A25" i="53"/>
  <c r="A25" i="52"/>
  <c r="A25" i="51"/>
  <c r="A25" i="50"/>
  <c r="A25" i="49"/>
  <c r="A25" i="48"/>
  <c r="A25" i="47"/>
  <c r="A25" i="46"/>
  <c r="A25" i="45"/>
  <c r="A25" i="44"/>
  <c r="A25" i="43"/>
  <c r="A25" i="42"/>
  <c r="A25" i="41"/>
  <c r="A25" i="40"/>
  <c r="A25" i="39"/>
  <c r="A25" i="38"/>
  <c r="A25" i="37"/>
  <c r="A25" i="36"/>
  <c r="A206" i="36"/>
  <c r="A55" i="36"/>
  <c r="A77" i="36"/>
  <c r="A111" i="36"/>
  <c r="A183" i="36"/>
  <c r="A94" i="36"/>
  <c r="A128" i="36"/>
  <c r="A144" i="36"/>
  <c r="A33" i="36"/>
  <c r="A168" i="36"/>
  <c r="H20" i="36"/>
  <c r="H20" i="37"/>
  <c r="H20" i="38"/>
  <c r="H20" i="39"/>
  <c r="H20" i="40"/>
  <c r="H20" i="41"/>
  <c r="H20" i="42"/>
  <c r="H20" i="43"/>
  <c r="H20" i="44"/>
  <c r="H20" i="45"/>
  <c r="H20" i="46"/>
  <c r="H20" i="47"/>
  <c r="H20" i="48"/>
  <c r="H20" i="49"/>
  <c r="H20" i="50"/>
  <c r="H20" i="51"/>
  <c r="H20" i="52"/>
  <c r="H20" i="53"/>
  <c r="H20" i="54"/>
  <c r="D26" i="46"/>
  <c r="D26" i="44"/>
  <c r="D26" i="48"/>
  <c r="C82" i="49"/>
  <c r="C82" i="54"/>
  <c r="C82" i="53"/>
  <c r="C82" i="37"/>
  <c r="D26" i="45"/>
  <c r="D26" i="42"/>
  <c r="D26" i="38"/>
  <c r="D26" i="37"/>
  <c r="C211" i="36"/>
  <c r="D26" i="49"/>
  <c r="D26" i="53"/>
  <c r="D26" i="52"/>
  <c r="D26" i="40"/>
  <c r="C82" i="50"/>
  <c r="D26" i="50"/>
  <c r="C82" i="39"/>
  <c r="C82" i="51"/>
  <c r="C82" i="47"/>
  <c r="C82" i="42"/>
  <c r="C82" i="46"/>
  <c r="D26" i="51"/>
  <c r="C82" i="41"/>
  <c r="C82" i="38"/>
  <c r="D26" i="54"/>
  <c r="D26" i="47"/>
  <c r="C82" i="45"/>
  <c r="C82" i="44"/>
  <c r="D26" i="39"/>
  <c r="C82" i="40"/>
  <c r="C82" i="52"/>
  <c r="D26" i="41"/>
  <c r="C82" i="43"/>
  <c r="C82" i="48"/>
  <c r="D26" i="43"/>
  <c r="A16" i="1"/>
  <c r="I179" i="54" l="1"/>
  <c r="I178" i="54"/>
  <c r="I177" i="54"/>
  <c r="I176" i="54"/>
  <c r="I175" i="54"/>
  <c r="I174" i="54"/>
  <c r="I173" i="54"/>
  <c r="I172" i="54"/>
  <c r="B169" i="54"/>
  <c r="E104" i="54"/>
  <c r="E103" i="54"/>
  <c r="E102" i="54"/>
  <c r="E101" i="54"/>
  <c r="E100" i="54"/>
  <c r="E99" i="54"/>
  <c r="E107" i="54"/>
  <c r="E98" i="54"/>
  <c r="B95" i="54"/>
  <c r="E106" i="54"/>
  <c r="E105" i="54"/>
  <c r="E135" i="54"/>
  <c r="B129" i="54"/>
  <c r="E140" i="54"/>
  <c r="E139" i="54"/>
  <c r="E138" i="54"/>
  <c r="E137" i="54"/>
  <c r="E136" i="54"/>
  <c r="E134" i="54"/>
  <c r="E132" i="54"/>
  <c r="E133" i="54"/>
  <c r="F194" i="54"/>
  <c r="B184" i="54"/>
  <c r="F200" i="54"/>
  <c r="F192" i="54"/>
  <c r="F188" i="54"/>
  <c r="F202" i="54"/>
  <c r="F201" i="54"/>
  <c r="F198" i="54"/>
  <c r="F187" i="54"/>
  <c r="F189" i="54"/>
  <c r="F190" i="54"/>
  <c r="F199" i="54"/>
  <c r="F197" i="54"/>
  <c r="F196" i="54"/>
  <c r="F191" i="54"/>
  <c r="F195" i="54"/>
  <c r="F193" i="54"/>
  <c r="G71" i="54"/>
  <c r="G59" i="54"/>
  <c r="G72" i="54"/>
  <c r="G60" i="54"/>
  <c r="G63" i="54"/>
  <c r="G61" i="54"/>
  <c r="G67" i="54"/>
  <c r="G69" i="54"/>
  <c r="B56" i="54"/>
  <c r="G64" i="54"/>
  <c r="G66" i="54"/>
  <c r="G65" i="54"/>
  <c r="G70" i="54"/>
  <c r="G62" i="54"/>
  <c r="G73" i="54"/>
  <c r="G68" i="54"/>
  <c r="B145" i="54"/>
  <c r="E156" i="54"/>
  <c r="E161" i="54"/>
  <c r="E148" i="54"/>
  <c r="E158" i="54"/>
  <c r="E149" i="54"/>
  <c r="E155" i="54"/>
  <c r="E160" i="54"/>
  <c r="E154" i="54"/>
  <c r="E162" i="54"/>
  <c r="E163" i="54"/>
  <c r="E164" i="54"/>
  <c r="E151" i="54"/>
  <c r="E159" i="54"/>
  <c r="E157" i="54"/>
  <c r="E153" i="54"/>
  <c r="E152" i="54"/>
  <c r="E150" i="54"/>
  <c r="E120" i="54"/>
  <c r="E116" i="54"/>
  <c r="E122" i="54"/>
  <c r="E124" i="54"/>
  <c r="E121" i="54"/>
  <c r="B112" i="54"/>
  <c r="E118" i="54"/>
  <c r="E119" i="54"/>
  <c r="E115" i="54"/>
  <c r="E117" i="54"/>
  <c r="E123" i="54"/>
  <c r="B34" i="54"/>
  <c r="G44" i="54"/>
  <c r="G50" i="54"/>
  <c r="G38" i="54"/>
  <c r="G42" i="54"/>
  <c r="G43" i="54"/>
  <c r="G41" i="54"/>
  <c r="G48" i="54"/>
  <c r="G45" i="54"/>
  <c r="G51" i="54"/>
  <c r="G49" i="54"/>
  <c r="G47" i="54"/>
  <c r="G46" i="54"/>
  <c r="G40" i="54"/>
  <c r="G39" i="54"/>
  <c r="G37" i="54"/>
  <c r="B78" i="54"/>
  <c r="C81" i="54"/>
  <c r="C83" i="54"/>
  <c r="C84" i="54"/>
  <c r="C85" i="54"/>
  <c r="C86" i="54"/>
  <c r="C87" i="54"/>
  <c r="C88" i="54"/>
  <c r="C89" i="54"/>
  <c r="C90" i="54"/>
  <c r="B207" i="54"/>
  <c r="C211" i="54"/>
  <c r="C210" i="54"/>
  <c r="C212" i="54"/>
  <c r="C213" i="54"/>
  <c r="C214" i="54"/>
  <c r="C215" i="54"/>
  <c r="C216" i="54"/>
  <c r="C217" i="54"/>
  <c r="C218" i="54"/>
  <c r="C219" i="54"/>
  <c r="I173" i="53"/>
  <c r="I172" i="53"/>
  <c r="B169" i="53"/>
  <c r="I177" i="53"/>
  <c r="I179" i="53"/>
  <c r="I178" i="53"/>
  <c r="I176" i="53"/>
  <c r="I175" i="53"/>
  <c r="I174" i="53"/>
  <c r="E118" i="53"/>
  <c r="B112" i="53"/>
  <c r="E119" i="53"/>
  <c r="E117" i="53"/>
  <c r="E123" i="53"/>
  <c r="E120" i="53"/>
  <c r="E124" i="53"/>
  <c r="E122" i="53"/>
  <c r="E121" i="53"/>
  <c r="E116" i="53"/>
  <c r="E115" i="53"/>
  <c r="E98" i="53"/>
  <c r="E107" i="53"/>
  <c r="E105" i="53"/>
  <c r="E103" i="53"/>
  <c r="E102" i="53"/>
  <c r="E101" i="53"/>
  <c r="E100" i="53"/>
  <c r="E99" i="53"/>
  <c r="B95" i="53"/>
  <c r="E106" i="53"/>
  <c r="E104" i="53"/>
  <c r="E135" i="53"/>
  <c r="E132" i="53"/>
  <c r="E136" i="53"/>
  <c r="E134" i="53"/>
  <c r="B129" i="53"/>
  <c r="E140" i="53"/>
  <c r="E138" i="53"/>
  <c r="E137" i="53"/>
  <c r="E133" i="53"/>
  <c r="E139" i="53"/>
  <c r="G67" i="53"/>
  <c r="G61" i="53"/>
  <c r="G72" i="53"/>
  <c r="G64" i="53"/>
  <c r="G63" i="53"/>
  <c r="G65" i="53"/>
  <c r="G73" i="53"/>
  <c r="G69" i="53"/>
  <c r="G70" i="53"/>
  <c r="G68" i="53"/>
  <c r="G71" i="53"/>
  <c r="G59" i="53"/>
  <c r="G66" i="53"/>
  <c r="G62" i="53"/>
  <c r="B56" i="53"/>
  <c r="G60" i="53"/>
  <c r="G43" i="53"/>
  <c r="G39" i="53"/>
  <c r="G37" i="53"/>
  <c r="G51" i="53"/>
  <c r="G50" i="53"/>
  <c r="G40" i="53"/>
  <c r="B34" i="53"/>
  <c r="G45" i="53"/>
  <c r="G41" i="53"/>
  <c r="G42" i="53"/>
  <c r="G47" i="53"/>
  <c r="G44" i="53"/>
  <c r="G38" i="53"/>
  <c r="G46" i="53"/>
  <c r="G48" i="53"/>
  <c r="G49" i="53"/>
  <c r="F192" i="53"/>
  <c r="F189" i="53"/>
  <c r="F190" i="53"/>
  <c r="F191" i="53"/>
  <c r="F195" i="53"/>
  <c r="F201" i="53"/>
  <c r="F194" i="53"/>
  <c r="F198" i="53"/>
  <c r="F197" i="53"/>
  <c r="F196" i="53"/>
  <c r="F199" i="53"/>
  <c r="F200" i="53"/>
  <c r="F187" i="53"/>
  <c r="B184" i="53"/>
  <c r="F188" i="53"/>
  <c r="F202" i="53"/>
  <c r="F193" i="53"/>
  <c r="E159" i="53"/>
  <c r="E154" i="53"/>
  <c r="E160" i="53"/>
  <c r="E149" i="53"/>
  <c r="E150" i="53"/>
  <c r="E157" i="53"/>
  <c r="E161" i="53"/>
  <c r="E163" i="53"/>
  <c r="E151" i="53"/>
  <c r="E153" i="53"/>
  <c r="B145" i="53"/>
  <c r="E162" i="53"/>
  <c r="E152" i="53"/>
  <c r="E156" i="53"/>
  <c r="E155" i="53"/>
  <c r="E164" i="53"/>
  <c r="E148" i="53"/>
  <c r="E158" i="53"/>
  <c r="B78" i="53"/>
  <c r="C81" i="53"/>
  <c r="C83" i="53"/>
  <c r="C84" i="53"/>
  <c r="C85" i="53"/>
  <c r="C86" i="53"/>
  <c r="C87" i="53"/>
  <c r="C88" i="53"/>
  <c r="C89" i="53"/>
  <c r="C90" i="53"/>
  <c r="B207" i="53"/>
  <c r="C211" i="53"/>
  <c r="C210" i="53"/>
  <c r="C212" i="53"/>
  <c r="C213" i="53"/>
  <c r="C214" i="53"/>
  <c r="C215" i="53"/>
  <c r="C216" i="53"/>
  <c r="C217" i="53"/>
  <c r="C218" i="53"/>
  <c r="C219" i="53"/>
  <c r="I179" i="52"/>
  <c r="I178" i="52"/>
  <c r="I177" i="52"/>
  <c r="I176" i="52"/>
  <c r="I175" i="52"/>
  <c r="I174" i="52"/>
  <c r="I173" i="52"/>
  <c r="I172" i="52"/>
  <c r="B169" i="52"/>
  <c r="E132" i="52"/>
  <c r="B129" i="52"/>
  <c r="E140" i="52"/>
  <c r="E139" i="52"/>
  <c r="E138" i="52"/>
  <c r="E137" i="52"/>
  <c r="E136" i="52"/>
  <c r="E135" i="52"/>
  <c r="E134" i="52"/>
  <c r="E133" i="52"/>
  <c r="F189" i="52"/>
  <c r="F188" i="52"/>
  <c r="F187" i="52"/>
  <c r="F202" i="52"/>
  <c r="B184" i="52"/>
  <c r="F201" i="52"/>
  <c r="F200" i="52"/>
  <c r="F199" i="52"/>
  <c r="F198" i="52"/>
  <c r="F197" i="52"/>
  <c r="F196" i="52"/>
  <c r="F195" i="52"/>
  <c r="F194" i="52"/>
  <c r="F193" i="52"/>
  <c r="F192" i="52"/>
  <c r="F191" i="52"/>
  <c r="F190" i="52"/>
  <c r="E104" i="52"/>
  <c r="E103" i="52"/>
  <c r="E102" i="52"/>
  <c r="E101" i="52"/>
  <c r="E100" i="52"/>
  <c r="E99" i="52"/>
  <c r="E107" i="52"/>
  <c r="E98" i="52"/>
  <c r="B95" i="52"/>
  <c r="E106" i="52"/>
  <c r="E105" i="52"/>
  <c r="E124" i="52"/>
  <c r="E115" i="52"/>
  <c r="E117" i="52"/>
  <c r="E123" i="52"/>
  <c r="E121" i="52"/>
  <c r="E116" i="52"/>
  <c r="E120" i="52"/>
  <c r="E122" i="52"/>
  <c r="E118" i="52"/>
  <c r="B112" i="52"/>
  <c r="E119" i="52"/>
  <c r="G38" i="52"/>
  <c r="G42" i="52"/>
  <c r="B34" i="52"/>
  <c r="G50" i="52"/>
  <c r="G40" i="52"/>
  <c r="G44" i="52"/>
  <c r="G41" i="52"/>
  <c r="G48" i="52"/>
  <c r="G37" i="52"/>
  <c r="G43" i="52"/>
  <c r="G45" i="52"/>
  <c r="G39" i="52"/>
  <c r="G51" i="52"/>
  <c r="G49" i="52"/>
  <c r="G47" i="52"/>
  <c r="G46" i="52"/>
  <c r="B78" i="52"/>
  <c r="C81" i="52"/>
  <c r="C83" i="52"/>
  <c r="C84" i="52"/>
  <c r="C85" i="52"/>
  <c r="C86" i="52"/>
  <c r="C87" i="52"/>
  <c r="C88" i="52"/>
  <c r="C89" i="52"/>
  <c r="C90" i="52"/>
  <c r="E157" i="52"/>
  <c r="E159" i="52"/>
  <c r="E164" i="52"/>
  <c r="E156" i="52"/>
  <c r="E148" i="52"/>
  <c r="E155" i="52"/>
  <c r="E154" i="52"/>
  <c r="E150" i="52"/>
  <c r="E158" i="52"/>
  <c r="E162" i="52"/>
  <c r="E163" i="52"/>
  <c r="E161" i="52"/>
  <c r="B145" i="52"/>
  <c r="E160" i="52"/>
  <c r="E149" i="52"/>
  <c r="E151" i="52"/>
  <c r="E153" i="52"/>
  <c r="E152" i="52"/>
  <c r="B56" i="52"/>
  <c r="G71" i="52"/>
  <c r="G63" i="52"/>
  <c r="G73" i="52"/>
  <c r="G60" i="52"/>
  <c r="G69" i="52"/>
  <c r="G62" i="52"/>
  <c r="G67" i="52"/>
  <c r="G61" i="52"/>
  <c r="G72" i="52"/>
  <c r="G59" i="52"/>
  <c r="G64" i="52"/>
  <c r="G70" i="52"/>
  <c r="G68" i="52"/>
  <c r="G66" i="52"/>
  <c r="G65" i="52"/>
  <c r="B207" i="52"/>
  <c r="C211" i="52"/>
  <c r="C210" i="52"/>
  <c r="C212" i="52"/>
  <c r="C213" i="52"/>
  <c r="C214" i="52"/>
  <c r="C215" i="52"/>
  <c r="C216" i="52"/>
  <c r="C217" i="52"/>
  <c r="C218" i="52"/>
  <c r="C219" i="52"/>
  <c r="B207" i="51"/>
  <c r="C211" i="51"/>
  <c r="C210" i="51"/>
  <c r="C212" i="51"/>
  <c r="C213" i="51"/>
  <c r="C214" i="51"/>
  <c r="C215" i="51"/>
  <c r="C216" i="51"/>
  <c r="C217" i="51"/>
  <c r="C218" i="51"/>
  <c r="C219" i="51"/>
  <c r="I173" i="51"/>
  <c r="I172" i="51"/>
  <c r="B169" i="51"/>
  <c r="I179" i="51"/>
  <c r="I178" i="51"/>
  <c r="I176" i="51"/>
  <c r="I174" i="51"/>
  <c r="I177" i="51"/>
  <c r="I175" i="51"/>
  <c r="F192" i="51"/>
  <c r="F191" i="51"/>
  <c r="F190" i="51"/>
  <c r="F189" i="51"/>
  <c r="F188" i="51"/>
  <c r="F187" i="51"/>
  <c r="F202" i="51"/>
  <c r="B184" i="51"/>
  <c r="F201" i="51"/>
  <c r="F200" i="51"/>
  <c r="F199" i="51"/>
  <c r="F198" i="51"/>
  <c r="F197" i="51"/>
  <c r="F195" i="51"/>
  <c r="F196" i="51"/>
  <c r="F194" i="51"/>
  <c r="F193" i="51"/>
  <c r="B78" i="51"/>
  <c r="C81" i="51"/>
  <c r="H17" i="51" s="1"/>
  <c r="C83" i="51"/>
  <c r="H19" i="51" s="1"/>
  <c r="C84" i="51"/>
  <c r="C85" i="51"/>
  <c r="C86" i="51"/>
  <c r="C87" i="51"/>
  <c r="C88" i="51"/>
  <c r="C89" i="51"/>
  <c r="C90" i="51"/>
  <c r="E154" i="51"/>
  <c r="E153" i="51"/>
  <c r="E152" i="51"/>
  <c r="E151" i="51"/>
  <c r="E150" i="51"/>
  <c r="E149" i="51"/>
  <c r="E164" i="51"/>
  <c r="E148" i="51"/>
  <c r="E163" i="51"/>
  <c r="B145" i="51"/>
  <c r="E162" i="51"/>
  <c r="E161" i="51"/>
  <c r="E160" i="51"/>
  <c r="E159" i="51"/>
  <c r="E157" i="51"/>
  <c r="E156" i="51"/>
  <c r="E158" i="51"/>
  <c r="E155" i="51"/>
  <c r="E124" i="51"/>
  <c r="E115" i="51"/>
  <c r="E116" i="51"/>
  <c r="B112" i="51"/>
  <c r="E118" i="51"/>
  <c r="E123" i="51"/>
  <c r="E120" i="51"/>
  <c r="E117" i="51"/>
  <c r="E122" i="51"/>
  <c r="E121" i="51"/>
  <c r="E119" i="51"/>
  <c r="B129" i="51"/>
  <c r="E140" i="51"/>
  <c r="E134" i="51"/>
  <c r="E132" i="51"/>
  <c r="E133" i="51"/>
  <c r="E138" i="51"/>
  <c r="E135" i="51"/>
  <c r="E139" i="51"/>
  <c r="E137" i="51"/>
  <c r="E136" i="51"/>
  <c r="G60" i="51"/>
  <c r="G73" i="51"/>
  <c r="B56" i="51"/>
  <c r="G66" i="51"/>
  <c r="G72" i="51"/>
  <c r="G62" i="51"/>
  <c r="G70" i="51"/>
  <c r="G65" i="51"/>
  <c r="G59" i="51"/>
  <c r="G63" i="51"/>
  <c r="G64" i="51"/>
  <c r="G67" i="51"/>
  <c r="G71" i="51"/>
  <c r="G69" i="51"/>
  <c r="G68" i="51"/>
  <c r="G61" i="51"/>
  <c r="G39" i="51"/>
  <c r="G48" i="51"/>
  <c r="G46" i="51"/>
  <c r="G45" i="51"/>
  <c r="G40" i="51"/>
  <c r="G37" i="51"/>
  <c r="G51" i="51"/>
  <c r="G49" i="51"/>
  <c r="B34" i="51"/>
  <c r="G41" i="51"/>
  <c r="G42" i="51"/>
  <c r="G43" i="51"/>
  <c r="G44" i="51"/>
  <c r="G47" i="51"/>
  <c r="G50" i="51"/>
  <c r="G38" i="51"/>
  <c r="E106" i="51"/>
  <c r="B95" i="51"/>
  <c r="E105" i="51"/>
  <c r="E104" i="51"/>
  <c r="E103" i="51"/>
  <c r="E102" i="51"/>
  <c r="E101" i="51"/>
  <c r="E100" i="51"/>
  <c r="E107" i="51"/>
  <c r="E98" i="51"/>
  <c r="E99" i="51"/>
  <c r="B78" i="50"/>
  <c r="C81" i="50"/>
  <c r="C83" i="50"/>
  <c r="C84" i="50"/>
  <c r="C85" i="50"/>
  <c r="C86" i="50"/>
  <c r="C87" i="50"/>
  <c r="C88" i="50"/>
  <c r="C89" i="50"/>
  <c r="C90" i="50"/>
  <c r="F195" i="50"/>
  <c r="F194" i="50"/>
  <c r="F193" i="50"/>
  <c r="F192" i="50"/>
  <c r="F191" i="50"/>
  <c r="F190" i="50"/>
  <c r="F188" i="50"/>
  <c r="F187" i="50"/>
  <c r="F202" i="50"/>
  <c r="B184" i="50"/>
  <c r="F201" i="50"/>
  <c r="F200" i="50"/>
  <c r="F198" i="50"/>
  <c r="F197" i="50"/>
  <c r="F196" i="50"/>
  <c r="F189" i="50"/>
  <c r="F199" i="50"/>
  <c r="E138" i="50"/>
  <c r="E137" i="50"/>
  <c r="E136" i="50"/>
  <c r="E135" i="50"/>
  <c r="E134" i="50"/>
  <c r="E133" i="50"/>
  <c r="B129" i="50"/>
  <c r="E139" i="50"/>
  <c r="E132" i="50"/>
  <c r="E140" i="50"/>
  <c r="I176" i="50"/>
  <c r="I175" i="50"/>
  <c r="I174" i="50"/>
  <c r="I173" i="50"/>
  <c r="I172" i="50"/>
  <c r="B169" i="50"/>
  <c r="I179" i="50"/>
  <c r="I178" i="50"/>
  <c r="I177" i="50"/>
  <c r="B207" i="50"/>
  <c r="C211" i="50"/>
  <c r="C210" i="50"/>
  <c r="C212" i="50"/>
  <c r="C213" i="50"/>
  <c r="C214" i="50"/>
  <c r="C215" i="50"/>
  <c r="C216" i="50"/>
  <c r="C217" i="50"/>
  <c r="C218" i="50"/>
  <c r="C219" i="50"/>
  <c r="E107" i="50"/>
  <c r="E98" i="50"/>
  <c r="B95" i="50"/>
  <c r="E106" i="50"/>
  <c r="E105" i="50"/>
  <c r="E103" i="50"/>
  <c r="E102" i="50"/>
  <c r="E104" i="50"/>
  <c r="E101" i="50"/>
  <c r="E100" i="50"/>
  <c r="E99" i="50"/>
  <c r="G51" i="50"/>
  <c r="G50" i="50"/>
  <c r="G49" i="50"/>
  <c r="G48" i="50"/>
  <c r="G47" i="50"/>
  <c r="G46" i="50"/>
  <c r="G44" i="50"/>
  <c r="G43" i="50"/>
  <c r="G42" i="50"/>
  <c r="G41" i="50"/>
  <c r="G38" i="50"/>
  <c r="G40" i="50"/>
  <c r="G39" i="50"/>
  <c r="G37" i="50"/>
  <c r="G45" i="50"/>
  <c r="B34" i="50"/>
  <c r="E120" i="50"/>
  <c r="B112" i="50"/>
  <c r="E122" i="50"/>
  <c r="E121" i="50"/>
  <c r="E123" i="50"/>
  <c r="E124" i="50"/>
  <c r="E116" i="50"/>
  <c r="E117" i="50"/>
  <c r="E118" i="50"/>
  <c r="E119" i="50"/>
  <c r="E115" i="50"/>
  <c r="G70" i="50"/>
  <c r="G67" i="50"/>
  <c r="G65" i="50"/>
  <c r="G60" i="50"/>
  <c r="G73" i="50"/>
  <c r="B56" i="50"/>
  <c r="G59" i="50"/>
  <c r="G64" i="50"/>
  <c r="G61" i="50"/>
  <c r="G72" i="50"/>
  <c r="G69" i="50"/>
  <c r="G71" i="50"/>
  <c r="G62" i="50"/>
  <c r="G63" i="50"/>
  <c r="G66" i="50"/>
  <c r="G68" i="50"/>
  <c r="E157" i="50"/>
  <c r="E156" i="50"/>
  <c r="E155" i="50"/>
  <c r="E154" i="50"/>
  <c r="E153" i="50"/>
  <c r="E152" i="50"/>
  <c r="E150" i="50"/>
  <c r="E149" i="50"/>
  <c r="E164" i="50"/>
  <c r="E148" i="50"/>
  <c r="E163" i="50"/>
  <c r="B145" i="50"/>
  <c r="E160" i="50"/>
  <c r="E151" i="50"/>
  <c r="E158" i="50"/>
  <c r="E159" i="50"/>
  <c r="E161" i="50"/>
  <c r="E162" i="50"/>
  <c r="B207" i="49"/>
  <c r="C211" i="49"/>
  <c r="C210" i="49"/>
  <c r="C212" i="49"/>
  <c r="C213" i="49"/>
  <c r="C214" i="49"/>
  <c r="C215" i="49"/>
  <c r="C216" i="49"/>
  <c r="C217" i="49"/>
  <c r="C218" i="49"/>
  <c r="C219" i="49"/>
  <c r="E160" i="49"/>
  <c r="E159" i="49"/>
  <c r="E158" i="49"/>
  <c r="E157" i="49"/>
  <c r="E151" i="49"/>
  <c r="E163" i="49"/>
  <c r="B145" i="49"/>
  <c r="E148" i="49"/>
  <c r="E150" i="49"/>
  <c r="E149" i="49"/>
  <c r="E164" i="49"/>
  <c r="E162" i="49"/>
  <c r="E161" i="49"/>
  <c r="E156" i="49"/>
  <c r="E155" i="49"/>
  <c r="E154" i="49"/>
  <c r="E153" i="49"/>
  <c r="E152" i="49"/>
  <c r="G38" i="49"/>
  <c r="G37" i="49"/>
  <c r="B34" i="49"/>
  <c r="G51" i="49"/>
  <c r="G41" i="49"/>
  <c r="G42" i="49"/>
  <c r="G40" i="49"/>
  <c r="G39" i="49"/>
  <c r="G43" i="49"/>
  <c r="G44" i="49"/>
  <c r="G50" i="49"/>
  <c r="G49" i="49"/>
  <c r="G48" i="49"/>
  <c r="G47" i="49"/>
  <c r="G46" i="49"/>
  <c r="G45" i="49"/>
  <c r="G73" i="49"/>
  <c r="G72" i="49"/>
  <c r="G71" i="49"/>
  <c r="G70" i="49"/>
  <c r="G64" i="49"/>
  <c r="G60" i="49"/>
  <c r="G67" i="49"/>
  <c r="G66" i="49"/>
  <c r="G69" i="49"/>
  <c r="G65" i="49"/>
  <c r="G63" i="49"/>
  <c r="G62" i="49"/>
  <c r="G61" i="49"/>
  <c r="G59" i="49"/>
  <c r="B56" i="49"/>
  <c r="G68" i="49"/>
  <c r="E123" i="49"/>
  <c r="E122" i="49"/>
  <c r="E116" i="49"/>
  <c r="E120" i="49"/>
  <c r="E121" i="49"/>
  <c r="E119" i="49"/>
  <c r="E118" i="49"/>
  <c r="E117" i="49"/>
  <c r="E115" i="49"/>
  <c r="B112" i="49"/>
  <c r="E124" i="49"/>
  <c r="E140" i="49"/>
  <c r="E139" i="49"/>
  <c r="E138" i="49"/>
  <c r="E132" i="49"/>
  <c r="E137" i="49"/>
  <c r="E136" i="49"/>
  <c r="E135" i="49"/>
  <c r="E134" i="49"/>
  <c r="E133" i="49"/>
  <c r="B129" i="49"/>
  <c r="B78" i="49"/>
  <c r="C81" i="49"/>
  <c r="H17" i="49" s="1"/>
  <c r="C83" i="49"/>
  <c r="H19" i="49" s="1"/>
  <c r="C84" i="49"/>
  <c r="C85" i="49"/>
  <c r="C86" i="49"/>
  <c r="C87" i="49"/>
  <c r="C88" i="49"/>
  <c r="C89" i="49"/>
  <c r="C90" i="49"/>
  <c r="F188" i="49"/>
  <c r="F192" i="49"/>
  <c r="F202" i="49"/>
  <c r="F194" i="49"/>
  <c r="B184" i="49"/>
  <c r="F199" i="49"/>
  <c r="F187" i="49"/>
  <c r="F200" i="49"/>
  <c r="F193" i="49"/>
  <c r="F189" i="49"/>
  <c r="F195" i="49"/>
  <c r="F197" i="49"/>
  <c r="F201" i="49"/>
  <c r="F196" i="49"/>
  <c r="F198" i="49"/>
  <c r="F190" i="49"/>
  <c r="F191" i="49"/>
  <c r="E102" i="49"/>
  <c r="B95" i="49"/>
  <c r="E103" i="49"/>
  <c r="E104" i="49"/>
  <c r="E98" i="49"/>
  <c r="E107" i="49"/>
  <c r="E99" i="49"/>
  <c r="E100" i="49"/>
  <c r="E101" i="49"/>
  <c r="E106" i="49"/>
  <c r="E105" i="49"/>
  <c r="I179" i="49"/>
  <c r="I178" i="49"/>
  <c r="I177" i="49"/>
  <c r="I176" i="49"/>
  <c r="I174" i="49"/>
  <c r="I173" i="49"/>
  <c r="I172" i="49"/>
  <c r="B169" i="49"/>
  <c r="I175" i="49"/>
  <c r="B78" i="48"/>
  <c r="C81" i="48"/>
  <c r="C83" i="48"/>
  <c r="C84" i="48"/>
  <c r="C85" i="48"/>
  <c r="C86" i="48"/>
  <c r="C87" i="48"/>
  <c r="C88" i="48"/>
  <c r="C89" i="48"/>
  <c r="C90" i="48"/>
  <c r="E163" i="48"/>
  <c r="B145" i="48"/>
  <c r="E162" i="48"/>
  <c r="E161" i="48"/>
  <c r="E160" i="48"/>
  <c r="E150" i="48"/>
  <c r="E148" i="48"/>
  <c r="E151" i="48"/>
  <c r="E164" i="48"/>
  <c r="E159" i="48"/>
  <c r="E158" i="48"/>
  <c r="E157" i="48"/>
  <c r="E156" i="48"/>
  <c r="E155" i="48"/>
  <c r="E154" i="48"/>
  <c r="E153" i="48"/>
  <c r="E152" i="48"/>
  <c r="E149" i="48"/>
  <c r="B207" i="48"/>
  <c r="C211" i="48"/>
  <c r="C210" i="48"/>
  <c r="C212" i="48"/>
  <c r="C213" i="48"/>
  <c r="C214" i="48"/>
  <c r="C215" i="48"/>
  <c r="C216" i="48"/>
  <c r="C217" i="48"/>
  <c r="C218" i="48"/>
  <c r="C219" i="48"/>
  <c r="I179" i="48"/>
  <c r="I173" i="48"/>
  <c r="I172" i="48"/>
  <c r="I175" i="48"/>
  <c r="B169" i="48"/>
  <c r="I174" i="48"/>
  <c r="I178" i="48"/>
  <c r="I177" i="48"/>
  <c r="I176" i="48"/>
  <c r="G51" i="48"/>
  <c r="G46" i="48"/>
  <c r="G43" i="48"/>
  <c r="G45" i="48"/>
  <c r="G42" i="48"/>
  <c r="G44" i="48"/>
  <c r="G38" i="48"/>
  <c r="G39" i="48"/>
  <c r="G40" i="48"/>
  <c r="G41" i="48"/>
  <c r="G37" i="48"/>
  <c r="G48" i="48"/>
  <c r="B34" i="48"/>
  <c r="G50" i="48"/>
  <c r="G49" i="48"/>
  <c r="G47" i="48"/>
  <c r="B129" i="48"/>
  <c r="E132" i="48"/>
  <c r="E133" i="48"/>
  <c r="E139" i="48"/>
  <c r="E138" i="48"/>
  <c r="E135" i="48"/>
  <c r="E140" i="48"/>
  <c r="E136" i="48"/>
  <c r="E137" i="48"/>
  <c r="E134" i="48"/>
  <c r="E122" i="48"/>
  <c r="E118" i="48"/>
  <c r="E120" i="48"/>
  <c r="E123" i="48"/>
  <c r="B112" i="48"/>
  <c r="E121" i="48"/>
  <c r="E117" i="48"/>
  <c r="E119" i="48"/>
  <c r="E115" i="48"/>
  <c r="E124" i="48"/>
  <c r="E116" i="48"/>
  <c r="G72" i="48"/>
  <c r="G63" i="48"/>
  <c r="G73" i="48"/>
  <c r="G66" i="48"/>
  <c r="G71" i="48"/>
  <c r="G64" i="48"/>
  <c r="B56" i="48"/>
  <c r="G68" i="48"/>
  <c r="G59" i="48"/>
  <c r="G60" i="48"/>
  <c r="G62" i="48"/>
  <c r="G67" i="48"/>
  <c r="G65" i="48"/>
  <c r="G69" i="48"/>
  <c r="G61" i="48"/>
  <c r="G70" i="48"/>
  <c r="E106" i="48"/>
  <c r="E102" i="48"/>
  <c r="E101" i="48"/>
  <c r="E103" i="48"/>
  <c r="E104" i="48"/>
  <c r="E99" i="48"/>
  <c r="B95" i="48"/>
  <c r="E100" i="48"/>
  <c r="E98" i="48"/>
  <c r="E107" i="48"/>
  <c r="E105" i="48"/>
  <c r="D20" i="48" s="1"/>
  <c r="F189" i="48"/>
  <c r="F202" i="48"/>
  <c r="B184" i="48"/>
  <c r="F187" i="48"/>
  <c r="F201" i="48"/>
  <c r="F200" i="48"/>
  <c r="F199" i="48"/>
  <c r="F198" i="48"/>
  <c r="F188" i="48"/>
  <c r="F190" i="48"/>
  <c r="F191" i="48"/>
  <c r="F192" i="48"/>
  <c r="F193" i="48"/>
  <c r="F194" i="48"/>
  <c r="F195" i="48"/>
  <c r="F196" i="48"/>
  <c r="F197" i="48"/>
  <c r="I172" i="47"/>
  <c r="I179" i="47"/>
  <c r="I178" i="47"/>
  <c r="I177" i="47"/>
  <c r="I176" i="47"/>
  <c r="I175" i="47"/>
  <c r="I174" i="47"/>
  <c r="I173" i="47"/>
  <c r="B169" i="47"/>
  <c r="B129" i="47"/>
  <c r="E134" i="47"/>
  <c r="E132" i="47"/>
  <c r="E135" i="47"/>
  <c r="E140" i="47"/>
  <c r="E139" i="47"/>
  <c r="E138" i="47"/>
  <c r="E133" i="47"/>
  <c r="E137" i="47"/>
  <c r="E136" i="47"/>
  <c r="E118" i="47"/>
  <c r="E124" i="47"/>
  <c r="E116" i="47"/>
  <c r="E117" i="47"/>
  <c r="E115" i="47"/>
  <c r="B112" i="47"/>
  <c r="E123" i="47"/>
  <c r="E120" i="47"/>
  <c r="E122" i="47"/>
  <c r="E121" i="47"/>
  <c r="E119" i="47"/>
  <c r="E152" i="47"/>
  <c r="E154" i="47"/>
  <c r="E153" i="47"/>
  <c r="E149" i="47"/>
  <c r="B145" i="47"/>
  <c r="E155" i="47"/>
  <c r="E163" i="47"/>
  <c r="E151" i="47"/>
  <c r="E148" i="47"/>
  <c r="E164" i="47"/>
  <c r="E156" i="47"/>
  <c r="E150" i="47"/>
  <c r="E157" i="47"/>
  <c r="E161" i="47"/>
  <c r="E159" i="47"/>
  <c r="E158" i="47"/>
  <c r="E160" i="47"/>
  <c r="E162" i="47"/>
  <c r="B78" i="47"/>
  <c r="C81" i="47"/>
  <c r="C83" i="47"/>
  <c r="C84" i="47"/>
  <c r="C85" i="47"/>
  <c r="C86" i="47"/>
  <c r="C87" i="47"/>
  <c r="C88" i="47"/>
  <c r="C89" i="47"/>
  <c r="C90" i="47"/>
  <c r="B34" i="47"/>
  <c r="G44" i="47"/>
  <c r="G42" i="47"/>
  <c r="G41" i="47"/>
  <c r="G43" i="47"/>
  <c r="G47" i="47"/>
  <c r="G39" i="47"/>
  <c r="G50" i="47"/>
  <c r="G49" i="47"/>
  <c r="G48" i="47"/>
  <c r="G46" i="47"/>
  <c r="G45" i="47"/>
  <c r="G51" i="47"/>
  <c r="G40" i="47"/>
  <c r="G38" i="47"/>
  <c r="G37" i="47"/>
  <c r="E102" i="47"/>
  <c r="E104" i="47"/>
  <c r="E101" i="47"/>
  <c r="E107" i="47"/>
  <c r="E98" i="47"/>
  <c r="E105" i="47"/>
  <c r="E103" i="47"/>
  <c r="E106" i="47"/>
  <c r="B95" i="47"/>
  <c r="E99" i="47"/>
  <c r="E100" i="47"/>
  <c r="F188" i="47"/>
  <c r="F201" i="47"/>
  <c r="B184" i="47"/>
  <c r="F202" i="47"/>
  <c r="F191" i="47"/>
  <c r="F187" i="47"/>
  <c r="F193" i="47"/>
  <c r="F200" i="47"/>
  <c r="F199" i="47"/>
  <c r="F198" i="47"/>
  <c r="F190" i="47"/>
  <c r="F197" i="47"/>
  <c r="F196" i="47"/>
  <c r="F195" i="47"/>
  <c r="F194" i="47"/>
  <c r="F192" i="47"/>
  <c r="F189" i="47"/>
  <c r="G72" i="47"/>
  <c r="G66" i="47"/>
  <c r="G61" i="47"/>
  <c r="G70" i="47"/>
  <c r="G62" i="47"/>
  <c r="G59" i="47"/>
  <c r="G63" i="47"/>
  <c r="B56" i="47"/>
  <c r="G69" i="47"/>
  <c r="G65" i="47"/>
  <c r="G73" i="47"/>
  <c r="G68" i="47"/>
  <c r="G67" i="47"/>
  <c r="G71" i="47"/>
  <c r="G64" i="47"/>
  <c r="G60" i="47"/>
  <c r="B207" i="47"/>
  <c r="C211" i="47"/>
  <c r="C210" i="47"/>
  <c r="C212" i="47"/>
  <c r="C213" i="47"/>
  <c r="C214" i="47"/>
  <c r="C215" i="47"/>
  <c r="C216" i="47"/>
  <c r="C217" i="47"/>
  <c r="C218" i="47"/>
  <c r="C219" i="47"/>
  <c r="E118" i="46"/>
  <c r="E121" i="46"/>
  <c r="E124" i="46"/>
  <c r="E123" i="46"/>
  <c r="E122" i="46"/>
  <c r="E115" i="46"/>
  <c r="E120" i="46"/>
  <c r="B112" i="46"/>
  <c r="E119" i="46"/>
  <c r="E117" i="46"/>
  <c r="E116" i="46"/>
  <c r="E153" i="46"/>
  <c r="E151" i="46"/>
  <c r="E150" i="46"/>
  <c r="E156" i="46"/>
  <c r="E152" i="46"/>
  <c r="E149" i="46"/>
  <c r="E148" i="46"/>
  <c r="B145" i="46"/>
  <c r="E164" i="46"/>
  <c r="E154" i="46"/>
  <c r="E163" i="46"/>
  <c r="E162" i="46"/>
  <c r="E161" i="46"/>
  <c r="E160" i="46"/>
  <c r="E155" i="46"/>
  <c r="E159" i="46"/>
  <c r="E158" i="46"/>
  <c r="E157" i="46"/>
  <c r="G47" i="46"/>
  <c r="G45" i="46"/>
  <c r="G44" i="46"/>
  <c r="G50" i="46"/>
  <c r="G39" i="46"/>
  <c r="G40" i="46"/>
  <c r="G38" i="46"/>
  <c r="B34" i="46"/>
  <c r="G37" i="46"/>
  <c r="G41" i="46"/>
  <c r="G51" i="46"/>
  <c r="G49" i="46"/>
  <c r="G48" i="46"/>
  <c r="G46" i="46"/>
  <c r="G43" i="46"/>
  <c r="G42" i="46"/>
  <c r="I172" i="46"/>
  <c r="I175" i="46"/>
  <c r="I177" i="46"/>
  <c r="I176" i="46"/>
  <c r="I174" i="46"/>
  <c r="I173" i="46"/>
  <c r="I179" i="46"/>
  <c r="I178" i="46"/>
  <c r="B169" i="46"/>
  <c r="B207" i="46"/>
  <c r="C211" i="46"/>
  <c r="C210" i="46"/>
  <c r="C212" i="46"/>
  <c r="C213" i="46"/>
  <c r="C214" i="46"/>
  <c r="C215" i="46"/>
  <c r="C216" i="46"/>
  <c r="C217" i="46"/>
  <c r="C218" i="46"/>
  <c r="C219" i="46"/>
  <c r="B56" i="46"/>
  <c r="G63" i="46"/>
  <c r="G60" i="46"/>
  <c r="G72" i="46"/>
  <c r="G66" i="46"/>
  <c r="G61" i="46"/>
  <c r="G69" i="46"/>
  <c r="G70" i="46"/>
  <c r="G64" i="46"/>
  <c r="G62" i="46"/>
  <c r="G73" i="46"/>
  <c r="G59" i="46"/>
  <c r="G65" i="46"/>
  <c r="G67" i="46"/>
  <c r="G71" i="46"/>
  <c r="G68" i="46"/>
  <c r="E140" i="46"/>
  <c r="E139" i="46"/>
  <c r="E138" i="46"/>
  <c r="E137" i="46"/>
  <c r="E132" i="46"/>
  <c r="E134" i="46"/>
  <c r="E135" i="46"/>
  <c r="E133" i="46"/>
  <c r="B129" i="46"/>
  <c r="E136" i="46"/>
  <c r="B78" i="46"/>
  <c r="C81" i="46"/>
  <c r="C83" i="46"/>
  <c r="H19" i="46" s="1"/>
  <c r="C84" i="46"/>
  <c r="C85" i="46"/>
  <c r="C86" i="46"/>
  <c r="C87" i="46"/>
  <c r="C88" i="46"/>
  <c r="C89" i="46"/>
  <c r="C90" i="46"/>
  <c r="E106" i="46"/>
  <c r="E100" i="46"/>
  <c r="E98" i="46"/>
  <c r="B95" i="46"/>
  <c r="E104" i="46"/>
  <c r="E102" i="46"/>
  <c r="E107" i="46"/>
  <c r="E105" i="46"/>
  <c r="E103" i="46"/>
  <c r="E101" i="46"/>
  <c r="E99" i="46"/>
  <c r="F191" i="46"/>
  <c r="F189" i="46"/>
  <c r="F188" i="46"/>
  <c r="F194" i="46"/>
  <c r="F200" i="46"/>
  <c r="F197" i="46"/>
  <c r="F199" i="46"/>
  <c r="F198" i="46"/>
  <c r="F202" i="46"/>
  <c r="F196" i="46"/>
  <c r="F195" i="46"/>
  <c r="F201" i="46"/>
  <c r="F193" i="46"/>
  <c r="F192" i="46"/>
  <c r="F190" i="46"/>
  <c r="F187" i="46"/>
  <c r="B184" i="46"/>
  <c r="B78" i="45"/>
  <c r="C81" i="45"/>
  <c r="C83" i="45"/>
  <c r="C84" i="45"/>
  <c r="C85" i="45"/>
  <c r="C86" i="45"/>
  <c r="C87" i="45"/>
  <c r="C88" i="45"/>
  <c r="C89" i="45"/>
  <c r="C90" i="45"/>
  <c r="E116" i="45"/>
  <c r="E124" i="45"/>
  <c r="E115" i="45"/>
  <c r="B112" i="45"/>
  <c r="E123" i="45"/>
  <c r="E117" i="45"/>
  <c r="E122" i="45"/>
  <c r="E121" i="45"/>
  <c r="E120" i="45"/>
  <c r="E119" i="45"/>
  <c r="E118" i="45"/>
  <c r="E163" i="45"/>
  <c r="B145" i="45"/>
  <c r="E159" i="45"/>
  <c r="E162" i="45"/>
  <c r="E160" i="45"/>
  <c r="E161" i="45"/>
  <c r="E158" i="45"/>
  <c r="E157" i="45"/>
  <c r="E156" i="45"/>
  <c r="E155" i="45"/>
  <c r="E149" i="45"/>
  <c r="E154" i="45"/>
  <c r="E153" i="45"/>
  <c r="E152" i="45"/>
  <c r="E148" i="45"/>
  <c r="E151" i="45"/>
  <c r="E150" i="45"/>
  <c r="E164" i="45"/>
  <c r="G41" i="45"/>
  <c r="G40" i="45"/>
  <c r="G38" i="45"/>
  <c r="G42" i="45"/>
  <c r="G39" i="45"/>
  <c r="G37" i="45"/>
  <c r="G43" i="45"/>
  <c r="B34" i="45"/>
  <c r="G50" i="45"/>
  <c r="G51" i="45"/>
  <c r="G49" i="45"/>
  <c r="G48" i="45"/>
  <c r="G47" i="45"/>
  <c r="G46" i="45"/>
  <c r="G45" i="45"/>
  <c r="G44" i="45"/>
  <c r="G60" i="45"/>
  <c r="G69" i="45"/>
  <c r="G59" i="45"/>
  <c r="B56" i="45"/>
  <c r="G73" i="45"/>
  <c r="G62" i="45"/>
  <c r="G61" i="45"/>
  <c r="G72" i="45"/>
  <c r="G71" i="45"/>
  <c r="G70" i="45"/>
  <c r="G68" i="45"/>
  <c r="G67" i="45"/>
  <c r="G66" i="45"/>
  <c r="G65" i="45"/>
  <c r="G64" i="45"/>
  <c r="G63" i="45"/>
  <c r="E102" i="45"/>
  <c r="E101" i="45"/>
  <c r="B95" i="45"/>
  <c r="E103" i="45"/>
  <c r="E100" i="45"/>
  <c r="E99" i="45"/>
  <c r="E107" i="45"/>
  <c r="E98" i="45"/>
  <c r="E106" i="45"/>
  <c r="E105" i="45"/>
  <c r="E104" i="45"/>
  <c r="B207" i="45"/>
  <c r="C211" i="45"/>
  <c r="C210" i="45"/>
  <c r="C212" i="45"/>
  <c r="C213" i="45"/>
  <c r="C214" i="45"/>
  <c r="C215" i="45"/>
  <c r="C216" i="45"/>
  <c r="C217" i="45"/>
  <c r="C218" i="45"/>
  <c r="C219" i="45"/>
  <c r="I179" i="45"/>
  <c r="I178" i="45"/>
  <c r="I177" i="45"/>
  <c r="I176" i="45"/>
  <c r="I175" i="45"/>
  <c r="I174" i="45"/>
  <c r="I173" i="45"/>
  <c r="I172" i="45"/>
  <c r="B169" i="45"/>
  <c r="E140" i="45"/>
  <c r="E139" i="45"/>
  <c r="E137" i="45"/>
  <c r="E133" i="45"/>
  <c r="B129" i="45"/>
  <c r="E132" i="45"/>
  <c r="E135" i="45"/>
  <c r="E136" i="45"/>
  <c r="E134" i="45"/>
  <c r="E138" i="45"/>
  <c r="F201" i="45"/>
  <c r="F200" i="45"/>
  <c r="B184" i="45"/>
  <c r="F199" i="45"/>
  <c r="F198" i="45"/>
  <c r="F187" i="45"/>
  <c r="F202" i="45"/>
  <c r="F197" i="45"/>
  <c r="F196" i="45"/>
  <c r="F195" i="45"/>
  <c r="F194" i="45"/>
  <c r="F193" i="45"/>
  <c r="F192" i="45"/>
  <c r="F191" i="45"/>
  <c r="F190" i="45"/>
  <c r="F189" i="45"/>
  <c r="F188" i="45"/>
  <c r="I174" i="38"/>
  <c r="I179" i="38"/>
  <c r="I178" i="38"/>
  <c r="I177" i="38"/>
  <c r="I176" i="38"/>
  <c r="B169" i="38"/>
  <c r="I175" i="38"/>
  <c r="I173" i="38"/>
  <c r="I172" i="38"/>
  <c r="E132" i="38"/>
  <c r="B129" i="38"/>
  <c r="E133" i="38"/>
  <c r="E136" i="38"/>
  <c r="E140" i="38"/>
  <c r="E139" i="38"/>
  <c r="E138" i="38"/>
  <c r="E137" i="38"/>
  <c r="E135" i="38"/>
  <c r="E134" i="38"/>
  <c r="F189" i="38"/>
  <c r="F190" i="38"/>
  <c r="F188" i="38"/>
  <c r="F187" i="38"/>
  <c r="F202" i="38"/>
  <c r="B184" i="38"/>
  <c r="F201" i="38"/>
  <c r="F200" i="38"/>
  <c r="F199" i="38"/>
  <c r="F198" i="38"/>
  <c r="F197" i="38"/>
  <c r="F196" i="38"/>
  <c r="F193" i="38"/>
  <c r="F195" i="38"/>
  <c r="F194" i="38"/>
  <c r="F192" i="38"/>
  <c r="F191" i="38"/>
  <c r="B78" i="38"/>
  <c r="C81" i="38"/>
  <c r="C83" i="38"/>
  <c r="C84" i="38"/>
  <c r="C85" i="38"/>
  <c r="C86" i="38"/>
  <c r="C87" i="38"/>
  <c r="C88" i="38"/>
  <c r="C89" i="38"/>
  <c r="C90" i="38"/>
  <c r="E151" i="38"/>
  <c r="E150" i="38"/>
  <c r="E155" i="38"/>
  <c r="E149" i="38"/>
  <c r="E164" i="38"/>
  <c r="E148" i="38"/>
  <c r="E163" i="38"/>
  <c r="B145" i="38"/>
  <c r="E162" i="38"/>
  <c r="E161" i="38"/>
  <c r="E160" i="38"/>
  <c r="E159" i="38"/>
  <c r="E158" i="38"/>
  <c r="E157" i="38"/>
  <c r="E156" i="38"/>
  <c r="E152" i="38"/>
  <c r="E154" i="38"/>
  <c r="E153" i="38"/>
  <c r="E118" i="38"/>
  <c r="E117" i="38"/>
  <c r="E116" i="38"/>
  <c r="E124" i="38"/>
  <c r="E115" i="38"/>
  <c r="B112" i="38"/>
  <c r="E123" i="38"/>
  <c r="E122" i="38"/>
  <c r="E121" i="38"/>
  <c r="E120" i="38"/>
  <c r="E119" i="38"/>
  <c r="G64" i="38"/>
  <c r="G63" i="38"/>
  <c r="G62" i="38"/>
  <c r="G61" i="38"/>
  <c r="G60" i="38"/>
  <c r="G59" i="38"/>
  <c r="G68" i="38"/>
  <c r="B56" i="38"/>
  <c r="G73" i="38"/>
  <c r="G72" i="38"/>
  <c r="G71" i="38"/>
  <c r="G70" i="38"/>
  <c r="G69" i="38"/>
  <c r="G67" i="38"/>
  <c r="G66" i="38"/>
  <c r="G65" i="38"/>
  <c r="G45" i="38"/>
  <c r="G44" i="38"/>
  <c r="G43" i="38"/>
  <c r="G42" i="38"/>
  <c r="G41" i="38"/>
  <c r="G49" i="38"/>
  <c r="G40" i="38"/>
  <c r="G39" i="38"/>
  <c r="G38" i="38"/>
  <c r="G37" i="38"/>
  <c r="B34" i="38"/>
  <c r="G51" i="38"/>
  <c r="G50" i="38"/>
  <c r="G48" i="38"/>
  <c r="G47" i="38"/>
  <c r="G46" i="38"/>
  <c r="E104" i="38"/>
  <c r="E103" i="38"/>
  <c r="E102" i="38"/>
  <c r="E101" i="38"/>
  <c r="E106" i="38"/>
  <c r="E100" i="38"/>
  <c r="E99" i="38"/>
  <c r="E107" i="38"/>
  <c r="E98" i="38"/>
  <c r="B95" i="38"/>
  <c r="E105" i="38"/>
  <c r="B207" i="38"/>
  <c r="C211" i="38"/>
  <c r="C210" i="38"/>
  <c r="C212" i="38"/>
  <c r="C213" i="38"/>
  <c r="C214" i="38"/>
  <c r="C215" i="38"/>
  <c r="C216" i="38"/>
  <c r="C217" i="38"/>
  <c r="C218" i="38"/>
  <c r="C219" i="38"/>
  <c r="I179" i="40"/>
  <c r="I178" i="40"/>
  <c r="I177" i="40"/>
  <c r="I176" i="40"/>
  <c r="I175" i="40"/>
  <c r="I174" i="40"/>
  <c r="B169" i="40"/>
  <c r="I173" i="40"/>
  <c r="I172" i="40"/>
  <c r="E132" i="40"/>
  <c r="B129" i="40"/>
  <c r="E140" i="40"/>
  <c r="E139" i="40"/>
  <c r="E138" i="40"/>
  <c r="E137" i="40"/>
  <c r="E136" i="40"/>
  <c r="E134" i="40"/>
  <c r="E133" i="40"/>
  <c r="E135" i="40"/>
  <c r="F189" i="40"/>
  <c r="F188" i="40"/>
  <c r="F187" i="40"/>
  <c r="F202" i="40"/>
  <c r="B184" i="40"/>
  <c r="F201" i="40"/>
  <c r="F200" i="40"/>
  <c r="F199" i="40"/>
  <c r="F198" i="40"/>
  <c r="F197" i="40"/>
  <c r="F196" i="40"/>
  <c r="F195" i="40"/>
  <c r="F194" i="40"/>
  <c r="F193" i="40"/>
  <c r="F190" i="40"/>
  <c r="F192" i="40"/>
  <c r="F191" i="40"/>
  <c r="B78" i="40"/>
  <c r="C81" i="40"/>
  <c r="C83" i="40"/>
  <c r="C84" i="40"/>
  <c r="C85" i="40"/>
  <c r="C86" i="40"/>
  <c r="C87" i="40"/>
  <c r="C88" i="40"/>
  <c r="C89" i="40"/>
  <c r="C90" i="40"/>
  <c r="E151" i="40"/>
  <c r="E150" i="40"/>
  <c r="E149" i="40"/>
  <c r="E164" i="40"/>
  <c r="E148" i="40"/>
  <c r="E163" i="40"/>
  <c r="B145" i="40"/>
  <c r="E162" i="40"/>
  <c r="E161" i="40"/>
  <c r="E160" i="40"/>
  <c r="E159" i="40"/>
  <c r="E158" i="40"/>
  <c r="E157" i="40"/>
  <c r="E156" i="40"/>
  <c r="E155" i="40"/>
  <c r="E154" i="40"/>
  <c r="E153" i="40"/>
  <c r="E152" i="40"/>
  <c r="E118" i="40"/>
  <c r="E117" i="40"/>
  <c r="E116" i="40"/>
  <c r="E124" i="40"/>
  <c r="E115" i="40"/>
  <c r="B112" i="40"/>
  <c r="E123" i="40"/>
  <c r="E122" i="40"/>
  <c r="E121" i="40"/>
  <c r="E119" i="40"/>
  <c r="E120" i="40"/>
  <c r="G45" i="40"/>
  <c r="G44" i="40"/>
  <c r="G43" i="40"/>
  <c r="G42" i="40"/>
  <c r="G41" i="40"/>
  <c r="G40" i="40"/>
  <c r="G39" i="40"/>
  <c r="G38" i="40"/>
  <c r="G37" i="40"/>
  <c r="B34" i="40"/>
  <c r="G51" i="40"/>
  <c r="G50" i="40"/>
  <c r="G49" i="40"/>
  <c r="G47" i="40"/>
  <c r="G46" i="40"/>
  <c r="G48" i="40"/>
  <c r="E104" i="40"/>
  <c r="E103" i="40"/>
  <c r="E102" i="40"/>
  <c r="E101" i="40"/>
  <c r="E100" i="40"/>
  <c r="E99" i="40"/>
  <c r="E98" i="40"/>
  <c r="E107" i="40"/>
  <c r="B95" i="40"/>
  <c r="E106" i="40"/>
  <c r="E105" i="40"/>
  <c r="B56" i="40"/>
  <c r="G72" i="40"/>
  <c r="G73" i="40"/>
  <c r="G66" i="40"/>
  <c r="G68" i="40"/>
  <c r="G62" i="40"/>
  <c r="G70" i="40"/>
  <c r="G63" i="40"/>
  <c r="G60" i="40"/>
  <c r="G69" i="40"/>
  <c r="G71" i="40"/>
  <c r="G67" i="40"/>
  <c r="G61" i="40"/>
  <c r="G59" i="40"/>
  <c r="G64" i="40"/>
  <c r="G65" i="40"/>
  <c r="B207" i="40"/>
  <c r="C211" i="40"/>
  <c r="C210" i="40"/>
  <c r="C212" i="40"/>
  <c r="C213" i="40"/>
  <c r="C214" i="40"/>
  <c r="C215" i="40"/>
  <c r="C216" i="40"/>
  <c r="C217" i="40"/>
  <c r="C218" i="40"/>
  <c r="C219" i="40"/>
  <c r="B207" i="39"/>
  <c r="C211" i="39"/>
  <c r="H18" i="39" s="1"/>
  <c r="C210" i="39"/>
  <c r="C212" i="39"/>
  <c r="C213" i="39"/>
  <c r="C214" i="39"/>
  <c r="C215" i="39"/>
  <c r="C216" i="39"/>
  <c r="C217" i="39"/>
  <c r="C218" i="39"/>
  <c r="C219" i="39"/>
  <c r="I173" i="39"/>
  <c r="I172" i="39"/>
  <c r="B169" i="39"/>
  <c r="I179" i="39"/>
  <c r="I178" i="39"/>
  <c r="I177" i="39"/>
  <c r="I175" i="39"/>
  <c r="I174" i="39"/>
  <c r="I176" i="39"/>
  <c r="F192" i="39"/>
  <c r="F191" i="39"/>
  <c r="F190" i="39"/>
  <c r="F189" i="39"/>
  <c r="F188" i="39"/>
  <c r="F187" i="39"/>
  <c r="F202" i="39"/>
  <c r="B184" i="39"/>
  <c r="F201" i="39"/>
  <c r="F200" i="39"/>
  <c r="F199" i="39"/>
  <c r="F198" i="39"/>
  <c r="F197" i="39"/>
  <c r="F196" i="39"/>
  <c r="F194" i="39"/>
  <c r="F193" i="39"/>
  <c r="F195" i="39"/>
  <c r="E154" i="39"/>
  <c r="E153" i="39"/>
  <c r="E152" i="39"/>
  <c r="E151" i="39"/>
  <c r="E150" i="39"/>
  <c r="E149" i="39"/>
  <c r="E164" i="39"/>
  <c r="E148" i="39"/>
  <c r="E163" i="39"/>
  <c r="B145" i="39"/>
  <c r="E162" i="39"/>
  <c r="E161" i="39"/>
  <c r="E160" i="39"/>
  <c r="E159" i="39"/>
  <c r="E158" i="39"/>
  <c r="E156" i="39"/>
  <c r="E155" i="39"/>
  <c r="E157" i="39"/>
  <c r="E120" i="39"/>
  <c r="E119" i="39"/>
  <c r="E118" i="39"/>
  <c r="E117" i="39"/>
  <c r="E116" i="39"/>
  <c r="E124" i="39"/>
  <c r="E115" i="39"/>
  <c r="B112" i="39"/>
  <c r="E123" i="39"/>
  <c r="E122" i="39"/>
  <c r="E121" i="39"/>
  <c r="G67" i="39"/>
  <c r="G66" i="39"/>
  <c r="G65" i="39"/>
  <c r="G64" i="39"/>
  <c r="G61" i="39"/>
  <c r="G63" i="39"/>
  <c r="G62" i="39"/>
  <c r="G60" i="39"/>
  <c r="G59" i="39"/>
  <c r="B56" i="39"/>
  <c r="G73" i="39"/>
  <c r="G72" i="39"/>
  <c r="G71" i="39"/>
  <c r="G68" i="39"/>
  <c r="G70" i="39"/>
  <c r="G69" i="39"/>
  <c r="G48" i="39"/>
  <c r="G47" i="39"/>
  <c r="G46" i="39"/>
  <c r="G45" i="39"/>
  <c r="G44" i="39"/>
  <c r="G43" i="39"/>
  <c r="G41" i="39"/>
  <c r="G40" i="39"/>
  <c r="G39" i="39"/>
  <c r="G37" i="39"/>
  <c r="G38" i="39"/>
  <c r="B34" i="39"/>
  <c r="G50" i="39"/>
  <c r="G49" i="39"/>
  <c r="G51" i="39"/>
  <c r="G42" i="39"/>
  <c r="B78" i="39"/>
  <c r="C81" i="39"/>
  <c r="C83" i="39"/>
  <c r="H19" i="39" s="1"/>
  <c r="C84" i="39"/>
  <c r="C85" i="39"/>
  <c r="C86" i="39"/>
  <c r="C87" i="39"/>
  <c r="C88" i="39"/>
  <c r="C89" i="39"/>
  <c r="C90" i="39"/>
  <c r="E135" i="39"/>
  <c r="E139" i="39"/>
  <c r="E133" i="39"/>
  <c r="E132" i="39"/>
  <c r="E137" i="39"/>
  <c r="B129" i="39"/>
  <c r="E140" i="39"/>
  <c r="E134" i="39"/>
  <c r="E136" i="39"/>
  <c r="E138" i="39"/>
  <c r="E105" i="39"/>
  <c r="E104" i="39"/>
  <c r="E103" i="39"/>
  <c r="E102" i="39"/>
  <c r="E101" i="39"/>
  <c r="E100" i="39"/>
  <c r="E99" i="39"/>
  <c r="E106" i="39"/>
  <c r="E107" i="39"/>
  <c r="E98" i="39"/>
  <c r="B95" i="39"/>
  <c r="I172" i="44"/>
  <c r="B169" i="44"/>
  <c r="I179" i="44"/>
  <c r="I178" i="44"/>
  <c r="I177" i="44"/>
  <c r="I176" i="44"/>
  <c r="I175" i="44"/>
  <c r="I174" i="44"/>
  <c r="I173" i="44"/>
  <c r="E132" i="44"/>
  <c r="B129" i="44"/>
  <c r="E134" i="44"/>
  <c r="E133" i="44"/>
  <c r="E140" i="44"/>
  <c r="E139" i="44"/>
  <c r="E138" i="44"/>
  <c r="E137" i="44"/>
  <c r="E136" i="44"/>
  <c r="E135" i="44"/>
  <c r="E104" i="44"/>
  <c r="E103" i="44"/>
  <c r="E102" i="44"/>
  <c r="E105" i="44"/>
  <c r="E101" i="44"/>
  <c r="E100" i="44"/>
  <c r="E99" i="44"/>
  <c r="E107" i="44"/>
  <c r="E98" i="44"/>
  <c r="B95" i="44"/>
  <c r="E106" i="44"/>
  <c r="G62" i="44"/>
  <c r="G59" i="44"/>
  <c r="G73" i="44"/>
  <c r="G71" i="44"/>
  <c r="G68" i="44"/>
  <c r="B56" i="44"/>
  <c r="G61" i="44"/>
  <c r="G67" i="44"/>
  <c r="G60" i="44"/>
  <c r="G72" i="44"/>
  <c r="G69" i="44"/>
  <c r="G70" i="44"/>
  <c r="G63" i="44"/>
  <c r="G64" i="44"/>
  <c r="G65" i="44"/>
  <c r="G66" i="44"/>
  <c r="E124" i="44"/>
  <c r="E120" i="44"/>
  <c r="E117" i="44"/>
  <c r="E123" i="44"/>
  <c r="E115" i="44"/>
  <c r="B112" i="44"/>
  <c r="E116" i="44"/>
  <c r="E122" i="44"/>
  <c r="E121" i="44"/>
  <c r="E118" i="44"/>
  <c r="E119" i="44"/>
  <c r="G50" i="44"/>
  <c r="G40" i="44"/>
  <c r="G43" i="44"/>
  <c r="G42" i="44"/>
  <c r="G41" i="44"/>
  <c r="G51" i="44"/>
  <c r="G44" i="44"/>
  <c r="B34" i="44"/>
  <c r="G45" i="44"/>
  <c r="G49" i="44"/>
  <c r="G47" i="44"/>
  <c r="G46" i="44"/>
  <c r="G38" i="44"/>
  <c r="G39" i="44"/>
  <c r="G37" i="44"/>
  <c r="G48" i="44"/>
  <c r="F196" i="44"/>
  <c r="F200" i="44"/>
  <c r="F192" i="44"/>
  <c r="F188" i="44"/>
  <c r="B184" i="44"/>
  <c r="F202" i="44"/>
  <c r="F187" i="44"/>
  <c r="F201" i="44"/>
  <c r="F194" i="44"/>
  <c r="F189" i="44"/>
  <c r="F199" i="44"/>
  <c r="F198" i="44"/>
  <c r="F197" i="44"/>
  <c r="F195" i="44"/>
  <c r="F193" i="44"/>
  <c r="F191" i="44"/>
  <c r="F190" i="44"/>
  <c r="B78" i="44"/>
  <c r="C81" i="44"/>
  <c r="C83" i="44"/>
  <c r="C84" i="44"/>
  <c r="C85" i="44"/>
  <c r="C86" i="44"/>
  <c r="C87" i="44"/>
  <c r="C88" i="44"/>
  <c r="C89" i="44"/>
  <c r="C90" i="44"/>
  <c r="E151" i="44"/>
  <c r="B145" i="44"/>
  <c r="E163" i="44"/>
  <c r="E164" i="44"/>
  <c r="E160" i="44"/>
  <c r="E154" i="44"/>
  <c r="E157" i="44"/>
  <c r="E158" i="44"/>
  <c r="E148" i="44"/>
  <c r="E161" i="44"/>
  <c r="E159" i="44"/>
  <c r="E156" i="44"/>
  <c r="E155" i="44"/>
  <c r="E150" i="44"/>
  <c r="E149" i="44"/>
  <c r="E162" i="44"/>
  <c r="E152" i="44"/>
  <c r="E153" i="44"/>
  <c r="B207" i="44"/>
  <c r="C211" i="44"/>
  <c r="C210" i="44"/>
  <c r="C212" i="44"/>
  <c r="C213" i="44"/>
  <c r="C214" i="44"/>
  <c r="C215" i="44"/>
  <c r="C216" i="44"/>
  <c r="C217" i="44"/>
  <c r="C218" i="44"/>
  <c r="C219" i="44"/>
  <c r="I173" i="43"/>
  <c r="I174" i="43"/>
  <c r="I172" i="43"/>
  <c r="B169" i="43"/>
  <c r="I175" i="43"/>
  <c r="I179" i="43"/>
  <c r="I178" i="43"/>
  <c r="I177" i="43"/>
  <c r="I176" i="43"/>
  <c r="G41" i="43"/>
  <c r="G51" i="43"/>
  <c r="B34" i="43"/>
  <c r="G37" i="43"/>
  <c r="G38" i="43"/>
  <c r="G40" i="43"/>
  <c r="G42" i="43"/>
  <c r="G43" i="43"/>
  <c r="G50" i="43"/>
  <c r="G44" i="43"/>
  <c r="G45" i="43"/>
  <c r="G47" i="43"/>
  <c r="G39" i="43"/>
  <c r="G46" i="43"/>
  <c r="G48" i="43"/>
  <c r="G49" i="43"/>
  <c r="E151" i="43"/>
  <c r="E161" i="43"/>
  <c r="E153" i="43"/>
  <c r="E152" i="43"/>
  <c r="E157" i="43"/>
  <c r="E149" i="43"/>
  <c r="E150" i="43"/>
  <c r="E160" i="43"/>
  <c r="E154" i="43"/>
  <c r="E159" i="43"/>
  <c r="E158" i="43"/>
  <c r="E156" i="43"/>
  <c r="E155" i="43"/>
  <c r="E148" i="43"/>
  <c r="B145" i="43"/>
  <c r="E162" i="43"/>
  <c r="E163" i="43"/>
  <c r="E164" i="43"/>
  <c r="E123" i="43"/>
  <c r="B112" i="43"/>
  <c r="E117" i="43"/>
  <c r="E118" i="43"/>
  <c r="E119" i="43"/>
  <c r="E120" i="43"/>
  <c r="E121" i="43"/>
  <c r="E122" i="43"/>
  <c r="E116" i="43"/>
  <c r="E115" i="43"/>
  <c r="E124" i="43"/>
  <c r="B78" i="43"/>
  <c r="C81" i="43"/>
  <c r="C83" i="43"/>
  <c r="C84" i="43"/>
  <c r="C85" i="43"/>
  <c r="C86" i="43"/>
  <c r="C87" i="43"/>
  <c r="C88" i="43"/>
  <c r="C89" i="43"/>
  <c r="C90" i="43"/>
  <c r="F197" i="43"/>
  <c r="F187" i="43"/>
  <c r="F201" i="43"/>
  <c r="F190" i="43"/>
  <c r="F199" i="43"/>
  <c r="F188" i="43"/>
  <c r="F202" i="43"/>
  <c r="F191" i="43"/>
  <c r="B184" i="43"/>
  <c r="F198" i="43"/>
  <c r="F195" i="43"/>
  <c r="F189" i="43"/>
  <c r="F200" i="43"/>
  <c r="F192" i="43"/>
  <c r="F196" i="43"/>
  <c r="F194" i="43"/>
  <c r="F193" i="43"/>
  <c r="E103" i="43"/>
  <c r="E102" i="43"/>
  <c r="E101" i="43"/>
  <c r="E100" i="43"/>
  <c r="E99" i="43"/>
  <c r="E107" i="43"/>
  <c r="E98" i="43"/>
  <c r="E106" i="43"/>
  <c r="E104" i="43"/>
  <c r="B95" i="43"/>
  <c r="E105" i="43"/>
  <c r="E135" i="43"/>
  <c r="E134" i="43"/>
  <c r="E138" i="43"/>
  <c r="E140" i="43"/>
  <c r="B129" i="43"/>
  <c r="E133" i="43"/>
  <c r="E139" i="43"/>
  <c r="E137" i="43"/>
  <c r="E132" i="43"/>
  <c r="E136" i="43"/>
  <c r="G67" i="43"/>
  <c r="G73" i="43"/>
  <c r="G62" i="43"/>
  <c r="G65" i="43"/>
  <c r="B56" i="43"/>
  <c r="G72" i="43"/>
  <c r="G69" i="43"/>
  <c r="G63" i="43"/>
  <c r="G70" i="43"/>
  <c r="G66" i="43"/>
  <c r="G61" i="43"/>
  <c r="G64" i="43"/>
  <c r="G60" i="43"/>
  <c r="G71" i="43"/>
  <c r="G59" i="43"/>
  <c r="G68" i="43"/>
  <c r="B207" i="43"/>
  <c r="C211" i="43"/>
  <c r="C210" i="43"/>
  <c r="C212" i="43"/>
  <c r="C213" i="43"/>
  <c r="C214" i="43"/>
  <c r="C215" i="43"/>
  <c r="C216" i="43"/>
  <c r="C217" i="43"/>
  <c r="C218" i="43"/>
  <c r="C219" i="43"/>
  <c r="E107" i="42"/>
  <c r="E98" i="42"/>
  <c r="B95" i="42"/>
  <c r="E106" i="42"/>
  <c r="E100" i="42"/>
  <c r="E99" i="42"/>
  <c r="E105" i="42"/>
  <c r="E104" i="42"/>
  <c r="E103" i="42"/>
  <c r="E102" i="42"/>
  <c r="E101" i="42"/>
  <c r="B207" i="42"/>
  <c r="C211" i="42"/>
  <c r="C210" i="42"/>
  <c r="C212" i="42"/>
  <c r="C213" i="42"/>
  <c r="C214" i="42"/>
  <c r="C215" i="42"/>
  <c r="C216" i="42"/>
  <c r="C217" i="42"/>
  <c r="C218" i="42"/>
  <c r="C219" i="42"/>
  <c r="I176" i="42"/>
  <c r="I177" i="42"/>
  <c r="I175" i="42"/>
  <c r="I174" i="42"/>
  <c r="B169" i="42"/>
  <c r="I173" i="42"/>
  <c r="I172" i="42"/>
  <c r="I178" i="42"/>
  <c r="I179" i="42"/>
  <c r="E138" i="42"/>
  <c r="E140" i="42"/>
  <c r="E139" i="42"/>
  <c r="E137" i="42"/>
  <c r="E136" i="42"/>
  <c r="E133" i="42"/>
  <c r="B129" i="42"/>
  <c r="E135" i="42"/>
  <c r="E134" i="42"/>
  <c r="E132" i="42"/>
  <c r="F195" i="42"/>
  <c r="F190" i="42"/>
  <c r="F188" i="42"/>
  <c r="F199" i="42"/>
  <c r="F196" i="42"/>
  <c r="F194" i="42"/>
  <c r="F193" i="42"/>
  <c r="F192" i="42"/>
  <c r="F197" i="42"/>
  <c r="F191" i="42"/>
  <c r="F189" i="42"/>
  <c r="F187" i="42"/>
  <c r="F202" i="42"/>
  <c r="B184" i="42"/>
  <c r="F201" i="42"/>
  <c r="F200" i="42"/>
  <c r="F198" i="42"/>
  <c r="E121" i="42"/>
  <c r="E117" i="42"/>
  <c r="B112" i="42"/>
  <c r="E120" i="42"/>
  <c r="E119" i="42"/>
  <c r="E118" i="42"/>
  <c r="E115" i="42"/>
  <c r="E123" i="42"/>
  <c r="E124" i="42"/>
  <c r="E116" i="42"/>
  <c r="E122" i="42"/>
  <c r="D21" i="42" s="1"/>
  <c r="B78" i="42"/>
  <c r="C81" i="42"/>
  <c r="H17" i="42" s="1"/>
  <c r="C83" i="42"/>
  <c r="H19" i="42" s="1"/>
  <c r="C84" i="42"/>
  <c r="C85" i="42"/>
  <c r="C86" i="42"/>
  <c r="C87" i="42"/>
  <c r="C88" i="42"/>
  <c r="C89" i="42"/>
  <c r="C90" i="42"/>
  <c r="G61" i="42"/>
  <c r="G73" i="42"/>
  <c r="G59" i="42"/>
  <c r="G63" i="42"/>
  <c r="G64" i="42"/>
  <c r="G72" i="42"/>
  <c r="G65" i="42"/>
  <c r="G68" i="42"/>
  <c r="G69" i="42"/>
  <c r="G67" i="42"/>
  <c r="G60" i="42"/>
  <c r="G62" i="42"/>
  <c r="G66" i="42"/>
  <c r="B56" i="42"/>
  <c r="G70" i="42"/>
  <c r="G71" i="42"/>
  <c r="E154" i="42"/>
  <c r="E157" i="42"/>
  <c r="E148" i="42"/>
  <c r="E161" i="42"/>
  <c r="E155" i="42"/>
  <c r="E164" i="42"/>
  <c r="E153" i="42"/>
  <c r="E151" i="42"/>
  <c r="B145" i="42"/>
  <c r="E163" i="42"/>
  <c r="E149" i="42"/>
  <c r="E159" i="42"/>
  <c r="E152" i="42"/>
  <c r="E162" i="42"/>
  <c r="E158" i="42"/>
  <c r="E156" i="42"/>
  <c r="E150" i="42"/>
  <c r="E160" i="42"/>
  <c r="G51" i="42"/>
  <c r="G46" i="42"/>
  <c r="B34" i="42"/>
  <c r="G50" i="42"/>
  <c r="G45" i="42"/>
  <c r="G49" i="42"/>
  <c r="G48" i="42"/>
  <c r="G47" i="42"/>
  <c r="G44" i="42"/>
  <c r="G39" i="42"/>
  <c r="G43" i="42"/>
  <c r="G37" i="42"/>
  <c r="G42" i="42"/>
  <c r="G41" i="42"/>
  <c r="G40" i="42"/>
  <c r="G38" i="42"/>
  <c r="G73" i="41"/>
  <c r="G68" i="41"/>
  <c r="G67" i="41"/>
  <c r="G62" i="41"/>
  <c r="G59" i="41"/>
  <c r="G72" i="41"/>
  <c r="G71" i="41"/>
  <c r="G65" i="41"/>
  <c r="G70" i="41"/>
  <c r="B56" i="41"/>
  <c r="G69" i="41"/>
  <c r="G66" i="41"/>
  <c r="G64" i="41"/>
  <c r="G63" i="41"/>
  <c r="G61" i="41"/>
  <c r="G60" i="41"/>
  <c r="G38" i="41"/>
  <c r="G48" i="41"/>
  <c r="G39" i="41"/>
  <c r="G37" i="41"/>
  <c r="B34" i="41"/>
  <c r="G51" i="41"/>
  <c r="G40" i="41"/>
  <c r="G50" i="41"/>
  <c r="G49" i="41"/>
  <c r="G47" i="41"/>
  <c r="G46" i="41"/>
  <c r="G43" i="41"/>
  <c r="G45" i="41"/>
  <c r="G44" i="41"/>
  <c r="G42" i="41"/>
  <c r="G41" i="41"/>
  <c r="E105" i="41"/>
  <c r="E101" i="41"/>
  <c r="E100" i="41"/>
  <c r="E99" i="41"/>
  <c r="E106" i="41"/>
  <c r="E107" i="41"/>
  <c r="E98" i="41"/>
  <c r="B95" i="41"/>
  <c r="E103" i="41"/>
  <c r="E104" i="41"/>
  <c r="E102" i="41"/>
  <c r="B207" i="41"/>
  <c r="C211" i="41"/>
  <c r="C210" i="41"/>
  <c r="C212" i="41"/>
  <c r="C213" i="41"/>
  <c r="C214" i="41"/>
  <c r="C215" i="41"/>
  <c r="C216" i="41"/>
  <c r="C217" i="41"/>
  <c r="C218" i="41"/>
  <c r="C219" i="41"/>
  <c r="I179" i="41"/>
  <c r="I172" i="41"/>
  <c r="I178" i="41"/>
  <c r="I177" i="41"/>
  <c r="I174" i="41"/>
  <c r="I173" i="41"/>
  <c r="I176" i="41"/>
  <c r="I175" i="41"/>
  <c r="B169" i="41"/>
  <c r="B78" i="41"/>
  <c r="C81" i="41"/>
  <c r="H17" i="41" s="1"/>
  <c r="C83" i="41"/>
  <c r="H19" i="41" s="1"/>
  <c r="C84" i="41"/>
  <c r="C85" i="41"/>
  <c r="C86" i="41"/>
  <c r="C87" i="41"/>
  <c r="C88" i="41"/>
  <c r="C89" i="41"/>
  <c r="C90" i="41"/>
  <c r="F198" i="41"/>
  <c r="F201" i="41"/>
  <c r="B184" i="41"/>
  <c r="F202" i="41"/>
  <c r="F191" i="41"/>
  <c r="F195" i="41"/>
  <c r="F200" i="41"/>
  <c r="F193" i="41"/>
  <c r="F188" i="41"/>
  <c r="F199" i="41"/>
  <c r="F190" i="41"/>
  <c r="F192" i="41"/>
  <c r="F189" i="41"/>
  <c r="F196" i="41"/>
  <c r="F187" i="41"/>
  <c r="F197" i="41"/>
  <c r="F194" i="41"/>
  <c r="E160" i="41"/>
  <c r="E164" i="41"/>
  <c r="E150" i="41"/>
  <c r="E156" i="41"/>
  <c r="E162" i="41"/>
  <c r="E148" i="41"/>
  <c r="E157" i="41"/>
  <c r="E154" i="41"/>
  <c r="E159" i="41"/>
  <c r="E155" i="41"/>
  <c r="E151" i="41"/>
  <c r="E161" i="41"/>
  <c r="E158" i="41"/>
  <c r="E149" i="41"/>
  <c r="E152" i="41"/>
  <c r="E163" i="41"/>
  <c r="E153" i="41"/>
  <c r="B145" i="41"/>
  <c r="E140" i="41"/>
  <c r="B129" i="41"/>
  <c r="E132" i="41"/>
  <c r="E133" i="41"/>
  <c r="E134" i="41"/>
  <c r="E136" i="41"/>
  <c r="E137" i="41"/>
  <c r="E135" i="41"/>
  <c r="E138" i="41"/>
  <c r="E139" i="41"/>
  <c r="E123" i="41"/>
  <c r="E120" i="41"/>
  <c r="E122" i="41"/>
  <c r="E115" i="41"/>
  <c r="B112" i="41"/>
  <c r="E121" i="41"/>
  <c r="E117" i="41"/>
  <c r="E119" i="41"/>
  <c r="E118" i="41"/>
  <c r="E124" i="41"/>
  <c r="E116" i="41"/>
  <c r="G49" i="37"/>
  <c r="G48" i="37"/>
  <c r="G47" i="37"/>
  <c r="G46" i="37"/>
  <c r="G45" i="37"/>
  <c r="G44" i="37"/>
  <c r="G43" i="37"/>
  <c r="G42" i="37"/>
  <c r="G41" i="37"/>
  <c r="G40" i="37"/>
  <c r="G39" i="37"/>
  <c r="G38" i="37"/>
  <c r="G37" i="37"/>
  <c r="B34" i="37"/>
  <c r="G51" i="37"/>
  <c r="G50" i="37"/>
  <c r="I179" i="37"/>
  <c r="I178" i="37"/>
  <c r="I177" i="37"/>
  <c r="I176" i="37"/>
  <c r="I175" i="37"/>
  <c r="I174" i="37"/>
  <c r="I173" i="37"/>
  <c r="I172" i="37"/>
  <c r="B169" i="37"/>
  <c r="E140" i="37"/>
  <c r="E139" i="37"/>
  <c r="E138" i="37"/>
  <c r="E137" i="37"/>
  <c r="E136" i="37"/>
  <c r="E135" i="37"/>
  <c r="E134" i="37"/>
  <c r="E133" i="37"/>
  <c r="E132" i="37"/>
  <c r="B129" i="37"/>
  <c r="E105" i="37"/>
  <c r="E104" i="37"/>
  <c r="E103" i="37"/>
  <c r="E102" i="37"/>
  <c r="E101" i="37"/>
  <c r="E100" i="37"/>
  <c r="E107" i="37"/>
  <c r="E99" i="37"/>
  <c r="E106" i="37"/>
  <c r="E98" i="37"/>
  <c r="B95" i="37"/>
  <c r="F188" i="37"/>
  <c r="F187" i="37"/>
  <c r="F202" i="37"/>
  <c r="B184" i="37"/>
  <c r="F201" i="37"/>
  <c r="F200" i="37"/>
  <c r="F199" i="37"/>
  <c r="F198" i="37"/>
  <c r="F197" i="37"/>
  <c r="F196" i="37"/>
  <c r="F195" i="37"/>
  <c r="F194" i="37"/>
  <c r="F193" i="37"/>
  <c r="F192" i="37"/>
  <c r="F191" i="37"/>
  <c r="F190" i="37"/>
  <c r="F189" i="37"/>
  <c r="E149" i="37"/>
  <c r="E164" i="37"/>
  <c r="E148" i="37"/>
  <c r="B145" i="37"/>
  <c r="E163" i="37"/>
  <c r="E162" i="37"/>
  <c r="E161" i="37"/>
  <c r="E160" i="37"/>
  <c r="E159" i="37"/>
  <c r="E158" i="37"/>
  <c r="E157" i="37"/>
  <c r="E156" i="37"/>
  <c r="E155" i="37"/>
  <c r="E154" i="37"/>
  <c r="E153" i="37"/>
  <c r="E152" i="37"/>
  <c r="E151" i="37"/>
  <c r="E150" i="37"/>
  <c r="E117" i="37"/>
  <c r="E124" i="37"/>
  <c r="E116" i="37"/>
  <c r="E123" i="37"/>
  <c r="E115" i="37"/>
  <c r="E122" i="37"/>
  <c r="B112" i="37"/>
  <c r="E121" i="37"/>
  <c r="E120" i="37"/>
  <c r="E119" i="37"/>
  <c r="E118" i="37"/>
  <c r="B78" i="37"/>
  <c r="C81" i="37"/>
  <c r="C83" i="37"/>
  <c r="C84" i="37"/>
  <c r="C85" i="37"/>
  <c r="C86" i="37"/>
  <c r="C87" i="37"/>
  <c r="C88" i="37"/>
  <c r="C89" i="37"/>
  <c r="C90" i="37"/>
  <c r="G68" i="37"/>
  <c r="G67" i="37"/>
  <c r="G66" i="37"/>
  <c r="G65" i="37"/>
  <c r="G64" i="37"/>
  <c r="G63" i="37"/>
  <c r="G62" i="37"/>
  <c r="G61" i="37"/>
  <c r="G60" i="37"/>
  <c r="G59" i="37"/>
  <c r="B56" i="37"/>
  <c r="G73" i="37"/>
  <c r="G72" i="37"/>
  <c r="G71" i="37"/>
  <c r="G70" i="37"/>
  <c r="G69" i="37"/>
  <c r="B207" i="37"/>
  <c r="C211" i="37"/>
  <c r="C210" i="37"/>
  <c r="C212" i="37"/>
  <c r="C213" i="37"/>
  <c r="C214" i="37"/>
  <c r="C215" i="37"/>
  <c r="C216" i="37"/>
  <c r="C217" i="37"/>
  <c r="C218" i="37"/>
  <c r="C219" i="37"/>
  <c r="B11" i="36"/>
  <c r="B11" i="1"/>
  <c r="I178" i="36"/>
  <c r="I179" i="36"/>
  <c r="I177" i="36"/>
  <c r="I176" i="36"/>
  <c r="I175" i="36"/>
  <c r="I174" i="36"/>
  <c r="I173" i="36"/>
  <c r="I172" i="36"/>
  <c r="B169" i="36"/>
  <c r="G51" i="36"/>
  <c r="G47" i="36"/>
  <c r="G50" i="36"/>
  <c r="G43" i="36"/>
  <c r="G49" i="36"/>
  <c r="G46" i="36"/>
  <c r="G45" i="36"/>
  <c r="G48" i="36"/>
  <c r="G44" i="36"/>
  <c r="G42" i="36"/>
  <c r="G41" i="36"/>
  <c r="G40" i="36"/>
  <c r="G39" i="36"/>
  <c r="G38" i="36"/>
  <c r="G37" i="36"/>
  <c r="D17" i="36" s="1"/>
  <c r="B34" i="36"/>
  <c r="E151" i="36"/>
  <c r="E150" i="36"/>
  <c r="E163" i="36"/>
  <c r="E159" i="36"/>
  <c r="E149" i="36"/>
  <c r="E164" i="36"/>
  <c r="E148" i="36"/>
  <c r="B145" i="36"/>
  <c r="E161" i="36"/>
  <c r="E162" i="36"/>
  <c r="E160" i="36"/>
  <c r="E158" i="36"/>
  <c r="E157" i="36"/>
  <c r="E156" i="36"/>
  <c r="E155" i="36"/>
  <c r="E154" i="36"/>
  <c r="E153" i="36"/>
  <c r="E152" i="36"/>
  <c r="E132" i="36"/>
  <c r="B129" i="36"/>
  <c r="E140" i="36"/>
  <c r="E139" i="36"/>
  <c r="E138" i="36"/>
  <c r="E137" i="36"/>
  <c r="E136" i="36"/>
  <c r="E135" i="36"/>
  <c r="E134" i="36"/>
  <c r="E133" i="36"/>
  <c r="E105" i="36"/>
  <c r="B95" i="36"/>
  <c r="E104" i="36"/>
  <c r="E103" i="36"/>
  <c r="E102" i="36"/>
  <c r="E101" i="36"/>
  <c r="E100" i="36"/>
  <c r="E107" i="36"/>
  <c r="E99" i="36"/>
  <c r="E106" i="36"/>
  <c r="E98" i="36"/>
  <c r="D20" i="36" s="1"/>
  <c r="F189" i="36"/>
  <c r="F188" i="36"/>
  <c r="F201" i="36"/>
  <c r="F187" i="36"/>
  <c r="F202" i="36"/>
  <c r="B184" i="36"/>
  <c r="F197" i="36"/>
  <c r="F200" i="36"/>
  <c r="F199" i="36"/>
  <c r="F198" i="36"/>
  <c r="F196" i="36"/>
  <c r="F195" i="36"/>
  <c r="F194" i="36"/>
  <c r="F193" i="36"/>
  <c r="F192" i="36"/>
  <c r="F191" i="36"/>
  <c r="F190" i="36"/>
  <c r="E118" i="36"/>
  <c r="E117" i="36"/>
  <c r="E124" i="36"/>
  <c r="E116" i="36"/>
  <c r="E123" i="36"/>
  <c r="E115" i="36"/>
  <c r="E122" i="36"/>
  <c r="B112" i="36"/>
  <c r="E121" i="36"/>
  <c r="E120" i="36"/>
  <c r="E119" i="36"/>
  <c r="B78" i="36"/>
  <c r="C81" i="36"/>
  <c r="C83" i="36"/>
  <c r="C84" i="36"/>
  <c r="C85" i="36"/>
  <c r="C86" i="36"/>
  <c r="C87" i="36"/>
  <c r="C88" i="36"/>
  <c r="C89" i="36"/>
  <c r="C90" i="36"/>
  <c r="G70" i="36"/>
  <c r="G69" i="36"/>
  <c r="G64" i="36"/>
  <c r="G68" i="36"/>
  <c r="G66" i="36"/>
  <c r="G67" i="36"/>
  <c r="G65" i="36"/>
  <c r="G63" i="36"/>
  <c r="G61" i="36"/>
  <c r="G60" i="36"/>
  <c r="B56" i="36"/>
  <c r="G62" i="36"/>
  <c r="G59" i="36"/>
  <c r="G73" i="36"/>
  <c r="G72" i="36"/>
  <c r="G71" i="36"/>
  <c r="B207" i="36"/>
  <c r="C210" i="36"/>
  <c r="C212" i="36"/>
  <c r="C213" i="36"/>
  <c r="C214" i="36"/>
  <c r="C215" i="36"/>
  <c r="C216" i="36"/>
  <c r="C217" i="36"/>
  <c r="C218" i="36"/>
  <c r="C219" i="36"/>
  <c r="D25" i="36"/>
  <c r="D19" i="37"/>
  <c r="H18" i="37"/>
  <c r="H18" i="41"/>
  <c r="H27" i="41" s="1"/>
  <c r="D19" i="41"/>
  <c r="H18" i="50"/>
  <c r="D19" i="50"/>
  <c r="H18" i="49"/>
  <c r="H27" i="49" s="1"/>
  <c r="D19" i="49"/>
  <c r="H18" i="45"/>
  <c r="D19" i="45"/>
  <c r="H18" i="42"/>
  <c r="H27" i="42" s="1"/>
  <c r="D19" i="42"/>
  <c r="H18" i="51"/>
  <c r="H27" i="51" s="1"/>
  <c r="D19" i="51"/>
  <c r="D26" i="36"/>
  <c r="C220" i="36"/>
  <c r="H18" i="53"/>
  <c r="C91" i="53"/>
  <c r="V24" i="10"/>
  <c r="H18" i="52"/>
  <c r="U24" i="10"/>
  <c r="C91" i="52"/>
  <c r="O24" i="10"/>
  <c r="C91" i="46"/>
  <c r="R24" i="10"/>
  <c r="C91" i="49"/>
  <c r="H24" i="10"/>
  <c r="C91" i="42"/>
  <c r="H18" i="54"/>
  <c r="W24" i="10"/>
  <c r="C91" i="54"/>
  <c r="H18" i="40"/>
  <c r="C91" i="40"/>
  <c r="L24" i="10"/>
  <c r="H18" i="47"/>
  <c r="C91" i="47"/>
  <c r="P24" i="10"/>
  <c r="N24" i="10"/>
  <c r="C91" i="45"/>
  <c r="C91" i="51"/>
  <c r="T24" i="10"/>
  <c r="C91" i="39"/>
  <c r="K24" i="10"/>
  <c r="S24" i="10"/>
  <c r="C91" i="50"/>
  <c r="H18" i="38"/>
  <c r="C91" i="38"/>
  <c r="M24" i="10"/>
  <c r="Q24" i="10"/>
  <c r="C91" i="48"/>
  <c r="C91" i="37"/>
  <c r="F24" i="10"/>
  <c r="H18" i="43"/>
  <c r="I24" i="10"/>
  <c r="C91" i="43"/>
  <c r="H18" i="48"/>
  <c r="H18" i="44"/>
  <c r="J24" i="10"/>
  <c r="C91" i="44"/>
  <c r="C91" i="41"/>
  <c r="G24" i="10"/>
  <c r="H18" i="46"/>
  <c r="C7" i="14"/>
  <c r="A31" i="10"/>
  <c r="A30" i="10"/>
  <c r="A29" i="10"/>
  <c r="A28" i="10"/>
  <c r="A26" i="10"/>
  <c r="A25" i="10"/>
  <c r="A23" i="10"/>
  <c r="A17" i="1"/>
  <c r="B26" i="1"/>
  <c r="B206" i="1" s="1"/>
  <c r="B25" i="1"/>
  <c r="B183" i="1" s="1"/>
  <c r="B24" i="1"/>
  <c r="B168" i="1" s="1"/>
  <c r="B23" i="1"/>
  <c r="B144" i="1" s="1"/>
  <c r="B22" i="1"/>
  <c r="B128" i="1" s="1"/>
  <c r="B21" i="1"/>
  <c r="B111" i="1" s="1"/>
  <c r="B20" i="1"/>
  <c r="B94" i="1" s="1"/>
  <c r="B19" i="1"/>
  <c r="B77" i="1" s="1"/>
  <c r="B18" i="1"/>
  <c r="B55" i="1" s="1"/>
  <c r="B17" i="1"/>
  <c r="B33" i="1" s="1"/>
  <c r="A23" i="1"/>
  <c r="A22" i="1"/>
  <c r="D19" i="10" s="1"/>
  <c r="A27" i="10" s="1"/>
  <c r="A21" i="1"/>
  <c r="A20" i="1"/>
  <c r="A19" i="1"/>
  <c r="A18" i="1"/>
  <c r="A26" i="1"/>
  <c r="A25" i="1"/>
  <c r="A24" i="1"/>
  <c r="B24" i="3"/>
  <c r="B8" i="10"/>
  <c r="B9" i="10"/>
  <c r="B10" i="10"/>
  <c r="B11" i="10"/>
  <c r="B12" i="10"/>
  <c r="D19" i="43" l="1"/>
  <c r="D19" i="44"/>
  <c r="H17" i="39"/>
  <c r="H27" i="39" s="1"/>
  <c r="D19" i="39"/>
  <c r="D19" i="40"/>
  <c r="D19" i="38"/>
  <c r="H17" i="46"/>
  <c r="H27" i="46" s="1"/>
  <c r="D19" i="46"/>
  <c r="D19" i="47"/>
  <c r="D19" i="48"/>
  <c r="D19" i="52"/>
  <c r="D19" i="53"/>
  <c r="D19" i="54"/>
  <c r="W31" i="10"/>
  <c r="C220" i="54"/>
  <c r="H19" i="54"/>
  <c r="H17" i="54"/>
  <c r="D17" i="54"/>
  <c r="W22" i="10"/>
  <c r="G52" i="54"/>
  <c r="W26" i="10"/>
  <c r="E125" i="54"/>
  <c r="E165" i="54"/>
  <c r="W28" i="10"/>
  <c r="D23" i="54"/>
  <c r="G74" i="54"/>
  <c r="W23" i="10"/>
  <c r="W30" i="10"/>
  <c r="F203" i="54"/>
  <c r="D25" i="54"/>
  <c r="D22" i="54"/>
  <c r="W27" i="10"/>
  <c r="E141" i="54"/>
  <c r="D20" i="54"/>
  <c r="W25" i="10"/>
  <c r="E108" i="54"/>
  <c r="W29" i="10"/>
  <c r="I180" i="54"/>
  <c r="D24" i="54"/>
  <c r="C220" i="53"/>
  <c r="V31" i="10"/>
  <c r="H19" i="53"/>
  <c r="H17" i="53"/>
  <c r="H27" i="53" s="1"/>
  <c r="V28" i="10"/>
  <c r="E165" i="53"/>
  <c r="D23" i="53"/>
  <c r="F203" i="53"/>
  <c r="V30" i="10"/>
  <c r="D25" i="53"/>
  <c r="D17" i="53"/>
  <c r="G52" i="53"/>
  <c r="V22" i="10"/>
  <c r="G74" i="53"/>
  <c r="V23" i="10"/>
  <c r="E141" i="53"/>
  <c r="V27" i="10"/>
  <c r="D20" i="53"/>
  <c r="E108" i="53"/>
  <c r="V25" i="10"/>
  <c r="V26" i="10"/>
  <c r="E125" i="53"/>
  <c r="V29" i="10"/>
  <c r="I180" i="53"/>
  <c r="D24" i="53"/>
  <c r="C220" i="52"/>
  <c r="U31" i="10"/>
  <c r="G74" i="52"/>
  <c r="U23" i="10"/>
  <c r="E165" i="52"/>
  <c r="U28" i="10"/>
  <c r="D23" i="52"/>
  <c r="H19" i="52"/>
  <c r="H17" i="52"/>
  <c r="D17" i="52"/>
  <c r="G52" i="52"/>
  <c r="U22" i="10"/>
  <c r="E125" i="52"/>
  <c r="U26" i="10"/>
  <c r="D20" i="52"/>
  <c r="U25" i="10"/>
  <c r="E108" i="52"/>
  <c r="U30" i="10"/>
  <c r="F203" i="52"/>
  <c r="D25" i="52"/>
  <c r="U27" i="10"/>
  <c r="E141" i="52"/>
  <c r="U29" i="10"/>
  <c r="I180" i="52"/>
  <c r="D24" i="52"/>
  <c r="D20" i="51"/>
  <c r="T25" i="10"/>
  <c r="E108" i="51"/>
  <c r="D17" i="51"/>
  <c r="G52" i="51"/>
  <c r="T22" i="10"/>
  <c r="G74" i="51"/>
  <c r="T23" i="10"/>
  <c r="E141" i="51"/>
  <c r="T27" i="10"/>
  <c r="E125" i="51"/>
  <c r="T26" i="10"/>
  <c r="T28" i="10"/>
  <c r="E165" i="51"/>
  <c r="D23" i="51"/>
  <c r="T30" i="10"/>
  <c r="F203" i="51"/>
  <c r="D25" i="51"/>
  <c r="T29" i="10"/>
  <c r="I180" i="51"/>
  <c r="D24" i="51"/>
  <c r="C220" i="51"/>
  <c r="T31" i="10"/>
  <c r="S28" i="10"/>
  <c r="E165" i="50"/>
  <c r="D23" i="50"/>
  <c r="G74" i="50"/>
  <c r="S23" i="10"/>
  <c r="S26" i="10"/>
  <c r="E125" i="50"/>
  <c r="D17" i="50"/>
  <c r="S22" i="10"/>
  <c r="G52" i="50"/>
  <c r="D20" i="50"/>
  <c r="S25" i="10"/>
  <c r="E108" i="50"/>
  <c r="C220" i="50"/>
  <c r="S31" i="10"/>
  <c r="S29" i="10"/>
  <c r="I180" i="50"/>
  <c r="D24" i="50"/>
  <c r="S27" i="10"/>
  <c r="E141" i="50"/>
  <c r="S30" i="10"/>
  <c r="F203" i="50"/>
  <c r="D25" i="50"/>
  <c r="H19" i="50"/>
  <c r="H17" i="50"/>
  <c r="H27" i="50" s="1"/>
  <c r="R29" i="10"/>
  <c r="I180" i="49"/>
  <c r="D24" i="49"/>
  <c r="D20" i="49"/>
  <c r="E108" i="49"/>
  <c r="R25" i="10"/>
  <c r="F203" i="49"/>
  <c r="R30" i="10"/>
  <c r="D25" i="49"/>
  <c r="R27" i="10"/>
  <c r="E141" i="49"/>
  <c r="R26" i="10"/>
  <c r="E125" i="49"/>
  <c r="R23" i="10"/>
  <c r="G74" i="49"/>
  <c r="D17" i="49"/>
  <c r="R22" i="10"/>
  <c r="G52" i="49"/>
  <c r="R28" i="10"/>
  <c r="E165" i="49"/>
  <c r="D23" i="49"/>
  <c r="R31" i="10"/>
  <c r="C220" i="49"/>
  <c r="F203" i="48"/>
  <c r="Q30" i="10"/>
  <c r="D25" i="48"/>
  <c r="Q25" i="10"/>
  <c r="E108" i="48"/>
  <c r="G74" i="48"/>
  <c r="Q23" i="10"/>
  <c r="E125" i="48"/>
  <c r="Q26" i="10"/>
  <c r="Q27" i="10"/>
  <c r="E141" i="48"/>
  <c r="G52" i="48"/>
  <c r="D17" i="48"/>
  <c r="Q22" i="10"/>
  <c r="Q29" i="10"/>
  <c r="I180" i="48"/>
  <c r="D24" i="48"/>
  <c r="C220" i="48"/>
  <c r="Q31" i="10"/>
  <c r="Q28" i="10"/>
  <c r="E165" i="48"/>
  <c r="D23" i="48"/>
  <c r="H19" i="48"/>
  <c r="H17" i="48"/>
  <c r="P31" i="10"/>
  <c r="C220" i="47"/>
  <c r="G74" i="47"/>
  <c r="P23" i="10"/>
  <c r="P30" i="10"/>
  <c r="F203" i="47"/>
  <c r="D25" i="47"/>
  <c r="E108" i="47"/>
  <c r="D20" i="47"/>
  <c r="P25" i="10"/>
  <c r="D17" i="47"/>
  <c r="P22" i="10"/>
  <c r="G52" i="47"/>
  <c r="H19" i="47"/>
  <c r="H17" i="47"/>
  <c r="H27" i="47" s="1"/>
  <c r="E165" i="47"/>
  <c r="P28" i="10"/>
  <c r="D23" i="47"/>
  <c r="P26" i="10"/>
  <c r="E125" i="47"/>
  <c r="P27" i="10"/>
  <c r="E141" i="47"/>
  <c r="P29" i="10"/>
  <c r="I180" i="47"/>
  <c r="D24" i="47"/>
  <c r="O30" i="10"/>
  <c r="F203" i="46"/>
  <c r="D25" i="46"/>
  <c r="O25" i="10"/>
  <c r="E108" i="46"/>
  <c r="D20" i="46"/>
  <c r="O27" i="10"/>
  <c r="E141" i="46"/>
  <c r="O23" i="10"/>
  <c r="G74" i="46"/>
  <c r="C220" i="46"/>
  <c r="O31" i="10"/>
  <c r="O29" i="10"/>
  <c r="I180" i="46"/>
  <c r="D24" i="46"/>
  <c r="D17" i="46"/>
  <c r="O22" i="10"/>
  <c r="G52" i="46"/>
  <c r="O28" i="10"/>
  <c r="E165" i="46"/>
  <c r="D23" i="46"/>
  <c r="O26" i="10"/>
  <c r="E125" i="46"/>
  <c r="N30" i="10"/>
  <c r="F203" i="45"/>
  <c r="D25" i="45"/>
  <c r="E141" i="45"/>
  <c r="N27" i="10"/>
  <c r="N29" i="10"/>
  <c r="I180" i="45"/>
  <c r="D24" i="45"/>
  <c r="C220" i="45"/>
  <c r="N31" i="10"/>
  <c r="D20" i="45"/>
  <c r="E108" i="45"/>
  <c r="N25" i="10"/>
  <c r="N23" i="10"/>
  <c r="G74" i="45"/>
  <c r="D17" i="45"/>
  <c r="N22" i="10"/>
  <c r="G52" i="45"/>
  <c r="N28" i="10"/>
  <c r="E165" i="45"/>
  <c r="D23" i="45"/>
  <c r="N26" i="10"/>
  <c r="E125" i="45"/>
  <c r="H19" i="45"/>
  <c r="H17" i="45"/>
  <c r="H27" i="45" s="1"/>
  <c r="C220" i="38"/>
  <c r="M31" i="10"/>
  <c r="D20" i="38"/>
  <c r="M25" i="10"/>
  <c r="E108" i="38"/>
  <c r="D17" i="38"/>
  <c r="M22" i="10"/>
  <c r="G52" i="38"/>
  <c r="M23" i="10"/>
  <c r="G74" i="38"/>
  <c r="M26" i="10"/>
  <c r="E125" i="38"/>
  <c r="M28" i="10"/>
  <c r="E165" i="38"/>
  <c r="D23" i="38"/>
  <c r="H19" i="38"/>
  <c r="H17" i="38"/>
  <c r="M30" i="10"/>
  <c r="F203" i="38"/>
  <c r="D25" i="38"/>
  <c r="M27" i="10"/>
  <c r="E141" i="38"/>
  <c r="M29" i="10"/>
  <c r="I180" i="38"/>
  <c r="D24" i="38"/>
  <c r="L31" i="10"/>
  <c r="C220" i="40"/>
  <c r="G74" i="40"/>
  <c r="L23" i="10"/>
  <c r="D20" i="40"/>
  <c r="L25" i="10"/>
  <c r="E108" i="40"/>
  <c r="D17" i="40"/>
  <c r="L22" i="10"/>
  <c r="G52" i="40"/>
  <c r="L26" i="10"/>
  <c r="E125" i="40"/>
  <c r="L28" i="10"/>
  <c r="E165" i="40"/>
  <c r="D23" i="40"/>
  <c r="H19" i="40"/>
  <c r="H17" i="40"/>
  <c r="H27" i="40" s="1"/>
  <c r="L30" i="10"/>
  <c r="F203" i="40"/>
  <c r="D25" i="40"/>
  <c r="L27" i="10"/>
  <c r="E141" i="40"/>
  <c r="L29" i="10"/>
  <c r="I180" i="40"/>
  <c r="D24" i="40"/>
  <c r="D20" i="39"/>
  <c r="K25" i="10"/>
  <c r="E108" i="39"/>
  <c r="E141" i="39"/>
  <c r="K27" i="10"/>
  <c r="D17" i="39"/>
  <c r="K22" i="10"/>
  <c r="G52" i="39"/>
  <c r="K23" i="10"/>
  <c r="G74" i="39"/>
  <c r="K26" i="10"/>
  <c r="E125" i="39"/>
  <c r="K28" i="10"/>
  <c r="E165" i="39"/>
  <c r="D23" i="39"/>
  <c r="K30" i="10"/>
  <c r="F203" i="39"/>
  <c r="D25" i="39"/>
  <c r="K29" i="10"/>
  <c r="I180" i="39"/>
  <c r="D24" i="39"/>
  <c r="C220" i="39"/>
  <c r="K31" i="10"/>
  <c r="C220" i="44"/>
  <c r="J31" i="10"/>
  <c r="E165" i="44"/>
  <c r="J28" i="10"/>
  <c r="D23" i="44"/>
  <c r="H19" i="44"/>
  <c r="H17" i="44"/>
  <c r="H27" i="44" s="1"/>
  <c r="F203" i="44"/>
  <c r="J30" i="10"/>
  <c r="D25" i="44"/>
  <c r="G52" i="44"/>
  <c r="D17" i="44"/>
  <c r="J22" i="10"/>
  <c r="J26" i="10"/>
  <c r="E125" i="44"/>
  <c r="G74" i="44"/>
  <c r="J23" i="10"/>
  <c r="D20" i="44"/>
  <c r="J25" i="10"/>
  <c r="E108" i="44"/>
  <c r="J27" i="10"/>
  <c r="E141" i="44"/>
  <c r="J29" i="10"/>
  <c r="I180" i="44"/>
  <c r="D24" i="44"/>
  <c r="C220" i="43"/>
  <c r="I31" i="10"/>
  <c r="G74" i="43"/>
  <c r="I23" i="10"/>
  <c r="I27" i="10"/>
  <c r="E141" i="43"/>
  <c r="D20" i="43"/>
  <c r="I25" i="10"/>
  <c r="E108" i="43"/>
  <c r="I30" i="10"/>
  <c r="F203" i="43"/>
  <c r="D25" i="43"/>
  <c r="H19" i="43"/>
  <c r="H17" i="43"/>
  <c r="H27" i="43" s="1"/>
  <c r="I26" i="10"/>
  <c r="E125" i="43"/>
  <c r="E165" i="43"/>
  <c r="I28" i="10"/>
  <c r="D23" i="43"/>
  <c r="I22" i="10"/>
  <c r="D17" i="43"/>
  <c r="G52" i="43"/>
  <c r="I29" i="10"/>
  <c r="I180" i="43"/>
  <c r="D24" i="43"/>
  <c r="D17" i="42"/>
  <c r="H22" i="10"/>
  <c r="G52" i="42"/>
  <c r="H28" i="10"/>
  <c r="E165" i="42"/>
  <c r="D23" i="42"/>
  <c r="G74" i="42"/>
  <c r="H23" i="10"/>
  <c r="H26" i="10"/>
  <c r="E125" i="42"/>
  <c r="H30" i="10"/>
  <c r="F203" i="42"/>
  <c r="D25" i="42"/>
  <c r="H27" i="10"/>
  <c r="E141" i="42"/>
  <c r="H29" i="10"/>
  <c r="I180" i="42"/>
  <c r="D24" i="42"/>
  <c r="H31" i="10"/>
  <c r="C220" i="42"/>
  <c r="D20" i="42"/>
  <c r="H25" i="10"/>
  <c r="E108" i="42"/>
  <c r="G26" i="10"/>
  <c r="E125" i="41"/>
  <c r="G27" i="10"/>
  <c r="E141" i="41"/>
  <c r="G28" i="10"/>
  <c r="E165" i="41"/>
  <c r="D23" i="41"/>
  <c r="F203" i="41"/>
  <c r="G30" i="10"/>
  <c r="D25" i="41"/>
  <c r="G29" i="10"/>
  <c r="I180" i="41"/>
  <c r="D24" i="41"/>
  <c r="C220" i="41"/>
  <c r="G31" i="10"/>
  <c r="D20" i="41"/>
  <c r="G25" i="10"/>
  <c r="E108" i="41"/>
  <c r="D17" i="41"/>
  <c r="D27" i="41" s="1"/>
  <c r="G22" i="10"/>
  <c r="G52" i="41"/>
  <c r="G74" i="41"/>
  <c r="G23" i="10"/>
  <c r="F31" i="10"/>
  <c r="C220" i="37"/>
  <c r="F23" i="10"/>
  <c r="G74" i="37"/>
  <c r="H19" i="37"/>
  <c r="H17" i="37"/>
  <c r="H27" i="37" s="1"/>
  <c r="F26" i="10"/>
  <c r="E125" i="37"/>
  <c r="F28" i="10"/>
  <c r="E165" i="37"/>
  <c r="D23" i="37"/>
  <c r="F30" i="10"/>
  <c r="F203" i="37"/>
  <c r="D25" i="37"/>
  <c r="D20" i="37"/>
  <c r="F25" i="10"/>
  <c r="E108" i="37"/>
  <c r="D22" i="37"/>
  <c r="F27" i="10"/>
  <c r="E141" i="37"/>
  <c r="F29" i="10"/>
  <c r="I180" i="37"/>
  <c r="D24" i="37"/>
  <c r="D17" i="37"/>
  <c r="D27" i="37" s="1"/>
  <c r="C237" i="37" s="1"/>
  <c r="F22" i="10"/>
  <c r="G52" i="37"/>
  <c r="E31" i="10"/>
  <c r="E23" i="10"/>
  <c r="G74" i="36"/>
  <c r="H19" i="36"/>
  <c r="H17" i="36"/>
  <c r="E26" i="10"/>
  <c r="E125" i="36"/>
  <c r="E30" i="10"/>
  <c r="F203" i="36"/>
  <c r="E25" i="10"/>
  <c r="E108" i="36"/>
  <c r="E27" i="10"/>
  <c r="E141" i="36"/>
  <c r="E28" i="10"/>
  <c r="E165" i="36"/>
  <c r="D23" i="36"/>
  <c r="C82" i="36"/>
  <c r="E22" i="10"/>
  <c r="G52" i="36"/>
  <c r="E29" i="10"/>
  <c r="I180" i="36"/>
  <c r="D24" i="36"/>
  <c r="L12" i="10"/>
  <c r="K12" i="10"/>
  <c r="J12" i="10"/>
  <c r="I12" i="10"/>
  <c r="H12" i="10"/>
  <c r="G12" i="10"/>
  <c r="F12" i="10"/>
  <c r="W12" i="10"/>
  <c r="V12" i="10"/>
  <c r="U12" i="10"/>
  <c r="T12" i="10"/>
  <c r="S12" i="10"/>
  <c r="R12" i="10"/>
  <c r="Q12" i="10"/>
  <c r="P12" i="10"/>
  <c r="O12" i="10"/>
  <c r="N12" i="10"/>
  <c r="M12" i="10"/>
  <c r="E12" i="10"/>
  <c r="D12" i="10"/>
  <c r="L11" i="10"/>
  <c r="K11" i="10"/>
  <c r="J11" i="10"/>
  <c r="I11" i="10"/>
  <c r="H11" i="10"/>
  <c r="G11" i="10"/>
  <c r="F11" i="10"/>
  <c r="W11" i="10"/>
  <c r="V11" i="10"/>
  <c r="U11" i="10"/>
  <c r="T11" i="10"/>
  <c r="S11" i="10"/>
  <c r="R11" i="10"/>
  <c r="Q11" i="10"/>
  <c r="P11" i="10"/>
  <c r="O11" i="10"/>
  <c r="N11" i="10"/>
  <c r="M11" i="10"/>
  <c r="E11" i="10"/>
  <c r="D11" i="10"/>
  <c r="L10" i="10"/>
  <c r="K10" i="10"/>
  <c r="J10" i="10"/>
  <c r="I10" i="10"/>
  <c r="H10" i="10"/>
  <c r="G10" i="10"/>
  <c r="F10" i="10"/>
  <c r="W10" i="10"/>
  <c r="V10" i="10"/>
  <c r="U10" i="10"/>
  <c r="T10" i="10"/>
  <c r="S10" i="10"/>
  <c r="R10" i="10"/>
  <c r="Q10" i="10"/>
  <c r="P10" i="10"/>
  <c r="O10" i="10"/>
  <c r="N10" i="10"/>
  <c r="M10" i="10"/>
  <c r="E10" i="10"/>
  <c r="D10" i="10"/>
  <c r="F12" i="14"/>
  <c r="L9" i="10"/>
  <c r="K9" i="10"/>
  <c r="J9" i="10"/>
  <c r="I9" i="10"/>
  <c r="H9" i="10"/>
  <c r="G9" i="10"/>
  <c r="F9" i="10"/>
  <c r="W9" i="10"/>
  <c r="V9" i="10"/>
  <c r="U9" i="10"/>
  <c r="T9" i="10"/>
  <c r="S9" i="10"/>
  <c r="R9" i="10"/>
  <c r="Q9" i="10"/>
  <c r="P9" i="10"/>
  <c r="O9" i="10"/>
  <c r="N9" i="10"/>
  <c r="M9" i="10"/>
  <c r="E9" i="10"/>
  <c r="L8" i="10"/>
  <c r="K8" i="10"/>
  <c r="J8" i="10"/>
  <c r="I8" i="10"/>
  <c r="H8" i="10"/>
  <c r="G8" i="10"/>
  <c r="F8" i="10"/>
  <c r="W8" i="10"/>
  <c r="V8" i="10"/>
  <c r="U8" i="10"/>
  <c r="T8" i="10"/>
  <c r="S8" i="10"/>
  <c r="R8" i="10"/>
  <c r="Q8" i="10"/>
  <c r="P8" i="10"/>
  <c r="O8" i="10"/>
  <c r="N8" i="10"/>
  <c r="M8" i="10"/>
  <c r="E8" i="10"/>
  <c r="G12" i="14"/>
  <c r="C237" i="41"/>
  <c r="D230" i="41" s="1"/>
  <c r="H27" i="54"/>
  <c r="D234" i="37"/>
  <c r="C239" i="37"/>
  <c r="C29" i="37" s="1"/>
  <c r="D233" i="37"/>
  <c r="D231" i="37"/>
  <c r="D230" i="37"/>
  <c r="D235" i="37"/>
  <c r="D232" i="37"/>
  <c r="H27" i="48"/>
  <c r="H27" i="38"/>
  <c r="H27" i="52"/>
  <c r="A111" i="1"/>
  <c r="B112" i="1" s="1"/>
  <c r="C12" i="10"/>
  <c r="C11" i="10"/>
  <c r="F24" i="1"/>
  <c r="H24" i="1" s="1"/>
  <c r="F23" i="1"/>
  <c r="H23" i="1" s="1"/>
  <c r="F17" i="1"/>
  <c r="F25" i="1"/>
  <c r="H25" i="1" s="1"/>
  <c r="F18" i="1"/>
  <c r="F26" i="1"/>
  <c r="H26" i="1" s="1"/>
  <c r="F19" i="1"/>
  <c r="F20" i="1"/>
  <c r="F21" i="1"/>
  <c r="H21" i="1" s="1"/>
  <c r="F22" i="1"/>
  <c r="H22" i="1" s="1"/>
  <c r="A94" i="1"/>
  <c r="A144" i="1"/>
  <c r="A128" i="1"/>
  <c r="A168" i="1"/>
  <c r="A77" i="1"/>
  <c r="A55" i="1"/>
  <c r="A206" i="1"/>
  <c r="A33" i="1"/>
  <c r="B13" i="10"/>
  <c r="B6" i="10"/>
  <c r="B14" i="10"/>
  <c r="B7" i="10"/>
  <c r="W7" i="10" s="1"/>
  <c r="B15" i="10"/>
  <c r="D27" i="54" l="1"/>
  <c r="D27" i="53"/>
  <c r="D27" i="52"/>
  <c r="D27" i="51"/>
  <c r="D27" i="50"/>
  <c r="D27" i="49"/>
  <c r="D27" i="48"/>
  <c r="D27" i="47"/>
  <c r="D27" i="46"/>
  <c r="D27" i="45"/>
  <c r="D27" i="38"/>
  <c r="D27" i="40"/>
  <c r="D27" i="39"/>
  <c r="D27" i="44"/>
  <c r="D27" i="43"/>
  <c r="D27" i="42"/>
  <c r="D19" i="36"/>
  <c r="D27" i="36" s="1"/>
  <c r="H18" i="36"/>
  <c r="H27" i="36" s="1"/>
  <c r="C91" i="36"/>
  <c r="E24" i="10"/>
  <c r="L15" i="10"/>
  <c r="K15" i="10"/>
  <c r="J15" i="10"/>
  <c r="I15" i="10"/>
  <c r="H15" i="10"/>
  <c r="G15" i="10"/>
  <c r="F15" i="10"/>
  <c r="W15" i="10"/>
  <c r="V15" i="10"/>
  <c r="U15" i="10"/>
  <c r="T15" i="10"/>
  <c r="S15" i="10"/>
  <c r="R15" i="10"/>
  <c r="Q15" i="10"/>
  <c r="P15" i="10"/>
  <c r="O15" i="10"/>
  <c r="N15" i="10"/>
  <c r="M15" i="10"/>
  <c r="E15" i="10"/>
  <c r="D15" i="10"/>
  <c r="L14" i="10"/>
  <c r="K14" i="10"/>
  <c r="J14" i="10"/>
  <c r="I14" i="10"/>
  <c r="H14" i="10"/>
  <c r="G14" i="10"/>
  <c r="F14" i="10"/>
  <c r="W14" i="10"/>
  <c r="V14" i="10"/>
  <c r="U14" i="10"/>
  <c r="T14" i="10"/>
  <c r="S14" i="10"/>
  <c r="R14" i="10"/>
  <c r="Q14" i="10"/>
  <c r="P14" i="10"/>
  <c r="O14" i="10"/>
  <c r="N14" i="10"/>
  <c r="M14" i="10"/>
  <c r="E14" i="10"/>
  <c r="D14" i="10"/>
  <c r="L13" i="10"/>
  <c r="K13" i="10"/>
  <c r="J13" i="10"/>
  <c r="I13" i="10"/>
  <c r="H13" i="10"/>
  <c r="G13" i="10"/>
  <c r="F13" i="10"/>
  <c r="W13" i="10"/>
  <c r="V13" i="10"/>
  <c r="U13" i="10"/>
  <c r="T13" i="10"/>
  <c r="S13" i="10"/>
  <c r="R13" i="10"/>
  <c r="Q13" i="10"/>
  <c r="P13" i="10"/>
  <c r="O13" i="10"/>
  <c r="N13" i="10"/>
  <c r="M13" i="10"/>
  <c r="E13" i="10"/>
  <c r="D13" i="10"/>
  <c r="D232" i="41"/>
  <c r="C239" i="41"/>
  <c r="C29" i="41" s="1"/>
  <c r="D234" i="41"/>
  <c r="D235" i="41"/>
  <c r="D231" i="41"/>
  <c r="G6" i="10"/>
  <c r="P6" i="10"/>
  <c r="R6" i="10"/>
  <c r="U6" i="10"/>
  <c r="M6" i="10"/>
  <c r="F6" i="10"/>
  <c r="I6" i="10"/>
  <c r="H6" i="10"/>
  <c r="N6" i="10"/>
  <c r="Q6" i="10"/>
  <c r="W6" i="10"/>
  <c r="E6" i="10"/>
  <c r="L6" i="10"/>
  <c r="O6" i="10"/>
  <c r="S6" i="10"/>
  <c r="T6" i="10"/>
  <c r="J6" i="10"/>
  <c r="V6" i="10"/>
  <c r="K6" i="10"/>
  <c r="M7" i="10"/>
  <c r="D233" i="41"/>
  <c r="V7" i="10"/>
  <c r="I7" i="10"/>
  <c r="P7" i="10"/>
  <c r="F7" i="10"/>
  <c r="N7" i="10"/>
  <c r="S7" i="10"/>
  <c r="H7" i="10"/>
  <c r="K7" i="10"/>
  <c r="G7" i="10"/>
  <c r="R7" i="10"/>
  <c r="T7" i="10"/>
  <c r="J7" i="10"/>
  <c r="U7" i="10"/>
  <c r="L7" i="10"/>
  <c r="O7" i="10"/>
  <c r="E7" i="10"/>
  <c r="Q7" i="10"/>
  <c r="C219" i="1"/>
  <c r="C218" i="1"/>
  <c r="C217" i="1"/>
  <c r="C215" i="1"/>
  <c r="C214" i="1"/>
  <c r="C213" i="1"/>
  <c r="C212" i="1"/>
  <c r="C216" i="1"/>
  <c r="C90" i="1"/>
  <c r="C89" i="1"/>
  <c r="C88" i="1"/>
  <c r="C87" i="1"/>
  <c r="C86" i="1"/>
  <c r="C84" i="1"/>
  <c r="H20" i="1" s="1"/>
  <c r="D9" i="10" s="1"/>
  <c r="C85" i="1"/>
  <c r="G60" i="1"/>
  <c r="G61" i="1"/>
  <c r="G62" i="1"/>
  <c r="G63" i="1"/>
  <c r="G59" i="1"/>
  <c r="G64" i="1"/>
  <c r="G65" i="1"/>
  <c r="G66" i="1"/>
  <c r="G67" i="1"/>
  <c r="G68" i="1"/>
  <c r="G69" i="1"/>
  <c r="G70" i="1"/>
  <c r="G71" i="1"/>
  <c r="G72" i="1"/>
  <c r="G73" i="1"/>
  <c r="G51" i="1"/>
  <c r="G50" i="1"/>
  <c r="G49" i="1"/>
  <c r="G48" i="1"/>
  <c r="G47" i="1"/>
  <c r="G46" i="1"/>
  <c r="G45" i="1"/>
  <c r="G44" i="1"/>
  <c r="G43" i="1"/>
  <c r="G42" i="1"/>
  <c r="G41" i="1"/>
  <c r="G40" i="1"/>
  <c r="G39" i="1"/>
  <c r="G38" i="1"/>
  <c r="G37" i="1"/>
  <c r="E115" i="1"/>
  <c r="C210" i="1" s="1"/>
  <c r="E116" i="1"/>
  <c r="E117" i="1"/>
  <c r="E118" i="1"/>
  <c r="E122" i="1"/>
  <c r="E119" i="1"/>
  <c r="E120" i="1"/>
  <c r="E121" i="1"/>
  <c r="E123" i="1"/>
  <c r="E124" i="1"/>
  <c r="E107" i="1"/>
  <c r="E106" i="1"/>
  <c r="E105" i="1"/>
  <c r="E104" i="1"/>
  <c r="E103" i="1"/>
  <c r="E102" i="1"/>
  <c r="E101" i="1"/>
  <c r="E100" i="1"/>
  <c r="E99" i="1"/>
  <c r="E98" i="1"/>
  <c r="E160" i="1"/>
  <c r="E161" i="1"/>
  <c r="E162" i="1"/>
  <c r="E163" i="1"/>
  <c r="E164" i="1"/>
  <c r="E149" i="1"/>
  <c r="E148" i="1"/>
  <c r="E150" i="1"/>
  <c r="C83" i="1" s="1"/>
  <c r="H19" i="1" s="1"/>
  <c r="D8" i="10" s="1"/>
  <c r="E151" i="1"/>
  <c r="E152" i="1"/>
  <c r="E153" i="1"/>
  <c r="E154" i="1"/>
  <c r="E155" i="1"/>
  <c r="E156" i="1"/>
  <c r="E157" i="1"/>
  <c r="E158" i="1"/>
  <c r="E159" i="1"/>
  <c r="C13" i="10"/>
  <c r="C15" i="10"/>
  <c r="C14" i="10"/>
  <c r="I172" i="1"/>
  <c r="I179" i="1"/>
  <c r="I178" i="1"/>
  <c r="I177" i="1"/>
  <c r="I176" i="1"/>
  <c r="I175" i="1"/>
  <c r="I174" i="1"/>
  <c r="I173" i="1"/>
  <c r="E134" i="1"/>
  <c r="E133" i="1"/>
  <c r="E140" i="1"/>
  <c r="E132" i="1"/>
  <c r="E139" i="1"/>
  <c r="E136" i="1"/>
  <c r="E138" i="1"/>
  <c r="E137" i="1"/>
  <c r="E135" i="1"/>
  <c r="W11" i="14"/>
  <c r="V11" i="14"/>
  <c r="U11" i="14"/>
  <c r="T11" i="14"/>
  <c r="S11" i="14"/>
  <c r="R11" i="14"/>
  <c r="Q11" i="14"/>
  <c r="P11" i="14"/>
  <c r="O11" i="14"/>
  <c r="N11" i="14"/>
  <c r="M11" i="14"/>
  <c r="L11" i="14"/>
  <c r="K11" i="14"/>
  <c r="J11" i="14"/>
  <c r="I11" i="14"/>
  <c r="H11" i="14"/>
  <c r="G11" i="14"/>
  <c r="G13" i="14" s="1"/>
  <c r="F11" i="14"/>
  <c r="F13" i="14" s="1"/>
  <c r="E11" i="14"/>
  <c r="S32" i="10"/>
  <c r="T32" i="10"/>
  <c r="U32" i="10"/>
  <c r="V32" i="10"/>
  <c r="W32" i="10"/>
  <c r="A183" i="1"/>
  <c r="W12" i="14" l="1"/>
  <c r="W13" i="14" s="1"/>
  <c r="C237" i="54"/>
  <c r="V12" i="14"/>
  <c r="V13" i="14" s="1"/>
  <c r="C237" i="53"/>
  <c r="U12" i="14"/>
  <c r="U13" i="14" s="1"/>
  <c r="C237" i="52"/>
  <c r="T12" i="14"/>
  <c r="T13" i="14" s="1"/>
  <c r="C237" i="51"/>
  <c r="C237" i="50"/>
  <c r="S12" i="14"/>
  <c r="S13" i="14" s="1"/>
  <c r="R12" i="14"/>
  <c r="R13" i="14" s="1"/>
  <c r="C237" i="49"/>
  <c r="Q12" i="14"/>
  <c r="Q13" i="14" s="1"/>
  <c r="C237" i="48"/>
  <c r="P12" i="14"/>
  <c r="P13" i="14" s="1"/>
  <c r="C237" i="47"/>
  <c r="C237" i="46"/>
  <c r="O12" i="14"/>
  <c r="O13" i="14" s="1"/>
  <c r="C237" i="45"/>
  <c r="N12" i="14"/>
  <c r="N13" i="14" s="1"/>
  <c r="M12" i="14"/>
  <c r="M13" i="14" s="1"/>
  <c r="C237" i="38"/>
  <c r="C237" i="40"/>
  <c r="L12" i="14"/>
  <c r="L13" i="14" s="1"/>
  <c r="K12" i="14"/>
  <c r="K13" i="14" s="1"/>
  <c r="C237" i="39"/>
  <c r="J12" i="14"/>
  <c r="J13" i="14" s="1"/>
  <c r="C237" i="44"/>
  <c r="C237" i="43"/>
  <c r="I12" i="14"/>
  <c r="I13" i="14" s="1"/>
  <c r="H12" i="14"/>
  <c r="H13" i="14" s="1"/>
  <c r="C237" i="42"/>
  <c r="C237" i="36"/>
  <c r="E12" i="14"/>
  <c r="C82" i="1"/>
  <c r="C211" i="1"/>
  <c r="D26" i="1" s="1"/>
  <c r="D27" i="10"/>
  <c r="D26" i="10"/>
  <c r="D29" i="10"/>
  <c r="E13" i="14"/>
  <c r="D18" i="1"/>
  <c r="D21" i="1"/>
  <c r="D17" i="1"/>
  <c r="D24" i="1"/>
  <c r="F198" i="1"/>
  <c r="F197" i="1"/>
  <c r="F189" i="1"/>
  <c r="F196" i="1"/>
  <c r="F187" i="1"/>
  <c r="F195" i="1"/>
  <c r="F199" i="1"/>
  <c r="F194" i="1"/>
  <c r="F201" i="1"/>
  <c r="F193" i="1"/>
  <c r="F200" i="1"/>
  <c r="F192" i="1"/>
  <c r="F190" i="1"/>
  <c r="F191" i="1"/>
  <c r="F188" i="1"/>
  <c r="F202" i="1"/>
  <c r="E125" i="1"/>
  <c r="V16" i="10"/>
  <c r="V36" i="10" s="1"/>
  <c r="T16" i="10"/>
  <c r="T36" i="10" s="1"/>
  <c r="G52" i="1"/>
  <c r="D22" i="1"/>
  <c r="G74" i="1"/>
  <c r="D23" i="1"/>
  <c r="C9" i="14"/>
  <c r="C8" i="14"/>
  <c r="D233" i="54" l="1"/>
  <c r="D232" i="54"/>
  <c r="C239" i="54"/>
  <c r="C29" i="54" s="1"/>
  <c r="D231" i="54"/>
  <c r="D234" i="54"/>
  <c r="D230" i="54"/>
  <c r="D235" i="54"/>
  <c r="D232" i="53"/>
  <c r="C239" i="53"/>
  <c r="C29" i="53" s="1"/>
  <c r="D235" i="53"/>
  <c r="D230" i="53"/>
  <c r="D231" i="53"/>
  <c r="D233" i="53"/>
  <c r="D234" i="53"/>
  <c r="C239" i="52"/>
  <c r="C29" i="52" s="1"/>
  <c r="D231" i="52"/>
  <c r="D230" i="52"/>
  <c r="D235" i="52"/>
  <c r="D234" i="52"/>
  <c r="D233" i="52"/>
  <c r="D232" i="52"/>
  <c r="D233" i="51"/>
  <c r="D235" i="51"/>
  <c r="D234" i="51"/>
  <c r="D230" i="51"/>
  <c r="D232" i="51"/>
  <c r="C239" i="51"/>
  <c r="C29" i="51" s="1"/>
  <c r="D231" i="51"/>
  <c r="D233" i="50"/>
  <c r="D230" i="50"/>
  <c r="D234" i="50"/>
  <c r="D235" i="50"/>
  <c r="C239" i="50"/>
  <c r="C29" i="50" s="1"/>
  <c r="D231" i="50"/>
  <c r="D232" i="50"/>
  <c r="D234" i="49"/>
  <c r="C239" i="49"/>
  <c r="C29" i="49" s="1"/>
  <c r="D233" i="49"/>
  <c r="D235" i="49"/>
  <c r="D231" i="49"/>
  <c r="D230" i="49"/>
  <c r="D232" i="49"/>
  <c r="D235" i="48"/>
  <c r="D233" i="48"/>
  <c r="D232" i="48"/>
  <c r="D234" i="48"/>
  <c r="D230" i="48"/>
  <c r="C239" i="48"/>
  <c r="C29" i="48" s="1"/>
  <c r="D231" i="48"/>
  <c r="C239" i="47"/>
  <c r="C29" i="47" s="1"/>
  <c r="D233" i="47"/>
  <c r="D234" i="47"/>
  <c r="D235" i="47"/>
  <c r="D231" i="47"/>
  <c r="D232" i="47"/>
  <c r="D230" i="47"/>
  <c r="D234" i="46"/>
  <c r="D235" i="46"/>
  <c r="D233" i="46"/>
  <c r="D231" i="46"/>
  <c r="D230" i="46"/>
  <c r="C239" i="46"/>
  <c r="C29" i="46" s="1"/>
  <c r="D232" i="46"/>
  <c r="D233" i="45"/>
  <c r="D231" i="45"/>
  <c r="D232" i="45"/>
  <c r="D230" i="45"/>
  <c r="D234" i="45"/>
  <c r="C239" i="45"/>
  <c r="C29" i="45" s="1"/>
  <c r="D235" i="45"/>
  <c r="C239" i="38"/>
  <c r="C29" i="38" s="1"/>
  <c r="D233" i="38"/>
  <c r="D234" i="38"/>
  <c r="D232" i="38"/>
  <c r="D235" i="38"/>
  <c r="D230" i="38"/>
  <c r="D231" i="38"/>
  <c r="D235" i="40"/>
  <c r="D232" i="40"/>
  <c r="C239" i="40"/>
  <c r="C29" i="40" s="1"/>
  <c r="D234" i="40"/>
  <c r="D233" i="40"/>
  <c r="D231" i="40"/>
  <c r="D230" i="40"/>
  <c r="D233" i="39"/>
  <c r="D230" i="39"/>
  <c r="C239" i="39"/>
  <c r="C29" i="39" s="1"/>
  <c r="D231" i="39"/>
  <c r="D235" i="39"/>
  <c r="D234" i="39"/>
  <c r="D232" i="39"/>
  <c r="D235" i="44"/>
  <c r="D233" i="44"/>
  <c r="C239" i="44"/>
  <c r="C29" i="44" s="1"/>
  <c r="D230" i="44"/>
  <c r="D231" i="44"/>
  <c r="D234" i="44"/>
  <c r="D232" i="44"/>
  <c r="D233" i="43"/>
  <c r="D234" i="43"/>
  <c r="D232" i="43"/>
  <c r="D231" i="43"/>
  <c r="D235" i="43"/>
  <c r="C239" i="43"/>
  <c r="C29" i="43" s="1"/>
  <c r="D230" i="43"/>
  <c r="C239" i="42"/>
  <c r="C29" i="42" s="1"/>
  <c r="D232" i="42"/>
  <c r="D231" i="42"/>
  <c r="D233" i="42"/>
  <c r="D235" i="42"/>
  <c r="D234" i="42"/>
  <c r="D230" i="42"/>
  <c r="D235" i="36"/>
  <c r="D231" i="36"/>
  <c r="D234" i="36"/>
  <c r="D232" i="36"/>
  <c r="D233" i="36"/>
  <c r="D230" i="36"/>
  <c r="C239" i="36"/>
  <c r="C29" i="36" s="1"/>
  <c r="C81" i="1"/>
  <c r="H17" i="1" s="1"/>
  <c r="D6" i="10" s="1"/>
  <c r="H18" i="1"/>
  <c r="D7" i="10" s="1"/>
  <c r="C7" i="10" s="1"/>
  <c r="C220" i="1"/>
  <c r="C10" i="10"/>
  <c r="D20" i="1"/>
  <c r="D25" i="1"/>
  <c r="F203" i="1"/>
  <c r="C10" i="14"/>
  <c r="D19" i="1" l="1"/>
  <c r="C91" i="1"/>
  <c r="C9" i="10"/>
  <c r="C8" i="10"/>
  <c r="C6" i="10"/>
  <c r="C235" i="1"/>
  <c r="R32" i="10" l="1"/>
  <c r="Q32" i="10"/>
  <c r="P32" i="10"/>
  <c r="O32" i="10"/>
  <c r="N32" i="10"/>
  <c r="M32" i="10"/>
  <c r="L32" i="10"/>
  <c r="K32" i="10"/>
  <c r="J32" i="10"/>
  <c r="I32" i="10"/>
  <c r="H32" i="10"/>
  <c r="G32" i="10"/>
  <c r="F32" i="10"/>
  <c r="E32" i="10"/>
  <c r="R16" i="10"/>
  <c r="P16" i="10"/>
  <c r="N16" i="10"/>
  <c r="L16" i="10"/>
  <c r="J16" i="10"/>
  <c r="H16" i="10"/>
  <c r="F16" i="10"/>
  <c r="R36" i="10" l="1"/>
  <c r="J36" i="10"/>
  <c r="F36" i="10"/>
  <c r="N36" i="10"/>
  <c r="L36" i="10"/>
  <c r="H36" i="10"/>
  <c r="P36" i="10"/>
  <c r="C6" i="14"/>
  <c r="D11" i="14" l="1"/>
  <c r="C11" i="14" l="1"/>
  <c r="B78" i="1"/>
  <c r="B34" i="1" l="1"/>
  <c r="B145" i="1"/>
  <c r="B169" i="1"/>
  <c r="B129" i="1"/>
  <c r="B95" i="1"/>
  <c r="B56" i="1"/>
  <c r="B207" i="1"/>
  <c r="B184" i="1"/>
  <c r="I180" i="1" l="1"/>
  <c r="E165" i="1"/>
  <c r="E141" i="1"/>
  <c r="C29" i="10"/>
  <c r="C27" i="10"/>
  <c r="D22" i="10"/>
  <c r="C22" i="10" s="1"/>
  <c r="D28" i="10"/>
  <c r="C28" i="10" s="1"/>
  <c r="D31" i="10"/>
  <c r="C31" i="10" s="1"/>
  <c r="D23" i="10"/>
  <c r="C23" i="10" s="1"/>
  <c r="C26" i="10"/>
  <c r="D30" i="10"/>
  <c r="C30" i="10" s="1"/>
  <c r="E108" i="1" l="1"/>
  <c r="D25" i="10"/>
  <c r="C25" i="10" s="1"/>
  <c r="H27" i="1" l="1"/>
  <c r="D24" i="10"/>
  <c r="D27" i="1"/>
  <c r="D12" i="14" l="1"/>
  <c r="D32" i="10"/>
  <c r="C24" i="10"/>
  <c r="C32" i="10" s="1"/>
  <c r="C237" i="1"/>
  <c r="C239" i="1" l="1"/>
  <c r="C29" i="1" s="1"/>
  <c r="W33" i="10"/>
  <c r="O33" i="10"/>
  <c r="G33" i="10"/>
  <c r="V33" i="10"/>
  <c r="N33" i="10"/>
  <c r="F33" i="10"/>
  <c r="U33" i="10"/>
  <c r="M33" i="10"/>
  <c r="E33" i="10"/>
  <c r="T33" i="10"/>
  <c r="L33" i="10"/>
  <c r="C33" i="10"/>
  <c r="S33" i="10"/>
  <c r="K33" i="10"/>
  <c r="R33" i="10"/>
  <c r="J33" i="10"/>
  <c r="H33" i="10"/>
  <c r="Q33" i="10"/>
  <c r="I33" i="10"/>
  <c r="P33" i="10"/>
  <c r="D33" i="10"/>
  <c r="D235" i="1"/>
  <c r="D233" i="1"/>
  <c r="D232" i="1"/>
  <c r="D231" i="1"/>
  <c r="D234" i="1"/>
  <c r="D230" i="1"/>
  <c r="D16" i="10"/>
  <c r="D36" i="10" s="1"/>
  <c r="C12" i="14"/>
  <c r="C13" i="14" s="1"/>
  <c r="D13" i="14"/>
  <c r="U16" i="10" l="1"/>
  <c r="U36" i="10" s="1"/>
  <c r="E16" i="10"/>
  <c r="E36" i="10" s="1"/>
  <c r="K16" i="10"/>
  <c r="M16" i="10"/>
  <c r="M36" i="10" s="1"/>
  <c r="W16" i="10"/>
  <c r="W36" i="10" s="1"/>
  <c r="I16" i="10"/>
  <c r="I36" i="10" s="1"/>
  <c r="O16" i="10"/>
  <c r="O36" i="10" s="1"/>
  <c r="S16" i="10"/>
  <c r="S36" i="10" s="1"/>
  <c r="G16" i="10"/>
  <c r="G36" i="10" s="1"/>
  <c r="Q16" i="10"/>
  <c r="Q36" i="10" s="1"/>
  <c r="C16" i="10" l="1"/>
  <c r="K17" i="10" s="1"/>
  <c r="K36" i="10"/>
  <c r="J17" i="10" l="1"/>
  <c r="W17" i="10"/>
  <c r="I17" i="10"/>
  <c r="C17" i="10"/>
  <c r="E17" i="10"/>
  <c r="M17" i="10"/>
  <c r="P17" i="10"/>
  <c r="S17" i="10"/>
  <c r="G17" i="10"/>
  <c r="V17" i="10"/>
  <c r="T17" i="10"/>
  <c r="H17" i="10"/>
  <c r="L17" i="10"/>
  <c r="Q17" i="10"/>
  <c r="D17" i="10"/>
  <c r="F17" i="10"/>
  <c r="O17" i="10"/>
  <c r="N17" i="10"/>
  <c r="C36" i="10"/>
  <c r="U17" i="10"/>
  <c r="R17" i="10"/>
</calcChain>
</file>

<file path=xl/sharedStrings.xml><?xml version="1.0" encoding="utf-8"?>
<sst xmlns="http://schemas.openxmlformats.org/spreadsheetml/2006/main" count="2098" uniqueCount="203">
  <si>
    <t>Totale kosten</t>
  </si>
  <si>
    <t>Totaal</t>
  </si>
  <si>
    <t>Werkpakket</t>
  </si>
  <si>
    <t>Aanschafwaarde</t>
  </si>
  <si>
    <t>Afschrijvingstermijn in maanden</t>
  </si>
  <si>
    <t>% toerekening aan project</t>
  </si>
  <si>
    <t>Bedrag</t>
  </si>
  <si>
    <t>Projectpartner 15</t>
  </si>
  <si>
    <t>Projectpartner 14</t>
  </si>
  <si>
    <t>Projectpartner 13</t>
  </si>
  <si>
    <t>Projectpartner 12</t>
  </si>
  <si>
    <t>Projectpartner 11</t>
  </si>
  <si>
    <t>Projectpartner 10</t>
  </si>
  <si>
    <t>Projectpartner 9</t>
  </si>
  <si>
    <t>Projectpartner 8</t>
  </si>
  <si>
    <t>Projectpartner 7</t>
  </si>
  <si>
    <t>Projectpartner 6</t>
  </si>
  <si>
    <t>Projectpartner 5</t>
  </si>
  <si>
    <t>Projectpartner 4</t>
  </si>
  <si>
    <t>Projectpartner 3</t>
  </si>
  <si>
    <t>Projectpartner 2</t>
  </si>
  <si>
    <t>Type organisatie</t>
  </si>
  <si>
    <t>Afschrijvingskosten</t>
  </si>
  <si>
    <t>Kostensoort</t>
  </si>
  <si>
    <t>IKS voor kennisinstellingen</t>
  </si>
  <si>
    <t>Bijdragen in natura</t>
  </si>
  <si>
    <t>Penvoerder</t>
  </si>
  <si>
    <t>Selectievelden</t>
  </si>
  <si>
    <t>Invoervelden</t>
  </si>
  <si>
    <t>Doorrekenvelden</t>
  </si>
  <si>
    <t>Overige kosten</t>
  </si>
  <si>
    <t>Toelichting</t>
  </si>
  <si>
    <t>TOTALE BEGROTING</t>
  </si>
  <si>
    <t>% van totale kosten</t>
  </si>
  <si>
    <t>LET OP: DIT TABBLAD WORDT AUTOMATISCH GEVULD. U HOEFT HIER NIETS IN TE VULLEN!</t>
  </si>
  <si>
    <t>Financiering</t>
  </si>
  <si>
    <t>Financier</t>
  </si>
  <si>
    <t>Overige publieke financiering</t>
  </si>
  <si>
    <t>Overige private financiering</t>
  </si>
  <si>
    <t>Sluitende financiering?</t>
  </si>
  <si>
    <t>Toelichting bijdrage in natura</t>
  </si>
  <si>
    <t>TOTALE FINANCIERING</t>
  </si>
  <si>
    <t>Totale financiering</t>
  </si>
  <si>
    <t>Totale begroting</t>
  </si>
  <si>
    <t>FINANCIERING</t>
  </si>
  <si>
    <t>Toelichting (optioneel)</t>
  </si>
  <si>
    <t>Klein</t>
  </si>
  <si>
    <t>Kostensoorten</t>
  </si>
  <si>
    <t>Stichting</t>
  </si>
  <si>
    <t>Kennisinstelling</t>
  </si>
  <si>
    <t>Omvang organisatie</t>
  </si>
  <si>
    <t>Micro</t>
  </si>
  <si>
    <t>Middel</t>
  </si>
  <si>
    <t>Groot</t>
  </si>
  <si>
    <t>Projectpartner 16</t>
  </si>
  <si>
    <t>Projectpartner 17</t>
  </si>
  <si>
    <t>Projectpartner 18</t>
  </si>
  <si>
    <t>Projectpartner 19</t>
  </si>
  <si>
    <t>Projectpartner 20</t>
  </si>
  <si>
    <t>Nummer en naam werkpakket</t>
  </si>
  <si>
    <t>nvt</t>
  </si>
  <si>
    <t>Aantal uren totaal</t>
  </si>
  <si>
    <t>Projectnaam:</t>
  </si>
  <si>
    <t>Vereniging</t>
  </si>
  <si>
    <t>Eenmanszaak</t>
  </si>
  <si>
    <t>Keuzeopties</t>
  </si>
  <si>
    <t>Naam Penvoerder:</t>
  </si>
  <si>
    <t>Type organisatie:</t>
  </si>
  <si>
    <t>Omvang organisatie:</t>
  </si>
  <si>
    <t>Vestigingsplaats:</t>
  </si>
  <si>
    <t>Staatssteunartikel</t>
  </si>
  <si>
    <t>Consequentie</t>
  </si>
  <si>
    <t>Optie 1</t>
  </si>
  <si>
    <t>Optie 2</t>
  </si>
  <si>
    <t>Optie 1K</t>
  </si>
  <si>
    <t>Optie 2K</t>
  </si>
  <si>
    <t>Optie 3</t>
  </si>
  <si>
    <t>Optie 3K</t>
  </si>
  <si>
    <t>Optie</t>
  </si>
  <si>
    <t>TOTAAL</t>
  </si>
  <si>
    <t>Werkpakketnummer</t>
  </si>
  <si>
    <t>Financiering gelijk aan kosten?</t>
  </si>
  <si>
    <t>Volgorde</t>
  </si>
  <si>
    <t>Toelichting: Deze kostensoort is alleen te hanteren voor kennisinstellingen.</t>
  </si>
  <si>
    <t>CHECK:</t>
  </si>
  <si>
    <t>Kostenbegroting invoertabellen</t>
  </si>
  <si>
    <t>KVK-nummer:</t>
  </si>
  <si>
    <t>Eigen bijdrage publiek</t>
  </si>
  <si>
    <t>Eigen bijdrage privaat</t>
  </si>
  <si>
    <t>Omschrijving investering</t>
  </si>
  <si>
    <t>Werkpakketnaam</t>
  </si>
  <si>
    <t>Functie medewerker(s)</t>
  </si>
  <si>
    <r>
      <t xml:space="preserve">Op basis van de gekozen keuzeoptie kunt u deze kostensoort </t>
    </r>
    <r>
      <rPr>
        <u/>
        <sz val="11"/>
        <color theme="1"/>
        <rFont val="Calibri"/>
        <family val="2"/>
        <scheme val="minor"/>
      </rPr>
      <t>niet</t>
    </r>
    <r>
      <rPr>
        <sz val="11"/>
        <color theme="1"/>
        <rFont val="Calibri"/>
        <family val="2"/>
        <scheme val="minor"/>
      </rPr>
      <t xml:space="preserve"> hanteren. </t>
    </r>
  </si>
  <si>
    <t>Omschrijving kosten</t>
  </si>
  <si>
    <t>Totalen werkpakketten en kostensoorten gelijk?</t>
  </si>
  <si>
    <t>Sluit het totaal van de werkpakketten niet aan op het totaal van de kostensoorten? Ga dan voor de betreffende partner na of bij de kostenregels alle werkpakketten zijn ingevuld, of dat een werkpakketnaam is aangepast.</t>
  </si>
  <si>
    <t>Andere vrijstelling (licht toe)</t>
  </si>
  <si>
    <t>Artikel 25, 2e lid, onder b</t>
  </si>
  <si>
    <t>Artikel 25, 2e lid, onder c</t>
  </si>
  <si>
    <t>Artikel 25, 2e lid, onder d</t>
  </si>
  <si>
    <r>
      <rPr>
        <b/>
        <sz val="18"/>
        <rFont val="Trebuchet MS"/>
        <family val="2"/>
      </rPr>
      <t>Samenvatting kostenbegroting</t>
    </r>
    <r>
      <rPr>
        <b/>
        <sz val="14"/>
        <rFont val="Trebuchet MS"/>
        <family val="2"/>
      </rPr>
      <t xml:space="preserve">
</t>
    </r>
    <r>
      <rPr>
        <sz val="14"/>
        <rFont val="Trebuchet MS"/>
        <family val="2"/>
      </rPr>
      <t>(deze twee tabellen worden automatisch gevuld, u hoeft hier niets in te vullen!)</t>
    </r>
  </si>
  <si>
    <t>Aantal maanden gebruik binnen de projectperiode</t>
  </si>
  <si>
    <r>
      <t xml:space="preserve">Gebruik de aangegeven financieringscategorieën om de voorziene financiering van uw kosten weer te geven. Voeg geen eigen categorieën toe.  
- Met 'gevraagde subsidie' wordt de subsidie bedoeld die u met dit project bij het programma aanvraagt. 
- Met 'eigen bijdrage' wordt de bijdrage bedoeld die u als projectdeelnemer uit eigen middelen financiert. Bent u een publiekrechtelijke organisatie? Vul dit bedrag dan in bij 'Eigen bijdrage publiek'. Bent u een privaatrechtelijke organisatie? Vul dit bedrag dan in bij 'Eigen bijdrage privaat'.
- Met 'Overige publieke financiering' wordt bedoeld een bijdrage van publiekrechtelijke organisaties die geen deelnemer in het project zijn (en dus geen kosten opvoeren voor subsidie), anders dan de in deze aanvraag aangevraagde subsidie. Dit kan bijvoorbeeld een bijdrage van andere overheden zijn in de vorm van subsidie, of een externe bijdrage van een kennisinstelling die geen deelnemer is in het project.
- Met ‘Overige private financiering’ wordt bedoeld een bijdrage (om-niet) van private partijen die geen deelnemer in het project zijn (en dus geen kosten opvoeren voor subsidie).
</t>
    </r>
    <r>
      <rPr>
        <u/>
        <sz val="10"/>
        <color theme="1" tint="0.249977111117893"/>
        <rFont val="Trebuchet MS"/>
        <family val="2"/>
      </rPr>
      <t>Let op</t>
    </r>
    <r>
      <rPr>
        <sz val="10"/>
        <color theme="1" tint="0.249977111117893"/>
        <rFont val="Trebuchet MS"/>
        <family val="2"/>
      </rPr>
      <t>: de financiering kan in een openstelling gemaximeerd zijn op een percentage van de kosten of een absoluut bedrag. Dergelijke restricties zijn niet in het format verwerkt.</t>
    </r>
  </si>
  <si>
    <t>Besloten vennootschap</t>
  </si>
  <si>
    <t>Commanditair vennootschap (CV)</t>
  </si>
  <si>
    <t>Coöperatie en onderlinge waarborgmaatschappij</t>
  </si>
  <si>
    <t>Europees economisch samenwerkingsverband (EESV)</t>
  </si>
  <si>
    <t>Europese coöperatieve vennootschap (SCE)</t>
  </si>
  <si>
    <t>Europese naamloze vennootschap (SE)</t>
  </si>
  <si>
    <t>Kerkgenootschap</t>
  </si>
  <si>
    <t>Maatschap</t>
  </si>
  <si>
    <t>Naamloze vennootschap (NV)</t>
  </si>
  <si>
    <t>Vennootschap onder firma (VOF)</t>
  </si>
  <si>
    <t>Tarief/prijs</t>
  </si>
  <si>
    <t>Restwaarde</t>
  </si>
  <si>
    <t>Gemeente</t>
  </si>
  <si>
    <t>Provincie</t>
  </si>
  <si>
    <t>Waterschap</t>
  </si>
  <si>
    <t>Overige publieke organisatie</t>
  </si>
  <si>
    <t>Overige private organisatie</t>
  </si>
  <si>
    <t>Eenheid/aantal</t>
  </si>
  <si>
    <t>Niet van toepassing</t>
  </si>
  <si>
    <t>Instructie begrotingsformat GLB-aanvraag 2023-2027</t>
  </si>
  <si>
    <t>Loonkosten plus vast % (44,2% + 15%)</t>
  </si>
  <si>
    <t>Loonkosten plus vast % (44,2%)</t>
  </si>
  <si>
    <t>Forfait van 23% voor loonkosten en eigen arbeid</t>
  </si>
  <si>
    <t>Vast uurtarief eigen arbeid - € 50,-</t>
  </si>
  <si>
    <t>Vast uurtarief eigen arbeid - € 43,-</t>
  </si>
  <si>
    <t xml:space="preserve">Overige kosten </t>
  </si>
  <si>
    <t xml:space="preserve">Forfait van 40% voor overige kosten </t>
  </si>
  <si>
    <t>Eigen arbeid</t>
  </si>
  <si>
    <t>Vast uurtarief eigen arbeid (€ 50)</t>
  </si>
  <si>
    <t>Vast uurtarief eigen arbeid (€ 43)</t>
  </si>
  <si>
    <t>Optie 1: Subsidiabele kosten zonder vereenvoudigde kostenoptie</t>
  </si>
  <si>
    <t>Optie 2: Subsidiabele kosten met vereenvoudigde kostenoptie voor overige kosten</t>
  </si>
  <si>
    <t>Optie 3: Subsidiabele kosten met vereenvoudigde kostenoptie voor arbeidskosten</t>
  </si>
  <si>
    <t>Vast uurtarief eigen arbeid - € 50</t>
  </si>
  <si>
    <t>Vast uurtarief eigen arbeid - € 43</t>
  </si>
  <si>
    <t>Gevraagde subsidie - GLB</t>
  </si>
  <si>
    <t>Jaar</t>
  </si>
  <si>
    <t>Uurtarief</t>
  </si>
  <si>
    <t>Aantal uren</t>
  </si>
  <si>
    <t>Toelichting: Dit forfait wordt automatisch berekend over de 'Bijdragen in natura', 'Afschrijvingskosten' en 'Overige kosten'. U hoeft deze tabel niet zelf in te vullen.</t>
  </si>
  <si>
    <t>Forfait 40% voor overige kosten</t>
  </si>
  <si>
    <t>Toelichting: Dit forfait wordt automatisch berekend over de 'Loonkosten plus vast % (44,2%)' en 'Vast uurtarief eigen arbeid - € 43'. U hoeft deze tabel niet zelf in te vullen.</t>
  </si>
  <si>
    <t>Uurtarief (incl. 15% overhead)</t>
  </si>
  <si>
    <t>Toelichting: Zie voor berekening tabblad 'Instructie'</t>
  </si>
  <si>
    <t>Naam Partner 2:</t>
  </si>
  <si>
    <t>Naam Partner 3:</t>
  </si>
  <si>
    <t>Naam Partner 4:</t>
  </si>
  <si>
    <t>Naam Partner 5:</t>
  </si>
  <si>
    <t>Naam Partner 6:</t>
  </si>
  <si>
    <t>Naam Partner 7:</t>
  </si>
  <si>
    <t>Naam Partner 8:</t>
  </si>
  <si>
    <t>Naam Partner 9:</t>
  </si>
  <si>
    <t>Naam Partner 10:</t>
  </si>
  <si>
    <t>Naam Partner 11:</t>
  </si>
  <si>
    <t>Naam Partner 12:</t>
  </si>
  <si>
    <t>Naam Partner 13:</t>
  </si>
  <si>
    <t>Naam Partner 14:</t>
  </si>
  <si>
    <t>Naam Partner 15:</t>
  </si>
  <si>
    <t>Naam Partner 16:</t>
  </si>
  <si>
    <t>Naam Partner 17:</t>
  </si>
  <si>
    <t>Naam Partner 18:</t>
  </si>
  <si>
    <t>Naam Partner 19:</t>
  </si>
  <si>
    <t>Naam Partner 20:</t>
  </si>
  <si>
    <t>Begrotingsoptie</t>
  </si>
  <si>
    <r>
      <rPr>
        <b/>
        <sz val="11"/>
        <color theme="1"/>
        <rFont val="Calibri"/>
        <family val="2"/>
        <scheme val="minor"/>
      </rPr>
      <t>Optie 1</t>
    </r>
    <r>
      <rPr>
        <sz val="11"/>
        <color theme="1"/>
        <rFont val="Calibri"/>
        <family val="2"/>
        <scheme val="minor"/>
      </rPr>
      <t>: Subsidiabele kosten zonder vereenvoudigde kostenoptie</t>
    </r>
  </si>
  <si>
    <r>
      <rPr>
        <b/>
        <sz val="11"/>
        <color theme="1"/>
        <rFont val="Calibri"/>
        <family val="2"/>
        <scheme val="minor"/>
      </rPr>
      <t>Optie 3</t>
    </r>
    <r>
      <rPr>
        <sz val="11"/>
        <color theme="1"/>
        <rFont val="Calibri"/>
        <family val="2"/>
        <scheme val="minor"/>
      </rPr>
      <t>: Subsidiabele kosten met vereenvoudigde kostenoptie voor arbeidskosten</t>
    </r>
  </si>
  <si>
    <r>
      <rPr>
        <b/>
        <sz val="11"/>
        <color theme="1"/>
        <rFont val="Calibri"/>
        <family val="2"/>
        <scheme val="minor"/>
      </rPr>
      <t>Optie 2</t>
    </r>
    <r>
      <rPr>
        <sz val="11"/>
        <color theme="1"/>
        <rFont val="Calibri"/>
        <family val="2"/>
        <scheme val="minor"/>
      </rPr>
      <t>: Subsidiabele kosten met vereenvoudigde kostenoptie voor overige kosten</t>
    </r>
  </si>
  <si>
    <t>Optie 1: Subsidiabele kosten zonder vereenvoudigde kostenoptie;</t>
  </si>
  <si>
    <t>Deze kostensoort is bedoeld voor direct met het project verbonden out-of-pocket uitgaven. Dat zijn uitgaven tijdens de projectperiode waarvoor een factuur en betaalbewijs kan worden overlegd. Bijvoorbeeld uitgaven voor de inhuur van externen, de aankoop van machines en materialen, kosten voor communicatie-activiteiten en toerekenbare reis- en verblijfskosten.</t>
  </si>
  <si>
    <t xml:space="preserve">Met deze kostensoort worden de subsidiabele arbeidskosten van het project berekend met een vereenvoudigde kostenoptie. Er wordt niet gerekend met individuele uurtarieven en een begroting van de inzet (in uren) per medewerker. De arbeidskosten (inclusief de indirecte kosten van het project) worden berekend met een vaste opslag van 23% over het totaal van de ander directe projectkosten (niet zijnde arbeidskosten). Rekenvoorbeeld: als het totaal van de overige kosten voor het project € 45.000,- bedraagt, dan mag bij keuze voor deze kostensort 0,23 * €45.000,- = € 10,350,- worden begroot voor arbeidskosten, eigen arbeid en overhead. </t>
  </si>
  <si>
    <r>
      <t xml:space="preserve">De kostensoort Afschrijvingskosten wordt gebruikt voor de kosten van zaken die al in het bezit zijn van de aanvrager en die ten behoeve van het project worden gebruikt, zoals een kettingzaag, een trekker of een printer. Voor de berkening van de subsidiabele afschrijvingskosten moet worden aangesloten bij de eigen administratie waarbij gangbare bedrijfseconomisch aanvaarde uitgangspunten worden gehanteerd met betrekking tot afschrijvingsperiode en restwaarde. De afschrijvingskosten zijn slechts subsidiabel voor zover zij toe te rekenen zijn aan de subsidiabele activiteiten. In het geval van een trekker bijvoorbeeld, gaat het om de tijd dat deze trekker voor het project wordt gebruikt. Toerekening is naar evenredigheid van de tijd waarin het object wordt gebruikt voor het project, gerelateerd aan de normale bezetting. Met ‘normale bezetting’ wordt bedoeld het aantal prestatie-eenheden dat het betreffende object, volgens een realistische inschatting van de subsidieontvanger, over de totale levensduur van het object jaarlijks levert. </t>
    </r>
    <r>
      <rPr>
        <u/>
        <sz val="10"/>
        <color theme="1"/>
        <rFont val="Trebuchet MS"/>
        <family val="2"/>
      </rPr>
      <t>Rekenvoorbeeld</t>
    </r>
    <r>
      <rPr>
        <sz val="10"/>
        <color theme="1"/>
        <rFont val="Trebuchet MS"/>
        <family val="2"/>
      </rPr>
      <t>: Als een machine met een nieuwwaarde van €10.000,- en een afschrijvingsperiode van 10 jaar voor twee jaar in het project wordt gebruikt met een gemiddelde inzet van 2 dagen in de week, worden de subsidiabele afschrijvingskosten als volgt berekend: € 10.000,- * (2/10) * (2/5) = € 800,-</t>
    </r>
  </si>
  <si>
    <r>
      <t xml:space="preserve">Met deze kostensoort worden de overige kosten van het project berekend wanneer de begroting wordt opgesteld volgens optie 2.  De overige kosten van het project worden bepaald door toepassing van een vaste opslag van 40% over de begrote arbeidskosten en eigen arbeid </t>
    </r>
    <r>
      <rPr>
        <u/>
        <sz val="10"/>
        <color theme="1"/>
        <rFont val="Trebuchet MS"/>
        <family val="2"/>
      </rPr>
      <t>exclusief</t>
    </r>
    <r>
      <rPr>
        <sz val="10"/>
        <color theme="1"/>
        <rFont val="Trebuchet MS"/>
        <family val="2"/>
      </rPr>
      <t xml:space="preserve"> overhead. Rekenvoorbeeld: arbeidskosten inclusief werkgeverslasten, maar exclusief overhead €10.000,-. De met het forfait berekende overige projectekosten bedragen €4.000 (€10.000 x 40%). De totale projectbegroting komt op €14.000.</t>
    </r>
  </si>
  <si>
    <r>
      <rPr>
        <b/>
        <sz val="11"/>
        <color theme="1"/>
        <rFont val="Calibri"/>
        <family val="2"/>
        <scheme val="minor"/>
      </rPr>
      <t>Optie 1</t>
    </r>
    <r>
      <rPr>
        <sz val="11"/>
        <color theme="1"/>
        <rFont val="Calibri"/>
        <family val="2"/>
        <scheme val="minor"/>
      </rPr>
      <t xml:space="preserve">: Subsidiabele kosten zonder vereenvoudigde kostenoptie </t>
    </r>
    <r>
      <rPr>
        <b/>
        <sz val="11"/>
        <color theme="1"/>
        <rFont val="Calibri"/>
        <family val="2"/>
        <scheme val="minor"/>
      </rPr>
      <t>en</t>
    </r>
    <r>
      <rPr>
        <sz val="11"/>
        <color theme="1"/>
        <rFont val="Calibri"/>
        <family val="2"/>
        <scheme val="minor"/>
      </rPr>
      <t xml:space="preserve">
</t>
    </r>
    <r>
      <rPr>
        <b/>
        <sz val="11"/>
        <color theme="1"/>
        <rFont val="Calibri"/>
        <family val="2"/>
        <scheme val="minor"/>
      </rPr>
      <t>Optie 2</t>
    </r>
    <r>
      <rPr>
        <sz val="11"/>
        <color theme="1"/>
        <rFont val="Calibri"/>
        <family val="2"/>
        <scheme val="minor"/>
      </rPr>
      <t>: Subsidiabele kosten met vereenvoudigde kostenoptie voor overige kosten</t>
    </r>
  </si>
  <si>
    <r>
      <rPr>
        <b/>
        <sz val="11"/>
        <color theme="1"/>
        <rFont val="Calibri"/>
        <family val="2"/>
        <scheme val="minor"/>
      </rPr>
      <t>Optie 1</t>
    </r>
    <r>
      <rPr>
        <sz val="11"/>
        <color theme="1"/>
        <rFont val="Calibri"/>
        <family val="2"/>
        <scheme val="minor"/>
      </rPr>
      <t xml:space="preserve">: Subsidiabele kosten zonder vereenvoudigde kostenoptie </t>
    </r>
    <r>
      <rPr>
        <b/>
        <sz val="11"/>
        <color theme="1"/>
        <rFont val="Calibri"/>
        <family val="2"/>
        <scheme val="minor"/>
      </rPr>
      <t>en</t>
    </r>
    <r>
      <rPr>
        <sz val="11"/>
        <color theme="1"/>
        <rFont val="Calibri"/>
        <family val="2"/>
        <scheme val="minor"/>
      </rPr>
      <t xml:space="preserve">
</t>
    </r>
    <r>
      <rPr>
        <b/>
        <sz val="11"/>
        <color theme="1"/>
        <rFont val="Calibri"/>
        <family val="2"/>
        <scheme val="minor"/>
      </rPr>
      <t xml:space="preserve">Optie 3: </t>
    </r>
    <r>
      <rPr>
        <sz val="11"/>
        <color theme="1"/>
        <rFont val="Calibri"/>
        <family val="2"/>
        <scheme val="minor"/>
      </rPr>
      <t>Subsidiabele kosten met vereenvoudigde kostenoptie voor arbeidskosten</t>
    </r>
  </si>
  <si>
    <t>Arbeidskosten plus vast % 
(44,2% werkgeverslasten en 15% overhead)</t>
  </si>
  <si>
    <t>VKO 23% voor arbeidskosten en eigen arbeid</t>
  </si>
  <si>
    <t>Arbeidskosten plus vast % 
(44,2% werkgeverslasten)</t>
  </si>
  <si>
    <t>VKO 40% voor overige kosten</t>
  </si>
  <si>
    <t xml:space="preserve">Deze kostensoort gebruikt u alleen bij begrotingsoptie 1 (zonder vereenvoudigde kostenoptie). De arbeidskosten worden berekend door het begrote aantal uren te vermenigvuldigen met een individueel uurtarief per medewerker. Het individuele uurtarief bevat drie componenten: het brutoloon, een opslag voor werkgeverslasten (44,2%) en een opslag voor de indirecte kosten van het project (15% overhead). Het individuele uurtarief wordt als volgt berekend: bruto jaarloon x 1,442 voor werkgeverslasten x 1,15 voor overhead / 1.720 uur op basis van een 40-urige werkweek. Is er sprake van een niet volledig gewerkt jaar of van een medewerker met een deeltijd dienstverband, dan wordt een aantal uren naar rato toegepast. Bij een dienstverband van 20 uur per week wordt bijvoorbeeld niet gerekend met 1.720 uren maar met 860 uren. Het totale aantal te subsidiëren uren, voor een bepaald jaar, kan niet meer bedragen dan 1.720 uur bij een voltijd dienstverband of een evenredig deel daarvan bij een deeltijd dienstverband. 
Rekenvoorbeeld uurtarief: €40.000,- (brutto jaarloon, 40 urige werkweek) * 1,442 * 1,15 / 1.720 = € 38,57. Rekenvoorbeeld subsidiabele arbeidskosten: 50 (uur inzet voor project) * € 38,57 (uurtarief) = €1.928,-
</t>
  </si>
  <si>
    <t>Deze kostensoort kan uitsluitend worden gebruikt door kennisinstellingen (zoals universiteiten en onderzoeksinstituten) en alleen indien de Integrale Kostensystematiek (IKS) van de organisatie is goedgekeurd door RVO. De arbeidskosten per medewerker worden berekend door het IKS-tarief voor de medewerker te vermenigvuldigen met het aantal begrote projecturen. 
Let op: Het maximale aantal te begroten uren voor een bepaald (kalender)jaar = het aantal uren per jaar dat is gebruikt voor de berekening van de IKS tarieven.</t>
  </si>
  <si>
    <t>Deze kostensoort wordt gebruikt wanneer u de overige kosten van het project (niet zijnde arbeidskosten) wilt berekenen met de VKO 40% voor overige kosten (zie onder kopje Overige kosten). De arbeidskosten worden berekend met individuele uurtarieven per medewerker exclusief 15% overhead, maar inclusief de vaste opslag van 44,2% voor werkgeverslasten. Rekenvoorbeeld uurtarief: €40.000,- (brutto jaarloon, 40 urige werkweek) * 1,442 / 1.720 = € 33,53. Rekenvoorbeeld subsidiabele arbeidskosten: 50 (uur inzet voor project) * € 33,53 (uurtarief) = €1.677,-
Let op: Het maximale aantal te begroten uren voor een bepaald (kalender)jaar = het aantal uren per jaar dat is gebruikt voor de berekening van het uurtarief van de medewerker.</t>
  </si>
  <si>
    <t xml:space="preserve">Voor projectmedewerkers die niet in loondienst zijn bij de aanvrager worden de subsidiabele kosten begroot met een vast tarief voor 'Eigen arbeid'. De subsidiabele kosten worden dan berekend door het aantal begrote uren te vermenigvuldigen met een uurtarief van € 50,- bij gebruik van begrotingsoptie 1 (zonder VKO)
Let op: Het maximale aantal te begroten uren per persoon voor een bepaald (kalender)jaar is 1372.
</t>
  </si>
  <si>
    <t xml:space="preserve">Voor projectmedewerkers die niet in loondienst zijn bij de aanvrager worden de subsidiabele kosten begroot met een vast tarief voor 'Eigen arbeid'. De subsidiabele kosten worden dan berekend door het aantal begrote uren te vermenigvuldigen met een uurtarief van € 43,- bij gebruik van begrotingsoptie 3 (met VKO)
Let op: Het maximale aantal te begroten uren per persoon voor een bepaald (kalender)jaar is 1372.
</t>
  </si>
  <si>
    <r>
      <t xml:space="preserve">Bijdragen in natura zijn in geld te waarderen inbreng van producten of diensten waarvoor geen bonnen en betaalbewijzen beschikbaar zijn. Bijdragen in natura kunnen voorkomen in de vorm van goederen, diensten en grond of onroerend goed. Goederen, grond of onroerende goederen die reeds vóór aanvang van de project-activiteiten in bezit zijn van de subsidieontvanger, kunnen als bijdrage in natura in het project worden ingebracht als hierover niet (meer) wordt afgeschreven. De waarde van de bijdrage moet op onafhankelijke wijze worden bepaald. Daarnaast moet bij inbreng van apparatuur een toerekening plaatsvinden die is gebaseerd op het gebruik binnen het project ten opzichte van de werkelijke bezetting. De waarde van ingebrachte grond of onroerend goed mag niet hoger zijn dan de normale marktwaarde die objectief is bepaald, bijvoorbeeld op basis van de WOZ-waarde op het moment van inbreng. Er kan ook een verklaring van een onafhankelijke en professionele deskundige worden gebruikt. Als een gemeente grond inbrengt kan de waarde ook gebaseerd worden op een recent raadsbesluit waarin grondprijs is vastgesteld. </t>
    </r>
    <r>
      <rPr>
        <sz val="10"/>
        <rFont val="Trebuchet MS"/>
        <family val="2"/>
      </rPr>
      <t xml:space="preserve">Ook vrijwilligersuren worden als bijdrage in natura begroot. </t>
    </r>
  </si>
  <si>
    <r>
      <t xml:space="preserve">arbeidskosten en eigen arbeid </t>
    </r>
    <r>
      <rPr>
        <b/>
        <u/>
        <sz val="11"/>
        <color theme="1"/>
        <rFont val="Trebuchet MS"/>
        <family val="2"/>
      </rPr>
      <t>inclusief</t>
    </r>
    <r>
      <rPr>
        <b/>
        <sz val="11"/>
        <color theme="1"/>
        <rFont val="Trebuchet MS"/>
        <family val="2"/>
      </rPr>
      <t xml:space="preserve"> overhead</t>
    </r>
  </si>
  <si>
    <r>
      <t xml:space="preserve">Arbeidskosten </t>
    </r>
    <r>
      <rPr>
        <b/>
        <u/>
        <sz val="11"/>
        <color theme="1"/>
        <rFont val="Trebuchet MS"/>
        <family val="2"/>
      </rPr>
      <t>exclusief</t>
    </r>
    <r>
      <rPr>
        <b/>
        <sz val="11"/>
        <color theme="1"/>
        <rFont val="Trebuchet MS"/>
        <family val="2"/>
      </rPr>
      <t xml:space="preserve"> overhead</t>
    </r>
  </si>
  <si>
    <t xml:space="preserve">     *Een werkpakket is een logische clustering van activiteiten binnen het project (bijvoorbeeld: coördinatie, uitvoering onderdeel a, b, etc. en rapportage). </t>
  </si>
  <si>
    <t>Door met de cursor op het betreffende veld te gaan staan, verschijnt aan de rechterkant een pijltje waarmee u kunt kiezen.</t>
  </si>
  <si>
    <t>Deze velden kunt u zelf invullen</t>
  </si>
  <si>
    <t>Deze velden kunt u niet aanpassen</t>
  </si>
  <si>
    <t>Natuurlijk persoon</t>
  </si>
  <si>
    <t>Omvang organisatie*:</t>
  </si>
  <si>
    <t>*Gebruikersgids bij de definitie van MKB</t>
  </si>
  <si>
    <t>Andere kosten</t>
  </si>
  <si>
    <t>In bovenstaande tabel zijn alleen de kostensoorten zichtbaar (in groen gekleurde cellen) die van toepassing zijn voor uw project op basis van de gekozen begrotingsoptie op tabblad 'Projectinfomatie'.</t>
  </si>
  <si>
    <r>
      <t xml:space="preserve">Bijdragen in natura </t>
    </r>
    <r>
      <rPr>
        <sz val="9"/>
        <color theme="1"/>
        <rFont val="Calibri"/>
        <family val="2"/>
        <scheme val="minor"/>
      </rPr>
      <t>(niet subsidiabel bij openstelling EIP)</t>
    </r>
  </si>
  <si>
    <r>
      <t>Afschrijvingskosten</t>
    </r>
    <r>
      <rPr>
        <sz val="9"/>
        <color theme="1"/>
        <rFont val="Calibri"/>
        <family val="2"/>
        <scheme val="minor"/>
      </rPr>
      <t xml:space="preserve">  (niet subsidiabel bij openstelling EIP)</t>
    </r>
  </si>
  <si>
    <r>
      <t xml:space="preserve">Afschrijvingskosten
</t>
    </r>
    <r>
      <rPr>
        <i/>
        <sz val="10"/>
        <color theme="1"/>
        <rFont val="Trebuchet MS"/>
        <family val="2"/>
      </rPr>
      <t>(niet subsidiabel bij openstellingen EIP)</t>
    </r>
  </si>
  <si>
    <r>
      <t xml:space="preserve">Bijdragen in natura
</t>
    </r>
    <r>
      <rPr>
        <i/>
        <sz val="10"/>
        <color theme="1"/>
        <rFont val="Trebuchet MS"/>
        <family val="2"/>
      </rPr>
      <t>(niet subsidiabel bij openstellingen EIP)</t>
    </r>
  </si>
  <si>
    <t>Versie mei 2025 - Provincie Noord-Brabant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</si>
</sst>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
    <numFmt numFmtId="166" formatCode="_ * #,##0_ ;_ * \-#,##0_ ;_ * &quot;-&quot;??_ ;_ @_ "/>
  </numFmts>
  <fonts count="51"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Trebuchet MS"/>
      <family val="2"/>
    </font>
    <font>
      <b/>
      <u/>
      <sz val="10"/>
      <name val="Trebuchet MS"/>
      <family val="2"/>
    </font>
    <font>
      <sz val="10"/>
      <name val="Trebuchet MS"/>
      <family val="2"/>
    </font>
    <font>
      <sz val="10"/>
      <color theme="1"/>
      <name val="Arial"/>
      <family val="2"/>
    </font>
    <font>
      <b/>
      <sz val="10"/>
      <color theme="1"/>
      <name val="Trebuchet MS"/>
      <family val="2"/>
    </font>
    <font>
      <b/>
      <sz val="10"/>
      <name val="Trebuchet MS"/>
      <family val="2"/>
    </font>
    <font>
      <sz val="10"/>
      <color theme="0"/>
      <name val="Trebuchet MS"/>
      <family val="2"/>
    </font>
    <font>
      <sz val="8"/>
      <name val="Calibri"/>
      <family val="2"/>
      <scheme val="minor"/>
    </font>
    <font>
      <b/>
      <u/>
      <sz val="14"/>
      <name val="Trebuchet MS"/>
      <family val="2"/>
    </font>
    <font>
      <sz val="11"/>
      <color theme="0"/>
      <name val="Calibri"/>
      <family val="2"/>
      <scheme val="minor"/>
    </font>
    <font>
      <b/>
      <sz val="10"/>
      <color theme="0"/>
      <name val="Trebuchet MS"/>
      <family val="2"/>
    </font>
    <font>
      <u/>
      <sz val="11"/>
      <color theme="1"/>
      <name val="Calibri"/>
      <family val="2"/>
      <scheme val="minor"/>
    </font>
    <font>
      <i/>
      <sz val="10"/>
      <color theme="1"/>
      <name val="Trebuchet MS"/>
      <family val="2"/>
    </font>
    <font>
      <i/>
      <sz val="11"/>
      <color theme="1"/>
      <name val="Calibri"/>
      <family val="2"/>
      <scheme val="minor"/>
    </font>
    <font>
      <b/>
      <sz val="11"/>
      <color theme="1"/>
      <name val="Trebuchet MS"/>
      <family val="2"/>
    </font>
    <font>
      <sz val="11"/>
      <color theme="1"/>
      <name val="Trebuchet MS"/>
      <family val="2"/>
    </font>
    <font>
      <b/>
      <sz val="14"/>
      <name val="Trebuchet MS"/>
      <family val="2"/>
    </font>
    <font>
      <b/>
      <sz val="14"/>
      <color theme="1"/>
      <name val="Calibri"/>
      <family val="2"/>
      <scheme val="minor"/>
    </font>
    <font>
      <b/>
      <sz val="14"/>
      <name val="Calibri"/>
      <family val="2"/>
      <scheme val="minor"/>
    </font>
    <font>
      <sz val="11"/>
      <color theme="0"/>
      <name val="Trebuchet MS"/>
      <family val="2"/>
    </font>
    <font>
      <b/>
      <sz val="14"/>
      <color theme="1"/>
      <name val="Trebuchet MS"/>
      <family val="2"/>
    </font>
    <font>
      <b/>
      <sz val="16"/>
      <color theme="0"/>
      <name val="Trebuchet MS"/>
      <family val="2"/>
    </font>
    <font>
      <sz val="9"/>
      <color theme="1" tint="0.249977111117893"/>
      <name val="Trebuchet MS"/>
      <family val="2"/>
    </font>
    <font>
      <i/>
      <sz val="11"/>
      <color theme="0"/>
      <name val="Calibri"/>
      <family val="2"/>
      <scheme val="minor"/>
    </font>
    <font>
      <b/>
      <sz val="13"/>
      <name val="Trebuchet MS"/>
      <family val="2"/>
    </font>
    <font>
      <sz val="14"/>
      <name val="Trebuchet MS"/>
      <family val="2"/>
    </font>
    <font>
      <b/>
      <sz val="18"/>
      <name val="Trebuchet MS"/>
      <family val="2"/>
    </font>
    <font>
      <i/>
      <sz val="13"/>
      <color theme="1"/>
      <name val="Calibri"/>
      <family val="2"/>
      <scheme val="minor"/>
    </font>
    <font>
      <sz val="13"/>
      <name val="Trebuchet MS"/>
      <family val="2"/>
    </font>
    <font>
      <b/>
      <sz val="12"/>
      <name val="Trebuchet MS"/>
      <family val="2"/>
    </font>
    <font>
      <sz val="10"/>
      <color theme="1" tint="0.249977111117893"/>
      <name val="Trebuchet MS"/>
      <family val="2"/>
    </font>
    <font>
      <b/>
      <sz val="18"/>
      <color theme="1"/>
      <name val="Trebuchet MS"/>
      <family val="2"/>
    </font>
    <font>
      <i/>
      <sz val="12"/>
      <color theme="1"/>
      <name val="Calibri"/>
      <family val="2"/>
      <scheme val="minor"/>
    </font>
    <font>
      <i/>
      <sz val="11"/>
      <color theme="1" tint="0.249977111117893"/>
      <name val="Calibri"/>
      <family val="2"/>
      <scheme val="minor"/>
    </font>
    <font>
      <b/>
      <sz val="14"/>
      <color theme="0"/>
      <name val="Calibri"/>
      <family val="2"/>
      <scheme val="minor"/>
    </font>
    <font>
      <sz val="14"/>
      <color theme="0"/>
      <name val="Trebuchet MS"/>
      <family val="2"/>
    </font>
    <font>
      <sz val="12"/>
      <color theme="0"/>
      <name val="Calibri"/>
      <family val="2"/>
      <scheme val="minor"/>
    </font>
    <font>
      <u/>
      <sz val="10"/>
      <color theme="1" tint="0.249977111117893"/>
      <name val="Trebuchet MS"/>
      <family val="2"/>
    </font>
    <font>
      <b/>
      <sz val="16"/>
      <color theme="1"/>
      <name val="Trebuchet MS"/>
      <family val="2"/>
    </font>
    <font>
      <sz val="11"/>
      <name val="Calibri"/>
      <family val="2"/>
      <scheme val="minor"/>
    </font>
    <font>
      <u/>
      <sz val="10"/>
      <color theme="1"/>
      <name val="Trebuchet MS"/>
      <family val="2"/>
    </font>
    <font>
      <b/>
      <u/>
      <sz val="11"/>
      <color theme="1"/>
      <name val="Trebuchet MS"/>
      <family val="2"/>
    </font>
    <font>
      <sz val="10"/>
      <color theme="1"/>
      <name val="Aptos"/>
      <family val="2"/>
    </font>
    <font>
      <u/>
      <sz val="11"/>
      <color theme="10"/>
      <name val="Calibri"/>
      <family val="2"/>
      <scheme val="minor"/>
    </font>
    <font>
      <u/>
      <sz val="10"/>
      <color theme="10"/>
      <name val="Calibri"/>
      <family val="2"/>
      <scheme val="minor"/>
    </font>
    <font>
      <sz val="10"/>
      <color rgb="FFFF0000"/>
      <name val="Trebuchet MS"/>
      <family val="2"/>
    </font>
    <font>
      <sz val="11"/>
      <color rgb="FFFF0000"/>
      <name val="Trebuchet MS"/>
      <family val="2"/>
    </font>
    <font>
      <sz val="9"/>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theme="9" tint="0.79998168889431442"/>
      </patternFill>
    </fill>
    <fill>
      <patternFill patternType="solid">
        <fgColor theme="9" tint="-0.249977111117893"/>
        <bgColor theme="9"/>
      </patternFill>
    </fill>
    <fill>
      <patternFill patternType="solid">
        <fgColor theme="9" tint="-0.249977111117893"/>
        <bgColor indexed="64"/>
      </patternFill>
    </fill>
    <fill>
      <patternFill patternType="solid">
        <fgColor theme="9" tint="-0.249977111117893"/>
        <bgColor theme="9" tint="0.79998168889431442"/>
      </patternFill>
    </fill>
    <fill>
      <patternFill patternType="solid">
        <fgColor theme="9" tint="0.39997558519241921"/>
        <bgColor theme="9" tint="0.79998168889431442"/>
      </patternFill>
    </fill>
    <fill>
      <patternFill patternType="solid">
        <fgColor theme="0" tint="-0.14999847407452621"/>
        <bgColor indexed="64"/>
      </patternFill>
    </fill>
    <fill>
      <patternFill patternType="solid">
        <fgColor theme="8" tint="0.79998168889431442"/>
        <bgColor indexed="64"/>
      </patternFill>
    </fill>
  </fills>
  <borders count="43">
    <border>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style="thin">
        <color theme="0"/>
      </left>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theme="0"/>
      </left>
      <right/>
      <top/>
      <bottom style="thick">
        <color theme="0"/>
      </bottom>
      <diagonal/>
    </border>
    <border>
      <left style="thin">
        <color theme="0"/>
      </left>
      <right/>
      <top style="thin">
        <color theme="0"/>
      </top>
      <bottom style="thin">
        <color theme="0"/>
      </bottom>
      <diagonal/>
    </border>
    <border>
      <left/>
      <right/>
      <top/>
      <bottom style="thick">
        <color theme="0"/>
      </bottom>
      <diagonal/>
    </border>
    <border>
      <left style="thin">
        <color theme="0"/>
      </left>
      <right/>
      <top style="thick">
        <color theme="0"/>
      </top>
      <bottom style="thin">
        <color theme="0"/>
      </bottom>
      <diagonal/>
    </border>
    <border>
      <left/>
      <right/>
      <top style="thick">
        <color theme="0"/>
      </top>
      <bottom style="thin">
        <color theme="0"/>
      </bottom>
      <diagonal/>
    </border>
    <border>
      <left/>
      <right style="thin">
        <color theme="0"/>
      </right>
      <top style="thick">
        <color theme="0"/>
      </top>
      <bottom style="thin">
        <color theme="0"/>
      </bottom>
      <diagonal/>
    </border>
    <border>
      <left style="thin">
        <color theme="0"/>
      </left>
      <right/>
      <top style="thin">
        <color theme="0"/>
      </top>
      <bottom/>
      <diagonal/>
    </border>
    <border>
      <left style="thin">
        <color theme="0"/>
      </left>
      <right/>
      <top style="thick">
        <color theme="0"/>
      </top>
      <bottom/>
      <diagonal/>
    </border>
    <border>
      <left/>
      <right/>
      <top style="thick">
        <color theme="0"/>
      </top>
      <bottom/>
      <diagonal/>
    </border>
    <border>
      <left style="thin">
        <color theme="0"/>
      </left>
      <right/>
      <top style="thin">
        <color theme="0"/>
      </top>
      <bottom style="double">
        <color theme="0"/>
      </bottom>
      <diagonal/>
    </border>
    <border>
      <left/>
      <right/>
      <top style="double">
        <color theme="0"/>
      </top>
      <bottom/>
      <diagonal/>
    </border>
    <border>
      <left/>
      <right/>
      <top style="thin">
        <color theme="0"/>
      </top>
      <bottom style="double">
        <color theme="0"/>
      </bottom>
      <diagonal/>
    </border>
    <border>
      <left style="thin">
        <color theme="0"/>
      </left>
      <right style="thin">
        <color theme="0"/>
      </right>
      <top style="thin">
        <color theme="0"/>
      </top>
      <bottom style="double">
        <color theme="0"/>
      </bottom>
      <diagonal/>
    </border>
    <border>
      <left/>
      <right style="thin">
        <color theme="0"/>
      </right>
      <top style="thin">
        <color theme="0"/>
      </top>
      <bottom style="double">
        <color theme="0"/>
      </bottom>
      <diagonal/>
    </border>
    <border>
      <left/>
      <right style="thin">
        <color theme="0"/>
      </right>
      <top style="thick">
        <color theme="0"/>
      </top>
      <bottom style="double">
        <color theme="0"/>
      </bottom>
      <diagonal/>
    </border>
    <border>
      <left style="thin">
        <color theme="0"/>
      </left>
      <right style="thin">
        <color theme="0"/>
      </right>
      <top style="thick">
        <color theme="0"/>
      </top>
      <bottom style="double">
        <color theme="0"/>
      </bottom>
      <diagonal/>
    </border>
    <border>
      <left/>
      <right/>
      <top style="double">
        <color theme="0"/>
      </top>
      <bottom style="thick">
        <color theme="0"/>
      </bottom>
      <diagonal/>
    </border>
    <border>
      <left/>
      <right style="thin">
        <color theme="0"/>
      </right>
      <top style="double">
        <color theme="0"/>
      </top>
      <bottom style="thick">
        <color theme="0"/>
      </bottom>
      <diagonal/>
    </border>
    <border>
      <left/>
      <right/>
      <top/>
      <bottom style="thin">
        <color theme="0"/>
      </bottom>
      <diagonal/>
    </border>
    <border>
      <left style="thin">
        <color theme="0"/>
      </left>
      <right/>
      <top/>
      <bottom style="thin">
        <color theme="0"/>
      </bottom>
      <diagonal/>
    </border>
    <border>
      <left/>
      <right/>
      <top/>
      <bottom style="thick">
        <color rgb="FFF8F8F8"/>
      </bottom>
      <diagonal/>
    </border>
    <border>
      <left style="thin">
        <color theme="0"/>
      </left>
      <right/>
      <top/>
      <bottom style="thick">
        <color rgb="FFF8F8F8"/>
      </bottom>
      <diagonal/>
    </border>
    <border>
      <left style="thin">
        <color theme="0"/>
      </left>
      <right/>
      <top style="thick">
        <color rgb="FFF8F8F8"/>
      </top>
      <bottom style="thin">
        <color theme="0"/>
      </bottom>
      <diagonal/>
    </border>
    <border>
      <left/>
      <right/>
      <top style="thick">
        <color rgb="FFF8F8F8"/>
      </top>
      <bottom style="thin">
        <color theme="0"/>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cellStyleXfs>
  <cellXfs count="268">
    <xf numFmtId="0" fontId="0" fillId="0" borderId="0" xfId="0"/>
    <xf numFmtId="0" fontId="3" fillId="0" borderId="0" xfId="0" applyFont="1"/>
    <xf numFmtId="0" fontId="4" fillId="0" borderId="0" xfId="0" applyFont="1"/>
    <xf numFmtId="0" fontId="5" fillId="0" borderId="0" xfId="0" applyFont="1"/>
    <xf numFmtId="0" fontId="12" fillId="0" borderId="0" xfId="0" applyFont="1"/>
    <xf numFmtId="0" fontId="13" fillId="0" borderId="0" xfId="0" applyFont="1"/>
    <xf numFmtId="44" fontId="7" fillId="0" borderId="0" xfId="0" applyNumberFormat="1" applyFont="1" applyAlignment="1">
      <alignment horizontal="right"/>
    </xf>
    <xf numFmtId="44" fontId="2" fillId="0" borderId="0" xfId="0" applyNumberFormat="1" applyFont="1"/>
    <xf numFmtId="44" fontId="3" fillId="0" borderId="0" xfId="0" applyNumberFormat="1" applyFont="1"/>
    <xf numFmtId="44" fontId="0" fillId="0" borderId="0" xfId="0" applyNumberFormat="1"/>
    <xf numFmtId="44" fontId="7" fillId="0" borderId="0" xfId="0" applyNumberFormat="1" applyFont="1"/>
    <xf numFmtId="164" fontId="3" fillId="0" borderId="0" xfId="0" applyNumberFormat="1" applyFont="1" applyAlignment="1">
      <alignment horizontal="center"/>
    </xf>
    <xf numFmtId="164" fontId="7" fillId="0" borderId="0" xfId="0" applyNumberFormat="1" applyFont="1" applyAlignment="1">
      <alignment horizontal="right"/>
    </xf>
    <xf numFmtId="44" fontId="2" fillId="0" borderId="0" xfId="0" applyNumberFormat="1" applyFont="1" applyAlignment="1">
      <alignment horizontal="right"/>
    </xf>
    <xf numFmtId="0" fontId="3" fillId="2" borderId="0" xfId="0" applyFont="1" applyFill="1"/>
    <xf numFmtId="44" fontId="13" fillId="0" borderId="0" xfId="0" applyNumberFormat="1" applyFont="1"/>
    <xf numFmtId="0" fontId="11" fillId="0" borderId="0" xfId="0" applyFont="1"/>
    <xf numFmtId="0" fontId="3" fillId="0" borderId="0" xfId="3" applyFont="1"/>
    <xf numFmtId="44" fontId="3" fillId="0" borderId="0" xfId="3" applyNumberFormat="1" applyFont="1"/>
    <xf numFmtId="10" fontId="15" fillId="0" borderId="0" xfId="3" applyNumberFormat="1" applyFont="1"/>
    <xf numFmtId="0" fontId="16" fillId="0" borderId="0" xfId="0" applyFont="1"/>
    <xf numFmtId="0" fontId="7" fillId="2" borderId="0" xfId="0" applyFont="1" applyFill="1"/>
    <xf numFmtId="0" fontId="3" fillId="0" borderId="0" xfId="0" applyFont="1" applyAlignment="1">
      <alignment horizontal="left"/>
    </xf>
    <xf numFmtId="0" fontId="23" fillId="2" borderId="0" xfId="0" applyFont="1" applyFill="1"/>
    <xf numFmtId="0" fontId="26" fillId="0" borderId="0" xfId="0" applyFont="1"/>
    <xf numFmtId="0" fontId="18" fillId="2" borderId="0" xfId="0" applyFont="1" applyFill="1"/>
    <xf numFmtId="0" fontId="20" fillId="0" borderId="0" xfId="0" applyFont="1"/>
    <xf numFmtId="0" fontId="20" fillId="0" borderId="0" xfId="0" applyFont="1" applyAlignment="1">
      <alignment horizontal="left"/>
    </xf>
    <xf numFmtId="44" fontId="21" fillId="0" borderId="0" xfId="0" applyNumberFormat="1" applyFont="1" applyAlignment="1">
      <alignment vertical="center"/>
    </xf>
    <xf numFmtId="0" fontId="27" fillId="0" borderId="17" xfId="0" applyFont="1" applyBorder="1" applyAlignment="1">
      <alignment horizontal="left" vertical="top" wrapText="1"/>
    </xf>
    <xf numFmtId="0" fontId="32" fillId="0" borderId="0" xfId="3" applyFont="1" applyAlignment="1">
      <alignment vertical="center" wrapText="1"/>
    </xf>
    <xf numFmtId="0" fontId="30" fillId="0" borderId="0" xfId="0" applyFont="1" applyAlignment="1">
      <alignment horizontal="left" vertical="top" wrapText="1"/>
    </xf>
    <xf numFmtId="0" fontId="4" fillId="0" borderId="17" xfId="0" applyFont="1" applyBorder="1"/>
    <xf numFmtId="0" fontId="3" fillId="0" borderId="17" xfId="0" applyFont="1" applyBorder="1"/>
    <xf numFmtId="44" fontId="3" fillId="0" borderId="17" xfId="0" applyNumberFormat="1" applyFont="1" applyBorder="1"/>
    <xf numFmtId="44" fontId="0" fillId="0" borderId="17" xfId="0" applyNumberFormat="1" applyBorder="1"/>
    <xf numFmtId="0" fontId="24" fillId="8" borderId="0" xfId="0" applyFont="1" applyFill="1"/>
    <xf numFmtId="0" fontId="13" fillId="8" borderId="9" xfId="0" applyFont="1" applyFill="1" applyBorder="1"/>
    <xf numFmtId="0" fontId="13" fillId="8" borderId="10" xfId="0" applyFont="1" applyFill="1" applyBorder="1" applyAlignment="1">
      <alignment wrapText="1"/>
    </xf>
    <xf numFmtId="0" fontId="3" fillId="3" borderId="0" xfId="0" applyFont="1" applyFill="1" applyAlignment="1">
      <alignment horizontal="left" vertical="center"/>
    </xf>
    <xf numFmtId="0" fontId="3" fillId="6" borderId="0" xfId="0" applyFont="1" applyFill="1" applyAlignment="1">
      <alignment horizontal="left" vertical="center"/>
    </xf>
    <xf numFmtId="0" fontId="24" fillId="8" borderId="9" xfId="0" applyFont="1" applyFill="1" applyBorder="1" applyAlignment="1">
      <alignment wrapText="1"/>
    </xf>
    <xf numFmtId="0" fontId="13" fillId="8" borderId="9" xfId="0" applyFont="1" applyFill="1" applyBorder="1" applyAlignment="1">
      <alignment wrapText="1"/>
    </xf>
    <xf numFmtId="0" fontId="13" fillId="10" borderId="12" xfId="0" applyFont="1" applyFill="1" applyBorder="1"/>
    <xf numFmtId="0" fontId="13" fillId="10" borderId="31" xfId="0" applyFont="1" applyFill="1" applyBorder="1"/>
    <xf numFmtId="165" fontId="37" fillId="9" borderId="4" xfId="0" applyNumberFormat="1" applyFont="1" applyFill="1" applyBorder="1" applyAlignment="1">
      <alignment vertical="top"/>
    </xf>
    <xf numFmtId="0" fontId="38" fillId="9" borderId="5" xfId="0" applyFont="1" applyFill="1" applyBorder="1"/>
    <xf numFmtId="165" fontId="37" fillId="9" borderId="6" xfId="0" applyNumberFormat="1" applyFont="1" applyFill="1" applyBorder="1" applyAlignment="1">
      <alignment vertical="top"/>
    </xf>
    <xf numFmtId="165" fontId="39" fillId="9" borderId="0" xfId="0" applyNumberFormat="1" applyFont="1" applyFill="1" applyAlignment="1">
      <alignment vertical="center"/>
    </xf>
    <xf numFmtId="0" fontId="39" fillId="9" borderId="0" xfId="0" applyFont="1" applyFill="1" applyAlignment="1">
      <alignment horizontal="left"/>
    </xf>
    <xf numFmtId="0" fontId="39" fillId="9" borderId="17" xfId="0" applyFont="1" applyFill="1" applyBorder="1" applyAlignment="1">
      <alignment horizontal="left"/>
    </xf>
    <xf numFmtId="0" fontId="37" fillId="9" borderId="2" xfId="0" applyFont="1" applyFill="1" applyBorder="1"/>
    <xf numFmtId="0" fontId="37" fillId="9" borderId="1" xfId="0" applyFont="1" applyFill="1" applyBorder="1" applyAlignment="1">
      <alignment horizontal="left"/>
    </xf>
    <xf numFmtId="0" fontId="3" fillId="0" borderId="0" xfId="0" applyFont="1" applyAlignment="1">
      <alignment horizontal="left" vertical="center"/>
    </xf>
    <xf numFmtId="0" fontId="9" fillId="9" borderId="0" xfId="0" applyFont="1" applyFill="1" applyAlignment="1">
      <alignment horizontal="left" vertical="center"/>
    </xf>
    <xf numFmtId="0" fontId="13" fillId="9" borderId="0" xfId="0" applyFont="1" applyFill="1"/>
    <xf numFmtId="0" fontId="13" fillId="9" borderId="15" xfId="0" applyFont="1" applyFill="1" applyBorder="1" applyAlignment="1">
      <alignment wrapText="1"/>
    </xf>
    <xf numFmtId="0" fontId="13" fillId="9" borderId="29" xfId="0" applyFont="1" applyFill="1" applyBorder="1"/>
    <xf numFmtId="0" fontId="13" fillId="8" borderId="35" xfId="0" applyFont="1" applyFill="1" applyBorder="1"/>
    <xf numFmtId="0" fontId="13" fillId="8" borderId="21" xfId="0" applyFont="1" applyFill="1" applyBorder="1"/>
    <xf numFmtId="0" fontId="13" fillId="8" borderId="36" xfId="0" applyFont="1" applyFill="1" applyBorder="1"/>
    <xf numFmtId="0" fontId="20" fillId="12" borderId="0" xfId="0" applyFont="1" applyFill="1"/>
    <xf numFmtId="0" fontId="20" fillId="12" borderId="0" xfId="0" applyFont="1" applyFill="1" applyAlignment="1">
      <alignment horizontal="left"/>
    </xf>
    <xf numFmtId="44" fontId="21" fillId="12" borderId="0" xfId="0" applyNumberFormat="1" applyFont="1" applyFill="1" applyAlignment="1">
      <alignment vertical="center"/>
    </xf>
    <xf numFmtId="0" fontId="0" fillId="12" borderId="0" xfId="0" applyFill="1"/>
    <xf numFmtId="0" fontId="30" fillId="12" borderId="17" xfId="0" applyFont="1" applyFill="1" applyBorder="1" applyAlignment="1">
      <alignment horizontal="right" vertical="top" wrapText="1"/>
    </xf>
    <xf numFmtId="0" fontId="19" fillId="12" borderId="0" xfId="0" applyFont="1" applyFill="1" applyAlignment="1">
      <alignment horizontal="left" vertical="top" wrapText="1"/>
    </xf>
    <xf numFmtId="0" fontId="11" fillId="12" borderId="0" xfId="0" applyFont="1" applyFill="1"/>
    <xf numFmtId="0" fontId="5" fillId="12" borderId="0" xfId="0" applyFont="1" applyFill="1"/>
    <xf numFmtId="0" fontId="18" fillId="3" borderId="0" xfId="0" applyFont="1" applyFill="1" applyProtection="1">
      <protection locked="0"/>
    </xf>
    <xf numFmtId="49" fontId="18" fillId="3" borderId="0" xfId="0" applyNumberFormat="1" applyFont="1" applyFill="1" applyProtection="1">
      <protection locked="0"/>
    </xf>
    <xf numFmtId="0" fontId="18" fillId="6" borderId="0" xfId="0" applyFont="1" applyFill="1" applyProtection="1">
      <protection locked="0"/>
    </xf>
    <xf numFmtId="0" fontId="5" fillId="6" borderId="14" xfId="0" applyFont="1" applyFill="1" applyBorder="1" applyProtection="1">
      <protection locked="0"/>
    </xf>
    <xf numFmtId="0" fontId="5" fillId="7" borderId="25" xfId="0" applyFont="1" applyFill="1" applyBorder="1" applyProtection="1">
      <protection locked="0"/>
    </xf>
    <xf numFmtId="0" fontId="3" fillId="6" borderId="14" xfId="0" applyFont="1" applyFill="1" applyBorder="1" applyProtection="1">
      <protection locked="0"/>
    </xf>
    <xf numFmtId="44" fontId="5" fillId="7" borderId="25" xfId="0" applyNumberFormat="1" applyFont="1" applyFill="1" applyBorder="1" applyProtection="1">
      <protection locked="0"/>
    </xf>
    <xf numFmtId="0" fontId="3" fillId="7" borderId="25" xfId="0" applyFont="1" applyFill="1" applyBorder="1" applyAlignment="1" applyProtection="1">
      <alignment horizontal="center"/>
      <protection locked="0"/>
    </xf>
    <xf numFmtId="0" fontId="3" fillId="7" borderId="14" xfId="0" applyFont="1" applyFill="1" applyBorder="1" applyAlignment="1" applyProtection="1">
      <alignment horizontal="center"/>
      <protection locked="0"/>
    </xf>
    <xf numFmtId="0" fontId="5" fillId="7" borderId="25" xfId="0" applyFont="1" applyFill="1" applyBorder="1" applyAlignment="1" applyProtection="1">
      <alignment wrapText="1"/>
      <protection locked="0"/>
    </xf>
    <xf numFmtId="44" fontId="5" fillId="7" borderId="25" xfId="1" applyFont="1" applyFill="1" applyBorder="1" applyProtection="1">
      <protection locked="0"/>
    </xf>
    <xf numFmtId="44" fontId="5" fillId="7" borderId="12" xfId="0" applyNumberFormat="1" applyFont="1" applyFill="1" applyBorder="1" applyProtection="1">
      <protection locked="0"/>
    </xf>
    <xf numFmtId="44" fontId="5" fillId="7" borderId="31" xfId="0" applyNumberFormat="1" applyFont="1" applyFill="1" applyBorder="1" applyProtection="1">
      <protection locked="0"/>
    </xf>
    <xf numFmtId="0" fontId="5" fillId="7" borderId="22" xfId="0" applyFont="1" applyFill="1" applyBorder="1" applyProtection="1">
      <protection locked="0"/>
    </xf>
    <xf numFmtId="0" fontId="5" fillId="7" borderId="23" xfId="0" applyFont="1" applyFill="1" applyBorder="1" applyProtection="1">
      <protection locked="0"/>
    </xf>
    <xf numFmtId="0" fontId="5" fillId="7" borderId="24" xfId="0" applyFont="1" applyFill="1" applyBorder="1" applyProtection="1">
      <protection locked="0"/>
    </xf>
    <xf numFmtId="0" fontId="5" fillId="7" borderId="20" xfId="0" applyFont="1" applyFill="1" applyBorder="1" applyProtection="1">
      <protection locked="0"/>
    </xf>
    <xf numFmtId="0" fontId="5" fillId="7" borderId="13" xfId="0" applyFont="1" applyFill="1" applyBorder="1" applyProtection="1">
      <protection locked="0"/>
    </xf>
    <xf numFmtId="0" fontId="5" fillId="7" borderId="11" xfId="0" applyFont="1" applyFill="1" applyBorder="1" applyProtection="1">
      <protection locked="0"/>
    </xf>
    <xf numFmtId="0" fontId="5" fillId="7" borderId="28" xfId="0" applyFont="1" applyFill="1" applyBorder="1" applyProtection="1">
      <protection locked="0"/>
    </xf>
    <xf numFmtId="0" fontId="5" fillId="7" borderId="30" xfId="0" applyFont="1" applyFill="1" applyBorder="1" applyProtection="1">
      <protection locked="0"/>
    </xf>
    <xf numFmtId="0" fontId="5" fillId="7" borderId="32" xfId="0" applyFont="1" applyFill="1" applyBorder="1" applyProtection="1">
      <protection locked="0"/>
    </xf>
    <xf numFmtId="0" fontId="3" fillId="2" borderId="0" xfId="3" applyFont="1" applyFill="1"/>
    <xf numFmtId="0" fontId="8" fillId="0" borderId="0" xfId="3" applyFont="1" applyAlignment="1">
      <alignment wrapText="1"/>
    </xf>
    <xf numFmtId="0" fontId="12" fillId="0" borderId="0" xfId="0" applyFont="1" applyProtection="1">
      <protection locked="0"/>
    </xf>
    <xf numFmtId="0" fontId="0" fillId="0" borderId="0" xfId="0" applyProtection="1">
      <protection locked="0"/>
    </xf>
    <xf numFmtId="0" fontId="3" fillId="0" borderId="0" xfId="3" applyFont="1" applyProtection="1">
      <protection locked="0"/>
    </xf>
    <xf numFmtId="44" fontId="3" fillId="0" borderId="0" xfId="3" applyNumberFormat="1" applyFont="1" applyProtection="1">
      <protection locked="0"/>
    </xf>
    <xf numFmtId="0" fontId="5" fillId="7" borderId="24" xfId="0" applyFont="1" applyFill="1" applyBorder="1"/>
    <xf numFmtId="0" fontId="5" fillId="7" borderId="11" xfId="0" applyFont="1" applyFill="1" applyBorder="1"/>
    <xf numFmtId="0" fontId="5" fillId="7" borderId="32" xfId="0" applyFont="1" applyFill="1" applyBorder="1"/>
    <xf numFmtId="0" fontId="5" fillId="7" borderId="33" xfId="0" applyFont="1" applyFill="1" applyBorder="1"/>
    <xf numFmtId="0" fontId="41" fillId="0" borderId="0" xfId="0" applyFont="1"/>
    <xf numFmtId="0" fontId="13" fillId="9" borderId="9" xfId="3" applyFont="1" applyFill="1" applyBorder="1"/>
    <xf numFmtId="1" fontId="3" fillId="7" borderId="11" xfId="3" applyNumberFormat="1" applyFont="1" applyFill="1" applyBorder="1" applyAlignment="1">
      <alignment horizontal="left" vertical="top" wrapText="1" indent="1"/>
    </xf>
    <xf numFmtId="0" fontId="3" fillId="7" borderId="20" xfId="3" applyFont="1" applyFill="1" applyBorder="1" applyAlignment="1">
      <alignment horizontal="left" vertical="top" wrapText="1"/>
    </xf>
    <xf numFmtId="0" fontId="3" fillId="7" borderId="20" xfId="3" applyFont="1" applyFill="1" applyBorder="1" applyAlignment="1">
      <alignment vertical="top" wrapText="1"/>
    </xf>
    <xf numFmtId="0" fontId="18" fillId="0" borderId="0" xfId="0" applyFont="1" applyProtection="1">
      <protection locked="0"/>
    </xf>
    <xf numFmtId="0" fontId="0" fillId="13" borderId="0" xfId="0" applyFill="1"/>
    <xf numFmtId="10" fontId="5" fillId="7" borderId="25" xfId="2" applyNumberFormat="1" applyFont="1" applyFill="1" applyBorder="1" applyProtection="1">
      <protection locked="0"/>
    </xf>
    <xf numFmtId="0" fontId="13" fillId="9" borderId="19" xfId="0" applyFont="1" applyFill="1" applyBorder="1" applyAlignment="1">
      <alignment wrapText="1"/>
    </xf>
    <xf numFmtId="0" fontId="39" fillId="9" borderId="0" xfId="0" applyFont="1" applyFill="1" applyAlignment="1">
      <alignment wrapText="1"/>
    </xf>
    <xf numFmtId="0" fontId="13" fillId="8" borderId="0" xfId="0" applyFont="1" applyFill="1" applyAlignment="1">
      <alignment wrapText="1"/>
    </xf>
    <xf numFmtId="0" fontId="13" fillId="8" borderId="15" xfId="0" applyFont="1" applyFill="1" applyBorder="1"/>
    <xf numFmtId="0" fontId="27" fillId="12" borderId="17" xfId="0" applyFont="1" applyFill="1" applyBorder="1" applyAlignment="1">
      <alignment horizontal="left" vertical="top" wrapText="1"/>
    </xf>
    <xf numFmtId="166" fontId="5" fillId="7" borderId="25" xfId="6" applyNumberFormat="1" applyFont="1" applyFill="1" applyBorder="1" applyProtection="1">
      <protection locked="0"/>
    </xf>
    <xf numFmtId="0" fontId="39" fillId="9" borderId="0" xfId="0" applyFont="1" applyFill="1"/>
    <xf numFmtId="0" fontId="12" fillId="0" borderId="0" xfId="0" applyFont="1" applyProtection="1">
      <protection hidden="1"/>
    </xf>
    <xf numFmtId="165" fontId="39" fillId="9" borderId="7" xfId="0" applyNumberFormat="1" applyFont="1" applyFill="1" applyBorder="1" applyAlignment="1" applyProtection="1">
      <alignment vertical="center"/>
      <protection hidden="1"/>
    </xf>
    <xf numFmtId="0" fontId="39" fillId="9" borderId="7" xfId="0" applyFont="1" applyFill="1" applyBorder="1" applyProtection="1">
      <protection hidden="1"/>
    </xf>
    <xf numFmtId="0" fontId="39" fillId="9" borderId="7" xfId="0" applyFont="1" applyFill="1" applyBorder="1" applyAlignment="1" applyProtection="1">
      <alignment horizontal="left" wrapText="1"/>
      <protection hidden="1"/>
    </xf>
    <xf numFmtId="0" fontId="39" fillId="9" borderId="16" xfId="0" applyFont="1" applyFill="1" applyBorder="1" applyProtection="1">
      <protection hidden="1"/>
    </xf>
    <xf numFmtId="0" fontId="39" fillId="9" borderId="7" xfId="0" applyFont="1" applyFill="1" applyBorder="1" applyAlignment="1" applyProtection="1">
      <alignment wrapText="1"/>
      <protection hidden="1"/>
    </xf>
    <xf numFmtId="0" fontId="39" fillId="9" borderId="16" xfId="0" applyFont="1" applyFill="1" applyBorder="1" applyAlignment="1" applyProtection="1">
      <alignment horizontal="left"/>
      <protection hidden="1"/>
    </xf>
    <xf numFmtId="44" fontId="39" fillId="9" borderId="8" xfId="0" applyNumberFormat="1" applyFont="1" applyFill="1" applyBorder="1" applyAlignment="1" applyProtection="1">
      <alignment vertical="center"/>
      <protection hidden="1"/>
    </xf>
    <xf numFmtId="44" fontId="39" fillId="9" borderId="18" xfId="0" applyNumberFormat="1" applyFont="1" applyFill="1" applyBorder="1" applyAlignment="1" applyProtection="1">
      <alignment vertical="center"/>
      <protection hidden="1"/>
    </xf>
    <xf numFmtId="44" fontId="37" fillId="9" borderId="3" xfId="0" applyNumberFormat="1" applyFont="1" applyFill="1" applyBorder="1" applyAlignment="1" applyProtection="1">
      <alignment vertical="center"/>
      <protection hidden="1"/>
    </xf>
    <xf numFmtId="0" fontId="24" fillId="8" borderId="0" xfId="0" applyFont="1" applyFill="1" applyProtection="1">
      <protection hidden="1"/>
    </xf>
    <xf numFmtId="44" fontId="13" fillId="9" borderId="26" xfId="0" applyNumberFormat="1" applyFont="1" applyFill="1" applyBorder="1" applyProtection="1">
      <protection hidden="1"/>
    </xf>
    <xf numFmtId="44" fontId="13" fillId="9" borderId="25" xfId="0" applyNumberFormat="1" applyFont="1" applyFill="1" applyBorder="1" applyProtection="1">
      <protection hidden="1"/>
    </xf>
    <xf numFmtId="10" fontId="9" fillId="10" borderId="12" xfId="2" applyNumberFormat="1" applyFont="1" applyFill="1" applyBorder="1" applyProtection="1">
      <protection hidden="1"/>
    </xf>
    <xf numFmtId="10" fontId="9" fillId="10" borderId="31" xfId="2" applyNumberFormat="1" applyFont="1" applyFill="1" applyBorder="1" applyProtection="1">
      <protection hidden="1"/>
    </xf>
    <xf numFmtId="44" fontId="13" fillId="8" borderId="35" xfId="0" applyNumberFormat="1" applyFont="1" applyFill="1" applyBorder="1" applyAlignment="1" applyProtection="1">
      <alignment wrapText="1"/>
      <protection hidden="1"/>
    </xf>
    <xf numFmtId="10" fontId="13" fillId="8" borderId="35" xfId="2" applyNumberFormat="1" applyFont="1" applyFill="1" applyBorder="1" applyAlignment="1" applyProtection="1">
      <alignment wrapText="1"/>
      <protection hidden="1"/>
    </xf>
    <xf numFmtId="44" fontId="13" fillId="8" borderId="10" xfId="0" applyNumberFormat="1" applyFont="1" applyFill="1" applyBorder="1" applyAlignment="1" applyProtection="1">
      <alignment wrapText="1"/>
      <protection hidden="1"/>
    </xf>
    <xf numFmtId="44" fontId="13" fillId="9" borderId="29" xfId="0" applyNumberFormat="1" applyFont="1" applyFill="1" applyBorder="1" applyProtection="1">
      <protection hidden="1"/>
    </xf>
    <xf numFmtId="0" fontId="18" fillId="2" borderId="0" xfId="3" applyFont="1" applyFill="1" applyProtection="1">
      <protection hidden="1"/>
    </xf>
    <xf numFmtId="0" fontId="5" fillId="7" borderId="24" xfId="0" applyFont="1" applyFill="1" applyBorder="1" applyProtection="1">
      <protection hidden="1"/>
    </xf>
    <xf numFmtId="44" fontId="13" fillId="10" borderId="11" xfId="0" applyNumberFormat="1" applyFont="1" applyFill="1" applyBorder="1" applyProtection="1">
      <protection hidden="1"/>
    </xf>
    <xf numFmtId="44" fontId="5" fillId="7" borderId="11" xfId="0" applyNumberFormat="1" applyFont="1" applyFill="1" applyBorder="1" applyProtection="1">
      <protection hidden="1"/>
    </xf>
    <xf numFmtId="0" fontId="5" fillId="7" borderId="11" xfId="0" applyFont="1" applyFill="1" applyBorder="1" applyProtection="1">
      <protection hidden="1"/>
    </xf>
    <xf numFmtId="0" fontId="5" fillId="7" borderId="32" xfId="0" applyFont="1" applyFill="1" applyBorder="1" applyProtection="1">
      <protection hidden="1"/>
    </xf>
    <xf numFmtId="44" fontId="13" fillId="10" borderId="32" xfId="0" applyNumberFormat="1" applyFont="1" applyFill="1" applyBorder="1" applyProtection="1">
      <protection hidden="1"/>
    </xf>
    <xf numFmtId="44" fontId="5" fillId="7" borderId="32" xfId="0" applyNumberFormat="1" applyFont="1" applyFill="1" applyBorder="1" applyProtection="1">
      <protection hidden="1"/>
    </xf>
    <xf numFmtId="44" fontId="13" fillId="8" borderId="9" xfId="0" applyNumberFormat="1" applyFont="1" applyFill="1" applyBorder="1" applyAlignment="1" applyProtection="1">
      <alignment wrapText="1"/>
      <protection hidden="1"/>
    </xf>
    <xf numFmtId="10" fontId="15" fillId="0" borderId="0" xfId="3" applyNumberFormat="1" applyFont="1" applyProtection="1">
      <protection hidden="1"/>
    </xf>
    <xf numFmtId="44" fontId="13" fillId="10" borderId="33" xfId="0" applyNumberFormat="1" applyFont="1" applyFill="1" applyBorder="1" applyProtection="1">
      <protection hidden="1"/>
    </xf>
    <xf numFmtId="44" fontId="5" fillId="7" borderId="33" xfId="0" applyNumberFormat="1" applyFont="1" applyFill="1" applyBorder="1" applyProtection="1">
      <protection hidden="1"/>
    </xf>
    <xf numFmtId="44" fontId="5" fillId="7" borderId="34" xfId="0" applyNumberFormat="1" applyFont="1" applyFill="1" applyBorder="1" applyProtection="1">
      <protection hidden="1"/>
    </xf>
    <xf numFmtId="0" fontId="13" fillId="8" borderId="9" xfId="0" applyFont="1" applyFill="1" applyBorder="1" applyProtection="1">
      <protection hidden="1"/>
    </xf>
    <xf numFmtId="0" fontId="0" fillId="0" borderId="0" xfId="0" quotePrefix="1"/>
    <xf numFmtId="0" fontId="3" fillId="0" borderId="0" xfId="0" applyFont="1" applyProtection="1">
      <protection hidden="1"/>
    </xf>
    <xf numFmtId="0" fontId="0" fillId="13" borderId="0" xfId="0" applyFill="1" applyProtection="1">
      <protection hidden="1"/>
    </xf>
    <xf numFmtId="0" fontId="0" fillId="0" borderId="0" xfId="0" applyProtection="1">
      <protection hidden="1"/>
    </xf>
    <xf numFmtId="0" fontId="0" fillId="3" borderId="0" xfId="0" applyFill="1" applyProtection="1">
      <protection hidden="1"/>
    </xf>
    <xf numFmtId="0" fontId="13" fillId="9" borderId="19" xfId="0" applyFont="1" applyFill="1" applyBorder="1"/>
    <xf numFmtId="0" fontId="13" fillId="9" borderId="21" xfId="0" applyFont="1" applyFill="1" applyBorder="1"/>
    <xf numFmtId="44" fontId="13" fillId="9" borderId="38" xfId="0" applyNumberFormat="1" applyFont="1" applyFill="1" applyBorder="1" applyProtection="1">
      <protection hidden="1"/>
    </xf>
    <xf numFmtId="44" fontId="13" fillId="9" borderId="20" xfId="0" applyNumberFormat="1" applyFont="1" applyFill="1" applyBorder="1" applyProtection="1">
      <protection hidden="1"/>
    </xf>
    <xf numFmtId="0" fontId="3" fillId="6" borderId="13" xfId="0" applyFont="1" applyFill="1" applyBorder="1" applyProtection="1">
      <protection locked="0"/>
    </xf>
    <xf numFmtId="0" fontId="5" fillId="7" borderId="20" xfId="0" applyFont="1" applyFill="1" applyBorder="1" applyAlignment="1" applyProtection="1">
      <alignment wrapText="1"/>
      <protection locked="0"/>
    </xf>
    <xf numFmtId="44" fontId="5" fillId="7" borderId="20" xfId="1" applyFont="1" applyFill="1" applyBorder="1" applyProtection="1">
      <protection locked="0"/>
    </xf>
    <xf numFmtId="166" fontId="5" fillId="7" borderId="20" xfId="6" applyNumberFormat="1" applyFont="1" applyFill="1" applyBorder="1" applyProtection="1">
      <protection locked="0"/>
    </xf>
    <xf numFmtId="10" fontId="5" fillId="7" borderId="20" xfId="2" applyNumberFormat="1" applyFont="1" applyFill="1" applyBorder="1" applyProtection="1">
      <protection locked="0"/>
    </xf>
    <xf numFmtId="44" fontId="5" fillId="7" borderId="20" xfId="0" applyNumberFormat="1" applyFont="1" applyFill="1" applyBorder="1" applyProtection="1">
      <protection locked="0"/>
    </xf>
    <xf numFmtId="0" fontId="3" fillId="7" borderId="20" xfId="0" applyFont="1" applyFill="1" applyBorder="1" applyAlignment="1" applyProtection="1">
      <alignment horizontal="center"/>
      <protection locked="0"/>
    </xf>
    <xf numFmtId="0" fontId="3" fillId="7" borderId="13" xfId="0" applyFont="1" applyFill="1" applyBorder="1" applyAlignment="1" applyProtection="1">
      <alignment horizontal="center"/>
      <protection locked="0"/>
    </xf>
    <xf numFmtId="0" fontId="3" fillId="7" borderId="25" xfId="0" applyFont="1" applyFill="1" applyBorder="1" applyProtection="1">
      <protection locked="0"/>
    </xf>
    <xf numFmtId="166" fontId="3" fillId="7" borderId="25" xfId="6" applyNumberFormat="1" applyFont="1" applyFill="1" applyBorder="1" applyProtection="1">
      <protection locked="0"/>
    </xf>
    <xf numFmtId="0" fontId="5" fillId="6" borderId="13" xfId="0" applyFont="1" applyFill="1" applyBorder="1" applyProtection="1">
      <protection locked="0"/>
    </xf>
    <xf numFmtId="0" fontId="13" fillId="9" borderId="29" xfId="0" applyFont="1" applyFill="1" applyBorder="1" applyProtection="1">
      <protection locked="0"/>
    </xf>
    <xf numFmtId="44" fontId="13" fillId="9" borderId="29" xfId="0" applyNumberFormat="1" applyFont="1" applyFill="1" applyBorder="1" applyProtection="1">
      <protection locked="0"/>
    </xf>
    <xf numFmtId="44" fontId="13" fillId="9" borderId="29" xfId="0" applyNumberFormat="1" applyFont="1" applyFill="1" applyBorder="1"/>
    <xf numFmtId="166" fontId="13" fillId="9" borderId="29" xfId="6" applyNumberFormat="1" applyFont="1" applyFill="1" applyBorder="1" applyProtection="1"/>
    <xf numFmtId="1" fontId="18" fillId="0" borderId="37" xfId="3" applyNumberFormat="1" applyFont="1" applyBorder="1" applyAlignment="1" applyProtection="1">
      <alignment horizontal="right" indent="1"/>
      <protection locked="0"/>
    </xf>
    <xf numFmtId="0" fontId="18" fillId="0" borderId="37" xfId="3" applyFont="1" applyBorder="1" applyProtection="1">
      <protection locked="0"/>
    </xf>
    <xf numFmtId="1" fontId="18" fillId="0" borderId="13" xfId="3" applyNumberFormat="1" applyFont="1" applyBorder="1" applyAlignment="1" applyProtection="1">
      <alignment horizontal="right" indent="1"/>
      <protection locked="0"/>
    </xf>
    <xf numFmtId="0" fontId="18" fillId="0" borderId="13" xfId="3" applyFont="1" applyBorder="1" applyProtection="1">
      <protection locked="0"/>
    </xf>
    <xf numFmtId="1" fontId="18" fillId="0" borderId="14" xfId="3" applyNumberFormat="1" applyFont="1" applyBorder="1" applyAlignment="1" applyProtection="1">
      <alignment horizontal="right" indent="1"/>
      <protection locked="0"/>
    </xf>
    <xf numFmtId="0" fontId="18" fillId="0" borderId="14" xfId="3" applyFont="1" applyBorder="1" applyProtection="1">
      <protection locked="0"/>
    </xf>
    <xf numFmtId="0" fontId="22" fillId="9" borderId="21" xfId="3" applyFont="1" applyFill="1" applyBorder="1"/>
    <xf numFmtId="0" fontId="3" fillId="6" borderId="37" xfId="0" applyFont="1" applyFill="1" applyBorder="1" applyProtection="1">
      <protection locked="0"/>
    </xf>
    <xf numFmtId="0" fontId="5" fillId="7" borderId="38" xfId="0" applyFont="1" applyFill="1" applyBorder="1" applyProtection="1">
      <protection locked="0"/>
    </xf>
    <xf numFmtId="44" fontId="5" fillId="7" borderId="38" xfId="0" applyNumberFormat="1" applyFont="1" applyFill="1" applyBorder="1" applyProtection="1">
      <protection locked="0"/>
    </xf>
    <xf numFmtId="0" fontId="5" fillId="7" borderId="37" xfId="0" applyFont="1" applyFill="1" applyBorder="1" applyProtection="1">
      <protection locked="0"/>
    </xf>
    <xf numFmtId="166" fontId="5" fillId="7" borderId="38" xfId="6" applyNumberFormat="1" applyFont="1" applyFill="1" applyBorder="1" applyProtection="1">
      <protection locked="0"/>
    </xf>
    <xf numFmtId="0" fontId="5" fillId="7" borderId="38" xfId="0" applyFont="1" applyFill="1" applyBorder="1" applyAlignment="1" applyProtection="1">
      <alignment wrapText="1"/>
      <protection locked="0"/>
    </xf>
    <xf numFmtId="44" fontId="5" fillId="7" borderId="38" xfId="1" applyFont="1" applyFill="1" applyBorder="1" applyProtection="1">
      <protection locked="0"/>
    </xf>
    <xf numFmtId="10" fontId="5" fillId="7" borderId="38" xfId="2" applyNumberFormat="1" applyFont="1" applyFill="1" applyBorder="1" applyProtection="1">
      <protection locked="0"/>
    </xf>
    <xf numFmtId="0" fontId="13" fillId="9" borderId="39" xfId="0" applyFont="1" applyFill="1" applyBorder="1"/>
    <xf numFmtId="0" fontId="13" fillId="9" borderId="40" xfId="0" applyFont="1" applyFill="1" applyBorder="1" applyAlignment="1">
      <alignment wrapText="1"/>
    </xf>
    <xf numFmtId="0" fontId="13" fillId="9" borderId="40" xfId="0" applyFont="1" applyFill="1" applyBorder="1"/>
    <xf numFmtId="0" fontId="13" fillId="9" borderId="39" xfId="0" applyFont="1" applyFill="1" applyBorder="1" applyAlignment="1">
      <alignment wrapText="1"/>
    </xf>
    <xf numFmtId="0" fontId="13" fillId="8" borderId="39" xfId="0" applyFont="1" applyFill="1" applyBorder="1"/>
    <xf numFmtId="0" fontId="13" fillId="8" borderId="40" xfId="0" applyFont="1" applyFill="1" applyBorder="1" applyAlignment="1">
      <alignment wrapText="1"/>
    </xf>
    <xf numFmtId="0" fontId="13" fillId="8" borderId="40" xfId="0" applyFont="1" applyFill="1" applyBorder="1"/>
    <xf numFmtId="0" fontId="13" fillId="8" borderId="39" xfId="0" applyFont="1" applyFill="1" applyBorder="1" applyAlignment="1">
      <alignment wrapText="1"/>
    </xf>
    <xf numFmtId="0" fontId="5" fillId="6" borderId="37" xfId="0" applyFont="1" applyFill="1" applyBorder="1" applyProtection="1">
      <protection locked="0"/>
    </xf>
    <xf numFmtId="0" fontId="6" fillId="0" borderId="0" xfId="3"/>
    <xf numFmtId="44" fontId="5" fillId="7" borderId="12" xfId="0" applyNumberFormat="1" applyFont="1" applyFill="1" applyBorder="1" applyProtection="1">
      <protection hidden="1"/>
    </xf>
    <xf numFmtId="44" fontId="5" fillId="7" borderId="31" xfId="0" applyNumberFormat="1" applyFont="1" applyFill="1" applyBorder="1" applyProtection="1">
      <protection hidden="1"/>
    </xf>
    <xf numFmtId="0" fontId="13" fillId="8" borderId="9" xfId="0" applyFont="1" applyFill="1" applyBorder="1" applyAlignment="1" applyProtection="1">
      <alignment wrapText="1"/>
      <protection hidden="1"/>
    </xf>
    <xf numFmtId="0" fontId="15" fillId="0" borderId="0" xfId="3" applyFont="1" applyProtection="1">
      <protection hidden="1"/>
    </xf>
    <xf numFmtId="0" fontId="16" fillId="0" borderId="0" xfId="0" applyFont="1" applyProtection="1">
      <protection hidden="1"/>
    </xf>
    <xf numFmtId="0" fontId="36" fillId="0" borderId="0" xfId="0" applyFont="1" applyProtection="1">
      <protection hidden="1"/>
    </xf>
    <xf numFmtId="1" fontId="3" fillId="7" borderId="37" xfId="3" applyNumberFormat="1" applyFont="1" applyFill="1" applyBorder="1" applyAlignment="1">
      <alignment horizontal="left" vertical="top" wrapText="1" indent="1"/>
    </xf>
    <xf numFmtId="0" fontId="3" fillId="7" borderId="37" xfId="3" applyFont="1" applyFill="1" applyBorder="1" applyAlignment="1">
      <alignment horizontal="left" vertical="top" wrapText="1"/>
    </xf>
    <xf numFmtId="0" fontId="17" fillId="2" borderId="0" xfId="3" applyFont="1" applyFill="1" applyAlignment="1">
      <alignment vertical="center"/>
    </xf>
    <xf numFmtId="165" fontId="24" fillId="8" borderId="0" xfId="0" applyNumberFormat="1" applyFont="1" applyFill="1" applyProtection="1">
      <protection hidden="1"/>
    </xf>
    <xf numFmtId="1" fontId="5" fillId="7" borderId="38" xfId="0" applyNumberFormat="1" applyFont="1" applyFill="1" applyBorder="1" applyProtection="1">
      <protection locked="0"/>
    </xf>
    <xf numFmtId="1" fontId="5" fillId="7" borderId="20" xfId="0" applyNumberFormat="1" applyFont="1" applyFill="1" applyBorder="1" applyProtection="1">
      <protection locked="0"/>
    </xf>
    <xf numFmtId="1" fontId="5" fillId="7" borderId="25" xfId="0" applyNumberFormat="1" applyFont="1" applyFill="1" applyBorder="1" applyProtection="1">
      <protection locked="0"/>
    </xf>
    <xf numFmtId="44" fontId="3" fillId="7" borderId="25" xfId="0" applyNumberFormat="1" applyFont="1" applyFill="1" applyBorder="1" applyProtection="1">
      <protection locked="0"/>
    </xf>
    <xf numFmtId="1" fontId="3" fillId="7" borderId="25" xfId="0" applyNumberFormat="1" applyFont="1" applyFill="1" applyBorder="1" applyProtection="1">
      <protection locked="0"/>
    </xf>
    <xf numFmtId="1" fontId="13" fillId="9" borderId="29" xfId="0" applyNumberFormat="1" applyFont="1" applyFill="1" applyBorder="1"/>
    <xf numFmtId="0" fontId="42" fillId="0" borderId="0" xfId="0" applyFont="1"/>
    <xf numFmtId="43" fontId="5" fillId="6" borderId="27" xfId="0" applyNumberFormat="1" applyFont="1" applyFill="1" applyBorder="1" applyProtection="1">
      <protection locked="0" hidden="1"/>
    </xf>
    <xf numFmtId="43" fontId="5" fillId="6" borderId="14" xfId="0" applyNumberFormat="1" applyFont="1" applyFill="1" applyBorder="1" applyProtection="1">
      <protection locked="0" hidden="1"/>
    </xf>
    <xf numFmtId="0" fontId="13" fillId="9" borderId="37" xfId="0" applyFont="1" applyFill="1" applyBorder="1" applyProtection="1">
      <protection hidden="1"/>
    </xf>
    <xf numFmtId="0" fontId="13" fillId="9" borderId="13" xfId="0" applyFont="1" applyFill="1" applyBorder="1" applyProtection="1">
      <protection hidden="1"/>
    </xf>
    <xf numFmtId="0" fontId="13" fillId="9" borderId="29" xfId="0" applyFont="1" applyFill="1" applyBorder="1" applyProtection="1">
      <protection hidden="1"/>
    </xf>
    <xf numFmtId="1" fontId="7" fillId="11" borderId="23" xfId="3" applyNumberFormat="1" applyFont="1" applyFill="1" applyBorder="1" applyAlignment="1">
      <alignment horizontal="left" vertical="top" wrapText="1"/>
    </xf>
    <xf numFmtId="0" fontId="18" fillId="0" borderId="0" xfId="0" applyFont="1"/>
    <xf numFmtId="0" fontId="17" fillId="0" borderId="0" xfId="0" applyFont="1"/>
    <xf numFmtId="0" fontId="3" fillId="3" borderId="20" xfId="3" applyFont="1" applyFill="1" applyBorder="1" applyAlignment="1">
      <alignment horizontal="left" vertical="top" wrapText="1"/>
    </xf>
    <xf numFmtId="0" fontId="17" fillId="0" borderId="0" xfId="0" applyFont="1" applyAlignment="1">
      <alignment vertical="top"/>
    </xf>
    <xf numFmtId="0" fontId="13" fillId="9" borderId="9" xfId="3" applyFont="1" applyFill="1" applyBorder="1" applyAlignment="1">
      <alignment horizontal="center"/>
    </xf>
    <xf numFmtId="1" fontId="7" fillId="11" borderId="23" xfId="3" applyNumberFormat="1" applyFont="1" applyFill="1" applyBorder="1" applyAlignment="1">
      <alignment vertical="top" wrapText="1"/>
    </xf>
    <xf numFmtId="1" fontId="7" fillId="0" borderId="23" xfId="3" applyNumberFormat="1" applyFont="1" applyBorder="1" applyAlignment="1">
      <alignment vertical="top" wrapText="1"/>
    </xf>
    <xf numFmtId="0" fontId="0" fillId="7" borderId="20" xfId="3" applyFont="1" applyFill="1" applyBorder="1" applyAlignment="1">
      <alignment horizontal="left" vertical="top" wrapText="1"/>
    </xf>
    <xf numFmtId="0" fontId="45" fillId="0" borderId="0" xfId="0" applyFont="1"/>
    <xf numFmtId="0" fontId="3" fillId="2" borderId="0" xfId="3" applyFont="1" applyFill="1" applyAlignment="1">
      <alignment vertical="center"/>
    </xf>
    <xf numFmtId="0" fontId="47" fillId="2" borderId="0" xfId="7" applyFont="1" applyFill="1"/>
    <xf numFmtId="0" fontId="5" fillId="7" borderId="42" xfId="0" applyFont="1" applyFill="1" applyBorder="1" applyProtection="1">
      <protection locked="0"/>
    </xf>
    <xf numFmtId="0" fontId="3" fillId="7" borderId="13" xfId="0" applyFont="1" applyFill="1" applyBorder="1" applyProtection="1">
      <protection locked="0"/>
    </xf>
    <xf numFmtId="0" fontId="48" fillId="2" borderId="0" xfId="3" applyFont="1" applyFill="1"/>
    <xf numFmtId="0" fontId="49" fillId="2" borderId="0" xfId="3" applyFont="1" applyFill="1"/>
    <xf numFmtId="0" fontId="18" fillId="0" borderId="0" xfId="0" applyFont="1" applyAlignment="1">
      <alignment horizontal="left" vertical="top" wrapText="1"/>
    </xf>
    <xf numFmtId="1" fontId="17" fillId="11" borderId="23" xfId="3" applyNumberFormat="1" applyFont="1" applyFill="1" applyBorder="1" applyAlignment="1">
      <alignment horizontal="left" vertical="top" wrapText="1"/>
    </xf>
    <xf numFmtId="0" fontId="32" fillId="3" borderId="0" xfId="3" applyFont="1" applyFill="1" applyAlignment="1" applyProtection="1">
      <alignment horizontal="left" vertical="center" wrapText="1"/>
      <protection locked="0"/>
    </xf>
    <xf numFmtId="0" fontId="17" fillId="11" borderId="15" xfId="3" applyFont="1" applyFill="1" applyBorder="1" applyAlignment="1" applyProtection="1">
      <alignment horizontal="left" vertical="center"/>
      <protection locked="0"/>
    </xf>
    <xf numFmtId="0" fontId="17" fillId="11" borderId="0" xfId="3" applyFont="1" applyFill="1" applyAlignment="1" applyProtection="1">
      <alignment horizontal="left" vertical="center"/>
      <protection locked="0"/>
    </xf>
    <xf numFmtId="0" fontId="2" fillId="4" borderId="0" xfId="0" applyFont="1" applyFill="1" applyAlignment="1">
      <alignment horizontal="center"/>
    </xf>
    <xf numFmtId="0" fontId="25" fillId="5" borderId="0" xfId="0" applyFont="1" applyFill="1" applyAlignment="1" applyProtection="1">
      <alignment horizontal="left" vertical="top" wrapText="1"/>
      <protection hidden="1"/>
    </xf>
    <xf numFmtId="0" fontId="5" fillId="7" borderId="41" xfId="0" applyFont="1" applyFill="1" applyBorder="1" applyAlignment="1" applyProtection="1">
      <alignment horizontal="center"/>
      <protection locked="0"/>
    </xf>
    <xf numFmtId="0" fontId="5" fillId="7" borderId="42" xfId="0" applyFont="1" applyFill="1" applyBorder="1" applyAlignment="1" applyProtection="1">
      <alignment horizontal="center"/>
      <protection locked="0"/>
    </xf>
    <xf numFmtId="0" fontId="3" fillId="7" borderId="20" xfId="0" applyFont="1" applyFill="1" applyBorder="1" applyAlignment="1" applyProtection="1">
      <alignment horizontal="left"/>
      <protection locked="0"/>
    </xf>
    <xf numFmtId="0" fontId="3" fillId="7" borderId="13" xfId="0" applyFont="1" applyFill="1" applyBorder="1" applyAlignment="1" applyProtection="1">
      <alignment horizontal="left"/>
      <protection locked="0"/>
    </xf>
    <xf numFmtId="0" fontId="5" fillId="7" borderId="20" xfId="0" applyFont="1" applyFill="1" applyBorder="1" applyAlignment="1" applyProtection="1">
      <alignment horizontal="left"/>
      <protection locked="0"/>
    </xf>
    <xf numFmtId="0" fontId="5" fillId="7" borderId="13" xfId="0" applyFont="1" applyFill="1" applyBorder="1" applyAlignment="1" applyProtection="1">
      <alignment horizontal="left"/>
      <protection locked="0"/>
    </xf>
    <xf numFmtId="0" fontId="5" fillId="7" borderId="38" xfId="0" applyFont="1" applyFill="1" applyBorder="1" applyAlignment="1" applyProtection="1">
      <alignment horizontal="left"/>
      <protection locked="0"/>
    </xf>
    <xf numFmtId="0" fontId="5" fillId="7" borderId="37" xfId="0" applyFont="1" applyFill="1" applyBorder="1" applyAlignment="1" applyProtection="1">
      <alignment horizontal="left"/>
      <protection locked="0"/>
    </xf>
    <xf numFmtId="0" fontId="33" fillId="5" borderId="0" xfId="0" quotePrefix="1" applyFont="1" applyFill="1" applyAlignment="1">
      <alignment horizontal="left" vertical="top" wrapText="1"/>
    </xf>
    <xf numFmtId="0" fontId="34" fillId="0" borderId="0" xfId="0" applyFont="1" applyAlignment="1">
      <alignment horizontal="center" vertical="top" wrapText="1"/>
    </xf>
    <xf numFmtId="0" fontId="23" fillId="3" borderId="0" xfId="0" applyFont="1" applyFill="1" applyAlignment="1" applyProtection="1">
      <alignment horizontal="left"/>
      <protection locked="0"/>
    </xf>
    <xf numFmtId="0" fontId="19" fillId="12" borderId="0" xfId="0" applyFont="1" applyFill="1" applyAlignment="1">
      <alignment horizontal="center" vertical="top" wrapText="1"/>
    </xf>
    <xf numFmtId="0" fontId="35" fillId="12" borderId="17" xfId="0" applyFont="1" applyFill="1" applyBorder="1" applyAlignment="1" applyProtection="1">
      <alignment horizontal="left" vertical="top" wrapText="1"/>
      <protection hidden="1"/>
    </xf>
    <xf numFmtId="0" fontId="18" fillId="6" borderId="0" xfId="0" applyFont="1" applyFill="1" applyAlignment="1" applyProtection="1">
      <alignment horizontal="left"/>
      <protection locked="0"/>
    </xf>
    <xf numFmtId="0" fontId="31" fillId="0" borderId="0" xfId="0" applyFont="1" applyAlignment="1" applyProtection="1">
      <alignment horizontal="left" vertical="center" wrapText="1"/>
      <protection hidden="1"/>
    </xf>
    <xf numFmtId="0" fontId="5" fillId="7" borderId="11" xfId="0" applyFont="1" applyFill="1" applyBorder="1" applyAlignment="1" applyProtection="1">
      <alignment horizontal="left"/>
      <protection locked="0"/>
    </xf>
    <xf numFmtId="0" fontId="5" fillId="7" borderId="22" xfId="0" applyFont="1" applyFill="1" applyBorder="1" applyAlignment="1" applyProtection="1">
      <alignment horizontal="left"/>
      <protection locked="0"/>
    </xf>
    <xf numFmtId="0" fontId="5" fillId="7" borderId="23" xfId="0" applyFont="1" applyFill="1" applyBorder="1" applyAlignment="1" applyProtection="1">
      <alignment horizontal="left"/>
      <protection locked="0"/>
    </xf>
    <xf numFmtId="0" fontId="5" fillId="7" borderId="24" xfId="0" applyFont="1" applyFill="1" applyBorder="1" applyAlignment="1" applyProtection="1">
      <alignment horizontal="left"/>
      <protection locked="0"/>
    </xf>
    <xf numFmtId="0" fontId="3" fillId="7" borderId="41" xfId="0" applyFont="1" applyFill="1" applyBorder="1" applyAlignment="1" applyProtection="1">
      <alignment horizontal="left"/>
      <protection locked="0"/>
    </xf>
    <xf numFmtId="0" fontId="3" fillId="7" borderId="42" xfId="0" applyFont="1" applyFill="1" applyBorder="1" applyAlignment="1" applyProtection="1">
      <alignment horizontal="left"/>
      <protection locked="0"/>
    </xf>
    <xf numFmtId="0" fontId="3" fillId="7" borderId="41" xfId="0" applyFont="1" applyFill="1" applyBorder="1" applyAlignment="1" applyProtection="1">
      <alignment horizontal="left" wrapText="1"/>
      <protection locked="0"/>
    </xf>
    <xf numFmtId="0" fontId="3" fillId="7" borderId="42" xfId="0" applyFont="1" applyFill="1" applyBorder="1" applyAlignment="1" applyProtection="1">
      <alignment horizontal="left" wrapText="1"/>
      <protection locked="0"/>
    </xf>
    <xf numFmtId="0" fontId="3" fillId="7" borderId="28" xfId="0" applyFont="1" applyFill="1" applyBorder="1" applyAlignment="1" applyProtection="1">
      <alignment horizontal="left"/>
      <protection locked="0"/>
    </xf>
    <xf numFmtId="0" fontId="3" fillId="7" borderId="30" xfId="0" applyFont="1" applyFill="1" applyBorder="1" applyAlignment="1" applyProtection="1">
      <alignment horizontal="left"/>
      <protection locked="0"/>
    </xf>
  </cellXfs>
  <cellStyles count="8">
    <cellStyle name="Hyperlink" xfId="7" builtinId="8"/>
    <cellStyle name="Komma" xfId="6" builtinId="3"/>
    <cellStyle name="Procent" xfId="2" builtinId="5"/>
    <cellStyle name="Procent 2" xfId="5" xr:uid="{01B037B6-DB6E-463F-9BB3-17578F194B3C}"/>
    <cellStyle name="Standaard" xfId="0" builtinId="0"/>
    <cellStyle name="Standaard 2" xfId="3" xr:uid="{B96A6388-B011-4A84-A267-200767DD34D6}"/>
    <cellStyle name="Valuta" xfId="1" builtinId="4"/>
    <cellStyle name="Valuta 2" xfId="4" xr:uid="{2821003F-85E0-4067-B3E8-0BA6CA937235}"/>
  </cellStyles>
  <dxfs count="537">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9C0006"/>
      </font>
      <fill>
        <patternFill>
          <bgColor rgb="FFFFC7CE"/>
        </patternFill>
      </fill>
    </dxf>
    <dxf>
      <font>
        <color theme="0" tint="-0.14996795556505021"/>
      </font>
      <fill>
        <patternFill>
          <bgColor theme="0" tint="-4.9989318521683403E-2"/>
        </patternFill>
      </fill>
    </dxf>
    <dxf>
      <font>
        <color theme="0" tint="-0.14996795556505021"/>
      </font>
      <fill>
        <patternFill>
          <bgColor theme="0" tint="-4.9989318521683403E-2"/>
        </patternFill>
      </fill>
    </dxf>
    <dxf>
      <font>
        <color rgb="FF9C0006"/>
      </font>
      <fill>
        <patternFill>
          <bgColor rgb="FFFFC7CE"/>
        </patternFill>
      </fill>
    </dxf>
    <dxf>
      <font>
        <color theme="0" tint="-0.14996795556505021"/>
      </font>
      <fill>
        <patternFill>
          <bgColor theme="0" tint="-4.9989318521683403E-2"/>
        </patternFill>
      </fill>
    </dxf>
    <dxf>
      <fill>
        <patternFill patternType="solid">
          <fgColor indexed="64"/>
          <bgColor theme="8" tint="0.79998168889431442"/>
        </patternFill>
      </fill>
    </dxf>
    <dxf>
      <numFmt numFmtId="0" formatCode="General"/>
      <fill>
        <patternFill patternType="solid">
          <fgColor indexed="64"/>
          <bgColor theme="8" tint="0.79998168889431442"/>
        </patternFill>
      </fill>
      <protection locked="1" hidden="1"/>
    </dxf>
    <dxf>
      <numFmt numFmtId="0" formatCode="General"/>
      <fill>
        <patternFill patternType="solid">
          <fgColor indexed="64"/>
          <bgColor theme="9" tint="0.79998168889431442"/>
        </patternFill>
      </fill>
      <protection locked="1" hidden="1"/>
    </dxf>
    <dxf>
      <fill>
        <patternFill patternType="solid">
          <fgColor indexed="64"/>
          <bgColor theme="9" tint="0.79998168889431442"/>
        </patternFill>
      </fill>
      <protection locked="1" hidden="1"/>
    </dxf>
    <dxf>
      <fill>
        <patternFill patternType="none">
          <fgColor indexed="64"/>
          <bgColor auto="1"/>
        </patternFill>
      </fill>
    </dxf>
    <dxf>
      <alignment horizontal="general" vertical="bottom" textRotation="0" wrapText="0" indent="0" justifyLastLine="0" shrinkToFit="0" readingOrder="0"/>
    </dxf>
    <dxf>
      <fill>
        <patternFill patternType="solid">
          <fgColor indexed="64"/>
          <bgColor rgb="FFFFFF0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strike val="0"/>
        <outline val="0"/>
        <shadow val="0"/>
        <u val="none"/>
        <vertAlign val="baseline"/>
        <sz val="11"/>
        <name val="Trebuchet MS"/>
        <family val="2"/>
        <scheme val="none"/>
      </font>
      <fill>
        <patternFill patternType="none">
          <fgColor indexed="64"/>
          <bgColor auto="1"/>
        </patternFill>
      </fill>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numFmt numFmtId="1" formatCode="0"/>
      <fill>
        <patternFill patternType="none">
          <fgColor indexed="64"/>
          <bgColor indexed="65"/>
        </patternFill>
      </fill>
      <alignment horizontal="right" vertical="bottom" textRotation="0" wrapText="0" relativeIndent="1" justifyLastLine="0" shrinkToFit="0" readingOrder="0"/>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fill>
        <patternFill patternType="none">
          <fgColor indexed="64"/>
          <bgColor auto="1"/>
        </patternFill>
      </fill>
      <protection locked="0" hidden="0"/>
    </dxf>
    <dxf>
      <border>
        <bottom style="thick">
          <color theme="0"/>
        </bottom>
      </border>
    </dxf>
    <dxf>
      <font>
        <strike val="0"/>
        <outline val="0"/>
        <shadow val="0"/>
        <u val="none"/>
        <vertAlign val="baseline"/>
        <sz val="11"/>
        <color theme="0"/>
        <name val="Trebuchet MS"/>
        <family val="2"/>
        <scheme val="none"/>
      </font>
      <fill>
        <patternFill patternType="solid">
          <fgColor indexed="64"/>
          <bgColor theme="9" tint="-0.249977111117893"/>
        </patternFill>
      </fill>
      <protection locked="1" hidden="0"/>
    </dxf>
  </dxfs>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51</xdr:row>
      <xdr:rowOff>9527</xdr:rowOff>
    </xdr:from>
    <xdr:to>
      <xdr:col>3</xdr:col>
      <xdr:colOff>0</xdr:colOff>
      <xdr:row>60</xdr:row>
      <xdr:rowOff>63501</xdr:rowOff>
    </xdr:to>
    <xdr:sp macro="" textlink="">
      <xdr:nvSpPr>
        <xdr:cNvPr id="4" name="Tekstvak 3">
          <a:extLst>
            <a:ext uri="{FF2B5EF4-FFF2-40B4-BE49-F238E27FC236}">
              <a16:creationId xmlns:a16="http://schemas.microsoft.com/office/drawing/2014/main" id="{8F3D9B0B-2ED2-4D2A-80D8-0ECE0ED92956}"/>
            </a:ext>
          </a:extLst>
        </xdr:cNvPr>
        <xdr:cNvSpPr txBox="1"/>
      </xdr:nvSpPr>
      <xdr:spPr>
        <a:xfrm>
          <a:off x="211667" y="25684694"/>
          <a:ext cx="13462000" cy="1789640"/>
        </a:xfrm>
        <a:prstGeom prst="rect">
          <a:avLst/>
        </a:prstGeom>
        <a:solidFill>
          <a:srgbClr val="F8F8F8"/>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tx1">
                  <a:lumMod val="75000"/>
                  <a:lumOff val="25000"/>
                </a:schemeClr>
              </a:solidFill>
              <a:latin typeface="Trebuchet MS" panose="020B0603020202020204" pitchFamily="34" charset="0"/>
            </a:rPr>
            <a:t>Uitleg</a:t>
          </a:r>
          <a:r>
            <a:rPr lang="nl-NL" sz="1050" b="1" baseline="0">
              <a:solidFill>
                <a:schemeClr val="tx1">
                  <a:lumMod val="75000"/>
                  <a:lumOff val="25000"/>
                </a:schemeClr>
              </a:solidFill>
              <a:latin typeface="Trebuchet MS" panose="020B0603020202020204" pitchFamily="34" charset="0"/>
            </a:rPr>
            <a:t> toevoegen rijen aan invoertabellen van de kostenbegroting</a:t>
          </a:r>
          <a:endParaRPr lang="nl-NL" sz="1050" b="1">
            <a:solidFill>
              <a:schemeClr val="tx1">
                <a:lumMod val="75000"/>
                <a:lumOff val="25000"/>
              </a:schemeClr>
            </a:solidFill>
            <a:latin typeface="Trebuchet MS" panose="020B0603020202020204" pitchFamily="34" charset="0"/>
          </a:endParaRPr>
        </a:p>
        <a:p>
          <a:pPr algn="l" defTabSz="180000"/>
          <a:r>
            <a:rPr lang="nl-NL" sz="1050">
              <a:solidFill>
                <a:schemeClr val="tx1">
                  <a:lumMod val="75000"/>
                  <a:lumOff val="25000"/>
                </a:schemeClr>
              </a:solidFill>
              <a:latin typeface="Trebuchet MS" panose="020B0603020202020204" pitchFamily="34" charset="0"/>
            </a:rPr>
            <a:t>Op</a:t>
          </a:r>
          <a:r>
            <a:rPr lang="nl-NL" sz="1050" baseline="0">
              <a:solidFill>
                <a:schemeClr val="tx1">
                  <a:lumMod val="75000"/>
                  <a:lumOff val="25000"/>
                </a:schemeClr>
              </a:solidFill>
              <a:latin typeface="Trebuchet MS" panose="020B0603020202020204" pitchFamily="34" charset="0"/>
            </a:rPr>
            <a:t> de partnertabbladen zijn per mogelijke kostensoort invoertabellen aanwezig, waarbij reeds ruimte is voor de invoer van diverse kostenregels. Mocht het aantal kostenregels voor een tabel niet voldoende zijn, dan kunt u zelf rijen aan de tabel toevoegen. Volg voor het toevoegen van de rijen onderstaande uitleg nauwkeurig op, om te voorkomen dat het toevoegen van de rijen leidt tot doorrekenfouten!</a:t>
          </a:r>
        </a:p>
        <a:p>
          <a:pPr algn="l" defTabSz="180000"/>
          <a:endParaRPr lang="nl-NL" sz="1050" baseline="0">
            <a:solidFill>
              <a:schemeClr val="tx1">
                <a:lumMod val="75000"/>
                <a:lumOff val="25000"/>
              </a:schemeClr>
            </a:solidFill>
            <a:latin typeface="Trebuchet MS" panose="020B0603020202020204" pitchFamily="34" charset="0"/>
          </a:endParaRPr>
        </a:p>
        <a:p>
          <a:pPr algn="l" defTabSz="180000"/>
          <a:r>
            <a:rPr lang="nl-NL" sz="1050" baseline="0">
              <a:solidFill>
                <a:schemeClr val="tx1">
                  <a:lumMod val="75000"/>
                  <a:lumOff val="25000"/>
                </a:schemeClr>
              </a:solidFill>
              <a:latin typeface="Trebuchet MS" panose="020B0603020202020204" pitchFamily="34" charset="0"/>
            </a:rPr>
            <a:t>1) Verwijder de beveiliging van het tabblad door in het lint te klikken op Controleren -&gt; Blad beveiliging opheffen -&gt; Ok.</a:t>
          </a:r>
        </a:p>
        <a:p>
          <a:pPr algn="l" defTabSz="180000"/>
          <a:r>
            <a:rPr lang="nl-NL" sz="1050" baseline="0">
              <a:solidFill>
                <a:schemeClr val="tx1">
                  <a:lumMod val="75000"/>
                  <a:lumOff val="25000"/>
                </a:schemeClr>
              </a:solidFill>
              <a:latin typeface="Trebuchet MS" panose="020B0603020202020204" pitchFamily="34" charset="0"/>
            </a:rPr>
            <a:t>2) Selecteer een volledige rij in de tabel waar een rij moet worden ingevoegd (</a:t>
          </a:r>
          <a:r>
            <a:rPr lang="nl-NL" sz="1050" b="1" baseline="0">
              <a:solidFill>
                <a:schemeClr val="tx1">
                  <a:lumMod val="75000"/>
                  <a:lumOff val="25000"/>
                </a:schemeClr>
              </a:solidFill>
              <a:latin typeface="Trebuchet MS" panose="020B0603020202020204" pitchFamily="34" charset="0"/>
            </a:rPr>
            <a:t>niet de eerste of laatste rij!</a:t>
          </a:r>
          <a:r>
            <a:rPr lang="nl-NL" sz="1050" baseline="0">
              <a:solidFill>
                <a:schemeClr val="tx1">
                  <a:lumMod val="75000"/>
                  <a:lumOff val="25000"/>
                </a:schemeClr>
              </a:solidFill>
              <a:latin typeface="Trebuchet MS" panose="020B0603020202020204" pitchFamily="34" charset="0"/>
            </a:rPr>
            <a:t>) en kopieer deze rij. Dit gaat het snelst door met de rechtermuisknop van de cursor op het betreffende  	rijnummer te klikken en dan 'Kopiëren' te selecteren.</a:t>
          </a:r>
        </a:p>
        <a:p>
          <a:pPr algn="l" defTabSz="180000"/>
          <a:r>
            <a:rPr lang="nl-NL" sz="1050" baseline="0">
              <a:solidFill>
                <a:schemeClr val="tx1">
                  <a:lumMod val="75000"/>
                  <a:lumOff val="25000"/>
                </a:schemeClr>
              </a:solidFill>
              <a:latin typeface="Trebuchet MS" panose="020B0603020202020204" pitchFamily="34" charset="0"/>
            </a:rPr>
            <a:t>3) Voeg de gekopieerde cellen in op dezelfde plek. Dit gaat het snelst door wederom met de rechtermuisknop van de cursor op hetzelfde rijnummer te klikken en vervolgens 'Gekopieerde cellen invoegen' te selecteren.</a:t>
          </a:r>
          <a:endParaRPr lang="nl-NL" sz="1100" b="0" i="0" u="none" strike="noStrike" baseline="0">
            <a:solidFill>
              <a:schemeClr val="dk1"/>
            </a:solidFill>
            <a:effectLst/>
            <a:latin typeface="+mn-lt"/>
            <a:ea typeface="+mn-ea"/>
            <a:cs typeface="+mn-cs"/>
          </a:endParaRPr>
        </a:p>
        <a:p>
          <a:pPr algn="l" defTabSz="180000"/>
          <a:r>
            <a:rPr lang="nl-NL" sz="1050" baseline="0">
              <a:solidFill>
                <a:schemeClr val="tx1">
                  <a:lumMod val="75000"/>
                  <a:lumOff val="25000"/>
                </a:schemeClr>
              </a:solidFill>
              <a:latin typeface="Trebuchet MS" panose="020B0603020202020204" pitchFamily="34" charset="0"/>
              <a:ea typeface="+mn-ea"/>
              <a:cs typeface="+mn-cs"/>
            </a:rPr>
            <a:t>4) Herhaal de stappen 2 en 3 totdat u genoeg rijen heeft.</a:t>
          </a:r>
        </a:p>
        <a:p>
          <a:pPr marL="0" marR="0" lvl="0" indent="0" algn="l" defTabSz="180000" eaLnBrk="1" fontAlgn="auto" latinLnBrk="0" hangingPunct="1">
            <a:lnSpc>
              <a:spcPct val="100000"/>
            </a:lnSpc>
            <a:spcBef>
              <a:spcPts val="0"/>
            </a:spcBef>
            <a:spcAft>
              <a:spcPts val="0"/>
            </a:spcAft>
            <a:buClrTx/>
            <a:buSzTx/>
            <a:buFontTx/>
            <a:buNone/>
            <a:tabLst/>
            <a:defRPr/>
          </a:pPr>
          <a:r>
            <a:rPr lang="nl-NL" sz="1050" baseline="0">
              <a:solidFill>
                <a:schemeClr val="tx1">
                  <a:lumMod val="75000"/>
                  <a:lumOff val="25000"/>
                </a:schemeClr>
              </a:solidFill>
              <a:latin typeface="Trebuchet MS" panose="020B0603020202020204" pitchFamily="34" charset="0"/>
              <a:ea typeface="+mn-ea"/>
              <a:cs typeface="+mn-cs"/>
            </a:rPr>
            <a:t>5) Plaats de beveiliging weer terug op het tabblad door in het lint te klikken op Controleren -&gt; Blad beveiligen -&gt; Ok. Dit is belangrijk, omdat de beveiliging borgt dat doorrekeningen niet (per ongeluk) aangetast worden.</a:t>
          </a:r>
        </a:p>
        <a:p>
          <a:pPr algn="l"/>
          <a:r>
            <a:rPr lang="nl-NL" sz="1050" baseline="0">
              <a:solidFill>
                <a:schemeClr val="tx1">
                  <a:lumMod val="75000"/>
                  <a:lumOff val="25000"/>
                </a:schemeClr>
              </a:solidFill>
              <a:latin typeface="Trebuchet MS" panose="020B0603020202020204" pitchFamily="34" charset="0"/>
            </a:rPr>
            <a:t> </a:t>
          </a:r>
          <a:endParaRPr lang="nl-NL" sz="1100"/>
        </a:p>
        <a:p>
          <a:endParaRPr lang="nl-NL" sz="1100"/>
        </a:p>
        <a:p>
          <a:endParaRPr lang="nl-NL" sz="1100"/>
        </a:p>
      </xdr:txBody>
    </xdr:sp>
    <xdr:clientData/>
  </xdr:twoCellAnchor>
  <xdr:twoCellAnchor editAs="oneCell">
    <xdr:from>
      <xdr:col>2</xdr:col>
      <xdr:colOff>6334125</xdr:colOff>
      <xdr:row>0</xdr:row>
      <xdr:rowOff>0</xdr:rowOff>
    </xdr:from>
    <xdr:to>
      <xdr:col>2</xdr:col>
      <xdr:colOff>10115551</xdr:colOff>
      <xdr:row>3</xdr:row>
      <xdr:rowOff>86682</xdr:rowOff>
    </xdr:to>
    <xdr:pic>
      <xdr:nvPicPr>
        <xdr:cNvPr id="5" name="Afbeelding 4" descr="Logo Europese Unie - Medegefinancierd door de Europese Unie">
          <a:extLst>
            <a:ext uri="{FF2B5EF4-FFF2-40B4-BE49-F238E27FC236}">
              <a16:creationId xmlns:a16="http://schemas.microsoft.com/office/drawing/2014/main" id="{5DA86486-84AB-453A-BCB9-B13A2DAF88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0725" y="0"/>
          <a:ext cx="3781426" cy="728032"/>
        </a:xfrm>
        <a:prstGeom prst="rect">
          <a:avLst/>
        </a:prstGeom>
      </xdr:spPr>
    </xdr:pic>
    <xdr:clientData/>
  </xdr:twoCellAnchor>
  <xdr:twoCellAnchor>
    <xdr:from>
      <xdr:col>0</xdr:col>
      <xdr:colOff>162983</xdr:colOff>
      <xdr:row>4</xdr:row>
      <xdr:rowOff>134409</xdr:rowOff>
    </xdr:from>
    <xdr:to>
      <xdr:col>2</xdr:col>
      <xdr:colOff>10710332</xdr:colOff>
      <xdr:row>17</xdr:row>
      <xdr:rowOff>3175</xdr:rowOff>
    </xdr:to>
    <xdr:sp macro="" textlink="">
      <xdr:nvSpPr>
        <xdr:cNvPr id="3" name="Tekstvak 2">
          <a:extLst>
            <a:ext uri="{FF2B5EF4-FFF2-40B4-BE49-F238E27FC236}">
              <a16:creationId xmlns:a16="http://schemas.microsoft.com/office/drawing/2014/main" id="{E44BED86-9E54-4728-82E5-2D432F0BC1AC}"/>
            </a:ext>
          </a:extLst>
        </xdr:cNvPr>
        <xdr:cNvSpPr txBox="1"/>
      </xdr:nvSpPr>
      <xdr:spPr>
        <a:xfrm>
          <a:off x="162983" y="970492"/>
          <a:ext cx="13595349" cy="5901266"/>
        </a:xfrm>
        <a:prstGeom prst="rect">
          <a:avLst/>
        </a:prstGeom>
        <a:solidFill>
          <a:srgbClr val="F8F8F8"/>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ysClr val="windowText" lastClr="000000"/>
              </a:solidFill>
              <a:latin typeface="Trebuchet MS" panose="020B0603020202020204" pitchFamily="34" charset="0"/>
            </a:rPr>
            <a:t>Introductie</a:t>
          </a:r>
        </a:p>
        <a:p>
          <a:pPr algn="l"/>
          <a:r>
            <a:rPr lang="nl-NL" sz="1100">
              <a:solidFill>
                <a:sysClr val="windowText" lastClr="000000"/>
              </a:solidFill>
              <a:latin typeface="Trebuchet MS" panose="020B0603020202020204" pitchFamily="34" charset="0"/>
            </a:rPr>
            <a:t>Dit begrotingsformat</a:t>
          </a:r>
          <a:r>
            <a:rPr lang="nl-NL" sz="1100" baseline="0">
              <a:solidFill>
                <a:sysClr val="windowText" lastClr="000000"/>
              </a:solidFill>
              <a:latin typeface="Trebuchet MS" panose="020B0603020202020204" pitchFamily="34" charset="0"/>
            </a:rPr>
            <a:t> ondersteunt u bij het aanvragen </a:t>
          </a:r>
          <a:r>
            <a:rPr lang="nl-NL" sz="1100">
              <a:solidFill>
                <a:sysClr val="windowText" lastClr="000000"/>
              </a:solidFill>
              <a:latin typeface="Trebuchet MS" panose="020B0603020202020204" pitchFamily="34" charset="0"/>
            </a:rPr>
            <a:t>van subsidie. Het</a:t>
          </a:r>
          <a:r>
            <a:rPr lang="nl-NL" sz="1100" baseline="0">
              <a:solidFill>
                <a:sysClr val="windowText" lastClr="000000"/>
              </a:solidFill>
              <a:latin typeface="Trebuchet MS" panose="020B0603020202020204" pitchFamily="34" charset="0"/>
            </a:rPr>
            <a:t> ingevulde format geeft inzicht in de kosten en financiering zoals u die voorstelt. Wij adviseren u dit format te geruiken, omdat de ervaring leert dat dit het aantal vragen in onze technische toets vermindert. Deze vermindering zorgt voor een kortere doorlooptijd van het aanvraagtraject. </a:t>
          </a:r>
          <a:r>
            <a:rPr lang="nl-NL" sz="1100" strike="noStrike" baseline="0">
              <a:solidFill>
                <a:sysClr val="windowText" lastClr="000000"/>
              </a:solidFill>
              <a:latin typeface="Trebuchet MS" panose="020B0603020202020204" pitchFamily="34" charset="0"/>
            </a:rPr>
            <a:t>B</a:t>
          </a:r>
          <a:r>
            <a:rPr lang="nl-NL" sz="1100" baseline="0">
              <a:solidFill>
                <a:sysClr val="windowText" lastClr="000000"/>
              </a:solidFill>
              <a:latin typeface="Trebuchet MS" panose="020B0603020202020204" pitchFamily="34" charset="0"/>
            </a:rPr>
            <a:t>elangrijk is dat de gegevens in deze begroting overeenkomen met de gegevens die u invult in het webportaal bij indiening van de aanvraag. </a:t>
          </a:r>
        </a:p>
        <a:p>
          <a:endParaRPr lang="nl-NL" sz="1100" baseline="0">
            <a:solidFill>
              <a:sysClr val="windowText" lastClr="000000"/>
            </a:solidFill>
            <a:latin typeface="Trebuchet MS" panose="020B0603020202020204" pitchFamily="34" charset="0"/>
          </a:endParaRPr>
        </a:p>
        <a:p>
          <a:r>
            <a:rPr lang="nl-NL" sz="1100" baseline="0">
              <a:solidFill>
                <a:sysClr val="windowText" lastClr="000000"/>
              </a:solidFill>
              <a:latin typeface="Trebuchet MS" panose="020B0603020202020204" pitchFamily="34" charset="0"/>
            </a:rPr>
            <a:t>Op de tabbladen vindt u uitleg en kunt u </a:t>
          </a:r>
          <a:r>
            <a:rPr lang="nl-NL" sz="1100" baseline="0">
              <a:solidFill>
                <a:sysClr val="windowText" lastClr="000000"/>
              </a:solidFill>
              <a:latin typeface="Trebuchet MS" panose="020B0603020202020204" pitchFamily="34" charset="0"/>
              <a:ea typeface="+mn-ea"/>
              <a:cs typeface="+mn-cs"/>
            </a:rPr>
            <a:t>op basis van de kleurenlegenda zien welke velden u handmatig moet invoeren, welke velden u kunt vullen vanuit een keuzelijst en welke velden automatisch worden berekend. De blauwe tabbladen bevatten geen invoervelden en worden automatisch gevuld vanuit andere tabbladen. Op het donkergroene tabblad vult u eerst algemene projectgegevens in, zodat u daarna de projectbegroting gemakkelijk in kunt voeren </a:t>
          </a:r>
          <a:r>
            <a:rPr lang="nl-NL" sz="1100" baseline="0">
              <a:solidFill>
                <a:sysClr val="windowText" lastClr="000000"/>
              </a:solidFill>
              <a:latin typeface="Trebuchet MS" panose="020B0603020202020204" pitchFamily="34" charset="0"/>
            </a:rPr>
            <a:t>op de lichtgroene tabbladen. </a:t>
          </a:r>
          <a:br>
            <a:rPr lang="nl-NL" sz="1100" baseline="0">
              <a:solidFill>
                <a:sysClr val="windowText" lastClr="000000"/>
              </a:solidFill>
              <a:latin typeface="Trebuchet MS" panose="020B0603020202020204" pitchFamily="34" charset="0"/>
            </a:rPr>
          </a:br>
          <a:endParaRPr lang="nl-NL" sz="1100" baseline="0">
            <a:solidFill>
              <a:sysClr val="windowText" lastClr="000000"/>
            </a:solidFill>
            <a:latin typeface="Trebuchet MS" panose="020B0603020202020204" pitchFamily="34" charset="0"/>
          </a:endParaRPr>
        </a:p>
        <a:p>
          <a:pPr defTabSz="180000"/>
          <a:r>
            <a:rPr lang="nl-NL" sz="1100" b="1" baseline="0">
              <a:solidFill>
                <a:sysClr val="windowText" lastClr="000000"/>
              </a:solidFill>
              <a:latin typeface="Trebuchet MS" panose="020B0603020202020204" pitchFamily="34" charset="0"/>
            </a:rPr>
            <a:t>Stappenplan voor invullen begrotingsformat</a:t>
          </a:r>
          <a:br>
            <a:rPr lang="nl-NL" sz="1100" baseline="0">
              <a:solidFill>
                <a:sysClr val="windowText" lastClr="000000"/>
              </a:solidFill>
              <a:latin typeface="Trebuchet MS" panose="020B0603020202020204" pitchFamily="34" charset="0"/>
            </a:rPr>
          </a:br>
          <a:r>
            <a:rPr lang="nl-NL" sz="1100" baseline="0">
              <a:solidFill>
                <a:sysClr val="windowText" lastClr="000000"/>
              </a:solidFill>
              <a:latin typeface="Trebuchet MS" panose="020B0603020202020204" pitchFamily="34" charset="0"/>
            </a:rPr>
            <a:t>1) Lees dit tabblad 'Instructie' door.</a:t>
          </a:r>
          <a:br>
            <a:rPr lang="nl-NL" sz="1100" baseline="0">
              <a:solidFill>
                <a:sysClr val="windowText" lastClr="000000"/>
              </a:solidFill>
              <a:latin typeface="Trebuchet MS" panose="020B0603020202020204" pitchFamily="34" charset="0"/>
            </a:rPr>
          </a:br>
          <a:r>
            <a:rPr lang="nl-NL" sz="1100" baseline="0">
              <a:solidFill>
                <a:sysClr val="windowText" lastClr="000000"/>
              </a:solidFill>
              <a:latin typeface="Trebuchet MS" panose="020B0603020202020204" pitchFamily="34" charset="0"/>
            </a:rPr>
            <a:t>2)</a:t>
          </a:r>
          <a:r>
            <a:rPr lang="nl-NL" sz="1100" baseline="0">
              <a:solidFill>
                <a:sysClr val="windowText" lastClr="000000"/>
              </a:solidFill>
              <a:latin typeface="Trebuchet MS" panose="020B0603020202020204" pitchFamily="34" charset="0"/>
              <a:ea typeface="+mn-ea"/>
              <a:cs typeface="+mn-cs"/>
            </a:rPr>
            <a:t> Vul in tabblad </a:t>
          </a:r>
          <a:r>
            <a:rPr lang="nl-NL" sz="1100">
              <a:solidFill>
                <a:sysClr val="windowText" lastClr="000000"/>
              </a:solidFill>
              <a:latin typeface="Trebuchet MS" panose="020B0603020202020204" pitchFamily="34" charset="0"/>
              <a:ea typeface="+mn-ea"/>
              <a:cs typeface="+mn-cs"/>
            </a:rPr>
            <a:t>'Projectinformatie</a:t>
          </a:r>
          <a:r>
            <a:rPr lang="nl-NL" sz="1100" baseline="0">
              <a:solidFill>
                <a:sysClr val="windowText" lastClr="000000"/>
              </a:solidFill>
              <a:latin typeface="Trebuchet MS" panose="020B0603020202020204" pitchFamily="34" charset="0"/>
              <a:ea typeface="+mn-ea"/>
              <a:cs typeface="+mn-cs"/>
            </a:rPr>
            <a:t>' de projectnaam en de werkpakketten in. Een project bestaat vaak uit een of meerdere werkpakketten, zoals 'Uitvoering van een investering',  'Communicatie' of 	'Projectmanagement. De begroting wordt opgesteld per werkpakket en de naam van de werkpakketten die u hier invult komt straks terug op de individuele begrotingstabbladen. Selecteer vervolgens een 	begrotingsoptie. U heeft de keuze uit drie manieren om uw begroting op te stellen. Lees de toelichting aandachtig. De keuze die u hier maakt geldt voor het hele project (alle partners) en bepaalt hoe het 	begrotingsformat op de groene tabbladen er uit komt te zien.</a:t>
          </a:r>
        </a:p>
        <a:p>
          <a:pPr marL="0" marR="0" lvl="0" indent="0" defTabSz="180000" eaLnBrk="1" fontAlgn="auto" latinLnBrk="0" hangingPunct="1">
            <a:lnSpc>
              <a:spcPct val="100000"/>
            </a:lnSpc>
            <a:spcBef>
              <a:spcPts val="0"/>
            </a:spcBef>
            <a:spcAft>
              <a:spcPts val="0"/>
            </a:spcAft>
            <a:buClrTx/>
            <a:buSzTx/>
            <a:buFontTx/>
            <a:buNone/>
            <a:tabLst/>
            <a:defRPr/>
          </a:pPr>
          <a:r>
            <a:rPr lang="nl-NL" sz="1100" baseline="0">
              <a:solidFill>
                <a:sysClr val="windowText" lastClr="000000"/>
              </a:solidFill>
              <a:effectLst/>
              <a:latin typeface="Trebuchet MS" panose="020B0603020202020204" pitchFamily="34" charset="0"/>
              <a:ea typeface="+mn-ea"/>
              <a:cs typeface="+mn-cs"/>
            </a:rPr>
            <a:t>3) De tabbladen 'Totale begroting' en 'Totale financiering'  geven op projectniveau de totaaloverzichten. Vul hier zelf </a:t>
          </a:r>
          <a:r>
            <a:rPr lang="nl-NL" sz="1100" u="sng" baseline="0">
              <a:solidFill>
                <a:sysClr val="windowText" lastClr="000000"/>
              </a:solidFill>
              <a:effectLst/>
              <a:latin typeface="Trebuchet MS" panose="020B0603020202020204" pitchFamily="34" charset="0"/>
              <a:ea typeface="+mn-ea"/>
              <a:cs typeface="+mn-cs"/>
            </a:rPr>
            <a:t>niets</a:t>
          </a:r>
          <a:r>
            <a:rPr lang="nl-NL" sz="1100" baseline="0">
              <a:solidFill>
                <a:sysClr val="windowText" lastClr="000000"/>
              </a:solidFill>
              <a:effectLst/>
              <a:latin typeface="Trebuchet MS" panose="020B0603020202020204" pitchFamily="34" charset="0"/>
              <a:ea typeface="+mn-ea"/>
              <a:cs typeface="+mn-cs"/>
            </a:rPr>
            <a:t> in.</a:t>
          </a:r>
        </a:p>
        <a:p>
          <a:pPr marL="0" marR="0" lvl="0" indent="0" defTabSz="180000" eaLnBrk="1" fontAlgn="auto" latinLnBrk="0" hangingPunct="1">
            <a:lnSpc>
              <a:spcPct val="100000"/>
            </a:lnSpc>
            <a:spcBef>
              <a:spcPts val="0"/>
            </a:spcBef>
            <a:spcAft>
              <a:spcPts val="0"/>
            </a:spcAft>
            <a:buClrTx/>
            <a:buSzTx/>
            <a:buFontTx/>
            <a:buNone/>
            <a:tabLst/>
            <a:defRPr/>
          </a:pPr>
          <a:r>
            <a:rPr lang="nl-NL" sz="1100" baseline="0">
              <a:solidFill>
                <a:sysClr val="windowText" lastClr="000000"/>
              </a:solidFill>
              <a:effectLst/>
              <a:latin typeface="Trebuchet MS" panose="020B0603020202020204" pitchFamily="34" charset="0"/>
              <a:ea typeface="+mn-ea"/>
              <a:cs typeface="+mn-cs"/>
            </a:rPr>
            <a:t>4) Gebruik de lichtgroene tabbladen voor het invoeren van de begroting per partner. Indien sprake is van één aanvrager (geen samenwerkingsverband) dan gebruikt u hiervoor enkel het tabblad 'Penvoerder". </a:t>
          </a:r>
          <a:r>
            <a:rPr lang="nl-NL" sz="1100" baseline="0">
              <a:solidFill>
                <a:sysClr val="windowText" lastClr="000000"/>
              </a:solidFill>
              <a:latin typeface="Trebuchet MS" panose="020B0603020202020204" pitchFamily="34" charset="0"/>
              <a:ea typeface="+mn-ea"/>
              <a:cs typeface="+mn-cs"/>
            </a:rPr>
            <a:t>In 	geval van samenwerkingsprojecten vult u per projectpartner een eigen tabblad in. Let op: Projectpartners zijn partijen die een deel van de projectactiviteiten uitvoeren en hiervoor subsidie aanvragen. 	Partijen die door de projectpartnes worden ingehuurd om projectactiviteiten uit de te voeren zijn geen projectpartner, maar leverancier. Het tabblad 'Penvoerder' is - zoals de naam al zegt - bedoeld voor de 	begroting van de penvoerder van het samenwerkingsverband. De tabbladen beginnend met 'PP' zijn bedoeld voor de overige projectpartners. Er is ruimte voor maximaal twintig projectpartners. De lichtgroene 	tabbladen die u niet nodig heeft kunt u leeg laten.	</a:t>
          </a:r>
        </a:p>
        <a:p>
          <a:pPr defTabSz="180000"/>
          <a:r>
            <a:rPr lang="nl-NL" sz="1100" baseline="0">
              <a:solidFill>
                <a:sysClr val="windowText" lastClr="000000"/>
              </a:solidFill>
              <a:latin typeface="Trebuchet MS" panose="020B0603020202020204" pitchFamily="34" charset="0"/>
              <a:ea typeface="+mn-ea"/>
              <a:cs typeface="+mn-cs"/>
            </a:rPr>
            <a:t>5) Vul bovenaan het </a:t>
          </a:r>
          <a:r>
            <a:rPr lang="nl-NL" sz="1100" strike="noStrike" baseline="0">
              <a:solidFill>
                <a:sysClr val="windowText" lastClr="000000"/>
              </a:solidFill>
              <a:latin typeface="Trebuchet MS" panose="020B0603020202020204" pitchFamily="34" charset="0"/>
              <a:ea typeface="+mn-ea"/>
              <a:cs typeface="+mn-cs"/>
            </a:rPr>
            <a:t>lichtgroene tabblad de partnergegevens in. Wanneer u dat heeft gedaan, komen op basis van de gekozen begrotingsoptie (stap 2) invoertabellen in beeld die voor uw project van toepassing 	zijn. Vul vervolgens onder het kopje 'kostenbegroting invoertabel' de begroting in voor kostensoorten die </a:t>
          </a:r>
          <a:r>
            <a:rPr lang="nl-NL" sz="1100" baseline="0">
              <a:solidFill>
                <a:sysClr val="windowText" lastClr="000000"/>
              </a:solidFill>
              <a:latin typeface="Trebuchet MS" panose="020B0603020202020204" pitchFamily="34" charset="0"/>
              <a:ea typeface="+mn-ea"/>
              <a:cs typeface="+mn-cs"/>
            </a:rPr>
            <a:t>voor uw aanvraag van toepassing zijn. Vul daarna onder het kopje 'Financiering' ook de 	financieringstabel in. </a:t>
          </a:r>
          <a:r>
            <a:rPr lang="nl-NL" sz="1100" u="sng" baseline="0">
              <a:solidFill>
                <a:sysClr val="windowText" lastClr="000000"/>
              </a:solidFill>
              <a:latin typeface="Trebuchet MS" panose="020B0603020202020204" pitchFamily="34" charset="0"/>
              <a:ea typeface="+mn-ea"/>
              <a:cs typeface="+mn-cs"/>
            </a:rPr>
            <a:t>Let op</a:t>
          </a:r>
          <a:r>
            <a:rPr lang="nl-NL" sz="1100" baseline="0">
              <a:solidFill>
                <a:sysClr val="windowText" lastClr="000000"/>
              </a:solidFill>
              <a:latin typeface="Trebuchet MS" panose="020B0603020202020204" pitchFamily="34" charset="0"/>
              <a:ea typeface="+mn-ea"/>
              <a:cs typeface="+mn-cs"/>
            </a:rPr>
            <a:t>: scroll volledig door naar onderen, zodat u alle benodigde gegevens invult! Bovenaan het tabblad vindt u een samenvatting van de begroting per kostensoort en per werkpakket.</a:t>
          </a:r>
        </a:p>
        <a:p>
          <a:pPr defTabSz="180000"/>
          <a:r>
            <a:rPr lang="nl-NL" sz="1100" baseline="0">
              <a:solidFill>
                <a:sysClr val="windowText" lastClr="000000"/>
              </a:solidFill>
              <a:latin typeface="Trebuchet MS" panose="020B0603020202020204" pitchFamily="34" charset="0"/>
              <a:ea typeface="+mn-ea"/>
              <a:cs typeface="+mn-cs"/>
            </a:rPr>
            <a:t>6) Tenslotte: Check in tabblad 'Totale financiering' of de financiering sluitend is (staat aangegeven).</a:t>
          </a:r>
        </a:p>
        <a:p>
          <a:endParaRPr lang="nl-NL" sz="1100" baseline="0">
            <a:solidFill>
              <a:sysClr val="windowText" lastClr="000000"/>
            </a:solidFill>
            <a:latin typeface="Trebuchet MS" panose="020B0603020202020204" pitchFamily="34" charset="0"/>
            <a:ea typeface="+mn-ea"/>
            <a:cs typeface="+mn-cs"/>
          </a:endParaRPr>
        </a:p>
        <a:p>
          <a:r>
            <a:rPr lang="nl-NL" sz="1100" b="1" baseline="0">
              <a:solidFill>
                <a:sysClr val="windowText" lastClr="000000"/>
              </a:solidFill>
              <a:latin typeface="Trebuchet MS" panose="020B0603020202020204" pitchFamily="34" charset="0"/>
              <a:ea typeface="+mn-ea"/>
              <a:cs typeface="+mn-cs"/>
            </a:rPr>
            <a:t>Toelichting op de begrotingsopties en kostensoorten</a:t>
          </a:r>
        </a:p>
        <a:p>
          <a:r>
            <a:rPr lang="nl-NL" sz="1100" baseline="0">
              <a:solidFill>
                <a:sysClr val="windowText" lastClr="000000"/>
              </a:solidFill>
              <a:latin typeface="Trebuchet MS" panose="020B0603020202020204" pitchFamily="34" charset="0"/>
              <a:ea typeface="+mn-ea"/>
              <a:cs typeface="+mn-cs"/>
            </a:rPr>
            <a:t>Hieronder treft u meer informatie over het gebruik van de verschillende kostenopties en kostensoorten. De wijze van begroten van bepaalde kosten hangt af van de begrotingsoptie die u kiest. Naast het begroten en verantwoorden van de daadwerkelijke projectkosten, kunt u ook gebruik maken van vereenvoudigde kostenopties (VKO). Subsidiabele kosten worden dan deels berekend op basis van een vast percentage en er hoeft dan geen berekening van de daadwerkelijke kosten te worden gemaakt. Voor de kosten die met een VKO zijn begroot hoeft bij rapportages geen onderbouwing van de werkelijke kosten worden aangeleverd. Dit kan de administratieve lasten van de financieel administratieve projectvoering aanzienlijk verminderen.</a:t>
          </a:r>
        </a:p>
        <a:p>
          <a:endParaRPr lang="nl-NL" sz="1100" b="1" baseline="0">
            <a:solidFill>
              <a:sysClr val="windowText" lastClr="000000"/>
            </a:solidFill>
            <a:latin typeface="Trebuchet MS" panose="020B0603020202020204" pitchFamily="34" charset="0"/>
          </a:endParaRPr>
        </a:p>
        <a:p>
          <a:r>
            <a:rPr lang="nl-NL" sz="1100" b="1" baseline="0">
              <a:solidFill>
                <a:srgbClr val="C00000"/>
              </a:solidFill>
              <a:latin typeface="Trebuchet MS" panose="020B0603020202020204" pitchFamily="34" charset="0"/>
            </a:rPr>
            <a:t>Disclaimer</a:t>
          </a:r>
          <a:endParaRPr lang="nl-NL" sz="1100" baseline="0">
            <a:solidFill>
              <a:srgbClr val="C00000"/>
            </a:solidFill>
            <a:latin typeface="Trebuchet MS" panose="020B0603020202020204" pitchFamily="34" charset="0"/>
          </a:endParaRPr>
        </a:p>
        <a:p>
          <a:r>
            <a:rPr lang="nl-NL" sz="1100" u="none" baseline="0">
              <a:solidFill>
                <a:srgbClr val="C00000"/>
              </a:solidFill>
              <a:latin typeface="Trebuchet MS" panose="020B0603020202020204" pitchFamily="34" charset="0"/>
            </a:rPr>
            <a:t>Dit format is een hulpmiddel bij het opstellen van uw aanvraag. Aan het format kunnen geen rechten worden ontleend. De beoordeling over de juistheid en volledigheid van de ingevulde gegevens ligt bij de subsidieverstrekker. De subsidieverstrekker toetst de validiteit en subsidiabiliteit op basis van de ingevulde gegevens. Dit kan mogelijk tot aanpassing leiden.</a:t>
          </a:r>
        </a:p>
        <a:p>
          <a:endParaRPr lang="nl-NL" sz="1100"/>
        </a:p>
      </xdr:txBody>
    </xdr:sp>
    <xdr:clientData/>
  </xdr:twoCellAnchor>
  <xdr:twoCellAnchor>
    <xdr:from>
      <xdr:col>0</xdr:col>
      <xdr:colOff>179917</xdr:colOff>
      <xdr:row>18</xdr:row>
      <xdr:rowOff>42331</xdr:rowOff>
    </xdr:from>
    <xdr:to>
      <xdr:col>3</xdr:col>
      <xdr:colOff>0</xdr:colOff>
      <xdr:row>31</xdr:row>
      <xdr:rowOff>158750</xdr:rowOff>
    </xdr:to>
    <xdr:sp macro="" textlink="">
      <xdr:nvSpPr>
        <xdr:cNvPr id="6" name="Tekstvak 5">
          <a:extLst>
            <a:ext uri="{FF2B5EF4-FFF2-40B4-BE49-F238E27FC236}">
              <a16:creationId xmlns:a16="http://schemas.microsoft.com/office/drawing/2014/main" id="{C6D04C1D-F4E2-4A66-B7ED-E0EB14B9BF67}"/>
            </a:ext>
          </a:extLst>
        </xdr:cNvPr>
        <xdr:cNvSpPr txBox="1"/>
      </xdr:nvSpPr>
      <xdr:spPr>
        <a:xfrm>
          <a:off x="179917" y="7111998"/>
          <a:ext cx="13493750" cy="2709335"/>
        </a:xfrm>
        <a:prstGeom prst="rect">
          <a:avLst/>
        </a:prstGeom>
        <a:solidFill>
          <a:srgbClr val="F8F8F8"/>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defTabSz="180000">
            <a:tabLst>
              <a:tab pos="180000" algn="l"/>
            </a:tabLst>
          </a:pPr>
          <a:r>
            <a:rPr lang="nl-NL" sz="1100" b="1">
              <a:solidFill>
                <a:sysClr val="windowText" lastClr="000000"/>
              </a:solidFill>
              <a:latin typeface="Trebuchet MS" panose="020B0603020202020204" pitchFamily="34" charset="0"/>
            </a:rPr>
            <a:t>Begrotingsopties</a:t>
          </a:r>
        </a:p>
        <a:p>
          <a:pPr defTabSz="180000">
            <a:tabLst>
              <a:tab pos="180000" algn="l"/>
            </a:tabLst>
          </a:pPr>
          <a:r>
            <a:rPr lang="nl-NL" sz="1100" b="0">
              <a:solidFill>
                <a:sysClr val="windowText" lastClr="000000"/>
              </a:solidFill>
              <a:latin typeface="Trebuchet MS" panose="020B0603020202020204" pitchFamily="34" charset="0"/>
            </a:rPr>
            <a:t>Voor het opstellen van de projectbegroting kiest u uit één van de onderstaande begrotingsopties. </a:t>
          </a:r>
        </a:p>
        <a:p>
          <a:pPr defTabSz="180000">
            <a:tabLst>
              <a:tab pos="180000" algn="l"/>
            </a:tabLst>
          </a:pPr>
          <a:endParaRPr lang="nl-NL" sz="1100" b="1">
            <a:solidFill>
              <a:sysClr val="windowText" lastClr="000000"/>
            </a:solidFill>
            <a:latin typeface="Trebuchet MS" panose="020B0603020202020204" pitchFamily="34" charset="0"/>
          </a:endParaRPr>
        </a:p>
        <a:p>
          <a:pPr defTabSz="180000">
            <a:tabLst>
              <a:tab pos="180000" algn="l"/>
            </a:tabLst>
          </a:pPr>
          <a:r>
            <a:rPr lang="nl-NL" sz="1100" b="1">
              <a:solidFill>
                <a:sysClr val="windowText" lastClr="000000"/>
              </a:solidFill>
              <a:latin typeface="Trebuchet MS" panose="020B0603020202020204" pitchFamily="34" charset="0"/>
            </a:rPr>
            <a:t>	Optie 1: Begroting zonder vereenvoudigde kostenoptie</a:t>
          </a:r>
        </a:p>
        <a:p>
          <a:pPr lvl="0" defTabSz="180000">
            <a:tabLst>
              <a:tab pos="180000" algn="l"/>
            </a:tabLst>
          </a:pPr>
          <a:r>
            <a:rPr lang="nl-NL" sz="1100">
              <a:solidFill>
                <a:sysClr val="windowText" lastClr="000000"/>
              </a:solidFill>
              <a:latin typeface="Trebuchet MS" panose="020B0603020202020204" pitchFamily="34" charset="0"/>
            </a:rPr>
            <a:t>	Alle projectkosten worden op basis van daadwerkelijke kosten begroot (en verantwoord). U kunt gebruik maken van verschillende kostensoorten: arbeidskosten inclusief overhead; afschrijvingskosten; 	bijdragen in natura; andere kosten (out-of-pocket).</a:t>
          </a:r>
        </a:p>
        <a:p>
          <a:pPr defTabSz="180000">
            <a:tabLst>
              <a:tab pos="180000" algn="l"/>
            </a:tabLst>
          </a:pPr>
          <a:endParaRPr lang="nl-NL" sz="1100">
            <a:latin typeface="Trebuchet MS" panose="020B0603020202020204" pitchFamily="34" charset="0"/>
          </a:endParaRPr>
        </a:p>
        <a:p>
          <a:pPr defTabSz="180000">
            <a:tabLst>
              <a:tab pos="180000" algn="l"/>
            </a:tabLst>
          </a:pPr>
          <a:r>
            <a:rPr lang="nl-NL" sz="1100" b="1">
              <a:latin typeface="Trebuchet MS" panose="020B0603020202020204" pitchFamily="34" charset="0"/>
            </a:rPr>
            <a:t>	Optie 2: Begroting met vereenvoudigde kosten optie voor overige kosten</a:t>
          </a:r>
          <a:r>
            <a:rPr lang="nl-NL" sz="1100" b="1" baseline="0">
              <a:latin typeface="Trebuchet MS" panose="020B0603020202020204" pitchFamily="34" charset="0"/>
            </a:rPr>
            <a:t> </a:t>
          </a:r>
          <a:r>
            <a:rPr lang="nl-NL" sz="1100" b="1" baseline="0">
              <a:solidFill>
                <a:srgbClr val="0070C0"/>
              </a:solidFill>
              <a:latin typeface="Trebuchet MS" panose="020B0603020202020204" pitchFamily="34" charset="0"/>
            </a:rPr>
            <a:t>(niet beschikbaar voor aanvragen EIP)</a:t>
          </a:r>
          <a:endParaRPr lang="nl-NL" sz="1100" b="1">
            <a:solidFill>
              <a:srgbClr val="0070C0"/>
            </a:solidFill>
            <a:latin typeface="Trebuchet MS" panose="020B0603020202020204" pitchFamily="34" charset="0"/>
          </a:endParaRPr>
        </a:p>
        <a:p>
          <a:pPr defTabSz="180000">
            <a:tabLst>
              <a:tab pos="180000" algn="l"/>
            </a:tabLst>
          </a:pPr>
          <a:r>
            <a:rPr lang="nl-NL" sz="1100">
              <a:latin typeface="Trebuchet MS" panose="020B0603020202020204" pitchFamily="34" charset="0"/>
            </a:rPr>
            <a:t>	De directe arbeidskosten</a:t>
          </a:r>
          <a:r>
            <a:rPr lang="nl-NL" sz="1100" baseline="0">
              <a:latin typeface="Trebuchet MS" panose="020B0603020202020204" pitchFamily="34" charset="0"/>
            </a:rPr>
            <a:t> van het project w</a:t>
          </a:r>
          <a:r>
            <a:rPr lang="nl-NL" sz="1100">
              <a:latin typeface="Trebuchet MS" panose="020B0603020202020204" pitchFamily="34" charset="0"/>
            </a:rPr>
            <a:t>orden op basis van daadwerkelijke kosten begroot (en verantwoord). De overige kosten van het project worden berekend</a:t>
          </a:r>
          <a:r>
            <a:rPr lang="nl-NL" sz="1100" baseline="0">
              <a:latin typeface="Trebuchet MS" panose="020B0603020202020204" pitchFamily="34" charset="0"/>
            </a:rPr>
            <a:t> met een vast opslagpercentage van 40% 	over 	de daadwerkelijke directe arbeidskosten van het project. U hoeft alleen de directe arbeidskosten te onderbouwen met urenstaten en loonstaten. Voor de overige kosten van het project hoeft u geen 	onderbouwende documentatie - zoals facturen en betaalbewijzen - aan te leveren.</a:t>
          </a:r>
          <a:endParaRPr lang="nl-NL" sz="1100">
            <a:latin typeface="Trebuchet MS" panose="020B0603020202020204" pitchFamily="34" charset="0"/>
          </a:endParaRPr>
        </a:p>
        <a:p>
          <a:pPr defTabSz="180000">
            <a:tabLst>
              <a:tab pos="180000" algn="l"/>
            </a:tabLst>
          </a:pPr>
          <a:endParaRPr lang="nl-NL" sz="1100">
            <a:latin typeface="Trebuchet MS" panose="020B0603020202020204" pitchFamily="34" charset="0"/>
          </a:endParaRPr>
        </a:p>
        <a:p>
          <a:pPr defTabSz="180000">
            <a:tabLst>
              <a:tab pos="180000" algn="l"/>
            </a:tabLst>
          </a:pPr>
          <a:r>
            <a:rPr lang="nl-NL" sz="1100" b="1">
              <a:latin typeface="Trebuchet MS" panose="020B0603020202020204" pitchFamily="34" charset="0"/>
            </a:rPr>
            <a:t>	Optie 3: Begroting met vereenvoudigde kosten optie voor directe arbeidskosten</a:t>
          </a:r>
        </a:p>
        <a:p>
          <a:pPr defTabSz="180000">
            <a:tabLst>
              <a:tab pos="180000" algn="l"/>
            </a:tabLst>
          </a:pPr>
          <a:r>
            <a:rPr lang="nl-NL" sz="1100" b="0">
              <a:latin typeface="Trebuchet MS" panose="020B0603020202020204" pitchFamily="34" charset="0"/>
            </a:rPr>
            <a:t>	Bij</a:t>
          </a:r>
          <a:r>
            <a:rPr lang="nl-NL" sz="1100" b="0" baseline="0">
              <a:latin typeface="Trebuchet MS" panose="020B0603020202020204" pitchFamily="34" charset="0"/>
            </a:rPr>
            <a:t> deze optie worden de directe arbeidskosten en de overhead van het project berekend met een vast opslagpercentage van 23%. De overige directe projectkosten worden begroot (en verantwoord) op basis 	van dadwerkelijke kosten. U maakt een begroting voor de overige kostensoorten (afschrijvingskosten, bijdragen in natura en/of andere kosten). Hierop past u het 	percentage van 23% toe om de arbeidskosten 	en overhead van het project te begroten.</a:t>
          </a:r>
          <a:endParaRPr lang="nl-NL" sz="1100" b="0">
            <a:latin typeface="Trebuchet MS" panose="020B0603020202020204" pitchFamily="34" charset="0"/>
          </a:endParaRPr>
        </a:p>
      </xdr:txBody>
    </xdr:sp>
    <xdr:clientData/>
  </xdr:twoCellAnchor>
  <xdr:twoCellAnchor>
    <xdr:from>
      <xdr:col>0</xdr:col>
      <xdr:colOff>190500</xdr:colOff>
      <xdr:row>33</xdr:row>
      <xdr:rowOff>169333</xdr:rowOff>
    </xdr:from>
    <xdr:to>
      <xdr:col>4</xdr:col>
      <xdr:colOff>10584</xdr:colOff>
      <xdr:row>50</xdr:row>
      <xdr:rowOff>42333</xdr:rowOff>
    </xdr:to>
    <xdr:sp macro="" textlink="">
      <xdr:nvSpPr>
        <xdr:cNvPr id="7" name="Rechthoek 6">
          <a:extLst>
            <a:ext uri="{FF2B5EF4-FFF2-40B4-BE49-F238E27FC236}">
              <a16:creationId xmlns:a16="http://schemas.microsoft.com/office/drawing/2014/main" id="{632E0998-E04B-D418-E34C-91FD0D7FFBDD}"/>
            </a:ext>
          </a:extLst>
        </xdr:cNvPr>
        <xdr:cNvSpPr/>
      </xdr:nvSpPr>
      <xdr:spPr>
        <a:xfrm>
          <a:off x="190500" y="10234083"/>
          <a:ext cx="15451667" cy="13324417"/>
        </a:xfrm>
        <a:prstGeom prst="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209551</xdr:colOff>
      <xdr:row>27</xdr:row>
      <xdr:rowOff>180975</xdr:rowOff>
    </xdr:from>
    <xdr:to>
      <xdr:col>6</xdr:col>
      <xdr:colOff>1181101</xdr:colOff>
      <xdr:row>40</xdr:row>
      <xdr:rowOff>47625</xdr:rowOff>
    </xdr:to>
    <xdr:sp macro="" textlink="">
      <xdr:nvSpPr>
        <xdr:cNvPr id="2" name="Tekstvak 1">
          <a:extLst>
            <a:ext uri="{FF2B5EF4-FFF2-40B4-BE49-F238E27FC236}">
              <a16:creationId xmlns:a16="http://schemas.microsoft.com/office/drawing/2014/main" id="{2CBCE452-3865-442A-A212-26C303BC290D}"/>
            </a:ext>
          </a:extLst>
        </xdr:cNvPr>
        <xdr:cNvSpPr txBox="1"/>
      </xdr:nvSpPr>
      <xdr:spPr>
        <a:xfrm>
          <a:off x="209551" y="5819775"/>
          <a:ext cx="11306175" cy="234315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tx1">
                  <a:lumMod val="75000"/>
                  <a:lumOff val="25000"/>
                </a:schemeClr>
              </a:solidFill>
            </a:rPr>
            <a:t>Keuzeopties</a:t>
          </a:r>
          <a:r>
            <a:rPr lang="nl-NL" sz="1100" b="1" baseline="0">
              <a:solidFill>
                <a:schemeClr val="tx1">
                  <a:lumMod val="75000"/>
                  <a:lumOff val="25000"/>
                </a:schemeClr>
              </a:solidFill>
            </a:rPr>
            <a:t> voor begroten en verantwoorden kosten</a:t>
          </a:r>
          <a:endParaRPr lang="nl-NL" sz="1100" b="1">
            <a:solidFill>
              <a:schemeClr val="tx1">
                <a:lumMod val="75000"/>
                <a:lumOff val="25000"/>
              </a:schemeClr>
            </a:solidFill>
          </a:endParaRPr>
        </a:p>
        <a:p>
          <a:r>
            <a:rPr lang="nl-NL" sz="1100">
              <a:solidFill>
                <a:schemeClr val="dk1"/>
              </a:solidFill>
              <a:effectLst/>
              <a:latin typeface="+mn-lt"/>
              <a:ea typeface="+mn-ea"/>
              <a:cs typeface="+mn-cs"/>
            </a:rPr>
            <a:t>Voor het opstellen van de projectbegroting van subsidieaanvragen in het</a:t>
          </a:r>
          <a:r>
            <a:rPr lang="nl-NL" sz="1100" baseline="0">
              <a:solidFill>
                <a:schemeClr val="dk1"/>
              </a:solidFill>
              <a:effectLst/>
              <a:latin typeface="+mn-lt"/>
              <a:ea typeface="+mn-ea"/>
              <a:cs typeface="+mn-cs"/>
            </a:rPr>
            <a:t> kader van GLB kunt u als aanvrager(s) </a:t>
          </a:r>
          <a:r>
            <a:rPr lang="nl-NL" sz="1100">
              <a:solidFill>
                <a:schemeClr val="dk1"/>
              </a:solidFill>
              <a:effectLst/>
              <a:latin typeface="+mn-lt"/>
              <a:ea typeface="+mn-ea"/>
              <a:cs typeface="+mn-cs"/>
            </a:rPr>
            <a:t>kiezen uit drie begrotingsopties. De optiekeuze geldt voor het hele project en heeft invloed op de kostensoorten die de projectpartners kunnen hanteren:</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Optie 1: 	Subsidiabele kosten zonder vereenvoudigde kostenoptie;</a:t>
          </a:r>
        </a:p>
        <a:p>
          <a:r>
            <a:rPr lang="nl-NL" sz="1100">
              <a:solidFill>
                <a:schemeClr val="dk1"/>
              </a:solidFill>
              <a:effectLst/>
              <a:latin typeface="+mn-lt"/>
              <a:ea typeface="+mn-ea"/>
              <a:cs typeface="+mn-cs"/>
            </a:rPr>
            <a:t>Optie 2:	Subsidiabele kosten met vereenvoudigde kostenoptie voor overige kosten ;</a:t>
          </a:r>
        </a:p>
        <a:p>
          <a:r>
            <a:rPr lang="nl-NL" sz="1100">
              <a:solidFill>
                <a:schemeClr val="dk1"/>
              </a:solidFill>
              <a:effectLst/>
              <a:latin typeface="+mn-lt"/>
              <a:ea typeface="+mn-ea"/>
              <a:cs typeface="+mn-cs"/>
            </a:rPr>
            <a:t>Optie 3: 	Subsidiabele kosten met vereenvoudigde kostenoptie voor arbeidskosten;</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Voor meer toelichting op de verschillende</a:t>
          </a:r>
          <a:r>
            <a:rPr lang="nl-NL" sz="1100" baseline="0">
              <a:solidFill>
                <a:schemeClr val="dk1"/>
              </a:solidFill>
              <a:effectLst/>
              <a:latin typeface="+mn-lt"/>
              <a:ea typeface="+mn-ea"/>
              <a:cs typeface="+mn-cs"/>
            </a:rPr>
            <a:t> begrotingsopties </a:t>
          </a:r>
          <a:r>
            <a:rPr lang="nl-NL" sz="1100">
              <a:solidFill>
                <a:schemeClr val="dk1"/>
              </a:solidFill>
              <a:effectLst/>
              <a:latin typeface="+mn-lt"/>
              <a:ea typeface="+mn-ea"/>
              <a:cs typeface="+mn-cs"/>
            </a:rPr>
            <a:t>zie tabblad “Instructie”.</a:t>
          </a:r>
        </a:p>
        <a:p>
          <a:endParaRPr lang="nl-NL"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Onderstaande tabel geeft aan welke ko</a:t>
          </a:r>
          <a:r>
            <a:rPr lang="nl-NL" sz="1100" baseline="0">
              <a:solidFill>
                <a:schemeClr val="dk1"/>
              </a:solidFill>
              <a:effectLst/>
              <a:latin typeface="+mn-lt"/>
              <a:ea typeface="+mn-ea"/>
              <a:cs typeface="+mn-cs"/>
            </a:rPr>
            <a:t>stensoorten beschikbaar zijn per begrotingsoptie. Afhankelijk van de gekozen optie wordt een bepaalde combinatie van kostensoorten op de begrotingstabbladen zichtbaar, namelijk alleen die kostensoorten waarvoor binnen een optie kosten kunnen worden begroot. Als u bijvoorbeeld kiest voor optie 2 dan kunt u geen kosten begroten voor bijdragen in natura en afschrijvingskosten. Bij optie 1 en 3 kan dit wel.</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dk1"/>
            </a:solidFill>
            <a:effectLst/>
            <a:latin typeface="+mn-lt"/>
            <a:ea typeface="+mn-ea"/>
            <a:cs typeface="+mn-cs"/>
          </a:endParaRPr>
        </a:p>
        <a:p>
          <a:endParaRPr lang="nl-NL" sz="1100">
            <a:solidFill>
              <a:schemeClr val="tx1">
                <a:lumMod val="75000"/>
                <a:lumOff val="25000"/>
              </a:schemeClr>
            </a:solidFill>
          </a:endParaRPr>
        </a:p>
      </xdr:txBody>
    </xdr:sp>
    <xdr:clientData/>
  </xdr:twoCellAnchor>
  <xdr:twoCellAnchor>
    <xdr:from>
      <xdr:col>0</xdr:col>
      <xdr:colOff>209550</xdr:colOff>
      <xdr:row>3</xdr:row>
      <xdr:rowOff>133351</xdr:rowOff>
    </xdr:from>
    <xdr:to>
      <xdr:col>6</xdr:col>
      <xdr:colOff>1133475</xdr:colOff>
      <xdr:row>8</xdr:row>
      <xdr:rowOff>85725</xdr:rowOff>
    </xdr:to>
    <xdr:sp macro="" textlink="">
      <xdr:nvSpPr>
        <xdr:cNvPr id="3" name="Tekstvak 2">
          <a:extLst>
            <a:ext uri="{FF2B5EF4-FFF2-40B4-BE49-F238E27FC236}">
              <a16:creationId xmlns:a16="http://schemas.microsoft.com/office/drawing/2014/main" id="{B79F1427-C52C-4546-AE76-FA0EFD36CFFA}"/>
            </a:ext>
          </a:extLst>
        </xdr:cNvPr>
        <xdr:cNvSpPr txBox="1"/>
      </xdr:nvSpPr>
      <xdr:spPr>
        <a:xfrm>
          <a:off x="209550" y="809626"/>
          <a:ext cx="11258550" cy="8477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Benoemen</a:t>
          </a:r>
          <a:r>
            <a:rPr lang="nl-NL" sz="1100" b="1" baseline="0">
              <a:solidFill>
                <a:schemeClr val="tx1">
                  <a:lumMod val="65000"/>
                  <a:lumOff val="35000"/>
                </a:schemeClr>
              </a:solidFill>
            </a:rPr>
            <a:t> </a:t>
          </a:r>
          <a:r>
            <a:rPr lang="nl-NL" sz="1100" b="1" baseline="0">
              <a:solidFill>
                <a:schemeClr val="tx1">
                  <a:lumMod val="75000"/>
                  <a:lumOff val="25000"/>
                </a:schemeClr>
              </a:solidFill>
            </a:rPr>
            <a:t>werkpakketten*</a:t>
          </a:r>
        </a:p>
        <a:p>
          <a:r>
            <a:rPr lang="nl-NL" sz="1100">
              <a:solidFill>
                <a:schemeClr val="tx1">
                  <a:lumMod val="65000"/>
                  <a:lumOff val="35000"/>
                </a:schemeClr>
              </a:solidFill>
            </a:rPr>
            <a:t>Nummer uw werkpakketten en geef ze een naam. U kunt maximaal tien werkpakketten benoemen. Als</a:t>
          </a:r>
          <a:r>
            <a:rPr lang="nl-NL" sz="1100" baseline="0">
              <a:solidFill>
                <a:schemeClr val="tx1">
                  <a:lumMod val="65000"/>
                  <a:lumOff val="35000"/>
                </a:schemeClr>
              </a:solidFill>
            </a:rPr>
            <a:t> u minder dan tien werkpakketten heeft, kunt u overige rijen leeg laten.</a:t>
          </a:r>
          <a:r>
            <a:rPr lang="nl-NL" sz="1100">
              <a:solidFill>
                <a:schemeClr val="tx1">
                  <a:lumMod val="65000"/>
                  <a:lumOff val="35000"/>
                </a:schemeClr>
              </a:solidFill>
            </a:rPr>
            <a:t> Alle kosten in de begroting</a:t>
          </a:r>
          <a:r>
            <a:rPr lang="nl-NL" sz="1100" baseline="0">
              <a:solidFill>
                <a:schemeClr val="tx1">
                  <a:lumMod val="65000"/>
                  <a:lumOff val="35000"/>
                </a:schemeClr>
              </a:solidFill>
            </a:rPr>
            <a:t> moeten binnen één van de werkpakketten onder te brengen zijn. </a:t>
          </a:r>
          <a:r>
            <a:rPr lang="nl-NL" sz="1100" u="sng" baseline="0">
              <a:solidFill>
                <a:schemeClr val="tx1">
                  <a:lumMod val="65000"/>
                  <a:lumOff val="35000"/>
                </a:schemeClr>
              </a:solidFill>
            </a:rPr>
            <a:t>Let op</a:t>
          </a:r>
          <a:r>
            <a:rPr lang="nl-NL" sz="1100" baseline="0">
              <a:solidFill>
                <a:schemeClr val="tx1">
                  <a:lumMod val="65000"/>
                  <a:lumOff val="35000"/>
                </a:schemeClr>
              </a:solidFill>
            </a:rPr>
            <a:t>: we raden het af de nummering en benaming van de werkpakketten nog aan te passen nadat begonnen is met het invullen van de partnerbegrotingen i.v.m. kans op doorrekenfouten. </a:t>
          </a:r>
          <a:endParaRPr lang="nl-NL" sz="1100">
            <a:solidFill>
              <a:schemeClr val="tx1">
                <a:lumMod val="65000"/>
                <a:lumOff val="35000"/>
              </a:schemeClr>
            </a:solidFill>
          </a:endParaRPr>
        </a:p>
      </xdr:txBody>
    </xdr:sp>
    <xdr:clientData/>
  </xdr:twoCellAnchor>
  <xdr:twoCellAnchor>
    <xdr:from>
      <xdr:col>5</xdr:col>
      <xdr:colOff>9525</xdr:colOff>
      <xdr:row>25</xdr:row>
      <xdr:rowOff>205317</xdr:rowOff>
    </xdr:from>
    <xdr:to>
      <xdr:col>6</xdr:col>
      <xdr:colOff>9525</xdr:colOff>
      <xdr:row>28</xdr:row>
      <xdr:rowOff>38100</xdr:rowOff>
    </xdr:to>
    <xdr:sp macro="" textlink="">
      <xdr:nvSpPr>
        <xdr:cNvPr id="8" name="Vrije vorm: vorm 7">
          <a:extLst>
            <a:ext uri="{FF2B5EF4-FFF2-40B4-BE49-F238E27FC236}">
              <a16:creationId xmlns:a16="http://schemas.microsoft.com/office/drawing/2014/main" id="{E0DCC17B-4C5A-4438-9933-05D852BD6787}"/>
            </a:ext>
            <a:ext uri="{C183D7F6-B498-43B3-948B-1728B52AA6E4}">
              <adec:decorative xmlns:adec="http://schemas.microsoft.com/office/drawing/2017/decorative" val="1"/>
            </a:ext>
          </a:extLst>
        </xdr:cNvPr>
        <xdr:cNvSpPr/>
      </xdr:nvSpPr>
      <xdr:spPr>
        <a:xfrm>
          <a:off x="8601075" y="5339292"/>
          <a:ext cx="1009650" cy="547158"/>
        </a:xfrm>
        <a:custGeom>
          <a:avLst/>
          <a:gdLst>
            <a:gd name="connsiteX0" fmla="*/ 0 w 1009650"/>
            <a:gd name="connsiteY0" fmla="*/ 4385 h 547158"/>
            <a:gd name="connsiteX1" fmla="*/ 632210 w 1009650"/>
            <a:gd name="connsiteY1" fmla="*/ 43860 h 547158"/>
            <a:gd name="connsiteX2" fmla="*/ 943598 w 1009650"/>
            <a:gd name="connsiteY2" fmla="*/ 320180 h 547158"/>
            <a:gd name="connsiteX3" fmla="*/ 1009650 w 1009650"/>
            <a:gd name="connsiteY3" fmla="*/ 547158 h 547158"/>
          </a:gdLst>
          <a:ahLst/>
          <a:cxnLst>
            <a:cxn ang="0">
              <a:pos x="connsiteX0" y="connsiteY0"/>
            </a:cxn>
            <a:cxn ang="0">
              <a:pos x="connsiteX1" y="connsiteY1"/>
            </a:cxn>
            <a:cxn ang="0">
              <a:pos x="connsiteX2" y="connsiteY2"/>
            </a:cxn>
            <a:cxn ang="0">
              <a:pos x="connsiteX3" y="connsiteY3"/>
            </a:cxn>
          </a:cxnLst>
          <a:rect l="l" t="t" r="r" b="b"/>
          <a:pathLst>
            <a:path w="1009650" h="547158" extrusionOk="0">
              <a:moveTo>
                <a:pt x="0" y="4385"/>
              </a:moveTo>
              <a:cubicBezTo>
                <a:pt x="235791" y="-11292"/>
                <a:pt x="458869" y="-33558"/>
                <a:pt x="632210" y="43860"/>
              </a:cubicBezTo>
              <a:cubicBezTo>
                <a:pt x="791006" y="114425"/>
                <a:pt x="900878" y="234968"/>
                <a:pt x="943598" y="320180"/>
              </a:cubicBezTo>
              <a:cubicBezTo>
                <a:pt x="996585" y="406249"/>
                <a:pt x="1000045" y="474643"/>
                <a:pt x="1009650" y="547158"/>
              </a:cubicBezTo>
            </a:path>
          </a:pathLst>
        </a:custGeom>
        <a:noFill/>
        <a:ln w="19050">
          <a:solidFill>
            <a:schemeClr val="bg2">
              <a:lumMod val="50000"/>
            </a:schemeClr>
          </a:solidFill>
          <a:headEnd type="arrow" w="med" len="med"/>
          <a:tailEnd type="none" w="med" len="med"/>
          <a:extLst>
            <a:ext uri="{C807C97D-BFC1-408E-A445-0C87EB9F89A2}">
              <ask:lineSketchStyleProps xmlns:ask="http://schemas.microsoft.com/office/drawing/2018/sketchyshapes" sd="2385780348">
                <a:custGeom>
                  <a:avLst/>
                  <a:gdLst>
                    <a:gd name="connsiteX0" fmla="*/ 0 w 1019175"/>
                    <a:gd name="connsiteY0" fmla="*/ 4233 h 528108"/>
                    <a:gd name="connsiteX1" fmla="*/ 638175 w 1019175"/>
                    <a:gd name="connsiteY1" fmla="*/ 42333 h 528108"/>
                    <a:gd name="connsiteX2" fmla="*/ 952500 w 1019175"/>
                    <a:gd name="connsiteY2" fmla="*/ 309033 h 528108"/>
                    <a:gd name="connsiteX3" fmla="*/ 1019175 w 1019175"/>
                    <a:gd name="connsiteY3" fmla="*/ 528108 h 528108"/>
                  </a:gdLst>
                  <a:ahLst/>
                  <a:cxnLst>
                    <a:cxn ang="0">
                      <a:pos x="connsiteX0" y="connsiteY0"/>
                    </a:cxn>
                    <a:cxn ang="0">
                      <a:pos x="connsiteX1" y="connsiteY1"/>
                    </a:cxn>
                    <a:cxn ang="0">
                      <a:pos x="connsiteX2" y="connsiteY2"/>
                    </a:cxn>
                    <a:cxn ang="0">
                      <a:pos x="connsiteX3" y="connsiteY3"/>
                    </a:cxn>
                  </a:cxnLst>
                  <a:rect l="l" t="t" r="r" b="b"/>
                  <a:pathLst>
                    <a:path w="1019175" h="528108">
                      <a:moveTo>
                        <a:pt x="0" y="4233"/>
                      </a:moveTo>
                      <a:cubicBezTo>
                        <a:pt x="239712" y="-2117"/>
                        <a:pt x="479425" y="-8467"/>
                        <a:pt x="638175" y="42333"/>
                      </a:cubicBezTo>
                      <a:cubicBezTo>
                        <a:pt x="796925" y="93133"/>
                        <a:pt x="889000" y="228071"/>
                        <a:pt x="952500" y="309033"/>
                      </a:cubicBezTo>
                      <a:cubicBezTo>
                        <a:pt x="1016000" y="389995"/>
                        <a:pt x="1017587" y="459051"/>
                        <a:pt x="1019175" y="528108"/>
                      </a:cubicBezTo>
                    </a:path>
                  </a:pathLst>
                </a:custGeom>
                <ask:type>
                  <ask:lineSketchCurved/>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1</xdr:col>
      <xdr:colOff>0</xdr:colOff>
      <xdr:row>40</xdr:row>
      <xdr:rowOff>123825</xdr:rowOff>
    </xdr:from>
    <xdr:to>
      <xdr:col>2</xdr:col>
      <xdr:colOff>3066488</xdr:colOff>
      <xdr:row>55</xdr:row>
      <xdr:rowOff>88548</xdr:rowOff>
    </xdr:to>
    <xdr:pic>
      <xdr:nvPicPr>
        <xdr:cNvPr id="4" name="Afbeelding 3">
          <a:extLst>
            <a:ext uri="{FF2B5EF4-FFF2-40B4-BE49-F238E27FC236}">
              <a16:creationId xmlns:a16="http://schemas.microsoft.com/office/drawing/2014/main" id="{60E9CD84-4CC6-0A81-2167-D9B69AA6E342}"/>
            </a:ext>
          </a:extLst>
        </xdr:cNvPr>
        <xdr:cNvPicPr>
          <a:picLocks noChangeAspect="1"/>
        </xdr:cNvPicPr>
      </xdr:nvPicPr>
      <xdr:blipFill>
        <a:blip xmlns:r="http://schemas.openxmlformats.org/officeDocument/2006/relationships" r:embed="rId1"/>
        <a:stretch>
          <a:fillRect/>
        </a:stretch>
      </xdr:blipFill>
      <xdr:spPr>
        <a:xfrm>
          <a:off x="228600" y="8239125"/>
          <a:ext cx="4495238" cy="28222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133350</xdr:colOff>
      <xdr:row>3</xdr:row>
      <xdr:rowOff>180976</xdr:rowOff>
    </xdr:from>
    <xdr:to>
      <xdr:col>8</xdr:col>
      <xdr:colOff>1123951</xdr:colOff>
      <xdr:row>7</xdr:row>
      <xdr:rowOff>133350</xdr:rowOff>
    </xdr:to>
    <xdr:sp macro="" textlink="">
      <xdr:nvSpPr>
        <xdr:cNvPr id="2" name="Tekstvak 1">
          <a:extLst>
            <a:ext uri="{FF2B5EF4-FFF2-40B4-BE49-F238E27FC236}">
              <a16:creationId xmlns:a16="http://schemas.microsoft.com/office/drawing/2014/main" id="{D7976BD4-366E-4AC7-A77F-4CF39EFEF510}"/>
            </a:ext>
          </a:extLst>
        </xdr:cNvPr>
        <xdr:cNvSpPr txBox="1"/>
      </xdr:nvSpPr>
      <xdr:spPr>
        <a:xfrm>
          <a:off x="6467475" y="819151"/>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1B56BA6D-A597-410A-840F-30F9BB9D5792}"/>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72E498F7-9CBD-4F3A-BBC6-3794D32126FC}"/>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1FACEA32-03D8-4348-AB7D-5AC9531DECAA}"/>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8659BD39-FDBB-4987-9281-AECB48EE5001}"/>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68AE8AA7-2D02-466A-91C7-65BCF953D6B2}"/>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F4C4DAE6-7B0B-4397-83A0-883EC55CA341}"/>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D4082A79-9525-415A-8226-3299F0B19D3C}"/>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F258ADC9-0AF6-4CD9-8E8D-7EC8CE8049F6}"/>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5A24E747-FE18-4697-8E9F-CB59697A27DD}"/>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FE2B67EB-2311-4880-9605-FAE33D46C6E5}"/>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403CA1A2-FB0D-4DEE-A1F8-A38D794A538F}"/>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2D180123-5DD6-4E22-AE73-6F8E623799E8}"/>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07BCCABC-96A1-4C29-865F-1CAEF4B4FBBA}"/>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7B5C2922-8C0C-4AD1-AF20-42BAFEA46BB2}"/>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480FE33D-EA8B-45F6-947B-77989F961061}"/>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D49BA0C5-7D92-4F7A-A2E1-B423183BA1E5}"/>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E10EFF79-F086-4B71-9007-9BCB0A46B8D5}"/>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ADB3B25A-0372-46FD-857C-41A1B532E706}"/>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096ABEA8-39D9-4F3A-BC9F-EE490B1B373B}"/>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BDD6362-4205-4CBE-84AD-E7A09FBBD2F6}" name="Overzichtwerkpakketten" displayName="Overzichtwerkpakketten" ref="B11:C21" totalsRowShown="0" headerRowDxfId="536" dataDxfId="534" headerRowBorderDxfId="535">
  <tableColumns count="2">
    <tableColumn id="1" xr3:uid="{95532D70-453C-407A-81D3-F246B7D197EE}" name="Werkpakketnummer" dataDxfId="533" dataCellStyle="Standaard 2"/>
    <tableColumn id="2" xr3:uid="{47FE1DF0-8885-4122-BEF9-C7C645615605}" name="Werkpakketnaam" dataDxfId="532"/>
  </tableColumns>
  <tableStyleInfo name="TableStyleMedium1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4D4CBD-2F29-414A-8AC7-283CD7AE50B1}" name="Keuze_Kostensoort" displayName="Keuze_Kostensoort" ref="K1:P11" totalsRowShown="0">
  <autoFilter ref="K1:P11" xr:uid="{884D4CBD-2F29-414A-8AC7-283CD7AE50B1}"/>
  <tableColumns count="6">
    <tableColumn id="1" xr3:uid="{820113B4-A6FC-4E9E-917B-7638B2C52F60}" name="Optie 1"/>
    <tableColumn id="2" xr3:uid="{D9EE2809-4D02-4E7A-9564-F22FA8D0564F}" name="Optie 1K"/>
    <tableColumn id="3" xr3:uid="{8D2D508B-ABCD-4113-B901-448AEB0FB7FA}" name="Optie 2" dataDxfId="531"/>
    <tableColumn id="4" xr3:uid="{5DA6E923-448D-4E43-A486-E41B785A6EF7}" name="Optie 2K" dataDxfId="530"/>
    <tableColumn id="5" xr3:uid="{0D650C47-5802-4EA3-9315-AFB8853706B6}" name="Optie 3" dataDxfId="529"/>
    <tableColumn id="6" xr3:uid="{DB508A11-FD8D-4FF4-870B-751FD362640B}" name="Optie 3K"/>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105FB6-6031-4E73-B898-62446F77353B}" name="Alle_Kostensoorten" displayName="Alle_Kostensoorten" ref="G1:I12" totalsRowShown="0">
  <autoFilter ref="G1:I12" xr:uid="{12105FB6-6031-4E73-B898-62446F77353B}"/>
  <sortState xmlns:xlrd2="http://schemas.microsoft.com/office/spreadsheetml/2017/richdata2" ref="G2:I12">
    <sortCondition ref="I1:I12"/>
  </sortState>
  <tableColumns count="3">
    <tableColumn id="1" xr3:uid="{51FBF978-037F-45CE-B133-EF97F665A5CC}" name="Kostensoorten"/>
    <tableColumn id="2" xr3:uid="{549FD609-C3C6-4E17-A7FA-4BCF85BDDE53}" name="Toelichting" dataDxfId="528"/>
    <tableColumn id="3" xr3:uid="{C6694730-3D38-42A4-B7A1-DEDA706747BB}" name="Volgorde" dataDxfId="52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081816-A177-401C-9A48-5CE6A05146FE}" name="Type" displayName="Type" ref="A1:A21" totalsRowShown="0">
  <autoFilter ref="A1:A21" xr:uid="{03081816-A177-401C-9A48-5CE6A05146FE}"/>
  <sortState xmlns:xlrd2="http://schemas.microsoft.com/office/spreadsheetml/2017/richdata2" ref="A2:A19">
    <sortCondition ref="A2:A11"/>
  </sortState>
  <tableColumns count="1">
    <tableColumn id="1" xr3:uid="{2036E5DB-D712-40B9-B445-B46A6F8D21EB}" name="Type organisati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1834A2-1CFF-4CC3-A312-36A6C6106F0A}" name="Omvang" displayName="Omvang" ref="C1:C6" totalsRowShown="0">
  <autoFilter ref="C1:C6" xr:uid="{601834A2-1CFF-4CC3-A312-36A6C6106F0A}"/>
  <tableColumns count="1">
    <tableColumn id="1" xr3:uid="{23F746A6-B8D4-4B2A-B4F5-DAB866880DE5}" name="Omvang organisatie"/>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B650C28-2FAB-4CB2-90DC-5F057D50591B}" name="NN_Werkpakket" displayName="NN_Werkpakket" ref="V1:V11" totalsRowShown="0" headerRowDxfId="526" dataDxfId="525">
  <autoFilter ref="V1:V11" xr:uid="{9B650C28-2FAB-4CB2-90DC-5F057D50591B}"/>
  <tableColumns count="1">
    <tableColumn id="1" xr3:uid="{FB9C9853-A4F0-482F-B657-836999968AF4}" name="Nummer en naam werkpakket" dataDxfId="524">
      <calculatedColumnFormula>IF(AND(Projectinformatie!B12="",Projectinformatie!C12="")," ",CONCATENATE(Projectinformatie!B12," - ",Projectinformatie!C12))</calculatedColumnFormula>
    </tableColumn>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A2DD9D2-F1CE-438E-81DC-EAA319BB0937}" name="Keuzeopties" displayName="Keuzeopties" ref="R1:T4" totalsRowShown="0">
  <autoFilter ref="R1:T4" xr:uid="{0A2DD9D2-F1CE-438E-81DC-EAA319BB0937}"/>
  <tableColumns count="3">
    <tableColumn id="1" xr3:uid="{4C96BC9C-7F1C-4F41-99B3-B945610AC8B5}" name="Keuzeopties"/>
    <tableColumn id="2" xr3:uid="{AA657E4C-C050-4899-B741-9BAC8736FAA5}" name="Consequentie" dataDxfId="523">
      <calculatedColumnFormula>"Op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calculatedColumnFormula>
    </tableColumn>
    <tableColumn id="4" xr3:uid="{D1EDA658-CC41-405A-8AF3-EBE2435C9A2F}" name="Optie" dataDxfId="522"/>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0CC3CA9-D8DF-43C0-B3D0-0D65BB7479F9}" name="Staatssteunartikel" displayName="Staatssteunartikel" ref="E1:E5" totalsRowShown="0">
  <autoFilter ref="E1:E5" xr:uid="{10CC3CA9-D8DF-43C0-B3D0-0D65BB7479F9}"/>
  <tableColumns count="1">
    <tableColumn id="1" xr3:uid="{E014DACD-EED1-4C2A-A03F-F086E5FB43DB}" name="Staatssteunartikel"/>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publications.europa.eu/resource/cellar/79c0ce87-f4dc-11e6-8a35-01aa75ed71a1.0003.01/DOC_1"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https://publications.europa.eu/resource/cellar/79c0ce87-f4dc-11e6-8a35-01aa75ed71a1.0003.01/DOC_1"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s://publications.europa.eu/resource/cellar/79c0ce87-f4dc-11e6-8a35-01aa75ed71a1.0003.01/DOC_1"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https://publications.europa.eu/resource/cellar/79c0ce87-f4dc-11e6-8a35-01aa75ed71a1.0003.01/DOC_1"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9.bin"/><Relationship Id="rId1" Type="http://schemas.openxmlformats.org/officeDocument/2006/relationships/hyperlink" Target="https://publications.europa.eu/resource/cellar/79c0ce87-f4dc-11e6-8a35-01aa75ed71a1.0003.01/DOC_1"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0.bin"/><Relationship Id="rId1" Type="http://schemas.openxmlformats.org/officeDocument/2006/relationships/hyperlink" Target="https://publications.europa.eu/resource/cellar/79c0ce87-f4dc-11e6-8a35-01aa75ed71a1.0003.01/DOC_1"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1.bin"/><Relationship Id="rId1" Type="http://schemas.openxmlformats.org/officeDocument/2006/relationships/hyperlink" Target="https://publications.europa.eu/resource/cellar/79c0ce87-f4dc-11e6-8a35-01aa75ed71a1.0003.01/DOC_1"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2.bin"/><Relationship Id="rId1" Type="http://schemas.openxmlformats.org/officeDocument/2006/relationships/hyperlink" Target="https://publications.europa.eu/resource/cellar/79c0ce87-f4dc-11e6-8a35-01aa75ed71a1.0003.01/DOC_1"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3.bin"/><Relationship Id="rId1" Type="http://schemas.openxmlformats.org/officeDocument/2006/relationships/hyperlink" Target="https://publications.europa.eu/resource/cellar/79c0ce87-f4dc-11e6-8a35-01aa75ed71a1.0003.01/DOC_1"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4.bin"/><Relationship Id="rId1" Type="http://schemas.openxmlformats.org/officeDocument/2006/relationships/hyperlink" Target="https://publications.europa.eu/resource/cellar/79c0ce87-f4dc-11e6-8a35-01aa75ed71a1.0003.01/DOC_1"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5.bin"/><Relationship Id="rId1" Type="http://schemas.openxmlformats.org/officeDocument/2006/relationships/hyperlink" Target="https://publications.europa.eu/resource/cellar/79c0ce87-f4dc-11e6-8a35-01aa75ed71a1.0003.01/DOC_1"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6.bin"/><Relationship Id="rId1" Type="http://schemas.openxmlformats.org/officeDocument/2006/relationships/hyperlink" Target="https://publications.europa.eu/resource/cellar/79c0ce87-f4dc-11e6-8a35-01aa75ed71a1.0003.01/DOC_1"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7.bin"/><Relationship Id="rId1" Type="http://schemas.openxmlformats.org/officeDocument/2006/relationships/hyperlink" Target="https://publications.europa.eu/resource/cellar/79c0ce87-f4dc-11e6-8a35-01aa75ed71a1.0003.01/DOC_1"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8.bin"/><Relationship Id="rId1" Type="http://schemas.openxmlformats.org/officeDocument/2006/relationships/hyperlink" Target="https://publications.europa.eu/resource/cellar/79c0ce87-f4dc-11e6-8a35-01aa75ed71a1.0003.01/DOC_1"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9.bin"/><Relationship Id="rId1" Type="http://schemas.openxmlformats.org/officeDocument/2006/relationships/hyperlink" Target="https://publications.europa.eu/resource/cellar/79c0ce87-f4dc-11e6-8a35-01aa75ed71a1.0003.01/DOC_1"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20.bin"/><Relationship Id="rId1" Type="http://schemas.openxmlformats.org/officeDocument/2006/relationships/hyperlink" Target="https://publications.europa.eu/resource/cellar/79c0ce87-f4dc-11e6-8a35-01aa75ed71a1.0003.01/DOC_1"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1.bin"/><Relationship Id="rId1" Type="http://schemas.openxmlformats.org/officeDocument/2006/relationships/hyperlink" Target="https://publications.europa.eu/resource/cellar/79c0ce87-f4dc-11e6-8a35-01aa75ed71a1.0003.01/DOC_1"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2.bin"/><Relationship Id="rId1" Type="http://schemas.openxmlformats.org/officeDocument/2006/relationships/hyperlink" Target="https://publications.europa.eu/resource/cellar/79c0ce87-f4dc-11e6-8a35-01aa75ed71a1.0003.01/DOC_1"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3.bin"/><Relationship Id="rId1" Type="http://schemas.openxmlformats.org/officeDocument/2006/relationships/hyperlink" Target="https://publications.europa.eu/resource/cellar/79c0ce87-f4dc-11e6-8a35-01aa75ed71a1.0003.01/DOC_1"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4.bin"/><Relationship Id="rId1" Type="http://schemas.openxmlformats.org/officeDocument/2006/relationships/hyperlink" Target="https://publications.europa.eu/resource/cellar/79c0ce87-f4dc-11e6-8a35-01aa75ed71a1.0003.01/DOC_1" TargetMode="External"/></Relationships>
</file>

<file path=xl/worksheets/_rels/sheet25.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C5CB-630C-439D-8F44-2206EF62CB68}">
  <sheetPr codeName="Sheet1">
    <pageSetUpPr fitToPage="1"/>
  </sheetPr>
  <dimension ref="B2:E53"/>
  <sheetViews>
    <sheetView showGridLines="0" zoomScale="90" zoomScaleNormal="90" workbookViewId="0">
      <selection activeCell="B4" sqref="B4"/>
    </sheetView>
  </sheetViews>
  <sheetFormatPr defaultColWidth="8.88671875" defaultRowHeight="14.4" x14ac:dyDescent="0.3"/>
  <cols>
    <col min="1" max="1" width="3.109375" customWidth="1"/>
    <col min="2" max="2" width="42.5546875" customWidth="1"/>
    <col min="3" max="3" width="160.6640625" customWidth="1"/>
    <col min="4" max="4" width="27.88671875" customWidth="1"/>
  </cols>
  <sheetData>
    <row r="2" spans="2:2" ht="22.2" x14ac:dyDescent="0.45">
      <c r="B2" s="101" t="s">
        <v>122</v>
      </c>
    </row>
    <row r="3" spans="2:2" x14ac:dyDescent="0.3">
      <c r="B3" s="20" t="s">
        <v>202</v>
      </c>
    </row>
    <row r="16" spans="2:2" ht="160.35" customHeight="1" x14ac:dyDescent="0.3"/>
    <row r="17" spans="2:3" ht="150" customHeight="1" x14ac:dyDescent="0.3"/>
    <row r="18" spans="2:3" ht="15.75" customHeight="1" x14ac:dyDescent="0.3"/>
    <row r="19" spans="2:3" s="221" customFormat="1" ht="15.75" customHeight="1" x14ac:dyDescent="0.3">
      <c r="B19" s="222"/>
    </row>
    <row r="20" spans="2:3" s="221" customFormat="1" ht="15.75" customHeight="1" x14ac:dyDescent="0.3"/>
    <row r="21" spans="2:3" s="221" customFormat="1" ht="15.75" customHeight="1" x14ac:dyDescent="0.3">
      <c r="B21" s="222"/>
    </row>
    <row r="22" spans="2:3" s="221" customFormat="1" ht="15.75" customHeight="1" x14ac:dyDescent="0.3"/>
    <row r="23" spans="2:3" s="221" customFormat="1" ht="14.25" customHeight="1" x14ac:dyDescent="0.3">
      <c r="B23" s="236"/>
      <c r="C23" s="236"/>
    </row>
    <row r="24" spans="2:3" s="221" customFormat="1" ht="15.75" customHeight="1" x14ac:dyDescent="0.3"/>
    <row r="25" spans="2:3" s="221" customFormat="1" ht="15.75" customHeight="1" x14ac:dyDescent="0.3"/>
    <row r="26" spans="2:3" s="221" customFormat="1" ht="15.75" customHeight="1" x14ac:dyDescent="0.3"/>
    <row r="27" spans="2:3" s="221" customFormat="1" ht="15.75" customHeight="1" x14ac:dyDescent="0.3"/>
    <row r="28" spans="2:3" s="221" customFormat="1" ht="15.75" customHeight="1" x14ac:dyDescent="0.3"/>
    <row r="29" spans="2:3" s="221" customFormat="1" ht="15.75" customHeight="1" x14ac:dyDescent="0.3"/>
    <row r="30" spans="2:3" s="221" customFormat="1" ht="15.75" customHeight="1" x14ac:dyDescent="0.3"/>
    <row r="31" spans="2:3" s="221" customFormat="1" ht="15.75" customHeight="1" x14ac:dyDescent="0.3"/>
    <row r="32" spans="2:3" s="221" customFormat="1" ht="15.75" customHeight="1" x14ac:dyDescent="0.3"/>
    <row r="33" spans="2:5" s="221" customFormat="1" ht="15.75" customHeight="1" x14ac:dyDescent="0.3"/>
    <row r="34" spans="2:5" s="221" customFormat="1" ht="15.75" customHeight="1" x14ac:dyDescent="0.3">
      <c r="B34" s="222"/>
    </row>
    <row r="35" spans="2:5" s="221" customFormat="1" ht="19.5" customHeight="1" x14ac:dyDescent="0.3">
      <c r="B35" s="224" t="s">
        <v>47</v>
      </c>
    </row>
    <row r="36" spans="2:5" ht="15.6" thickBot="1" x14ac:dyDescent="0.4">
      <c r="B36" s="102"/>
      <c r="C36" s="102" t="s">
        <v>31</v>
      </c>
      <c r="D36" s="225" t="s">
        <v>166</v>
      </c>
    </row>
    <row r="37" spans="2:5" ht="15" thickTop="1" x14ac:dyDescent="0.3">
      <c r="B37" s="237" t="s">
        <v>187</v>
      </c>
      <c r="C37" s="237"/>
      <c r="D37" s="220"/>
    </row>
    <row r="38" spans="2:5" ht="122.25" customHeight="1" x14ac:dyDescent="0.3">
      <c r="B38" s="103" t="s">
        <v>177</v>
      </c>
      <c r="C38" s="104" t="s">
        <v>181</v>
      </c>
      <c r="D38" s="104" t="s">
        <v>167</v>
      </c>
    </row>
    <row r="39" spans="2:5" ht="106.5" customHeight="1" x14ac:dyDescent="0.3">
      <c r="B39" s="103" t="s">
        <v>24</v>
      </c>
      <c r="C39" s="104" t="s">
        <v>182</v>
      </c>
      <c r="D39" s="228" t="s">
        <v>175</v>
      </c>
    </row>
    <row r="40" spans="2:5" ht="64.5" customHeight="1" thickBot="1" x14ac:dyDescent="0.35">
      <c r="B40" s="103" t="s">
        <v>178</v>
      </c>
      <c r="C40" s="104" t="s">
        <v>172</v>
      </c>
      <c r="D40" s="104" t="s">
        <v>168</v>
      </c>
    </row>
    <row r="41" spans="2:5" ht="15" thickTop="1" x14ac:dyDescent="0.3">
      <c r="B41" s="237" t="s">
        <v>188</v>
      </c>
      <c r="C41" s="237"/>
      <c r="D41" s="226"/>
    </row>
    <row r="42" spans="2:5" ht="77.25" customHeight="1" thickBot="1" x14ac:dyDescent="0.35">
      <c r="B42" s="204" t="s">
        <v>179</v>
      </c>
      <c r="C42" s="205" t="s">
        <v>183</v>
      </c>
      <c r="D42" s="104" t="s">
        <v>169</v>
      </c>
    </row>
    <row r="43" spans="2:5" ht="15" thickTop="1" x14ac:dyDescent="0.3">
      <c r="B43" s="237" t="s">
        <v>130</v>
      </c>
      <c r="C43" s="237"/>
      <c r="D43" s="226"/>
    </row>
    <row r="44" spans="2:5" ht="49.5" customHeight="1" x14ac:dyDescent="0.3">
      <c r="B44" s="103" t="s">
        <v>131</v>
      </c>
      <c r="C44" s="104" t="s">
        <v>184</v>
      </c>
      <c r="D44" s="104" t="s">
        <v>170</v>
      </c>
    </row>
    <row r="45" spans="2:5" ht="62.25" customHeight="1" thickBot="1" x14ac:dyDescent="0.35">
      <c r="B45" s="103" t="s">
        <v>132</v>
      </c>
      <c r="C45" s="104" t="s">
        <v>185</v>
      </c>
      <c r="D45" s="104" t="s">
        <v>169</v>
      </c>
    </row>
    <row r="46" spans="2:5" ht="15" thickTop="1" x14ac:dyDescent="0.3">
      <c r="B46" s="237" t="s">
        <v>30</v>
      </c>
      <c r="C46" s="237"/>
      <c r="D46" s="226"/>
      <c r="E46" s="227"/>
    </row>
    <row r="47" spans="2:5" ht="123" customHeight="1" x14ac:dyDescent="0.3">
      <c r="B47" s="103" t="s">
        <v>200</v>
      </c>
      <c r="C47" s="104" t="s">
        <v>173</v>
      </c>
      <c r="D47" s="228" t="s">
        <v>176</v>
      </c>
    </row>
    <row r="48" spans="2:5" ht="108" customHeight="1" x14ac:dyDescent="0.3">
      <c r="B48" s="103" t="s">
        <v>201</v>
      </c>
      <c r="C48" s="105" t="s">
        <v>186</v>
      </c>
      <c r="D48" s="228" t="s">
        <v>176</v>
      </c>
    </row>
    <row r="49" spans="2:4" ht="106.5" customHeight="1" x14ac:dyDescent="0.3">
      <c r="B49" s="103" t="s">
        <v>196</v>
      </c>
      <c r="C49" s="104" t="s">
        <v>171</v>
      </c>
      <c r="D49" s="228" t="s">
        <v>176</v>
      </c>
    </row>
    <row r="50" spans="2:4" ht="60.75" customHeight="1" x14ac:dyDescent="0.3">
      <c r="B50" s="103" t="s">
        <v>180</v>
      </c>
      <c r="C50" s="223" t="s">
        <v>174</v>
      </c>
      <c r="D50" s="104" t="s">
        <v>169</v>
      </c>
    </row>
    <row r="51" spans="2:4" ht="15" x14ac:dyDescent="0.35">
      <c r="B51" s="1"/>
      <c r="C51" s="1"/>
    </row>
    <row r="52" spans="2:4" ht="15" x14ac:dyDescent="0.35">
      <c r="B52" s="1"/>
      <c r="C52" s="1"/>
    </row>
    <row r="53" spans="2:4" ht="15" x14ac:dyDescent="0.35">
      <c r="B53" s="1"/>
      <c r="C53" s="1"/>
    </row>
  </sheetData>
  <sheetProtection sheet="1" objects="1" scenarios="1"/>
  <mergeCells count="5">
    <mergeCell ref="B23:C23"/>
    <mergeCell ref="B37:C37"/>
    <mergeCell ref="B46:C46"/>
    <mergeCell ref="B41:C41"/>
    <mergeCell ref="B43:C43"/>
  </mergeCells>
  <pageMargins left="0.7" right="0.7" top="0.75" bottom="0.75" header="0.3" footer="0.3"/>
  <pageSetup paperSize="9" scale="61"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C04D-23B0-4EA5-B94C-4B409AE28588}">
  <sheetPr codeName="Sheet5">
    <tabColor rgb="FF00B050"/>
    <pageSetUpPr fitToPage="1"/>
  </sheetPr>
  <dimension ref="B1:J43"/>
  <sheetViews>
    <sheetView tabSelected="1" topLeftCell="A20" workbookViewId="0">
      <selection activeCell="G27" sqref="G27"/>
    </sheetView>
  </sheetViews>
  <sheetFormatPr defaultColWidth="9.109375" defaultRowHeight="14.4" x14ac:dyDescent="0.35"/>
  <cols>
    <col min="1" max="1" width="3.44140625" style="91" customWidth="1"/>
    <col min="2" max="2" width="21.44140625" style="91" customWidth="1"/>
    <col min="3" max="3" width="48.44140625" style="91" customWidth="1"/>
    <col min="4" max="4" width="34.33203125" style="91" customWidth="1"/>
    <col min="5" max="5" width="21.33203125" style="91" customWidth="1"/>
    <col min="6" max="6" width="15.109375" style="91" customWidth="1"/>
    <col min="7" max="7" width="18.88671875" style="91" customWidth="1"/>
    <col min="8" max="16384" width="9.109375" style="91"/>
  </cols>
  <sheetData>
    <row r="1" spans="2:8" x14ac:dyDescent="0.35">
      <c r="G1" s="39" t="s">
        <v>28</v>
      </c>
      <c r="H1" s="230" t="s">
        <v>191</v>
      </c>
    </row>
    <row r="2" spans="2:8" ht="23.25" customHeight="1" x14ac:dyDescent="0.35">
      <c r="B2" s="30" t="s">
        <v>62</v>
      </c>
      <c r="C2" s="238"/>
      <c r="D2" s="238"/>
      <c r="E2" s="92"/>
      <c r="G2" s="40" t="s">
        <v>27</v>
      </c>
      <c r="H2" s="230" t="s">
        <v>190</v>
      </c>
    </row>
    <row r="3" spans="2:8" x14ac:dyDescent="0.35">
      <c r="G3" s="54" t="s">
        <v>29</v>
      </c>
      <c r="H3" s="230" t="s">
        <v>192</v>
      </c>
    </row>
    <row r="8" spans="2:8" ht="10.5" customHeight="1" x14ac:dyDescent="0.35"/>
    <row r="9" spans="2:8" ht="18" customHeight="1" x14ac:dyDescent="0.35">
      <c r="B9" s="229" t="s">
        <v>189</v>
      </c>
    </row>
    <row r="10" spans="2:8" ht="18" customHeight="1" x14ac:dyDescent="0.35"/>
    <row r="11" spans="2:8" ht="15.6" thickBot="1" x14ac:dyDescent="0.4">
      <c r="B11" s="179" t="s">
        <v>80</v>
      </c>
      <c r="C11" s="179" t="s">
        <v>90</v>
      </c>
    </row>
    <row r="12" spans="2:8" ht="15.6" thickTop="1" x14ac:dyDescent="0.35">
      <c r="B12" s="173"/>
      <c r="C12" s="174"/>
    </row>
    <row r="13" spans="2:8" ht="15" x14ac:dyDescent="0.35">
      <c r="B13" s="175"/>
      <c r="C13" s="174"/>
    </row>
    <row r="14" spans="2:8" ht="15" x14ac:dyDescent="0.35">
      <c r="B14" s="175"/>
      <c r="C14" s="174"/>
    </row>
    <row r="15" spans="2:8" ht="15" x14ac:dyDescent="0.35">
      <c r="B15" s="175"/>
      <c r="C15" s="176"/>
    </row>
    <row r="16" spans="2:8" ht="15" x14ac:dyDescent="0.35">
      <c r="B16" s="175"/>
      <c r="C16" s="176"/>
    </row>
    <row r="17" spans="2:7" ht="15" x14ac:dyDescent="0.35">
      <c r="B17" s="175"/>
      <c r="C17" s="176"/>
    </row>
    <row r="18" spans="2:7" ht="15" x14ac:dyDescent="0.35">
      <c r="B18" s="175"/>
      <c r="C18" s="176"/>
    </row>
    <row r="19" spans="2:7" ht="15" x14ac:dyDescent="0.35">
      <c r="B19" s="175"/>
      <c r="C19" s="176"/>
    </row>
    <row r="20" spans="2:7" ht="15" x14ac:dyDescent="0.35">
      <c r="B20" s="175"/>
      <c r="C20" s="176"/>
    </row>
    <row r="21" spans="2:7" ht="15" x14ac:dyDescent="0.35">
      <c r="B21" s="177"/>
      <c r="C21" s="178"/>
    </row>
    <row r="24" spans="2:7" ht="15" x14ac:dyDescent="0.35">
      <c r="B24" s="135" t="str">
        <f>"Wij, projectpartners van het project '"&amp;C2&amp;"', kiezen onderstaande optie voor het begroten en verantwoorden van de projectkosten:"</f>
        <v>Wij, projectpartners van het project '', kiezen onderstaande optie voor het begroten en verantwoorden van de projectkosten:</v>
      </c>
    </row>
    <row r="26" spans="2:7" ht="24.75" customHeight="1" x14ac:dyDescent="0.35">
      <c r="B26" s="239" t="s">
        <v>133</v>
      </c>
      <c r="C26" s="240"/>
      <c r="D26" s="240"/>
      <c r="E26" s="240"/>
      <c r="F26" s="206"/>
      <c r="G26" s="234"/>
    </row>
    <row r="27" spans="2:7" ht="15" customHeight="1" x14ac:dyDescent="0.35">
      <c r="G27" s="235"/>
    </row>
    <row r="43" spans="10:10" x14ac:dyDescent="0.35">
      <c r="J43" s="197"/>
    </row>
  </sheetData>
  <mergeCells count="2">
    <mergeCell ref="C2:D2"/>
    <mergeCell ref="B26:E26"/>
  </mergeCells>
  <phoneticPr fontId="10" type="noConversion"/>
  <dataValidations count="1">
    <dataValidation type="list" allowBlank="1" showInputMessage="1" showErrorMessage="1" sqref="B26:E26" xr:uid="{F7D2413A-17A1-436A-8C48-45378EC78FF5}">
      <formula1>K_Keuzeopties</formula1>
    </dataValidation>
  </dataValidations>
  <pageMargins left="0.70866141732283472" right="0.70866141732283472" top="0.74803149606299213" bottom="0.74803149606299213" header="0.31496062992125984" footer="0.31496062992125984"/>
  <pageSetup paperSize="9" scale="71" orientation="landscape" r:id="rId1"/>
  <headerFooter>
    <oddFooter>&amp;L&amp;A&amp;C&amp;D&amp;R&amp;P van &amp;N</oddFooter>
  </headerFooter>
  <ignoredErrors>
    <ignoredError sqref="B24" unlockedFormula="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ED050-AABC-4EA6-89AE-83F1E1262145}">
  <sheetPr codeName="Sheet2">
    <tabColor rgb="FF0070C0"/>
    <pageSetUpPr fitToPage="1"/>
  </sheetPr>
  <dimension ref="A2:Y213"/>
  <sheetViews>
    <sheetView showGridLines="0" workbookViewId="0">
      <selection activeCell="D41" sqref="D41"/>
    </sheetView>
  </sheetViews>
  <sheetFormatPr defaultColWidth="9.109375" defaultRowHeight="14.4" x14ac:dyDescent="0.3"/>
  <cols>
    <col min="1" max="1" width="2.6640625" style="4" customWidth="1"/>
    <col min="2" max="2" width="45.33203125" customWidth="1"/>
    <col min="3" max="4" width="17.88671875" customWidth="1"/>
    <col min="5" max="18" width="18.109375" customWidth="1"/>
    <col min="19" max="23" width="17.33203125" bestFit="1" customWidth="1"/>
  </cols>
  <sheetData>
    <row r="2" spans="2:25" ht="21.75" customHeight="1" thickBot="1" x14ac:dyDescent="0.5">
      <c r="B2" s="41" t="s">
        <v>32</v>
      </c>
      <c r="C2" s="2"/>
      <c r="D2" s="241" t="s">
        <v>34</v>
      </c>
      <c r="E2" s="241"/>
      <c r="F2" s="241"/>
      <c r="G2" s="241"/>
      <c r="H2" s="241"/>
    </row>
    <row r="3" spans="2:25" ht="15" thickTop="1" x14ac:dyDescent="0.3"/>
    <row r="4" spans="2:25" ht="15.6" thickBot="1" x14ac:dyDescent="0.4">
      <c r="B4" s="200"/>
      <c r="C4" s="200" t="s">
        <v>43</v>
      </c>
      <c r="D4" s="148" t="s">
        <v>26</v>
      </c>
      <c r="E4" s="148" t="s">
        <v>20</v>
      </c>
      <c r="F4" s="148" t="s">
        <v>19</v>
      </c>
      <c r="G4" s="148" t="s">
        <v>18</v>
      </c>
      <c r="H4" s="148" t="s">
        <v>17</v>
      </c>
      <c r="I4" s="148" t="s">
        <v>16</v>
      </c>
      <c r="J4" s="148" t="s">
        <v>15</v>
      </c>
      <c r="K4" s="148" t="s">
        <v>14</v>
      </c>
      <c r="L4" s="148" t="s">
        <v>13</v>
      </c>
      <c r="M4" s="148" t="s">
        <v>12</v>
      </c>
      <c r="N4" s="148" t="s">
        <v>11</v>
      </c>
      <c r="O4" s="148" t="s">
        <v>10</v>
      </c>
      <c r="P4" s="148" t="s">
        <v>9</v>
      </c>
      <c r="Q4" s="148" t="s">
        <v>8</v>
      </c>
      <c r="R4" s="148" t="s">
        <v>7</v>
      </c>
      <c r="S4" s="148" t="s">
        <v>54</v>
      </c>
      <c r="T4" s="148" t="s">
        <v>55</v>
      </c>
      <c r="U4" s="148" t="s">
        <v>56</v>
      </c>
      <c r="V4" s="148" t="s">
        <v>57</v>
      </c>
      <c r="W4" s="148" t="s">
        <v>58</v>
      </c>
      <c r="X4" s="152"/>
      <c r="Y4" s="152"/>
    </row>
    <row r="5" spans="2:25" ht="16.2" thickTop="1" thickBot="1" x14ac:dyDescent="0.4">
      <c r="B5" s="200" t="s">
        <v>2</v>
      </c>
      <c r="C5" s="200"/>
      <c r="D5" s="148" t="str">
        <f>IFERROR(IF(Penvoerder!$C$2="","",Penvoerder!$C$2),"")</f>
        <v/>
      </c>
      <c r="E5" s="148" t="str">
        <f>IFERROR(IF('PP2'!$C$2="","",'PP2'!$C$2),"")</f>
        <v/>
      </c>
      <c r="F5" s="148" t="str">
        <f>IFERROR(IF('PP3'!$C$2="","",'PP3'!$C$2),"")</f>
        <v/>
      </c>
      <c r="G5" s="148" t="str">
        <f>IFERROR(IF('PP4'!$C$2="","",'PP4'!$C$2),"")</f>
        <v/>
      </c>
      <c r="H5" s="148" t="str">
        <f>IFERROR(IF('PP5'!$C$2="","",'PP5'!$C$2),"")</f>
        <v/>
      </c>
      <c r="I5" s="148" t="str">
        <f>IFERROR(IF('PP6'!$C$2="","",'PP6'!$C$2),"")</f>
        <v/>
      </c>
      <c r="J5" s="148" t="str">
        <f>IFERROR(IF('PP7'!$C$2="","",'PP7'!$C$2),"")</f>
        <v/>
      </c>
      <c r="K5" s="148" t="str">
        <f>IFERROR(IF('PP8'!$C$2="","",'PP8'!$C$2),"")</f>
        <v/>
      </c>
      <c r="L5" s="148" t="str">
        <f>IFERROR(IF('PP9'!$C$2="","",'PP9'!$C$2),"")</f>
        <v/>
      </c>
      <c r="M5" s="148" t="str">
        <f>IFERROR(IF('PP10'!$C$2="","",'PP10'!$C$2),"")</f>
        <v/>
      </c>
      <c r="N5" s="148" t="str">
        <f>IFERROR(IF('PP11'!$C$2="","",'PP11'!$C$2),"")</f>
        <v/>
      </c>
      <c r="O5" s="148" t="str">
        <f>IFERROR(IF('PP12'!$C$2="","",'PP12'!$C$2),"")</f>
        <v/>
      </c>
      <c r="P5" s="148" t="str">
        <f>IFERROR(IF('PP13'!$C$2="","",'PP13'!$C$2),"")</f>
        <v/>
      </c>
      <c r="Q5" s="148" t="str">
        <f>IFERROR(IF('PP14'!$C$2="","",'PP14'!$C$2),"")</f>
        <v/>
      </c>
      <c r="R5" s="148" t="str">
        <f>IFERROR(IF('PP15'!$C$2="","",'PP15'!$C$2),"")</f>
        <v/>
      </c>
      <c r="S5" s="148" t="str">
        <f>IFERROR(IF('PP16'!$C$2="","",'PP16'!$C$2),"")</f>
        <v/>
      </c>
      <c r="T5" s="148" t="str">
        <f>IFERROR(IF('PP17'!$C$2="","",'PP17'!$C$2),"")</f>
        <v/>
      </c>
      <c r="U5" s="148" t="str">
        <f>IFERROR(IF('PP18'!$C$2="","",'PP18'!$C$2),"")</f>
        <v/>
      </c>
      <c r="V5" s="148" t="str">
        <f>IFERROR(IF('PP19'!$C$2="","",'PP19'!$C$2),"")</f>
        <v/>
      </c>
      <c r="W5" s="148" t="str">
        <f>IFERROR(IF('PP20'!$C$2="","",'PP20'!$C$2),"")</f>
        <v/>
      </c>
      <c r="X5" s="152"/>
      <c r="Y5" s="152"/>
    </row>
    <row r="6" spans="2:25" ht="15.6" thickTop="1" x14ac:dyDescent="0.35">
      <c r="B6" s="136" t="str">
        <f>Hulpblad!V2</f>
        <v xml:space="preserve"> </v>
      </c>
      <c r="C6" s="137" t="str">
        <f>IF(OR($B6="",$B6=" "),"",SUM(D6:W6))</f>
        <v/>
      </c>
      <c r="D6" s="138" t="str">
        <f>IF(OR($B6="",$B6=" "),"",SUMIFS(Penvoerder!$H$17:$H$26,Penvoerder!$F$17:$F$26,$B6))</f>
        <v/>
      </c>
      <c r="E6" s="198" t="str">
        <f>IF(OR($B6="",$B6=" "),"",SUMIFS('PP2'!$H$17:$H$26,'PP2'!$F$17:$F$26,$B6))</f>
        <v/>
      </c>
      <c r="F6" s="198" t="str">
        <f>IF(OR($B6="",$B6=" "),"",SUMIFS('PP3'!$H$17:$H$26,'PP3'!$F$17:$F$26,$B6))</f>
        <v/>
      </c>
      <c r="G6" s="198" t="str">
        <f>IF(OR($B6="",$B6=" "),"",SUMIFS('PP4'!$H$17:$H$26,'PP4'!$F$17:$F$26,$B6))</f>
        <v/>
      </c>
      <c r="H6" s="198" t="str">
        <f>IF(OR($B6="",$B6=" "),"",SUMIFS('PP5'!$H$17:$H$26,'PP5'!$F$17:$F$26,$B6))</f>
        <v/>
      </c>
      <c r="I6" s="198" t="str">
        <f>IF(OR($B6="",$B6=" "),"",SUMIFS('PP6'!$H$17:$H$26,'PP6'!$F$17:$F$26,$B6))</f>
        <v/>
      </c>
      <c r="J6" s="198" t="str">
        <f>IF(OR($B6="",$B6=" "),"",SUMIFS('PP7'!$H$17:$H$26,'PP7'!$F$17:$F$26,$B6))</f>
        <v/>
      </c>
      <c r="K6" s="198" t="str">
        <f>IF(OR($B6="",$B6=" "),"",SUMIFS('PP8'!$H$17:$H$26,'PP8'!$F$17:$F$26,$B6))</f>
        <v/>
      </c>
      <c r="L6" s="198" t="str">
        <f>IF(OR($B6="",$B6=" "),"",SUMIFS('PP9'!$H$17:$H$26,'PP9'!$F$17:$F$26,$B6))</f>
        <v/>
      </c>
      <c r="M6" s="198" t="str">
        <f>IF(OR($B6="",$B6=" "),"",SUMIFS('PP10'!$H$17:$H$26,'PP10'!$F$17:$F$26,$B6))</f>
        <v/>
      </c>
      <c r="N6" s="198" t="str">
        <f>IF(OR($B6="",$B6=" "),"",SUMIFS('PP11'!$H$17:$H$26,'PP11'!$F$17:$F$26,$B6))</f>
        <v/>
      </c>
      <c r="O6" s="198" t="str">
        <f>IF(OR($B6="",$B6=" "),"",SUMIFS('PP12'!$H$17:$H$26,'PP12'!$F$17:$F$26,$B6))</f>
        <v/>
      </c>
      <c r="P6" s="198" t="str">
        <f>IF(OR($B6="",$B6=" "),"",SUMIFS('PP13'!$H$17:$H$26,'PP13'!$F$17:$F$26,$B6))</f>
        <v/>
      </c>
      <c r="Q6" s="198" t="str">
        <f>IF(OR($B6="",$B6=" "),"",SUMIFS('PP14'!$H$17:$H$26,'PP14'!$F$17:$F$26,$B6))</f>
        <v/>
      </c>
      <c r="R6" s="198" t="str">
        <f>IF(OR($B6="",$B6=" "),"",SUMIFS('PP15'!$H$17:$H$26,'PP15'!$F$17:$F$26,$B6))</f>
        <v/>
      </c>
      <c r="S6" s="198" t="str">
        <f>IF(OR($B6="",$B6=" "),"",SUMIFS('PP16'!$H$17:$H$26,'PP16'!$F$17:$F$26,$B6))</f>
        <v/>
      </c>
      <c r="T6" s="198" t="str">
        <f>IF(OR($B6="",$B6=" "),"",SUMIFS('PP17'!$H$17:$H$26,'PP17'!$F$17:$F$26,$B6))</f>
        <v/>
      </c>
      <c r="U6" s="198" t="str">
        <f>IF(OR($B6="",$B6=" "),"",SUMIFS('PP18'!$H$17:$H$26,'PP18'!$F$17:$F$26,$B6))</f>
        <v/>
      </c>
      <c r="V6" s="198" t="str">
        <f>IF(OR($B6="",$B6=" "),"",SUMIFS('PP19'!$H$17:$H$26,'PP19'!$F$17:$F$26,$B6))</f>
        <v/>
      </c>
      <c r="W6" s="198" t="str">
        <f>IF(OR($B6="",$B6=" "),"",SUMIFS('PP20'!$H$17:$H$26,'PP20'!$F$17:$F$26,$B6))</f>
        <v/>
      </c>
      <c r="X6" s="152"/>
      <c r="Y6" s="152"/>
    </row>
    <row r="7" spans="2:25" ht="15" x14ac:dyDescent="0.35">
      <c r="B7" s="139" t="str">
        <f>Hulpblad!V3</f>
        <v xml:space="preserve"> </v>
      </c>
      <c r="C7" s="137" t="str">
        <f t="shared" ref="C7:C15" si="0">IF(OR($B7="",$B7=" "),"",SUM(D7:W7))</f>
        <v/>
      </c>
      <c r="D7" s="138" t="str">
        <f>IF(OR($B7="",$B7=" "),"",SUMIFS(Penvoerder!$H$17:$H$26,Penvoerder!$F$17:$F$26,$B7))</f>
        <v/>
      </c>
      <c r="E7" s="198" t="str">
        <f>IF(OR($B7="",$B7=" "),"",SUMIFS('PP2'!$H$17:$H$26,'PP2'!$F$17:$F$26,$B7))</f>
        <v/>
      </c>
      <c r="F7" s="198" t="str">
        <f>IF(OR($B7="",$B7=" "),"",SUMIFS('PP3'!$H$17:$H$26,'PP3'!$F$17:$F$26,$B7))</f>
        <v/>
      </c>
      <c r="G7" s="198" t="str">
        <f>IF(OR($B7="",$B7=" "),"",SUMIFS('PP4'!$H$17:$H$26,'PP4'!$F$17:$F$26,$B7))</f>
        <v/>
      </c>
      <c r="H7" s="198" t="str">
        <f>IF(OR($B7="",$B7=" "),"",SUMIFS('PP5'!$H$17:$H$26,'PP5'!$F$17:$F$26,$B7))</f>
        <v/>
      </c>
      <c r="I7" s="198" t="str">
        <f>IF(OR($B7="",$B7=" "),"",SUMIFS('PP6'!$H$17:$H$26,'PP6'!$F$17:$F$26,$B7))</f>
        <v/>
      </c>
      <c r="J7" s="198" t="str">
        <f>IF(OR($B7="",$B7=" "),"",SUMIFS('PP7'!$H$17:$H$26,'PP7'!$F$17:$F$26,$B7))</f>
        <v/>
      </c>
      <c r="K7" s="198" t="str">
        <f>IF(OR($B7="",$B7=" "),"",SUMIFS('PP8'!$H$17:$H$26,'PP8'!$F$17:$F$26,$B7))</f>
        <v/>
      </c>
      <c r="L7" s="198" t="str">
        <f>IF(OR($B7="",$B7=" "),"",SUMIFS('PP9'!$H$17:$H$26,'PP9'!$F$17:$F$26,$B7))</f>
        <v/>
      </c>
      <c r="M7" s="198" t="str">
        <f>IF(OR($B7="",$B7=" "),"",SUMIFS('PP10'!$H$17:$H$26,'PP10'!$F$17:$F$26,$B7))</f>
        <v/>
      </c>
      <c r="N7" s="198" t="str">
        <f>IF(OR($B7="",$B7=" "),"",SUMIFS('PP11'!$H$17:$H$26,'PP11'!$F$17:$F$26,$B7))</f>
        <v/>
      </c>
      <c r="O7" s="198" t="str">
        <f>IF(OR($B7="",$B7=" "),"",SUMIFS('PP12'!$H$17:$H$26,'PP12'!$F$17:$F$26,$B7))</f>
        <v/>
      </c>
      <c r="P7" s="198" t="str">
        <f>IF(OR($B7="",$B7=" "),"",SUMIFS('PP13'!$H$17:$H$26,'PP13'!$F$17:$F$26,$B7))</f>
        <v/>
      </c>
      <c r="Q7" s="198" t="str">
        <f>IF(OR($B7="",$B7=" "),"",SUMIFS('PP14'!$H$17:$H$26,'PP14'!$F$17:$F$26,$B7))</f>
        <v/>
      </c>
      <c r="R7" s="198" t="str">
        <f>IF(OR($B7="",$B7=" "),"",SUMIFS('PP15'!$H$17:$H$26,'PP15'!$F$17:$F$26,$B7))</f>
        <v/>
      </c>
      <c r="S7" s="198" t="str">
        <f>IF(OR($B7="",$B7=" "),"",SUMIFS('PP16'!$H$17:$H$26,'PP16'!$F$17:$F$26,$B7))</f>
        <v/>
      </c>
      <c r="T7" s="198" t="str">
        <f>IF(OR($B7="",$B7=" "),"",SUMIFS('PP17'!$H$17:$H$26,'PP17'!$F$17:$F$26,$B7))</f>
        <v/>
      </c>
      <c r="U7" s="198" t="str">
        <f>IF(OR($B7="",$B7=" "),"",SUMIFS('PP18'!$H$17:$H$26,'PP18'!$F$17:$F$26,$B7))</f>
        <v/>
      </c>
      <c r="V7" s="198" t="str">
        <f>IF(OR($B7="",$B7=" "),"",SUMIFS('PP19'!$H$17:$H$26,'PP19'!$F$17:$F$26,$B7))</f>
        <v/>
      </c>
      <c r="W7" s="198" t="str">
        <f>IF(OR($B7="",$B7=" "),"",SUMIFS('PP20'!$H$17:$H$26,'PP20'!$F$17:$F$26,$B7))</f>
        <v/>
      </c>
      <c r="X7" s="152"/>
      <c r="Y7" s="152"/>
    </row>
    <row r="8" spans="2:25" ht="15" x14ac:dyDescent="0.35">
      <c r="B8" s="139" t="str">
        <f>Hulpblad!V4</f>
        <v xml:space="preserve"> </v>
      </c>
      <c r="C8" s="137" t="str">
        <f t="shared" si="0"/>
        <v/>
      </c>
      <c r="D8" s="138" t="str">
        <f>IF(OR($B8="",$B8=" "),"",SUMIFS(Penvoerder!$H$17:$H$26,Penvoerder!$F$17:$F$26,$B8))</f>
        <v/>
      </c>
      <c r="E8" s="198" t="str">
        <f>IF(OR($B8="",$B8=" "),"",SUMIFS('PP2'!$H$17:$H$26,'PP2'!$F$17:$F$26,$B8))</f>
        <v/>
      </c>
      <c r="F8" s="198" t="str">
        <f>IF(OR($B8="",$B8=" "),"",SUMIFS('PP3'!$H$17:$H$26,'PP3'!$F$17:$F$26,$B8))</f>
        <v/>
      </c>
      <c r="G8" s="198" t="str">
        <f>IF(OR($B8="",$B8=" "),"",SUMIFS('PP4'!$H$17:$H$26,'PP4'!$F$17:$F$26,$B8))</f>
        <v/>
      </c>
      <c r="H8" s="198" t="str">
        <f>IF(OR($B8="",$B8=" "),"",SUMIFS('PP5'!$H$17:$H$26,'PP5'!$F$17:$F$26,$B8))</f>
        <v/>
      </c>
      <c r="I8" s="198" t="str">
        <f>IF(OR($B8="",$B8=" "),"",SUMIFS('PP6'!$H$17:$H$26,'PP6'!$F$17:$F$26,$B8))</f>
        <v/>
      </c>
      <c r="J8" s="198" t="str">
        <f>IF(OR($B8="",$B8=" "),"",SUMIFS('PP7'!$H$17:$H$26,'PP7'!$F$17:$F$26,$B8))</f>
        <v/>
      </c>
      <c r="K8" s="198" t="str">
        <f>IF(OR($B8="",$B8=" "),"",SUMIFS('PP8'!$H$17:$H$26,'PP8'!$F$17:$F$26,$B8))</f>
        <v/>
      </c>
      <c r="L8" s="198" t="str">
        <f>IF(OR($B8="",$B8=" "),"",SUMIFS('PP9'!$H$17:$H$26,'PP9'!$F$17:$F$26,$B8))</f>
        <v/>
      </c>
      <c r="M8" s="198" t="str">
        <f>IF(OR($B8="",$B8=" "),"",SUMIFS('PP10'!$H$17:$H$26,'PP10'!$F$17:$F$26,$B8))</f>
        <v/>
      </c>
      <c r="N8" s="198" t="str">
        <f>IF(OR($B8="",$B8=" "),"",SUMIFS('PP11'!$H$17:$H$26,'PP11'!$F$17:$F$26,$B8))</f>
        <v/>
      </c>
      <c r="O8" s="198" t="str">
        <f>IF(OR($B8="",$B8=" "),"",SUMIFS('PP12'!$H$17:$H$26,'PP12'!$F$17:$F$26,$B8))</f>
        <v/>
      </c>
      <c r="P8" s="198" t="str">
        <f>IF(OR($B8="",$B8=" "),"",SUMIFS('PP13'!$H$17:$H$26,'PP13'!$F$17:$F$26,$B8))</f>
        <v/>
      </c>
      <c r="Q8" s="198" t="str">
        <f>IF(OR($B8="",$B8=" "),"",SUMIFS('PP14'!$H$17:$H$26,'PP14'!$F$17:$F$26,$B8))</f>
        <v/>
      </c>
      <c r="R8" s="198" t="str">
        <f>IF(OR($B8="",$B8=" "),"",SUMIFS('PP15'!$H$17:$H$26,'PP15'!$F$17:$F$26,$B8))</f>
        <v/>
      </c>
      <c r="S8" s="198" t="str">
        <f>IF(OR($B8="",$B8=" "),"",SUMIFS('PP16'!$H$17:$H$26,'PP16'!$F$17:$F$26,$B8))</f>
        <v/>
      </c>
      <c r="T8" s="198" t="str">
        <f>IF(OR($B8="",$B8=" "),"",SUMIFS('PP17'!$H$17:$H$26,'PP17'!$F$17:$F$26,$B8))</f>
        <v/>
      </c>
      <c r="U8" s="198" t="str">
        <f>IF(OR($B8="",$B8=" "),"",SUMIFS('PP18'!$H$17:$H$26,'PP18'!$F$17:$F$26,$B8))</f>
        <v/>
      </c>
      <c r="V8" s="198" t="str">
        <f>IF(OR($B8="",$B8=" "),"",SUMIFS('PP19'!$H$17:$H$26,'PP19'!$F$17:$F$26,$B8))</f>
        <v/>
      </c>
      <c r="W8" s="198" t="str">
        <f>IF(OR($B8="",$B8=" "),"",SUMIFS('PP20'!$H$17:$H$26,'PP20'!$F$17:$F$26,$B8))</f>
        <v/>
      </c>
      <c r="X8" s="152"/>
      <c r="Y8" s="152"/>
    </row>
    <row r="9" spans="2:25" ht="15" x14ac:dyDescent="0.35">
      <c r="B9" s="139" t="str">
        <f>Hulpblad!V5</f>
        <v xml:space="preserve"> </v>
      </c>
      <c r="C9" s="137" t="str">
        <f t="shared" si="0"/>
        <v/>
      </c>
      <c r="D9" s="138" t="str">
        <f>IF(OR($B9="",$B9=" "),"",SUMIFS(Penvoerder!$H$17:$H$26,Penvoerder!$F$17:$F$26,$B9))</f>
        <v/>
      </c>
      <c r="E9" s="198" t="str">
        <f>IF(OR($B9="",$B9=" "),"",SUMIFS('PP2'!$H$17:$H$26,'PP2'!$F$17:$F$26,$B9))</f>
        <v/>
      </c>
      <c r="F9" s="198" t="str">
        <f>IF(OR($B9="",$B9=" "),"",SUMIFS('PP3'!$H$17:$H$26,'PP3'!$F$17:$F$26,$B9))</f>
        <v/>
      </c>
      <c r="G9" s="198" t="str">
        <f>IF(OR($B9="",$B9=" "),"",SUMIFS('PP4'!$H$17:$H$26,'PP4'!$F$17:$F$26,$B9))</f>
        <v/>
      </c>
      <c r="H9" s="198" t="str">
        <f>IF(OR($B9="",$B9=" "),"",SUMIFS('PP5'!$H$17:$H$26,'PP5'!$F$17:$F$26,$B9))</f>
        <v/>
      </c>
      <c r="I9" s="198" t="str">
        <f>IF(OR($B9="",$B9=" "),"",SUMIFS('PP6'!$H$17:$H$26,'PP6'!$F$17:$F$26,$B9))</f>
        <v/>
      </c>
      <c r="J9" s="198" t="str">
        <f>IF(OR($B9="",$B9=" "),"",SUMIFS('PP7'!$H$17:$H$26,'PP7'!$F$17:$F$26,$B9))</f>
        <v/>
      </c>
      <c r="K9" s="198" t="str">
        <f>IF(OR($B9="",$B9=" "),"",SUMIFS('PP8'!$H$17:$H$26,'PP8'!$F$17:$F$26,$B9))</f>
        <v/>
      </c>
      <c r="L9" s="198" t="str">
        <f>IF(OR($B9="",$B9=" "),"",SUMIFS('PP9'!$H$17:$H$26,'PP9'!$F$17:$F$26,$B9))</f>
        <v/>
      </c>
      <c r="M9" s="198" t="str">
        <f>IF(OR($B9="",$B9=" "),"",SUMIFS('PP10'!$H$17:$H$26,'PP10'!$F$17:$F$26,$B9))</f>
        <v/>
      </c>
      <c r="N9" s="198" t="str">
        <f>IF(OR($B9="",$B9=" "),"",SUMIFS('PP11'!$H$17:$H$26,'PP11'!$F$17:$F$26,$B9))</f>
        <v/>
      </c>
      <c r="O9" s="198" t="str">
        <f>IF(OR($B9="",$B9=" "),"",SUMIFS('PP12'!$H$17:$H$26,'PP12'!$F$17:$F$26,$B9))</f>
        <v/>
      </c>
      <c r="P9" s="198" t="str">
        <f>IF(OR($B9="",$B9=" "),"",SUMIFS('PP13'!$H$17:$H$26,'PP13'!$F$17:$F$26,$B9))</f>
        <v/>
      </c>
      <c r="Q9" s="198" t="str">
        <f>IF(OR($B9="",$B9=" "),"",SUMIFS('PP14'!$H$17:$H$26,'PP14'!$F$17:$F$26,$B9))</f>
        <v/>
      </c>
      <c r="R9" s="198" t="str">
        <f>IF(OR($B9="",$B9=" "),"",SUMIFS('PP15'!$H$17:$H$26,'PP15'!$F$17:$F$26,$B9))</f>
        <v/>
      </c>
      <c r="S9" s="198" t="str">
        <f>IF(OR($B9="",$B9=" "),"",SUMIFS('PP16'!$H$17:$H$26,'PP16'!$F$17:$F$26,$B9))</f>
        <v/>
      </c>
      <c r="T9" s="198" t="str">
        <f>IF(OR($B9="",$B9=" "),"",SUMIFS('PP17'!$H$17:$H$26,'PP17'!$F$17:$F$26,$B9))</f>
        <v/>
      </c>
      <c r="U9" s="198" t="str">
        <f>IF(OR($B9="",$B9=" "),"",SUMIFS('PP18'!$H$17:$H$26,'PP18'!$F$17:$F$26,$B9))</f>
        <v/>
      </c>
      <c r="V9" s="198" t="str">
        <f>IF(OR($B9="",$B9=" "),"",SUMIFS('PP19'!$H$17:$H$26,'PP19'!$F$17:$F$26,$B9))</f>
        <v/>
      </c>
      <c r="W9" s="198" t="str">
        <f>IF(OR($B9="",$B9=" "),"",SUMIFS('PP20'!$H$17:$H$26,'PP20'!$F$17:$F$26,$B9))</f>
        <v/>
      </c>
      <c r="X9" s="152"/>
      <c r="Y9" s="152"/>
    </row>
    <row r="10" spans="2:25" ht="15" x14ac:dyDescent="0.35">
      <c r="B10" s="139" t="str">
        <f>Hulpblad!V6</f>
        <v xml:space="preserve"> </v>
      </c>
      <c r="C10" s="137" t="str">
        <f t="shared" si="0"/>
        <v/>
      </c>
      <c r="D10" s="138" t="str">
        <f>IF(OR($B10="",$B10=" "),"",SUMIFS(Penvoerder!$H$17:$H$26,Penvoerder!$F$17:$F$26,$B10))</f>
        <v/>
      </c>
      <c r="E10" s="198" t="str">
        <f>IF(OR($B10="",$B10=" "),"",SUMIFS('PP2'!$H$17:$H$26,'PP2'!$F$17:$F$26,$B10))</f>
        <v/>
      </c>
      <c r="F10" s="198" t="str">
        <f>IF(OR($B10="",$B10=" "),"",SUMIFS('PP3'!$H$17:$H$26,'PP3'!$F$17:$F$26,$B10))</f>
        <v/>
      </c>
      <c r="G10" s="198" t="str">
        <f>IF(OR($B10="",$B10=" "),"",SUMIFS('PP4'!$H$17:$H$26,'PP4'!$F$17:$F$26,$B10))</f>
        <v/>
      </c>
      <c r="H10" s="198" t="str">
        <f>IF(OR($B10="",$B10=" "),"",SUMIFS('PP5'!$H$17:$H$26,'PP5'!$F$17:$F$26,$B10))</f>
        <v/>
      </c>
      <c r="I10" s="198" t="str">
        <f>IF(OR($B10="",$B10=" "),"",SUMIFS('PP6'!$H$17:$H$26,'PP6'!$F$17:$F$26,$B10))</f>
        <v/>
      </c>
      <c r="J10" s="198" t="str">
        <f>IF(OR($B10="",$B10=" "),"",SUMIFS('PP7'!$H$17:$H$26,'PP7'!$F$17:$F$26,$B10))</f>
        <v/>
      </c>
      <c r="K10" s="198" t="str">
        <f>IF(OR($B10="",$B10=" "),"",SUMIFS('PP8'!$H$17:$H$26,'PP8'!$F$17:$F$26,$B10))</f>
        <v/>
      </c>
      <c r="L10" s="198" t="str">
        <f>IF(OR($B10="",$B10=" "),"",SUMIFS('PP9'!$H$17:$H$26,'PP9'!$F$17:$F$26,$B10))</f>
        <v/>
      </c>
      <c r="M10" s="198" t="str">
        <f>IF(OR($B10="",$B10=" "),"",SUMIFS('PP10'!$H$17:$H$26,'PP10'!$F$17:$F$26,$B10))</f>
        <v/>
      </c>
      <c r="N10" s="198" t="str">
        <f>IF(OR($B10="",$B10=" "),"",SUMIFS('PP11'!$H$17:$H$26,'PP11'!$F$17:$F$26,$B10))</f>
        <v/>
      </c>
      <c r="O10" s="198" t="str">
        <f>IF(OR($B10="",$B10=" "),"",SUMIFS('PP12'!$H$17:$H$26,'PP12'!$F$17:$F$26,$B10))</f>
        <v/>
      </c>
      <c r="P10" s="198" t="str">
        <f>IF(OR($B10="",$B10=" "),"",SUMIFS('PP13'!$H$17:$H$26,'PP13'!$F$17:$F$26,$B10))</f>
        <v/>
      </c>
      <c r="Q10" s="198" t="str">
        <f>IF(OR($B10="",$B10=" "),"",SUMIFS('PP14'!$H$17:$H$26,'PP14'!$F$17:$F$26,$B10))</f>
        <v/>
      </c>
      <c r="R10" s="198" t="str">
        <f>IF(OR($B10="",$B10=" "),"",SUMIFS('PP15'!$H$17:$H$26,'PP15'!$F$17:$F$26,$B10))</f>
        <v/>
      </c>
      <c r="S10" s="198" t="str">
        <f>IF(OR($B10="",$B10=" "),"",SUMIFS('PP16'!$H$17:$H$26,'PP16'!$F$17:$F$26,$B10))</f>
        <v/>
      </c>
      <c r="T10" s="198" t="str">
        <f>IF(OR($B10="",$B10=" "),"",SUMIFS('PP17'!$H$17:$H$26,'PP17'!$F$17:$F$26,$B10))</f>
        <v/>
      </c>
      <c r="U10" s="198" t="str">
        <f>IF(OR($B10="",$B10=" "),"",SUMIFS('PP18'!$H$17:$H$26,'PP18'!$F$17:$F$26,$B10))</f>
        <v/>
      </c>
      <c r="V10" s="198" t="str">
        <f>IF(OR($B10="",$B10=" "),"",SUMIFS('PP19'!$H$17:$H$26,'PP19'!$F$17:$F$26,$B10))</f>
        <v/>
      </c>
      <c r="W10" s="198" t="str">
        <f>IF(OR($B10="",$B10=" "),"",SUMIFS('PP20'!$H$17:$H$26,'PP20'!$F$17:$F$26,$B10))</f>
        <v/>
      </c>
      <c r="X10" s="152"/>
      <c r="Y10" s="152"/>
    </row>
    <row r="11" spans="2:25" ht="15" x14ac:dyDescent="0.35">
      <c r="B11" s="139" t="str">
        <f>Hulpblad!V7</f>
        <v xml:space="preserve"> </v>
      </c>
      <c r="C11" s="137" t="str">
        <f t="shared" si="0"/>
        <v/>
      </c>
      <c r="D11" s="138" t="str">
        <f>IF(OR($B11="",$B11=" "),"",SUMIFS(Penvoerder!$H$17:$H$26,Penvoerder!$F$17:$F$26,$B11))</f>
        <v/>
      </c>
      <c r="E11" s="198" t="str">
        <f>IF(OR($B11="",$B11=" "),"",SUMIFS('PP2'!$H$17:$H$26,'PP2'!$F$17:$F$26,$B11))</f>
        <v/>
      </c>
      <c r="F11" s="198" t="str">
        <f>IF(OR($B11="",$B11=" "),"",SUMIFS('PP3'!$H$17:$H$26,'PP3'!$F$17:$F$26,$B11))</f>
        <v/>
      </c>
      <c r="G11" s="198" t="str">
        <f>IF(OR($B11="",$B11=" "),"",SUMIFS('PP4'!$H$17:$H$26,'PP4'!$F$17:$F$26,$B11))</f>
        <v/>
      </c>
      <c r="H11" s="198" t="str">
        <f>IF(OR($B11="",$B11=" "),"",SUMIFS('PP5'!$H$17:$H$26,'PP5'!$F$17:$F$26,$B11))</f>
        <v/>
      </c>
      <c r="I11" s="198" t="str">
        <f>IF(OR($B11="",$B11=" "),"",SUMIFS('PP6'!$H$17:$H$26,'PP6'!$F$17:$F$26,$B11))</f>
        <v/>
      </c>
      <c r="J11" s="198" t="str">
        <f>IF(OR($B11="",$B11=" "),"",SUMIFS('PP7'!$H$17:$H$26,'PP7'!$F$17:$F$26,$B11))</f>
        <v/>
      </c>
      <c r="K11" s="198" t="str">
        <f>IF(OR($B11="",$B11=" "),"",SUMIFS('PP8'!$H$17:$H$26,'PP8'!$F$17:$F$26,$B11))</f>
        <v/>
      </c>
      <c r="L11" s="198" t="str">
        <f>IF(OR($B11="",$B11=" "),"",SUMIFS('PP9'!$H$17:$H$26,'PP9'!$F$17:$F$26,$B11))</f>
        <v/>
      </c>
      <c r="M11" s="198" t="str">
        <f>IF(OR($B11="",$B11=" "),"",SUMIFS('PP10'!$H$17:$H$26,'PP10'!$F$17:$F$26,$B11))</f>
        <v/>
      </c>
      <c r="N11" s="198" t="str">
        <f>IF(OR($B11="",$B11=" "),"",SUMIFS('PP11'!$H$17:$H$26,'PP11'!$F$17:$F$26,$B11))</f>
        <v/>
      </c>
      <c r="O11" s="198" t="str">
        <f>IF(OR($B11="",$B11=" "),"",SUMIFS('PP12'!$H$17:$H$26,'PP12'!$F$17:$F$26,$B11))</f>
        <v/>
      </c>
      <c r="P11" s="198" t="str">
        <f>IF(OR($B11="",$B11=" "),"",SUMIFS('PP13'!$H$17:$H$26,'PP13'!$F$17:$F$26,$B11))</f>
        <v/>
      </c>
      <c r="Q11" s="198" t="str">
        <f>IF(OR($B11="",$B11=" "),"",SUMIFS('PP14'!$H$17:$H$26,'PP14'!$F$17:$F$26,$B11))</f>
        <v/>
      </c>
      <c r="R11" s="198" t="str">
        <f>IF(OR($B11="",$B11=" "),"",SUMIFS('PP15'!$H$17:$H$26,'PP15'!$F$17:$F$26,$B11))</f>
        <v/>
      </c>
      <c r="S11" s="198" t="str">
        <f>IF(OR($B11="",$B11=" "),"",SUMIFS('PP16'!$H$17:$H$26,'PP16'!$F$17:$F$26,$B11))</f>
        <v/>
      </c>
      <c r="T11" s="198" t="str">
        <f>IF(OR($B11="",$B11=" "),"",SUMIFS('PP17'!$H$17:$H$26,'PP17'!$F$17:$F$26,$B11))</f>
        <v/>
      </c>
      <c r="U11" s="198" t="str">
        <f>IF(OR($B11="",$B11=" "),"",SUMIFS('PP18'!$H$17:$H$26,'PP18'!$F$17:$F$26,$B11))</f>
        <v/>
      </c>
      <c r="V11" s="198" t="str">
        <f>IF(OR($B11="",$B11=" "),"",SUMIFS('PP19'!$H$17:$H$26,'PP19'!$F$17:$F$26,$B11))</f>
        <v/>
      </c>
      <c r="W11" s="198" t="str">
        <f>IF(OR($B11="",$B11=" "),"",SUMIFS('PP20'!$H$17:$H$26,'PP20'!$F$17:$F$26,$B11))</f>
        <v/>
      </c>
      <c r="X11" s="152"/>
      <c r="Y11" s="152"/>
    </row>
    <row r="12" spans="2:25" ht="15" x14ac:dyDescent="0.35">
      <c r="B12" s="139" t="str">
        <f>Hulpblad!V8</f>
        <v xml:space="preserve"> </v>
      </c>
      <c r="C12" s="137" t="str">
        <f t="shared" si="0"/>
        <v/>
      </c>
      <c r="D12" s="138" t="str">
        <f>IF(OR($B12="",$B12=" "),"",SUMIFS(Penvoerder!$H$17:$H$26,Penvoerder!$F$17:$F$26,$B12))</f>
        <v/>
      </c>
      <c r="E12" s="198" t="str">
        <f>IF(OR($B12="",$B12=" "),"",SUMIFS('PP2'!$H$17:$H$26,'PP2'!$F$17:$F$26,$B12))</f>
        <v/>
      </c>
      <c r="F12" s="198" t="str">
        <f>IF(OR($B12="",$B12=" "),"",SUMIFS('PP3'!$H$17:$H$26,'PP3'!$F$17:$F$26,$B12))</f>
        <v/>
      </c>
      <c r="G12" s="198" t="str">
        <f>IF(OR($B12="",$B12=" "),"",SUMIFS('PP4'!$H$17:$H$26,'PP4'!$F$17:$F$26,$B12))</f>
        <v/>
      </c>
      <c r="H12" s="198" t="str">
        <f>IF(OR($B12="",$B12=" "),"",SUMIFS('PP5'!$H$17:$H$26,'PP5'!$F$17:$F$26,$B12))</f>
        <v/>
      </c>
      <c r="I12" s="198" t="str">
        <f>IF(OR($B12="",$B12=" "),"",SUMIFS('PP6'!$H$17:$H$26,'PP6'!$F$17:$F$26,$B12))</f>
        <v/>
      </c>
      <c r="J12" s="198" t="str">
        <f>IF(OR($B12="",$B12=" "),"",SUMIFS('PP7'!$H$17:$H$26,'PP7'!$F$17:$F$26,$B12))</f>
        <v/>
      </c>
      <c r="K12" s="198" t="str">
        <f>IF(OR($B12="",$B12=" "),"",SUMIFS('PP8'!$H$17:$H$26,'PP8'!$F$17:$F$26,$B12))</f>
        <v/>
      </c>
      <c r="L12" s="198" t="str">
        <f>IF(OR($B12="",$B12=" "),"",SUMIFS('PP9'!$H$17:$H$26,'PP9'!$F$17:$F$26,$B12))</f>
        <v/>
      </c>
      <c r="M12" s="198" t="str">
        <f>IF(OR($B12="",$B12=" "),"",SUMIFS('PP10'!$H$17:$H$26,'PP10'!$F$17:$F$26,$B12))</f>
        <v/>
      </c>
      <c r="N12" s="198" t="str">
        <f>IF(OR($B12="",$B12=" "),"",SUMIFS('PP11'!$H$17:$H$26,'PP11'!$F$17:$F$26,$B12))</f>
        <v/>
      </c>
      <c r="O12" s="198" t="str">
        <f>IF(OR($B12="",$B12=" "),"",SUMIFS('PP12'!$H$17:$H$26,'PP12'!$F$17:$F$26,$B12))</f>
        <v/>
      </c>
      <c r="P12" s="198" t="str">
        <f>IF(OR($B12="",$B12=" "),"",SUMIFS('PP13'!$H$17:$H$26,'PP13'!$F$17:$F$26,$B12))</f>
        <v/>
      </c>
      <c r="Q12" s="198" t="str">
        <f>IF(OR($B12="",$B12=" "),"",SUMIFS('PP14'!$H$17:$H$26,'PP14'!$F$17:$F$26,$B12))</f>
        <v/>
      </c>
      <c r="R12" s="198" t="str">
        <f>IF(OR($B12="",$B12=" "),"",SUMIFS('PP15'!$H$17:$H$26,'PP15'!$F$17:$F$26,$B12))</f>
        <v/>
      </c>
      <c r="S12" s="198" t="str">
        <f>IF(OR($B12="",$B12=" "),"",SUMIFS('PP16'!$H$17:$H$26,'PP16'!$F$17:$F$26,$B12))</f>
        <v/>
      </c>
      <c r="T12" s="198" t="str">
        <f>IF(OR($B12="",$B12=" "),"",SUMIFS('PP17'!$H$17:$H$26,'PP17'!$F$17:$F$26,$B12))</f>
        <v/>
      </c>
      <c r="U12" s="198" t="str">
        <f>IF(OR($B12="",$B12=" "),"",SUMIFS('PP18'!$H$17:$H$26,'PP18'!$F$17:$F$26,$B12))</f>
        <v/>
      </c>
      <c r="V12" s="198" t="str">
        <f>IF(OR($B12="",$B12=" "),"",SUMIFS('PP19'!$H$17:$H$26,'PP19'!$F$17:$F$26,$B12))</f>
        <v/>
      </c>
      <c r="W12" s="198" t="str">
        <f>IF(OR($B12="",$B12=" "),"",SUMIFS('PP20'!$H$17:$H$26,'PP20'!$F$17:$F$26,$B12))</f>
        <v/>
      </c>
      <c r="X12" s="152"/>
      <c r="Y12" s="152"/>
    </row>
    <row r="13" spans="2:25" ht="15" x14ac:dyDescent="0.35">
      <c r="B13" s="139" t="str">
        <f>Hulpblad!V9</f>
        <v xml:space="preserve"> </v>
      </c>
      <c r="C13" s="137" t="str">
        <f t="shared" si="0"/>
        <v/>
      </c>
      <c r="D13" s="138" t="str">
        <f>IF(OR($B13="",$B13=" "),"",SUMIFS(Penvoerder!$H$17:$H$26,Penvoerder!$F$17:$F$26,$B13))</f>
        <v/>
      </c>
      <c r="E13" s="198" t="str">
        <f>IF(OR($B13="",$B13=" "),"",SUMIFS('PP2'!$H$17:$H$26,'PP2'!$F$17:$F$26,$B13))</f>
        <v/>
      </c>
      <c r="F13" s="198" t="str">
        <f>IF(OR($B13="",$B13=" "),"",SUMIFS('PP3'!$H$17:$H$26,'PP3'!$F$17:$F$26,$B13))</f>
        <v/>
      </c>
      <c r="G13" s="198" t="str">
        <f>IF(OR($B13="",$B13=" "),"",SUMIFS('PP4'!$H$17:$H$26,'PP4'!$F$17:$F$26,$B13))</f>
        <v/>
      </c>
      <c r="H13" s="198" t="str">
        <f>IF(OR($B13="",$B13=" "),"",SUMIFS('PP5'!$H$17:$H$26,'PP5'!$F$17:$F$26,$B13))</f>
        <v/>
      </c>
      <c r="I13" s="198" t="str">
        <f>IF(OR($B13="",$B13=" "),"",SUMIFS('PP6'!$H$17:$H$26,'PP6'!$F$17:$F$26,$B13))</f>
        <v/>
      </c>
      <c r="J13" s="198" t="str">
        <f>IF(OR($B13="",$B13=" "),"",SUMIFS('PP7'!$H$17:$H$26,'PP7'!$F$17:$F$26,$B13))</f>
        <v/>
      </c>
      <c r="K13" s="198" t="str">
        <f>IF(OR($B13="",$B13=" "),"",SUMIFS('PP8'!$H$17:$H$26,'PP8'!$F$17:$F$26,$B13))</f>
        <v/>
      </c>
      <c r="L13" s="198" t="str">
        <f>IF(OR($B13="",$B13=" "),"",SUMIFS('PP9'!$H$17:$H$26,'PP9'!$F$17:$F$26,$B13))</f>
        <v/>
      </c>
      <c r="M13" s="198" t="str">
        <f>IF(OR($B13="",$B13=" "),"",SUMIFS('PP10'!$H$17:$H$26,'PP10'!$F$17:$F$26,$B13))</f>
        <v/>
      </c>
      <c r="N13" s="198" t="str">
        <f>IF(OR($B13="",$B13=" "),"",SUMIFS('PP11'!$H$17:$H$26,'PP11'!$F$17:$F$26,$B13))</f>
        <v/>
      </c>
      <c r="O13" s="198" t="str">
        <f>IF(OR($B13="",$B13=" "),"",SUMIFS('PP12'!$H$17:$H$26,'PP12'!$F$17:$F$26,$B13))</f>
        <v/>
      </c>
      <c r="P13" s="198" t="str">
        <f>IF(OR($B13="",$B13=" "),"",SUMIFS('PP13'!$H$17:$H$26,'PP13'!$F$17:$F$26,$B13))</f>
        <v/>
      </c>
      <c r="Q13" s="198" t="str">
        <f>IF(OR($B13="",$B13=" "),"",SUMIFS('PP14'!$H$17:$H$26,'PP14'!$F$17:$F$26,$B13))</f>
        <v/>
      </c>
      <c r="R13" s="198" t="str">
        <f>IF(OR($B13="",$B13=" "),"",SUMIFS('PP15'!$H$17:$H$26,'PP15'!$F$17:$F$26,$B13))</f>
        <v/>
      </c>
      <c r="S13" s="198" t="str">
        <f>IF(OR($B13="",$B13=" "),"",SUMIFS('PP16'!$H$17:$H$26,'PP16'!$F$17:$F$26,$B13))</f>
        <v/>
      </c>
      <c r="T13" s="198" t="str">
        <f>IF(OR($B13="",$B13=" "),"",SUMIFS('PP17'!$H$17:$H$26,'PP17'!$F$17:$F$26,$B13))</f>
        <v/>
      </c>
      <c r="U13" s="198" t="str">
        <f>IF(OR($B13="",$B13=" "),"",SUMIFS('PP18'!$H$17:$H$26,'PP18'!$F$17:$F$26,$B13))</f>
        <v/>
      </c>
      <c r="V13" s="198" t="str">
        <f>IF(OR($B13="",$B13=" "),"",SUMIFS('PP19'!$H$17:$H$26,'PP19'!$F$17:$F$26,$B13))</f>
        <v/>
      </c>
      <c r="W13" s="198" t="str">
        <f>IF(OR($B13="",$B13=" "),"",SUMIFS('PP20'!$H$17:$H$26,'PP20'!$F$17:$F$26,$B13))</f>
        <v/>
      </c>
      <c r="X13" s="152"/>
      <c r="Y13" s="152"/>
    </row>
    <row r="14" spans="2:25" ht="15" x14ac:dyDescent="0.35">
      <c r="B14" s="139" t="str">
        <f>Hulpblad!V10</f>
        <v xml:space="preserve"> </v>
      </c>
      <c r="C14" s="137" t="str">
        <f t="shared" si="0"/>
        <v/>
      </c>
      <c r="D14" s="138" t="str">
        <f>IF(OR($B14="",$B14=" "),"",SUMIFS(Penvoerder!$H$17:$H$26,Penvoerder!$F$17:$F$26,$B14))</f>
        <v/>
      </c>
      <c r="E14" s="198" t="str">
        <f>IF(OR($B14="",$B14=" "),"",SUMIFS('PP2'!$H$17:$H$26,'PP2'!$F$17:$F$26,$B14))</f>
        <v/>
      </c>
      <c r="F14" s="198" t="str">
        <f>IF(OR($B14="",$B14=" "),"",SUMIFS('PP3'!$H$17:$H$26,'PP3'!$F$17:$F$26,$B14))</f>
        <v/>
      </c>
      <c r="G14" s="198" t="str">
        <f>IF(OR($B14="",$B14=" "),"",SUMIFS('PP4'!$H$17:$H$26,'PP4'!$F$17:$F$26,$B14))</f>
        <v/>
      </c>
      <c r="H14" s="198" t="str">
        <f>IF(OR($B14="",$B14=" "),"",SUMIFS('PP5'!$H$17:$H$26,'PP5'!$F$17:$F$26,$B14))</f>
        <v/>
      </c>
      <c r="I14" s="198" t="str">
        <f>IF(OR($B14="",$B14=" "),"",SUMIFS('PP6'!$H$17:$H$26,'PP6'!$F$17:$F$26,$B14))</f>
        <v/>
      </c>
      <c r="J14" s="198" t="str">
        <f>IF(OR($B14="",$B14=" "),"",SUMIFS('PP7'!$H$17:$H$26,'PP7'!$F$17:$F$26,$B14))</f>
        <v/>
      </c>
      <c r="K14" s="198" t="str">
        <f>IF(OR($B14="",$B14=" "),"",SUMIFS('PP8'!$H$17:$H$26,'PP8'!$F$17:$F$26,$B14))</f>
        <v/>
      </c>
      <c r="L14" s="198" t="str">
        <f>IF(OR($B14="",$B14=" "),"",SUMIFS('PP9'!$H$17:$H$26,'PP9'!$F$17:$F$26,$B14))</f>
        <v/>
      </c>
      <c r="M14" s="198" t="str">
        <f>IF(OR($B14="",$B14=" "),"",SUMIFS('PP10'!$H$17:$H$26,'PP10'!$F$17:$F$26,$B14))</f>
        <v/>
      </c>
      <c r="N14" s="198" t="str">
        <f>IF(OR($B14="",$B14=" "),"",SUMIFS('PP11'!$H$17:$H$26,'PP11'!$F$17:$F$26,$B14))</f>
        <v/>
      </c>
      <c r="O14" s="198" t="str">
        <f>IF(OR($B14="",$B14=" "),"",SUMIFS('PP12'!$H$17:$H$26,'PP12'!$F$17:$F$26,$B14))</f>
        <v/>
      </c>
      <c r="P14" s="198" t="str">
        <f>IF(OR($B14="",$B14=" "),"",SUMIFS('PP13'!$H$17:$H$26,'PP13'!$F$17:$F$26,$B14))</f>
        <v/>
      </c>
      <c r="Q14" s="198" t="str">
        <f>IF(OR($B14="",$B14=" "),"",SUMIFS('PP14'!$H$17:$H$26,'PP14'!$F$17:$F$26,$B14))</f>
        <v/>
      </c>
      <c r="R14" s="198" t="str">
        <f>IF(OR($B14="",$B14=" "),"",SUMIFS('PP15'!$H$17:$H$26,'PP15'!$F$17:$F$26,$B14))</f>
        <v/>
      </c>
      <c r="S14" s="198" t="str">
        <f>IF(OR($B14="",$B14=" "),"",SUMIFS('PP16'!$H$17:$H$26,'PP16'!$F$17:$F$26,$B14))</f>
        <v/>
      </c>
      <c r="T14" s="198" t="str">
        <f>IF(OR($B14="",$B14=" "),"",SUMIFS('PP17'!$H$17:$H$26,'PP17'!$F$17:$F$26,$B14))</f>
        <v/>
      </c>
      <c r="U14" s="198" t="str">
        <f>IF(OR($B14="",$B14=" "),"",SUMIFS('PP18'!$H$17:$H$26,'PP18'!$F$17:$F$26,$B14))</f>
        <v/>
      </c>
      <c r="V14" s="198" t="str">
        <f>IF(OR($B14="",$B14=" "),"",SUMIFS('PP19'!$H$17:$H$26,'PP19'!$F$17:$F$26,$B14))</f>
        <v/>
      </c>
      <c r="W14" s="198" t="str">
        <f>IF(OR($B14="",$B14=" "),"",SUMIFS('PP20'!$H$17:$H$26,'PP20'!$F$17:$F$26,$B14))</f>
        <v/>
      </c>
      <c r="X14" s="152"/>
      <c r="Y14" s="152"/>
    </row>
    <row r="15" spans="2:25" ht="15.6" thickBot="1" x14ac:dyDescent="0.4">
      <c r="B15" s="140" t="str">
        <f>Hulpblad!V11</f>
        <v xml:space="preserve"> </v>
      </c>
      <c r="C15" s="141" t="str">
        <f t="shared" si="0"/>
        <v/>
      </c>
      <c r="D15" s="142" t="str">
        <f>IF(OR($B15="",$B15=" "),"",SUMIFS(Penvoerder!$H$17:$H$26,Penvoerder!$F$17:$F$26,$B15))</f>
        <v/>
      </c>
      <c r="E15" s="199" t="str">
        <f>IF(OR($B15="",$B15=" "),"",SUMIFS('PP2'!$H$17:$H$26,'PP2'!$F$17:$F$26,$B15))</f>
        <v/>
      </c>
      <c r="F15" s="199" t="str">
        <f>IF(OR($B15="",$B15=" "),"",SUMIFS('PP3'!$H$17:$H$26,'PP3'!$F$17:$F$26,$B15))</f>
        <v/>
      </c>
      <c r="G15" s="199" t="str">
        <f>IF(OR($B15="",$B15=" "),"",SUMIFS('PP4'!$H$17:$H$26,'PP4'!$F$17:$F$26,$B15))</f>
        <v/>
      </c>
      <c r="H15" s="199" t="str">
        <f>IF(OR($B15="",$B15=" "),"",SUMIFS('PP5'!$H$17:$H$26,'PP5'!$F$17:$F$26,$B15))</f>
        <v/>
      </c>
      <c r="I15" s="199" t="str">
        <f>IF(OR($B15="",$B15=" "),"",SUMIFS('PP6'!$H$17:$H$26,'PP6'!$F$17:$F$26,$B15))</f>
        <v/>
      </c>
      <c r="J15" s="199" t="str">
        <f>IF(OR($B15="",$B15=" "),"",SUMIFS('PP7'!$H$17:$H$26,'PP7'!$F$17:$F$26,$B15))</f>
        <v/>
      </c>
      <c r="K15" s="199" t="str">
        <f>IF(OR($B15="",$B15=" "),"",SUMIFS('PP8'!$H$17:$H$26,'PP8'!$F$17:$F$26,$B15))</f>
        <v/>
      </c>
      <c r="L15" s="199" t="str">
        <f>IF(OR($B15="",$B15=" "),"",SUMIFS('PP9'!$H$17:$H$26,'PP9'!$F$17:$F$26,$B15))</f>
        <v/>
      </c>
      <c r="M15" s="199" t="str">
        <f>IF(OR($B15="",$B15=" "),"",SUMIFS('PP10'!$H$17:$H$26,'PP10'!$F$17:$F$26,$B15))</f>
        <v/>
      </c>
      <c r="N15" s="199" t="str">
        <f>IF(OR($B15="",$B15=" "),"",SUMIFS('PP11'!$H$17:$H$26,'PP11'!$F$17:$F$26,$B15))</f>
        <v/>
      </c>
      <c r="O15" s="199" t="str">
        <f>IF(OR($B15="",$B15=" "),"",SUMIFS('PP12'!$H$17:$H$26,'PP12'!$F$17:$F$26,$B15))</f>
        <v/>
      </c>
      <c r="P15" s="199" t="str">
        <f>IF(OR($B15="",$B15=" "),"",SUMIFS('PP13'!$H$17:$H$26,'PP13'!$F$17:$F$26,$B15))</f>
        <v/>
      </c>
      <c r="Q15" s="199" t="str">
        <f>IF(OR($B15="",$B15=" "),"",SUMIFS('PP14'!$H$17:$H$26,'PP14'!$F$17:$F$26,$B15))</f>
        <v/>
      </c>
      <c r="R15" s="199" t="str">
        <f>IF(OR($B15="",$B15=" "),"",SUMIFS('PP15'!$H$17:$H$26,'PP15'!$F$17:$F$26,$B15))</f>
        <v/>
      </c>
      <c r="S15" s="199" t="str">
        <f>IF(OR($B15="",$B15=" "),"",SUMIFS('PP16'!$H$17:$H$26,'PP16'!$F$17:$F$26,$B15))</f>
        <v/>
      </c>
      <c r="T15" s="199" t="str">
        <f>IF(OR($B15="",$B15=" "),"",SUMIFS('PP17'!$H$17:$H$26,'PP17'!$F$17:$F$26,$B15))</f>
        <v/>
      </c>
      <c r="U15" s="199" t="str">
        <f>IF(OR($B15="",$B15=" "),"",SUMIFS('PP18'!$H$17:$H$26,'PP18'!$F$17:$F$26,$B15))</f>
        <v/>
      </c>
      <c r="V15" s="199" t="str">
        <f>IF(OR($B15="",$B15=" "),"",SUMIFS('PP19'!$H$17:$H$26,'PP19'!$F$17:$F$26,$B15))</f>
        <v/>
      </c>
      <c r="W15" s="199" t="str">
        <f>IF(OR($B15="",$B15=" "),"",SUMIFS('PP20'!$H$17:$H$26,'PP20'!$F$17:$F$26,$B15))</f>
        <v/>
      </c>
      <c r="X15" s="152"/>
      <c r="Y15" s="152"/>
    </row>
    <row r="16" spans="2:25" ht="16.2" thickTop="1" thickBot="1" x14ac:dyDescent="0.4">
      <c r="B16" s="200" t="s">
        <v>1</v>
      </c>
      <c r="C16" s="143">
        <f>SUM(C6:C15)</f>
        <v>0</v>
      </c>
      <c r="D16" s="143">
        <f>SUM(D6:D15)</f>
        <v>0</v>
      </c>
      <c r="E16" s="143">
        <f t="shared" ref="E16:R16" si="1">SUM(E6:E15)</f>
        <v>0</v>
      </c>
      <c r="F16" s="143">
        <f t="shared" si="1"/>
        <v>0</v>
      </c>
      <c r="G16" s="143">
        <f t="shared" si="1"/>
        <v>0</v>
      </c>
      <c r="H16" s="143">
        <f t="shared" si="1"/>
        <v>0</v>
      </c>
      <c r="I16" s="143">
        <f t="shared" si="1"/>
        <v>0</v>
      </c>
      <c r="J16" s="143">
        <f t="shared" si="1"/>
        <v>0</v>
      </c>
      <c r="K16" s="143">
        <f t="shared" si="1"/>
        <v>0</v>
      </c>
      <c r="L16" s="143">
        <f t="shared" si="1"/>
        <v>0</v>
      </c>
      <c r="M16" s="143">
        <f t="shared" si="1"/>
        <v>0</v>
      </c>
      <c r="N16" s="143">
        <f t="shared" si="1"/>
        <v>0</v>
      </c>
      <c r="O16" s="143">
        <f t="shared" si="1"/>
        <v>0</v>
      </c>
      <c r="P16" s="143">
        <f t="shared" si="1"/>
        <v>0</v>
      </c>
      <c r="Q16" s="143">
        <f t="shared" si="1"/>
        <v>0</v>
      </c>
      <c r="R16" s="143">
        <f t="shared" si="1"/>
        <v>0</v>
      </c>
      <c r="S16" s="143">
        <f t="shared" ref="S16:W16" si="2">SUM(S6:S15)</f>
        <v>0</v>
      </c>
      <c r="T16" s="143">
        <f t="shared" si="2"/>
        <v>0</v>
      </c>
      <c r="U16" s="143">
        <f t="shared" si="2"/>
        <v>0</v>
      </c>
      <c r="V16" s="143">
        <f t="shared" si="2"/>
        <v>0</v>
      </c>
      <c r="W16" s="143">
        <f t="shared" si="2"/>
        <v>0</v>
      </c>
      <c r="X16" s="152"/>
      <c r="Y16" s="152"/>
    </row>
    <row r="17" spans="1:25" s="20" customFormat="1" ht="15.6" thickTop="1" x14ac:dyDescent="0.35">
      <c r="A17" s="24"/>
      <c r="B17" s="201" t="s">
        <v>33</v>
      </c>
      <c r="C17" s="144">
        <f>IFERROR(C16/$C16,0)</f>
        <v>0</v>
      </c>
      <c r="D17" s="144">
        <f t="shared" ref="D17:W17" si="3">IFERROR(D16/$C16,0)</f>
        <v>0</v>
      </c>
      <c r="E17" s="144">
        <f t="shared" si="3"/>
        <v>0</v>
      </c>
      <c r="F17" s="144">
        <f t="shared" si="3"/>
        <v>0</v>
      </c>
      <c r="G17" s="144">
        <f t="shared" si="3"/>
        <v>0</v>
      </c>
      <c r="H17" s="144">
        <f t="shared" si="3"/>
        <v>0</v>
      </c>
      <c r="I17" s="144">
        <f t="shared" si="3"/>
        <v>0</v>
      </c>
      <c r="J17" s="144">
        <f t="shared" si="3"/>
        <v>0</v>
      </c>
      <c r="K17" s="144">
        <f t="shared" si="3"/>
        <v>0</v>
      </c>
      <c r="L17" s="144">
        <f t="shared" si="3"/>
        <v>0</v>
      </c>
      <c r="M17" s="144">
        <f t="shared" si="3"/>
        <v>0</v>
      </c>
      <c r="N17" s="144">
        <f t="shared" si="3"/>
        <v>0</v>
      </c>
      <c r="O17" s="144">
        <f t="shared" si="3"/>
        <v>0</v>
      </c>
      <c r="P17" s="144">
        <f t="shared" si="3"/>
        <v>0</v>
      </c>
      <c r="Q17" s="144">
        <f t="shared" si="3"/>
        <v>0</v>
      </c>
      <c r="R17" s="144">
        <f t="shared" si="3"/>
        <v>0</v>
      </c>
      <c r="S17" s="144">
        <f t="shared" si="3"/>
        <v>0</v>
      </c>
      <c r="T17" s="144">
        <f t="shared" si="3"/>
        <v>0</v>
      </c>
      <c r="U17" s="144">
        <f t="shared" si="3"/>
        <v>0</v>
      </c>
      <c r="V17" s="144">
        <f t="shared" si="3"/>
        <v>0</v>
      </c>
      <c r="W17" s="144">
        <f t="shared" si="3"/>
        <v>0</v>
      </c>
      <c r="X17" s="202"/>
      <c r="Y17" s="202"/>
    </row>
    <row r="18" spans="1:25" ht="8.25" customHeight="1" x14ac:dyDescent="0.3">
      <c r="B18" s="152"/>
      <c r="C18" s="152"/>
      <c r="D18" s="152"/>
      <c r="E18" s="152"/>
      <c r="F18" s="152"/>
      <c r="G18" s="152"/>
      <c r="H18" s="152"/>
      <c r="I18" s="152"/>
      <c r="J18" s="152"/>
      <c r="K18" s="152"/>
      <c r="L18" s="152"/>
      <c r="M18" s="152"/>
      <c r="N18" s="152"/>
      <c r="O18" s="152"/>
      <c r="P18" s="152"/>
      <c r="Q18" s="152"/>
      <c r="R18" s="152"/>
      <c r="S18" s="152"/>
      <c r="T18" s="152"/>
      <c r="U18" s="152"/>
      <c r="V18" s="152"/>
      <c r="W18" s="152"/>
      <c r="X18" s="152"/>
      <c r="Y18" s="152"/>
    </row>
    <row r="19" spans="1:25" s="4" customFormat="1" ht="9" customHeight="1" x14ac:dyDescent="0.3">
      <c r="B19" s="116"/>
      <c r="C19" s="116"/>
      <c r="D19" s="116">
        <f>IF(Penvoerder!$A$22=0,0,1)</f>
        <v>0</v>
      </c>
      <c r="E19" s="116">
        <f>IF('PP2'!$A$22=0,0,1)</f>
        <v>0</v>
      </c>
      <c r="F19" s="116">
        <f>IF('PP3'!$A$22=0,0,1)</f>
        <v>0</v>
      </c>
      <c r="G19" s="116">
        <f>IF('PP4'!$A$22=0,0,1)</f>
        <v>0</v>
      </c>
      <c r="H19" s="116">
        <f>IF('PP5'!$A$22=0,0,1)</f>
        <v>0</v>
      </c>
      <c r="I19" s="116">
        <f>IF('PP6'!$A$22=0,0,1)</f>
        <v>0</v>
      </c>
      <c r="J19" s="116">
        <f>IF('PP7'!$A$22=0,0,1)</f>
        <v>0</v>
      </c>
      <c r="K19" s="116">
        <f>IF('PP8'!$A$22=0,0,1)</f>
        <v>0</v>
      </c>
      <c r="L19" s="116">
        <f>IF('PP9'!$A$22=0,0,1)</f>
        <v>0</v>
      </c>
      <c r="M19" s="116">
        <f>IF('PP10'!$A$22=0,0,1)</f>
        <v>0</v>
      </c>
      <c r="N19" s="116">
        <f>IF('PP11'!$A$22=0,0,1)</f>
        <v>0</v>
      </c>
      <c r="O19" s="116">
        <f>IF('PP12'!$A$22=0,0,1)</f>
        <v>0</v>
      </c>
      <c r="P19" s="116">
        <f>IF('PP13'!$A$22=0,0,1)</f>
        <v>0</v>
      </c>
      <c r="Q19" s="116">
        <f>IF('PP14'!$A$22=0,0,1)</f>
        <v>0</v>
      </c>
      <c r="R19" s="116">
        <f>IF('PP15'!$A$22=0,0,1)</f>
        <v>0</v>
      </c>
      <c r="S19" s="116">
        <f>IF('PP16'!$A$22=0,0,1)</f>
        <v>0</v>
      </c>
      <c r="T19" s="116">
        <f>IF('PP17'!$A$22=0,0,1)</f>
        <v>0</v>
      </c>
      <c r="U19" s="116">
        <f>IF('PP18'!$A$22=0,0,1)</f>
        <v>0</v>
      </c>
      <c r="V19" s="116">
        <f>IF('PP19'!$A$22=0,0,1)</f>
        <v>0</v>
      </c>
      <c r="W19" s="116">
        <f>IF('PP20'!$A$22=0,0,1)</f>
        <v>0</v>
      </c>
      <c r="X19" s="116"/>
      <c r="Y19" s="116"/>
    </row>
    <row r="20" spans="1:25" ht="15.6" thickBot="1" x14ac:dyDescent="0.4">
      <c r="B20" s="200"/>
      <c r="C20" s="200" t="s">
        <v>43</v>
      </c>
      <c r="D20" s="148" t="s">
        <v>26</v>
      </c>
      <c r="E20" s="148" t="s">
        <v>20</v>
      </c>
      <c r="F20" s="148" t="s">
        <v>19</v>
      </c>
      <c r="G20" s="148" t="s">
        <v>18</v>
      </c>
      <c r="H20" s="148" t="s">
        <v>17</v>
      </c>
      <c r="I20" s="148" t="s">
        <v>16</v>
      </c>
      <c r="J20" s="148" t="s">
        <v>15</v>
      </c>
      <c r="K20" s="148" t="s">
        <v>14</v>
      </c>
      <c r="L20" s="148" t="s">
        <v>13</v>
      </c>
      <c r="M20" s="148" t="s">
        <v>12</v>
      </c>
      <c r="N20" s="148" t="s">
        <v>11</v>
      </c>
      <c r="O20" s="148" t="s">
        <v>10</v>
      </c>
      <c r="P20" s="148" t="s">
        <v>9</v>
      </c>
      <c r="Q20" s="148" t="s">
        <v>8</v>
      </c>
      <c r="R20" s="148" t="s">
        <v>7</v>
      </c>
      <c r="S20" s="148" t="s">
        <v>54</v>
      </c>
      <c r="T20" s="148" t="s">
        <v>55</v>
      </c>
      <c r="U20" s="148" t="s">
        <v>56</v>
      </c>
      <c r="V20" s="148" t="s">
        <v>57</v>
      </c>
      <c r="W20" s="148" t="s">
        <v>58</v>
      </c>
      <c r="X20" s="152"/>
      <c r="Y20" s="152"/>
    </row>
    <row r="21" spans="1:25" ht="16.2" thickTop="1" thickBot="1" x14ac:dyDescent="0.4">
      <c r="B21" s="200" t="s">
        <v>23</v>
      </c>
      <c r="C21" s="200"/>
      <c r="D21" s="148" t="str">
        <f>IFERROR(IF(Penvoerder!$C$2="","",Penvoerder!$C$2),"")</f>
        <v/>
      </c>
      <c r="E21" s="148" t="str">
        <f>IFERROR(IF('PP2'!$C$2="","",'PP2'!$C$2),"")</f>
        <v/>
      </c>
      <c r="F21" s="148" t="str">
        <f>IFERROR(IF('PP3'!$C$2="","",'PP3'!$C$2),"")</f>
        <v/>
      </c>
      <c r="G21" s="148" t="str">
        <f>IFERROR(IF('PP4'!$C$2="","",'PP4'!$C$2),"")</f>
        <v/>
      </c>
      <c r="H21" s="148" t="str">
        <f>IFERROR(IF('PP5'!$C$2="","",'PP5'!$C$2),"")</f>
        <v/>
      </c>
      <c r="I21" s="148" t="str">
        <f>IFERROR(IF('PP6'!$C$2="","",'PP6'!$C$2),"")</f>
        <v/>
      </c>
      <c r="J21" s="148" t="str">
        <f>IFERROR(IF('PP7'!$C$2="","",'PP7'!$C$2),"")</f>
        <v/>
      </c>
      <c r="K21" s="148" t="str">
        <f>IFERROR(IF('PP8'!$C$2="","",'PP8'!$C$2),"")</f>
        <v/>
      </c>
      <c r="L21" s="148" t="str">
        <f>IFERROR(IF('PP9'!$C$2="","",'PP9'!$C$2),"")</f>
        <v/>
      </c>
      <c r="M21" s="148" t="str">
        <f>IFERROR(IF('PP10'!$C$2="","",'PP10'!$C$2),"")</f>
        <v/>
      </c>
      <c r="N21" s="148" t="str">
        <f>IFERROR(IF('PP11'!$C$2="","",'PP11'!$C$2),"")</f>
        <v/>
      </c>
      <c r="O21" s="148" t="str">
        <f>IFERROR(IF('PP12'!$C$2="","",'PP12'!$C$2),"")</f>
        <v/>
      </c>
      <c r="P21" s="148" t="str">
        <f>IFERROR(IF('PP13'!$C$2="","",'PP13'!$C$2),"")</f>
        <v/>
      </c>
      <c r="Q21" s="148" t="str">
        <f>IFERROR(IF('PP14'!$C$2="","",'PP14'!$C$2),"")</f>
        <v/>
      </c>
      <c r="R21" s="148" t="str">
        <f>IFERROR(IF('PP15'!$C$2="","",'PP15'!$C$2),"")</f>
        <v/>
      </c>
      <c r="S21" s="148" t="str">
        <f>IFERROR(IF('PP16'!$C$2="","",'PP16'!$C$2),"")</f>
        <v/>
      </c>
      <c r="T21" s="148" t="str">
        <f>IFERROR(IF('PP17'!$C$2="","",'PP17'!$C$2),"")</f>
        <v/>
      </c>
      <c r="U21" s="148" t="str">
        <f>IFERROR(IF('PP18'!$C$2="","",'PP18'!$C$2),"")</f>
        <v/>
      </c>
      <c r="V21" s="148" t="str">
        <f>IFERROR(IF('PP19'!$C$2="","",'PP19'!$C$2),"")</f>
        <v/>
      </c>
      <c r="W21" s="148" t="str">
        <f>IFERROR(IF('PP20'!$C$2="","",'PP20'!$C$2),"")</f>
        <v/>
      </c>
      <c r="X21" s="152"/>
      <c r="Y21" s="152"/>
    </row>
    <row r="22" spans="1:25" ht="15.6" thickTop="1" x14ac:dyDescent="0.35">
      <c r="A22" s="116" t="str">
        <f>IF(Projectinformatie!$B$26="",1,IFERROR(HLOOKUP(VLOOKUP(Projectinformatie!$B$26,Keuzeopties[#All],3,FALSE),Keuze_Kostensoort[#All],2,FALSE),0))</f>
        <v>Loonkosten plus vast % (44,2% + 15%)</v>
      </c>
      <c r="B22" s="136" t="s">
        <v>123</v>
      </c>
      <c r="C22" s="137">
        <f t="shared" ref="C22:C31" si="4">IF($A22=0,"",SUM(D22:W22))</f>
        <v>0</v>
      </c>
      <c r="D22" s="138">
        <f>SUM(Penvoerder!$G$37:$G$51)</f>
        <v>0</v>
      </c>
      <c r="E22" s="138">
        <f>SUM('PP2'!$G$37:$G$51)</f>
        <v>0</v>
      </c>
      <c r="F22" s="138">
        <f>SUM('PP3'!$G$37:$G$51)</f>
        <v>0</v>
      </c>
      <c r="G22" s="138">
        <f>SUM('PP4'!$G$37:$G$51)</f>
        <v>0</v>
      </c>
      <c r="H22" s="138">
        <f>SUM('PP5'!$G$37:$G$51)</f>
        <v>0</v>
      </c>
      <c r="I22" s="138">
        <f>SUM('PP6'!$G$37:$G$51)</f>
        <v>0</v>
      </c>
      <c r="J22" s="138">
        <f>SUM('PP7'!$G$37:$G$51)</f>
        <v>0</v>
      </c>
      <c r="K22" s="138">
        <f>SUM('PP8'!$G$37:$G$51)</f>
        <v>0</v>
      </c>
      <c r="L22" s="138">
        <f>SUM('PP9'!$G$37:$G$51)</f>
        <v>0</v>
      </c>
      <c r="M22" s="138">
        <f>SUM('PP10'!$G$37:$G$51)</f>
        <v>0</v>
      </c>
      <c r="N22" s="138">
        <f>SUM('PP11'!$G$37:$G$51)</f>
        <v>0</v>
      </c>
      <c r="O22" s="138">
        <f>SUM('PP12'!$G$37:$G$51)</f>
        <v>0</v>
      </c>
      <c r="P22" s="138">
        <f>SUM('PP13'!$G$37:$G$51)</f>
        <v>0</v>
      </c>
      <c r="Q22" s="138">
        <f>SUM('PP14'!$G$37:$G$51)</f>
        <v>0</v>
      </c>
      <c r="R22" s="138">
        <f>SUM('PP15'!$G$37:$G$51)</f>
        <v>0</v>
      </c>
      <c r="S22" s="138">
        <f>SUM('PP16'!$G$37:$G$51)</f>
        <v>0</v>
      </c>
      <c r="T22" s="138">
        <f>SUM('PP17'!$G$37:$G$51)</f>
        <v>0</v>
      </c>
      <c r="U22" s="138">
        <f>SUM('PP18'!$G$37:$G$51)</f>
        <v>0</v>
      </c>
      <c r="V22" s="138">
        <f>SUM('PP19'!$G$37:$G$51)</f>
        <v>0</v>
      </c>
      <c r="W22" s="138">
        <f>SUM('PP20'!$G$37:$G$51)</f>
        <v>0</v>
      </c>
      <c r="X22" s="152"/>
      <c r="Y22" s="152"/>
    </row>
    <row r="23" spans="1:25" ht="15" x14ac:dyDescent="0.35">
      <c r="A23" s="116">
        <f>IF(Projectinformatie!$B$26="",1,IFERROR(HLOOKUP(VLOOKUP(Projectinformatie!$B$26,Keuzeopties[#All],3,FALSE),Keuze_Kostensoort[#All],3,FALSE),0))</f>
        <v>0</v>
      </c>
      <c r="B23" s="139" t="s">
        <v>124</v>
      </c>
      <c r="C23" s="137" t="str">
        <f t="shared" si="4"/>
        <v/>
      </c>
      <c r="D23" s="138">
        <f>SUM(Penvoerder!$G$59:$G$73)</f>
        <v>0</v>
      </c>
      <c r="E23" s="138">
        <f>SUM('PP2'!$G$59:$G$73)</f>
        <v>0</v>
      </c>
      <c r="F23" s="138">
        <f>SUM('PP3'!$G$59:$G$73)</f>
        <v>0</v>
      </c>
      <c r="G23" s="138">
        <f>SUM('PP4'!$G$59:$G$73)</f>
        <v>0</v>
      </c>
      <c r="H23" s="138">
        <f>SUM('PP5'!$G$59:$G$73)</f>
        <v>0</v>
      </c>
      <c r="I23" s="138">
        <f>SUM('PP6'!$G$59:$G$73)</f>
        <v>0</v>
      </c>
      <c r="J23" s="138">
        <f>SUM('PP7'!$G$59:$G$73)</f>
        <v>0</v>
      </c>
      <c r="K23" s="138">
        <f>SUM('PP8'!$G$59:$G$73)</f>
        <v>0</v>
      </c>
      <c r="L23" s="138">
        <f>SUM('PP9'!$G$59:$G$73)</f>
        <v>0</v>
      </c>
      <c r="M23" s="138">
        <f>SUM('PP10'!$G$59:$G$73)</f>
        <v>0</v>
      </c>
      <c r="N23" s="138">
        <f>SUM('PP11'!$G$59:$G$73)</f>
        <v>0</v>
      </c>
      <c r="O23" s="138">
        <f>SUM('PP12'!$G$59:$G$73)</f>
        <v>0</v>
      </c>
      <c r="P23" s="138">
        <f>SUM('PP13'!$G$59:$G$73)</f>
        <v>0</v>
      </c>
      <c r="Q23" s="138">
        <f>SUM('PP14'!$G$59:$G$73)</f>
        <v>0</v>
      </c>
      <c r="R23" s="138">
        <f>SUM('PP15'!$G$59:$G$73)</f>
        <v>0</v>
      </c>
      <c r="S23" s="138">
        <f>SUM('PP16'!$G$59:$G$73)</f>
        <v>0</v>
      </c>
      <c r="T23" s="138">
        <f>SUM('PP17'!$G$59:$G$73)</f>
        <v>0</v>
      </c>
      <c r="U23" s="138">
        <f>SUM('PP18'!$G$59:$G$73)</f>
        <v>0</v>
      </c>
      <c r="V23" s="138">
        <f>SUM('PP19'!$G$59:$G$73)</f>
        <v>0</v>
      </c>
      <c r="W23" s="138">
        <f>SUM('PP20'!$G$59:$G$73)</f>
        <v>0</v>
      </c>
      <c r="X23" s="152"/>
      <c r="Y23" s="152"/>
    </row>
    <row r="24" spans="1:25" ht="15" x14ac:dyDescent="0.35">
      <c r="A24" s="116">
        <f>IF(Projectinformatie!$B$26="",1,IFERROR(HLOOKUP(VLOOKUP(Projectinformatie!$B$26,Keuzeopties[#All],3,FALSE),Keuze_Kostensoort[#All],4,FALSE),0))</f>
        <v>0</v>
      </c>
      <c r="B24" s="139" t="s">
        <v>125</v>
      </c>
      <c r="C24" s="137" t="str">
        <f t="shared" si="4"/>
        <v/>
      </c>
      <c r="D24" s="138">
        <f>SUM(Penvoerder!$C$81:$C$90)</f>
        <v>0</v>
      </c>
      <c r="E24" s="138">
        <f>SUM('PP2'!$C$81:$C$90)</f>
        <v>0</v>
      </c>
      <c r="F24" s="138">
        <f>SUM('PP3'!$C$81:$C$90)</f>
        <v>0</v>
      </c>
      <c r="G24" s="138">
        <f>SUM('PP4'!$C$81:$C$90)</f>
        <v>0</v>
      </c>
      <c r="H24" s="138">
        <f>SUM('PP5'!$C$81:$C$90)</f>
        <v>0</v>
      </c>
      <c r="I24" s="138">
        <f>SUM('PP6'!$C$81:$C$90)</f>
        <v>0</v>
      </c>
      <c r="J24" s="138">
        <f>SUM('PP7'!$C$81:$C$90)</f>
        <v>0</v>
      </c>
      <c r="K24" s="138">
        <f>SUM('PP8'!$C$81:$C$90)</f>
        <v>0</v>
      </c>
      <c r="L24" s="138">
        <f>SUM('PP9'!$C$81:$C$90)</f>
        <v>0</v>
      </c>
      <c r="M24" s="138">
        <f>SUM('PP10'!$C$81:$C$90)</f>
        <v>0</v>
      </c>
      <c r="N24" s="138">
        <f>SUM('PP11'!$C$81:$C$90)</f>
        <v>0</v>
      </c>
      <c r="O24" s="138">
        <f>SUM('PP12'!$C$81:$C$90)</f>
        <v>0</v>
      </c>
      <c r="P24" s="138">
        <f>SUM('PP13'!$C$81:$C$90)</f>
        <v>0</v>
      </c>
      <c r="Q24" s="138">
        <f>SUM('PP14'!$C$81:$C$90)</f>
        <v>0</v>
      </c>
      <c r="R24" s="138">
        <f>SUM('PP15'!$C$81:$C$90)</f>
        <v>0</v>
      </c>
      <c r="S24" s="138">
        <f>SUM('PP16'!$C$81:$C$90)</f>
        <v>0</v>
      </c>
      <c r="T24" s="138">
        <f>SUM('PP17'!$C$81:$C$90)</f>
        <v>0</v>
      </c>
      <c r="U24" s="138">
        <f>SUM('PP18'!$C$81:$C$90)</f>
        <v>0</v>
      </c>
      <c r="V24" s="138">
        <f>SUM('PP19'!$C$81:$C$90)</f>
        <v>0</v>
      </c>
      <c r="W24" s="138">
        <f>SUM('PP20'!$C$81:$C$90)</f>
        <v>0</v>
      </c>
      <c r="X24" s="152"/>
      <c r="Y24" s="152"/>
    </row>
    <row r="25" spans="1:25" ht="15" x14ac:dyDescent="0.35">
      <c r="A25" s="116" t="str">
        <f>IF(Projectinformatie!$B$26="",1,IFERROR(HLOOKUP(VLOOKUP(Projectinformatie!$B$26,Keuzeopties[#All],3,FALSE),Keuze_Kostensoort[#All],5,FALSE),0))</f>
        <v>Vast uurtarief eigen arbeid - € 50</v>
      </c>
      <c r="B25" s="139" t="s">
        <v>126</v>
      </c>
      <c r="C25" s="137">
        <f t="shared" si="4"/>
        <v>0</v>
      </c>
      <c r="D25" s="138">
        <f>SUM(Penvoerder!$E$98:$E$107)</f>
        <v>0</v>
      </c>
      <c r="E25" s="138">
        <f>SUM('PP2'!$E$98:$E$107)</f>
        <v>0</v>
      </c>
      <c r="F25" s="138">
        <f>SUM('PP3'!$E$98:$E$107)</f>
        <v>0</v>
      </c>
      <c r="G25" s="138">
        <f>SUM('PP4'!$E$98:$E$107)</f>
        <v>0</v>
      </c>
      <c r="H25" s="138">
        <f>SUM('PP5'!$E$98:$E$107)</f>
        <v>0</v>
      </c>
      <c r="I25" s="138">
        <f>SUM('PP6'!$E$98:$E$107)</f>
        <v>0</v>
      </c>
      <c r="J25" s="138">
        <f>SUM('PP7'!$E$98:$E$107)</f>
        <v>0</v>
      </c>
      <c r="K25" s="138">
        <f>SUM('PP8'!$E$98:$E$107)</f>
        <v>0</v>
      </c>
      <c r="L25" s="138">
        <f>SUM('PP9'!$E$98:$E$107)</f>
        <v>0</v>
      </c>
      <c r="M25" s="138">
        <f>SUM('PP10'!$E$98:$E$107)</f>
        <v>0</v>
      </c>
      <c r="N25" s="138">
        <f>SUM('PP11'!$E$98:$E$107)</f>
        <v>0</v>
      </c>
      <c r="O25" s="138">
        <f>SUM('PP12'!$E$98:$E$107)</f>
        <v>0</v>
      </c>
      <c r="P25" s="138">
        <f>SUM('PP13'!$E$98:$E$107)</f>
        <v>0</v>
      </c>
      <c r="Q25" s="138">
        <f>SUM('PP14'!$E$98:$E$107)</f>
        <v>0</v>
      </c>
      <c r="R25" s="138">
        <f>SUM('PP15'!$E$98:$E$107)</f>
        <v>0</v>
      </c>
      <c r="S25" s="138">
        <f>SUM('PP16'!$E$98:$E$107)</f>
        <v>0</v>
      </c>
      <c r="T25" s="138">
        <f>SUM('PP17'!$E$98:$E$107)</f>
        <v>0</v>
      </c>
      <c r="U25" s="138">
        <f>SUM('PP18'!$E$98:$E$107)</f>
        <v>0</v>
      </c>
      <c r="V25" s="138">
        <f>SUM('PP19'!$E$98:$E$107)</f>
        <v>0</v>
      </c>
      <c r="W25" s="138">
        <f>SUM('PP20'!$E$98:$E$107)</f>
        <v>0</v>
      </c>
      <c r="X25" s="152"/>
      <c r="Y25" s="152"/>
    </row>
    <row r="26" spans="1:25" ht="15" x14ac:dyDescent="0.35">
      <c r="A26" s="116">
        <f>IF(Projectinformatie!$B$26="",1,IFERROR(HLOOKUP(VLOOKUP(Projectinformatie!$B$26,Keuzeopties[#All],3,FALSE),Keuze_Kostensoort[#All],6,FALSE),0))</f>
        <v>0</v>
      </c>
      <c r="B26" s="139" t="s">
        <v>127</v>
      </c>
      <c r="C26" s="137" t="str">
        <f t="shared" si="4"/>
        <v/>
      </c>
      <c r="D26" s="138">
        <f>SUM(Penvoerder!$E$115:$E$124)</f>
        <v>0</v>
      </c>
      <c r="E26" s="138">
        <f>SUM('PP2'!$E$115:$E$124)</f>
        <v>0</v>
      </c>
      <c r="F26" s="138">
        <f>SUM('PP3'!$E$115:$E$124)</f>
        <v>0</v>
      </c>
      <c r="G26" s="138">
        <f>SUM('PP4'!$E$115:$E$124)</f>
        <v>0</v>
      </c>
      <c r="H26" s="138">
        <f>SUM('PP5'!$E$115:$E$124)</f>
        <v>0</v>
      </c>
      <c r="I26" s="138">
        <f>SUM('PP6'!$E$115:$E$124)</f>
        <v>0</v>
      </c>
      <c r="J26" s="138">
        <f>SUM('PP7'!$E$115:$E$124)</f>
        <v>0</v>
      </c>
      <c r="K26" s="138">
        <f>SUM('PP8'!$E$115:$E$124)</f>
        <v>0</v>
      </c>
      <c r="L26" s="138">
        <f>SUM('PP9'!$E$115:$E$124)</f>
        <v>0</v>
      </c>
      <c r="M26" s="138">
        <f>SUM('PP10'!$E$115:$E$124)</f>
        <v>0</v>
      </c>
      <c r="N26" s="138">
        <f>SUM('PP11'!$E$115:$E$124)</f>
        <v>0</v>
      </c>
      <c r="O26" s="138">
        <f>SUM('PP12'!$E$115:$E$124)</f>
        <v>0</v>
      </c>
      <c r="P26" s="138">
        <f>SUM('PP13'!$E$115:$E$124)</f>
        <v>0</v>
      </c>
      <c r="Q26" s="138">
        <f>SUM('PP14'!$E$115:$E$124)</f>
        <v>0</v>
      </c>
      <c r="R26" s="138">
        <f>SUM('PP15'!$E$115:$E$124)</f>
        <v>0</v>
      </c>
      <c r="S26" s="138">
        <f>SUM('PP16'!$E$115:$E$124)</f>
        <v>0</v>
      </c>
      <c r="T26" s="138">
        <f>SUM('PP17'!$E$115:$E$124)</f>
        <v>0</v>
      </c>
      <c r="U26" s="138">
        <f>SUM('PP18'!$E$115:$E$124)</f>
        <v>0</v>
      </c>
      <c r="V26" s="138">
        <f>SUM('PP19'!$E$115:$E$124)</f>
        <v>0</v>
      </c>
      <c r="W26" s="138">
        <f>SUM('PP20'!$E$115:$E$124)</f>
        <v>0</v>
      </c>
      <c r="X26" s="152"/>
      <c r="Y26" s="152"/>
    </row>
    <row r="27" spans="1:25" ht="15" x14ac:dyDescent="0.35">
      <c r="A27" s="116">
        <f>IF(Projectinformatie!$B$26="",1,IF(SUM(D19:W19)&gt;0,1,0))</f>
        <v>0</v>
      </c>
      <c r="B27" s="139" t="s">
        <v>24</v>
      </c>
      <c r="C27" s="137" t="str">
        <f t="shared" si="4"/>
        <v/>
      </c>
      <c r="D27" s="138">
        <f>SUM(Penvoerder!$E$132:$E$140)</f>
        <v>0</v>
      </c>
      <c r="E27" s="138">
        <f>SUM('PP2'!$E$132:$E$140)</f>
        <v>0</v>
      </c>
      <c r="F27" s="138">
        <f>SUM('PP3'!$E$132:$E$140)</f>
        <v>0</v>
      </c>
      <c r="G27" s="138">
        <f>SUM('PP4'!$E$132:$E$140)</f>
        <v>0</v>
      </c>
      <c r="H27" s="138">
        <f>SUM('PP5'!$E$132:$E$140)</f>
        <v>0</v>
      </c>
      <c r="I27" s="138">
        <f>SUM('PP6'!$E$132:$E$140)</f>
        <v>0</v>
      </c>
      <c r="J27" s="138">
        <f>SUM('PP7'!$E$132:$E$140)</f>
        <v>0</v>
      </c>
      <c r="K27" s="138">
        <f>SUM('PP8'!$E$132:$E$140)</f>
        <v>0</v>
      </c>
      <c r="L27" s="138">
        <f>SUM('PP9'!$E$132:$E$140)</f>
        <v>0</v>
      </c>
      <c r="M27" s="138">
        <f>SUM('PP10'!$E$132:$E$140)</f>
        <v>0</v>
      </c>
      <c r="N27" s="138">
        <f>SUM('PP11'!$E$132:$E$140)</f>
        <v>0</v>
      </c>
      <c r="O27" s="138">
        <f>SUM('PP12'!$E$132:$E$140)</f>
        <v>0</v>
      </c>
      <c r="P27" s="138">
        <f>SUM('PP13'!$E$132:$E$140)</f>
        <v>0</v>
      </c>
      <c r="Q27" s="138">
        <f>SUM('PP14'!$E$132:$E$140)</f>
        <v>0</v>
      </c>
      <c r="R27" s="138">
        <f>SUM('PP15'!$E$132:$E$140)</f>
        <v>0</v>
      </c>
      <c r="S27" s="138">
        <f>SUM('PP16'!$E$132:$E$140)</f>
        <v>0</v>
      </c>
      <c r="T27" s="138">
        <f>SUM('PP17'!$E$132:$E$140)</f>
        <v>0</v>
      </c>
      <c r="U27" s="138">
        <f>SUM('PP18'!$E$132:$E$140)</f>
        <v>0</v>
      </c>
      <c r="V27" s="138">
        <f>SUM('PP19'!$E$132:$E$140)</f>
        <v>0</v>
      </c>
      <c r="W27" s="138">
        <f>SUM('PP20'!$E$132:$E$140)</f>
        <v>0</v>
      </c>
      <c r="X27" s="152"/>
      <c r="Y27" s="152"/>
    </row>
    <row r="28" spans="1:25" ht="15" x14ac:dyDescent="0.35">
      <c r="A28" s="116" t="str">
        <f>IF(Projectinformatie!$B$26="",1,IFERROR(HLOOKUP(VLOOKUP(Projectinformatie!$B$26,Keuzeopties[#All],3,FALSE),Keuze_Kostensoort[#All],8,FALSE),0))</f>
        <v>Bijdragen in natura (niet subsidiabel bij openstelling EIP)</v>
      </c>
      <c r="B28" s="139" t="s">
        <v>25</v>
      </c>
      <c r="C28" s="137">
        <f t="shared" si="4"/>
        <v>0</v>
      </c>
      <c r="D28" s="138">
        <f>SUM(Penvoerder!$E$148:$E$164)</f>
        <v>0</v>
      </c>
      <c r="E28" s="138">
        <f>SUM('PP2'!$E$148:$E$164)</f>
        <v>0</v>
      </c>
      <c r="F28" s="138">
        <f>SUM('PP3'!$E$148:$E$164)</f>
        <v>0</v>
      </c>
      <c r="G28" s="138">
        <f>SUM('PP4'!$E$148:$E$164)</f>
        <v>0</v>
      </c>
      <c r="H28" s="138">
        <f>SUM('PP5'!$E$148:$E$164)</f>
        <v>0</v>
      </c>
      <c r="I28" s="138">
        <f>SUM('PP6'!$E$148:$E$164)</f>
        <v>0</v>
      </c>
      <c r="J28" s="138">
        <f>SUM('PP7'!$E$148:$E$164)</f>
        <v>0</v>
      </c>
      <c r="K28" s="138">
        <f>SUM('PP8'!$E$148:$E$164)</f>
        <v>0</v>
      </c>
      <c r="L28" s="138">
        <f>SUM('PP9'!$E$148:$E$164)</f>
        <v>0</v>
      </c>
      <c r="M28" s="138">
        <f>SUM('PP10'!$E$148:$E$164)</f>
        <v>0</v>
      </c>
      <c r="N28" s="138">
        <f>SUM('PP11'!$E$148:$E$164)</f>
        <v>0</v>
      </c>
      <c r="O28" s="138">
        <f>SUM('PP12'!$E$148:$E$164)</f>
        <v>0</v>
      </c>
      <c r="P28" s="138">
        <f>SUM('PP13'!$E$148:$E$164)</f>
        <v>0</v>
      </c>
      <c r="Q28" s="138">
        <f>SUM('PP14'!$E$148:$E$164)</f>
        <v>0</v>
      </c>
      <c r="R28" s="138">
        <f>SUM('PP15'!$E$148:$E$164)</f>
        <v>0</v>
      </c>
      <c r="S28" s="138">
        <f>SUM('PP16'!$E$148:$E$164)</f>
        <v>0</v>
      </c>
      <c r="T28" s="138">
        <f>SUM('PP17'!$E$148:$E$164)</f>
        <v>0</v>
      </c>
      <c r="U28" s="138">
        <f>SUM('PP18'!$E$148:$E$164)</f>
        <v>0</v>
      </c>
      <c r="V28" s="138">
        <f>SUM('PP19'!$E$148:$E$164)</f>
        <v>0</v>
      </c>
      <c r="W28" s="138">
        <f>SUM('PP20'!$E$148:$E$164)</f>
        <v>0</v>
      </c>
      <c r="X28" s="152"/>
      <c r="Y28" s="152"/>
    </row>
    <row r="29" spans="1:25" ht="15" x14ac:dyDescent="0.35">
      <c r="A29" s="116" t="str">
        <f>IF(Projectinformatie!$B$26="",1,IFERROR(HLOOKUP(VLOOKUP(Projectinformatie!$B$26,Keuzeopties[#All],3,FALSE),Keuze_Kostensoort[#All],9,FALSE),0))</f>
        <v>Afschrijvingskosten  (niet subsidiabel bij openstelling EIP)</v>
      </c>
      <c r="B29" s="139" t="s">
        <v>22</v>
      </c>
      <c r="C29" s="137">
        <f t="shared" si="4"/>
        <v>0</v>
      </c>
      <c r="D29" s="138">
        <f>SUM(Penvoerder!$I$172:$I$179)</f>
        <v>0</v>
      </c>
      <c r="E29" s="138">
        <f>SUM('PP2'!$I$172:$I$179)</f>
        <v>0</v>
      </c>
      <c r="F29" s="138">
        <f>SUM('PP3'!$I$172:$I$179)</f>
        <v>0</v>
      </c>
      <c r="G29" s="138">
        <f>SUM('PP4'!$I$172:$I$179)</f>
        <v>0</v>
      </c>
      <c r="H29" s="138">
        <f>SUM('PP5'!$I$172:$I$179)</f>
        <v>0</v>
      </c>
      <c r="I29" s="138">
        <f>SUM('PP6'!$I$172:$I$179)</f>
        <v>0</v>
      </c>
      <c r="J29" s="138">
        <f>SUM('PP7'!$I$172:$I$179)</f>
        <v>0</v>
      </c>
      <c r="K29" s="138">
        <f>SUM('PP8'!$I$172:$I$179)</f>
        <v>0</v>
      </c>
      <c r="L29" s="138">
        <f>SUM('PP9'!$I$172:$I$179)</f>
        <v>0</v>
      </c>
      <c r="M29" s="138">
        <f>SUM('PP10'!$I$172:$I$179)</f>
        <v>0</v>
      </c>
      <c r="N29" s="138">
        <f>SUM('PP11'!$I$172:$I$179)</f>
        <v>0</v>
      </c>
      <c r="O29" s="138">
        <f>SUM('PP12'!$I$172:$I$179)</f>
        <v>0</v>
      </c>
      <c r="P29" s="138">
        <f>SUM('PP13'!$I$172:$I$179)</f>
        <v>0</v>
      </c>
      <c r="Q29" s="138">
        <f>SUM('PP14'!$I$172:$I$179)</f>
        <v>0</v>
      </c>
      <c r="R29" s="138">
        <f>SUM('PP15'!$I$172:$I$179)</f>
        <v>0</v>
      </c>
      <c r="S29" s="138">
        <f>SUM('PP16'!$I$172:$I$179)</f>
        <v>0</v>
      </c>
      <c r="T29" s="138">
        <f>SUM('PP17'!$I$172:$I$179)</f>
        <v>0</v>
      </c>
      <c r="U29" s="138">
        <f>SUM('PP18'!$I$172:$I$179)</f>
        <v>0</v>
      </c>
      <c r="V29" s="138">
        <f>SUM('PP19'!$I$172:$I$179)</f>
        <v>0</v>
      </c>
      <c r="W29" s="138">
        <f>SUM('PP20'!$I$172:$I$179)</f>
        <v>0</v>
      </c>
      <c r="X29" s="152"/>
      <c r="Y29" s="152"/>
    </row>
    <row r="30" spans="1:25" ht="15" x14ac:dyDescent="0.35">
      <c r="A30" s="116" t="str">
        <f>IF(Projectinformatie!$B$26="",1,IFERROR(HLOOKUP(VLOOKUP(Projectinformatie!$B$26,Keuzeopties[#All],3,FALSE),Keuze_Kostensoort[#All],10,FALSE),0))</f>
        <v>Andere kosten</v>
      </c>
      <c r="B30" s="139" t="s">
        <v>128</v>
      </c>
      <c r="C30" s="137">
        <f t="shared" si="4"/>
        <v>0</v>
      </c>
      <c r="D30" s="138">
        <f>SUM(Penvoerder!$F$187:$F$202)</f>
        <v>0</v>
      </c>
      <c r="E30" s="138">
        <f>SUM('PP2'!$F$187:$F$202)</f>
        <v>0</v>
      </c>
      <c r="F30" s="138">
        <f>SUM('PP3'!$F$187:$F$202)</f>
        <v>0</v>
      </c>
      <c r="G30" s="138">
        <f>SUM('PP4'!$F$187:$F$202)</f>
        <v>0</v>
      </c>
      <c r="H30" s="138">
        <f>SUM('PP5'!$F$187:$F$202)</f>
        <v>0</v>
      </c>
      <c r="I30" s="138">
        <f>SUM('PP6'!$F$187:$F$202)</f>
        <v>0</v>
      </c>
      <c r="J30" s="138">
        <f>SUM('PP7'!$F$187:$F$202)</f>
        <v>0</v>
      </c>
      <c r="K30" s="138">
        <f>SUM('PP8'!$F$187:$F$202)</f>
        <v>0</v>
      </c>
      <c r="L30" s="138">
        <f>SUM('PP9'!$F$187:$F$202)</f>
        <v>0</v>
      </c>
      <c r="M30" s="138">
        <f>SUM('PP10'!$F$187:$F$202)</f>
        <v>0</v>
      </c>
      <c r="N30" s="138">
        <f>SUM('PP11'!$F$187:$F$202)</f>
        <v>0</v>
      </c>
      <c r="O30" s="138">
        <f>SUM('PP12'!$F$187:$F$202)</f>
        <v>0</v>
      </c>
      <c r="P30" s="138">
        <f>SUM('PP13'!$F$187:$F$202)</f>
        <v>0</v>
      </c>
      <c r="Q30" s="138">
        <f>SUM('PP14'!$F$187:$F$202)</f>
        <v>0</v>
      </c>
      <c r="R30" s="138">
        <f>SUM('PP15'!$F$187:$F$202)</f>
        <v>0</v>
      </c>
      <c r="S30" s="138">
        <f>SUM('PP16'!$F$187:$F$202)</f>
        <v>0</v>
      </c>
      <c r="T30" s="138">
        <f>SUM('PP17'!$F$187:$F$202)</f>
        <v>0</v>
      </c>
      <c r="U30" s="138">
        <f>SUM('PP18'!$F$187:$F$202)</f>
        <v>0</v>
      </c>
      <c r="V30" s="138">
        <f>SUM('PP19'!$F$187:$F$202)</f>
        <v>0</v>
      </c>
      <c r="W30" s="138">
        <f>SUM('PP20'!$F$187:$F$202)</f>
        <v>0</v>
      </c>
      <c r="X30" s="152"/>
      <c r="Y30" s="152"/>
    </row>
    <row r="31" spans="1:25" ht="15.6" thickBot="1" x14ac:dyDescent="0.4">
      <c r="A31" s="116">
        <f>IF(Projectinformatie!$B$26="",1,IFERROR(HLOOKUP(VLOOKUP(Projectinformatie!$B$26,Keuzeopties[#All],3,FALSE),Keuze_Kostensoort[#All],11,FALSE),0))</f>
        <v>0</v>
      </c>
      <c r="B31" s="140" t="s">
        <v>129</v>
      </c>
      <c r="C31" s="141" t="str">
        <f t="shared" si="4"/>
        <v/>
      </c>
      <c r="D31" s="142">
        <f>SUM(Penvoerder!$C$210:$C$219)</f>
        <v>0</v>
      </c>
      <c r="E31" s="142">
        <f>SUM('PP2'!$C$210:$C$219)</f>
        <v>0</v>
      </c>
      <c r="F31" s="142">
        <f>SUM('PP3'!$C$210:$C$219)</f>
        <v>0</v>
      </c>
      <c r="G31" s="142">
        <f>SUM('PP4'!$C$210:$C$219)</f>
        <v>0</v>
      </c>
      <c r="H31" s="142">
        <f>SUM('PP5'!$C$210:$C$219)</f>
        <v>0</v>
      </c>
      <c r="I31" s="142">
        <f>SUM('PP6'!$C$210:$C$219)</f>
        <v>0</v>
      </c>
      <c r="J31" s="142">
        <f>SUM('PP7'!$C$210:$C$219)</f>
        <v>0</v>
      </c>
      <c r="K31" s="142">
        <f>SUM('PP8'!$C$210:$C$219)</f>
        <v>0</v>
      </c>
      <c r="L31" s="142">
        <f>SUM('PP9'!$C$210:$C$219)</f>
        <v>0</v>
      </c>
      <c r="M31" s="142">
        <f>SUM('PP10'!$C$210:$C$219)</f>
        <v>0</v>
      </c>
      <c r="N31" s="142">
        <f>SUM('PP11'!$C$210:$C$219)</f>
        <v>0</v>
      </c>
      <c r="O31" s="142">
        <f>SUM('PP12'!$C$210:$C$219)</f>
        <v>0</v>
      </c>
      <c r="P31" s="142">
        <f>SUM('PP13'!$C$210:$C$219)</f>
        <v>0</v>
      </c>
      <c r="Q31" s="142">
        <f>SUM('PP14'!$C$210:$C$219)</f>
        <v>0</v>
      </c>
      <c r="R31" s="142">
        <f>SUM('PP15'!$C$210:$C$219)</f>
        <v>0</v>
      </c>
      <c r="S31" s="142">
        <f>SUM('PP16'!$C$210:$C$219)</f>
        <v>0</v>
      </c>
      <c r="T31" s="142">
        <f>SUM('PP17'!$C$210:$C$219)</f>
        <v>0</v>
      </c>
      <c r="U31" s="142">
        <f>SUM('PP18'!$C$210:$C$219)</f>
        <v>0</v>
      </c>
      <c r="V31" s="142">
        <f>SUM('PP19'!$C$210:$C$219)</f>
        <v>0</v>
      </c>
      <c r="W31" s="142">
        <f>SUM('PP20'!$C$210:$C$219)</f>
        <v>0</v>
      </c>
      <c r="X31" s="152"/>
      <c r="Y31" s="152"/>
    </row>
    <row r="32" spans="1:25" ht="17.25" customHeight="1" thickTop="1" thickBot="1" x14ac:dyDescent="0.4">
      <c r="B32" s="200" t="s">
        <v>1</v>
      </c>
      <c r="C32" s="143">
        <f>SUM(C22:C31)</f>
        <v>0</v>
      </c>
      <c r="D32" s="143">
        <f>SUM(D22:D31)</f>
        <v>0</v>
      </c>
      <c r="E32" s="143">
        <f t="shared" ref="E32" si="5">SUM(E22:E31)</f>
        <v>0</v>
      </c>
      <c r="F32" s="143">
        <f t="shared" ref="F32" si="6">SUM(F22:F31)</f>
        <v>0</v>
      </c>
      <c r="G32" s="143">
        <f t="shared" ref="G32" si="7">SUM(G22:G31)</f>
        <v>0</v>
      </c>
      <c r="H32" s="143">
        <f t="shared" ref="H32" si="8">SUM(H22:H31)</f>
        <v>0</v>
      </c>
      <c r="I32" s="143">
        <f t="shared" ref="I32" si="9">SUM(I22:I31)</f>
        <v>0</v>
      </c>
      <c r="J32" s="143">
        <f t="shared" ref="J32" si="10">SUM(J22:J31)</f>
        <v>0</v>
      </c>
      <c r="K32" s="143">
        <f t="shared" ref="K32" si="11">SUM(K22:K31)</f>
        <v>0</v>
      </c>
      <c r="L32" s="143">
        <f t="shared" ref="L32" si="12">SUM(L22:L31)</f>
        <v>0</v>
      </c>
      <c r="M32" s="143">
        <f t="shared" ref="M32" si="13">SUM(M22:M31)</f>
        <v>0</v>
      </c>
      <c r="N32" s="143">
        <f t="shared" ref="N32" si="14">SUM(N22:N31)</f>
        <v>0</v>
      </c>
      <c r="O32" s="143">
        <f t="shared" ref="O32" si="15">SUM(O22:O31)</f>
        <v>0</v>
      </c>
      <c r="P32" s="143">
        <f t="shared" ref="P32" si="16">SUM(P22:P31)</f>
        <v>0</v>
      </c>
      <c r="Q32" s="143">
        <f t="shared" ref="Q32" si="17">SUM(Q22:Q31)</f>
        <v>0</v>
      </c>
      <c r="R32" s="143">
        <f t="shared" ref="R32:W32" si="18">SUM(R22:R31)</f>
        <v>0</v>
      </c>
      <c r="S32" s="143">
        <f t="shared" si="18"/>
        <v>0</v>
      </c>
      <c r="T32" s="143">
        <f t="shared" si="18"/>
        <v>0</v>
      </c>
      <c r="U32" s="143">
        <f t="shared" si="18"/>
        <v>0</v>
      </c>
      <c r="V32" s="143">
        <f t="shared" si="18"/>
        <v>0</v>
      </c>
      <c r="W32" s="143">
        <f t="shared" si="18"/>
        <v>0</v>
      </c>
      <c r="X32" s="152"/>
      <c r="Y32" s="152"/>
    </row>
    <row r="33" spans="1:25" s="20" customFormat="1" ht="15.6" thickTop="1" x14ac:dyDescent="0.35">
      <c r="A33" s="24"/>
      <c r="B33" s="201" t="s">
        <v>33</v>
      </c>
      <c r="C33" s="144">
        <f t="shared" ref="C33" si="19">IFERROR(C32/$C32,0)</f>
        <v>0</v>
      </c>
      <c r="D33" s="144">
        <f>IFERROR(D32/$C32,0)</f>
        <v>0</v>
      </c>
      <c r="E33" s="144">
        <f t="shared" ref="E33:W33" si="20">IFERROR(E32/$C32,0)</f>
        <v>0</v>
      </c>
      <c r="F33" s="144">
        <f t="shared" si="20"/>
        <v>0</v>
      </c>
      <c r="G33" s="144">
        <f t="shared" si="20"/>
        <v>0</v>
      </c>
      <c r="H33" s="144">
        <f t="shared" si="20"/>
        <v>0</v>
      </c>
      <c r="I33" s="144">
        <f t="shared" si="20"/>
        <v>0</v>
      </c>
      <c r="J33" s="144">
        <f t="shared" si="20"/>
        <v>0</v>
      </c>
      <c r="K33" s="144">
        <f t="shared" si="20"/>
        <v>0</v>
      </c>
      <c r="L33" s="144">
        <f t="shared" si="20"/>
        <v>0</v>
      </c>
      <c r="M33" s="144">
        <f t="shared" si="20"/>
        <v>0</v>
      </c>
      <c r="N33" s="144">
        <f t="shared" si="20"/>
        <v>0</v>
      </c>
      <c r="O33" s="144">
        <f t="shared" si="20"/>
        <v>0</v>
      </c>
      <c r="P33" s="144">
        <f t="shared" si="20"/>
        <v>0</v>
      </c>
      <c r="Q33" s="144">
        <f t="shared" si="20"/>
        <v>0</v>
      </c>
      <c r="R33" s="144">
        <f t="shared" si="20"/>
        <v>0</v>
      </c>
      <c r="S33" s="144">
        <f t="shared" si="20"/>
        <v>0</v>
      </c>
      <c r="T33" s="144">
        <f t="shared" si="20"/>
        <v>0</v>
      </c>
      <c r="U33" s="144">
        <f t="shared" si="20"/>
        <v>0</v>
      </c>
      <c r="V33" s="144">
        <f t="shared" si="20"/>
        <v>0</v>
      </c>
      <c r="W33" s="144">
        <f t="shared" si="20"/>
        <v>0</v>
      </c>
      <c r="X33" s="202"/>
      <c r="Y33" s="202"/>
    </row>
    <row r="34" spans="1:25" s="20" customFormat="1" ht="15" x14ac:dyDescent="0.35">
      <c r="A34" s="24"/>
      <c r="B34" s="203" t="s">
        <v>197</v>
      </c>
      <c r="C34" s="144"/>
      <c r="D34" s="144"/>
      <c r="E34" s="144"/>
      <c r="F34" s="144"/>
      <c r="G34" s="144"/>
      <c r="H34" s="144"/>
      <c r="I34" s="144"/>
      <c r="J34" s="144"/>
      <c r="K34" s="144"/>
      <c r="L34" s="144"/>
      <c r="M34" s="144"/>
      <c r="N34" s="144"/>
      <c r="O34" s="144"/>
      <c r="P34" s="144"/>
      <c r="Q34" s="144"/>
      <c r="R34" s="144"/>
      <c r="S34" s="144"/>
      <c r="T34" s="144"/>
      <c r="U34" s="144"/>
      <c r="V34" s="144"/>
      <c r="W34" s="144"/>
      <c r="X34" s="202"/>
      <c r="Y34" s="202"/>
    </row>
    <row r="35" spans="1:25" ht="15" customHeight="1" x14ac:dyDescent="0.3">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row>
    <row r="36" spans="1:25" ht="15.6" thickBot="1" x14ac:dyDescent="0.4">
      <c r="B36" s="200" t="s">
        <v>94</v>
      </c>
      <c r="C36" s="143" t="str">
        <f>IF(ROUND(C16,2)-ROUND(C32,2)=0,"JA",C16-C32)</f>
        <v>JA</v>
      </c>
      <c r="D36" s="143" t="str">
        <f t="shared" ref="D36:W36" si="21">IF(ROUND(D16,2)-ROUND(D32,2)=0,"JA",D16-D32)</f>
        <v>JA</v>
      </c>
      <c r="E36" s="143" t="str">
        <f t="shared" si="21"/>
        <v>JA</v>
      </c>
      <c r="F36" s="143" t="str">
        <f t="shared" si="21"/>
        <v>JA</v>
      </c>
      <c r="G36" s="143" t="str">
        <f t="shared" si="21"/>
        <v>JA</v>
      </c>
      <c r="H36" s="143" t="str">
        <f t="shared" si="21"/>
        <v>JA</v>
      </c>
      <c r="I36" s="143" t="str">
        <f t="shared" si="21"/>
        <v>JA</v>
      </c>
      <c r="J36" s="143" t="str">
        <f t="shared" si="21"/>
        <v>JA</v>
      </c>
      <c r="K36" s="143" t="str">
        <f t="shared" si="21"/>
        <v>JA</v>
      </c>
      <c r="L36" s="143" t="str">
        <f t="shared" si="21"/>
        <v>JA</v>
      </c>
      <c r="M36" s="143" t="str">
        <f t="shared" si="21"/>
        <v>JA</v>
      </c>
      <c r="N36" s="143" t="str">
        <f t="shared" si="21"/>
        <v>JA</v>
      </c>
      <c r="O36" s="143" t="str">
        <f t="shared" si="21"/>
        <v>JA</v>
      </c>
      <c r="P36" s="143" t="str">
        <f t="shared" si="21"/>
        <v>JA</v>
      </c>
      <c r="Q36" s="143" t="str">
        <f t="shared" si="21"/>
        <v>JA</v>
      </c>
      <c r="R36" s="143" t="str">
        <f t="shared" si="21"/>
        <v>JA</v>
      </c>
      <c r="S36" s="143" t="str">
        <f t="shared" si="21"/>
        <v>JA</v>
      </c>
      <c r="T36" s="143" t="str">
        <f t="shared" si="21"/>
        <v>JA</v>
      </c>
      <c r="U36" s="143" t="str">
        <f t="shared" si="21"/>
        <v>JA</v>
      </c>
      <c r="V36" s="143" t="str">
        <f t="shared" si="21"/>
        <v>JA</v>
      </c>
      <c r="W36" s="143" t="str">
        <f t="shared" si="21"/>
        <v>JA</v>
      </c>
      <c r="X36" s="152"/>
      <c r="Y36" s="152"/>
    </row>
    <row r="37" spans="1:25" ht="16.5" customHeight="1" thickTop="1" x14ac:dyDescent="0.3">
      <c r="B37" s="203" t="s">
        <v>95</v>
      </c>
      <c r="C37" s="152"/>
      <c r="D37" s="152"/>
      <c r="E37" s="152"/>
      <c r="F37" s="152"/>
      <c r="G37" s="152"/>
      <c r="H37" s="152"/>
      <c r="I37" s="152"/>
      <c r="J37" s="152"/>
      <c r="K37" s="152"/>
      <c r="L37" s="152"/>
      <c r="M37" s="152"/>
      <c r="N37" s="152"/>
      <c r="O37" s="152"/>
      <c r="P37" s="152"/>
      <c r="Q37" s="152"/>
      <c r="R37" s="152"/>
      <c r="S37" s="152"/>
      <c r="T37" s="152"/>
      <c r="U37" s="152"/>
      <c r="V37" s="152"/>
      <c r="W37" s="152"/>
      <c r="X37" s="152"/>
      <c r="Y37" s="152"/>
    </row>
    <row r="38" spans="1:25" x14ac:dyDescent="0.3">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row>
    <row r="39" spans="1:25" s="94" customFormat="1" x14ac:dyDescent="0.3">
      <c r="A39" s="93"/>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row>
    <row r="40" spans="1:25" s="94" customFormat="1" x14ac:dyDescent="0.3">
      <c r="A40" s="93"/>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row>
    <row r="41" spans="1:25" s="94" customFormat="1" x14ac:dyDescent="0.3">
      <c r="A41" s="93"/>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row>
    <row r="42" spans="1:25" s="94" customFormat="1" x14ac:dyDescent="0.3">
      <c r="A42" s="93"/>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row>
    <row r="43" spans="1:25" s="94" customFormat="1" x14ac:dyDescent="0.3">
      <c r="A43" s="93"/>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row>
    <row r="44" spans="1:25" s="94" customFormat="1" x14ac:dyDescent="0.3">
      <c r="A44" s="93"/>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row>
    <row r="45" spans="1:25" s="94" customFormat="1" x14ac:dyDescent="0.3">
      <c r="A45" s="93"/>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row>
    <row r="46" spans="1:25" s="94" customFormat="1" x14ac:dyDescent="0.3">
      <c r="A46" s="93"/>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row>
    <row r="47" spans="1:25" s="94" customFormat="1" x14ac:dyDescent="0.3">
      <c r="A47" s="93"/>
    </row>
    <row r="48" spans="1:25" s="94" customFormat="1" x14ac:dyDescent="0.3">
      <c r="A48" s="93"/>
    </row>
    <row r="49" spans="1:1" s="94" customFormat="1" x14ac:dyDescent="0.3">
      <c r="A49" s="93"/>
    </row>
    <row r="50" spans="1:1" s="94" customFormat="1" x14ac:dyDescent="0.3">
      <c r="A50" s="93"/>
    </row>
    <row r="51" spans="1:1" s="94" customFormat="1" x14ac:dyDescent="0.3">
      <c r="A51" s="93"/>
    </row>
    <row r="52" spans="1:1" s="94" customFormat="1" x14ac:dyDescent="0.3">
      <c r="A52" s="93"/>
    </row>
    <row r="53" spans="1:1" s="94" customFormat="1" x14ac:dyDescent="0.3">
      <c r="A53" s="93"/>
    </row>
    <row r="54" spans="1:1" s="94" customFormat="1" x14ac:dyDescent="0.3">
      <c r="A54" s="93"/>
    </row>
    <row r="55" spans="1:1" s="94" customFormat="1" x14ac:dyDescent="0.3">
      <c r="A55" s="93"/>
    </row>
    <row r="56" spans="1:1" s="94" customFormat="1" x14ac:dyDescent="0.3">
      <c r="A56" s="93"/>
    </row>
    <row r="57" spans="1:1" s="94" customFormat="1" x14ac:dyDescent="0.3">
      <c r="A57" s="93"/>
    </row>
    <row r="58" spans="1:1" s="94" customFormat="1" x14ac:dyDescent="0.3">
      <c r="A58" s="93"/>
    </row>
    <row r="59" spans="1:1" s="94" customFormat="1" x14ac:dyDescent="0.3">
      <c r="A59" s="93"/>
    </row>
    <row r="60" spans="1:1" s="94" customFormat="1" x14ac:dyDescent="0.3">
      <c r="A60" s="93"/>
    </row>
    <row r="61" spans="1:1" s="94" customFormat="1" x14ac:dyDescent="0.3">
      <c r="A61" s="93"/>
    </row>
    <row r="62" spans="1:1" s="94" customFormat="1" x14ac:dyDescent="0.3">
      <c r="A62" s="93"/>
    </row>
    <row r="63" spans="1:1" s="94" customFormat="1" x14ac:dyDescent="0.3">
      <c r="A63" s="93"/>
    </row>
    <row r="64" spans="1:1" s="94" customFormat="1" x14ac:dyDescent="0.3">
      <c r="A64" s="93"/>
    </row>
    <row r="65" spans="1:1" s="94" customFormat="1" x14ac:dyDescent="0.3">
      <c r="A65" s="93"/>
    </row>
    <row r="66" spans="1:1" s="94" customFormat="1" x14ac:dyDescent="0.3">
      <c r="A66" s="93"/>
    </row>
    <row r="67" spans="1:1" s="94" customFormat="1" x14ac:dyDescent="0.3">
      <c r="A67" s="93"/>
    </row>
    <row r="68" spans="1:1" s="94" customFormat="1" x14ac:dyDescent="0.3">
      <c r="A68" s="93"/>
    </row>
    <row r="69" spans="1:1" s="94" customFormat="1" x14ac:dyDescent="0.3">
      <c r="A69" s="93"/>
    </row>
    <row r="70" spans="1:1" s="94" customFormat="1" x14ac:dyDescent="0.3">
      <c r="A70" s="93"/>
    </row>
    <row r="71" spans="1:1" s="94" customFormat="1" x14ac:dyDescent="0.3">
      <c r="A71" s="93"/>
    </row>
    <row r="72" spans="1:1" s="94" customFormat="1" x14ac:dyDescent="0.3">
      <c r="A72" s="93"/>
    </row>
    <row r="73" spans="1:1" s="94" customFormat="1" x14ac:dyDescent="0.3">
      <c r="A73" s="93"/>
    </row>
    <row r="74" spans="1:1" s="94" customFormat="1" x14ac:dyDescent="0.3">
      <c r="A74" s="93"/>
    </row>
    <row r="75" spans="1:1" s="94" customFormat="1" x14ac:dyDescent="0.3">
      <c r="A75" s="93"/>
    </row>
    <row r="76" spans="1:1" s="94" customFormat="1" x14ac:dyDescent="0.3">
      <c r="A76" s="93"/>
    </row>
    <row r="77" spans="1:1" s="94" customFormat="1" x14ac:dyDescent="0.3">
      <c r="A77" s="93"/>
    </row>
    <row r="78" spans="1:1" s="94" customFormat="1" x14ac:dyDescent="0.3">
      <c r="A78" s="93"/>
    </row>
    <row r="79" spans="1:1" s="94" customFormat="1" x14ac:dyDescent="0.3">
      <c r="A79" s="93"/>
    </row>
    <row r="80" spans="1:1" s="94" customFormat="1" x14ac:dyDescent="0.3">
      <c r="A80" s="93"/>
    </row>
    <row r="81" spans="1:1" s="94" customFormat="1" x14ac:dyDescent="0.3">
      <c r="A81" s="93"/>
    </row>
    <row r="82" spans="1:1" s="94" customFormat="1" x14ac:dyDescent="0.3">
      <c r="A82" s="93"/>
    </row>
    <row r="83" spans="1:1" s="94" customFormat="1" x14ac:dyDescent="0.3">
      <c r="A83" s="93"/>
    </row>
    <row r="84" spans="1:1" s="94" customFormat="1" x14ac:dyDescent="0.3">
      <c r="A84" s="93"/>
    </row>
    <row r="85" spans="1:1" s="94" customFormat="1" x14ac:dyDescent="0.3">
      <c r="A85" s="93"/>
    </row>
    <row r="86" spans="1:1" s="94" customFormat="1" x14ac:dyDescent="0.3">
      <c r="A86" s="93"/>
    </row>
    <row r="87" spans="1:1" s="94" customFormat="1" x14ac:dyDescent="0.3">
      <c r="A87" s="93"/>
    </row>
    <row r="88" spans="1:1" s="94" customFormat="1" x14ac:dyDescent="0.3">
      <c r="A88" s="93"/>
    </row>
    <row r="89" spans="1:1" s="94" customFormat="1" x14ac:dyDescent="0.3">
      <c r="A89" s="93"/>
    </row>
    <row r="90" spans="1:1" s="94" customFormat="1" x14ac:dyDescent="0.3">
      <c r="A90" s="93"/>
    </row>
    <row r="91" spans="1:1" s="94" customFormat="1" x14ac:dyDescent="0.3">
      <c r="A91" s="93"/>
    </row>
    <row r="92" spans="1:1" s="94" customFormat="1" x14ac:dyDescent="0.3">
      <c r="A92" s="93"/>
    </row>
    <row r="93" spans="1:1" s="94" customFormat="1" x14ac:dyDescent="0.3">
      <c r="A93" s="93"/>
    </row>
    <row r="94" spans="1:1" s="94" customFormat="1" x14ac:dyDescent="0.3">
      <c r="A94" s="93"/>
    </row>
    <row r="95" spans="1:1" s="94" customFormat="1" x14ac:dyDescent="0.3">
      <c r="A95" s="93"/>
    </row>
    <row r="96" spans="1:1" s="94" customFormat="1" x14ac:dyDescent="0.3">
      <c r="A96" s="93"/>
    </row>
    <row r="97" spans="1:1" s="94" customFormat="1" x14ac:dyDescent="0.3">
      <c r="A97" s="93"/>
    </row>
    <row r="98" spans="1:1" s="94" customFormat="1" x14ac:dyDescent="0.3">
      <c r="A98" s="93"/>
    </row>
    <row r="99" spans="1:1" s="94" customFormat="1" x14ac:dyDescent="0.3">
      <c r="A99" s="93"/>
    </row>
    <row r="100" spans="1:1" s="94" customFormat="1" x14ac:dyDescent="0.3">
      <c r="A100" s="93"/>
    </row>
    <row r="101" spans="1:1" s="94" customFormat="1" x14ac:dyDescent="0.3">
      <c r="A101" s="93"/>
    </row>
    <row r="102" spans="1:1" s="94" customFormat="1" x14ac:dyDescent="0.3">
      <c r="A102" s="93"/>
    </row>
    <row r="103" spans="1:1" s="94" customFormat="1" x14ac:dyDescent="0.3">
      <c r="A103" s="93"/>
    </row>
    <row r="104" spans="1:1" s="94" customFormat="1" x14ac:dyDescent="0.3">
      <c r="A104" s="93"/>
    </row>
    <row r="105" spans="1:1" s="94" customFormat="1" x14ac:dyDescent="0.3">
      <c r="A105" s="93"/>
    </row>
    <row r="106" spans="1:1" s="94" customFormat="1" x14ac:dyDescent="0.3">
      <c r="A106" s="93"/>
    </row>
    <row r="107" spans="1:1" s="94" customFormat="1" x14ac:dyDescent="0.3">
      <c r="A107" s="93"/>
    </row>
    <row r="108" spans="1:1" s="94" customFormat="1" x14ac:dyDescent="0.3">
      <c r="A108" s="93"/>
    </row>
    <row r="109" spans="1:1" s="94" customFormat="1" x14ac:dyDescent="0.3">
      <c r="A109" s="93"/>
    </row>
    <row r="110" spans="1:1" s="94" customFormat="1" x14ac:dyDescent="0.3">
      <c r="A110" s="93"/>
    </row>
    <row r="111" spans="1:1" s="94" customFormat="1" x14ac:dyDescent="0.3">
      <c r="A111" s="93"/>
    </row>
    <row r="112" spans="1:1" s="94" customFormat="1" x14ac:dyDescent="0.3">
      <c r="A112" s="93"/>
    </row>
    <row r="113" spans="1:1" s="94" customFormat="1" x14ac:dyDescent="0.3">
      <c r="A113" s="93"/>
    </row>
    <row r="114" spans="1:1" s="94" customFormat="1" x14ac:dyDescent="0.3">
      <c r="A114" s="93"/>
    </row>
    <row r="115" spans="1:1" s="94" customFormat="1" x14ac:dyDescent="0.3">
      <c r="A115" s="93"/>
    </row>
    <row r="116" spans="1:1" s="94" customFormat="1" x14ac:dyDescent="0.3">
      <c r="A116" s="93"/>
    </row>
    <row r="117" spans="1:1" s="94" customFormat="1" x14ac:dyDescent="0.3">
      <c r="A117" s="93"/>
    </row>
    <row r="118" spans="1:1" s="94" customFormat="1" x14ac:dyDescent="0.3">
      <c r="A118" s="93"/>
    </row>
    <row r="119" spans="1:1" s="94" customFormat="1" x14ac:dyDescent="0.3">
      <c r="A119" s="93"/>
    </row>
    <row r="120" spans="1:1" s="94" customFormat="1" x14ac:dyDescent="0.3">
      <c r="A120" s="93"/>
    </row>
    <row r="121" spans="1:1" s="94" customFormat="1" x14ac:dyDescent="0.3">
      <c r="A121" s="93"/>
    </row>
    <row r="122" spans="1:1" s="94" customFormat="1" x14ac:dyDescent="0.3">
      <c r="A122" s="93"/>
    </row>
    <row r="123" spans="1:1" s="94" customFormat="1" x14ac:dyDescent="0.3">
      <c r="A123" s="93"/>
    </row>
    <row r="124" spans="1:1" s="94" customFormat="1" x14ac:dyDescent="0.3">
      <c r="A124" s="93"/>
    </row>
    <row r="125" spans="1:1" s="94" customFormat="1" x14ac:dyDescent="0.3">
      <c r="A125" s="93"/>
    </row>
    <row r="126" spans="1:1" s="94" customFormat="1" x14ac:dyDescent="0.3">
      <c r="A126" s="93"/>
    </row>
    <row r="127" spans="1:1" s="94" customFormat="1" x14ac:dyDescent="0.3">
      <c r="A127" s="93"/>
    </row>
    <row r="128" spans="1:1" s="94" customFormat="1" x14ac:dyDescent="0.3">
      <c r="A128" s="93"/>
    </row>
    <row r="129" spans="1:1" s="94" customFormat="1" x14ac:dyDescent="0.3">
      <c r="A129" s="93"/>
    </row>
    <row r="130" spans="1:1" s="94" customFormat="1" x14ac:dyDescent="0.3">
      <c r="A130" s="93"/>
    </row>
    <row r="131" spans="1:1" s="94" customFormat="1" x14ac:dyDescent="0.3">
      <c r="A131" s="93"/>
    </row>
    <row r="132" spans="1:1" s="94" customFormat="1" x14ac:dyDescent="0.3">
      <c r="A132" s="93"/>
    </row>
    <row r="133" spans="1:1" s="94" customFormat="1" x14ac:dyDescent="0.3">
      <c r="A133" s="93"/>
    </row>
    <row r="134" spans="1:1" s="94" customFormat="1" x14ac:dyDescent="0.3">
      <c r="A134" s="93"/>
    </row>
    <row r="135" spans="1:1" s="94" customFormat="1" x14ac:dyDescent="0.3">
      <c r="A135" s="93"/>
    </row>
    <row r="136" spans="1:1" s="94" customFormat="1" x14ac:dyDescent="0.3">
      <c r="A136" s="93"/>
    </row>
    <row r="137" spans="1:1" s="94" customFormat="1" x14ac:dyDescent="0.3">
      <c r="A137" s="93"/>
    </row>
    <row r="138" spans="1:1" s="94" customFormat="1" x14ac:dyDescent="0.3">
      <c r="A138" s="93"/>
    </row>
    <row r="139" spans="1:1" s="94" customFormat="1" x14ac:dyDescent="0.3">
      <c r="A139" s="93"/>
    </row>
    <row r="140" spans="1:1" s="94" customFormat="1" x14ac:dyDescent="0.3">
      <c r="A140" s="93"/>
    </row>
    <row r="141" spans="1:1" s="94" customFormat="1" x14ac:dyDescent="0.3">
      <c r="A141" s="93"/>
    </row>
    <row r="142" spans="1:1" s="94" customFormat="1" x14ac:dyDescent="0.3">
      <c r="A142" s="93"/>
    </row>
    <row r="143" spans="1:1" s="94" customFormat="1" x14ac:dyDescent="0.3">
      <c r="A143" s="93"/>
    </row>
    <row r="144" spans="1:1" s="94" customFormat="1" x14ac:dyDescent="0.3">
      <c r="A144" s="93"/>
    </row>
    <row r="145" spans="1:1" s="94" customFormat="1" x14ac:dyDescent="0.3">
      <c r="A145" s="93"/>
    </row>
    <row r="146" spans="1:1" s="94" customFormat="1" x14ac:dyDescent="0.3">
      <c r="A146" s="93"/>
    </row>
    <row r="147" spans="1:1" s="94" customFormat="1" x14ac:dyDescent="0.3">
      <c r="A147" s="93"/>
    </row>
    <row r="148" spans="1:1" s="94" customFormat="1" x14ac:dyDescent="0.3">
      <c r="A148" s="93"/>
    </row>
    <row r="149" spans="1:1" s="94" customFormat="1" x14ac:dyDescent="0.3">
      <c r="A149" s="93"/>
    </row>
    <row r="150" spans="1:1" s="94" customFormat="1" x14ac:dyDescent="0.3">
      <c r="A150" s="93"/>
    </row>
    <row r="151" spans="1:1" s="94" customFormat="1" x14ac:dyDescent="0.3">
      <c r="A151" s="93"/>
    </row>
    <row r="152" spans="1:1" s="94" customFormat="1" x14ac:dyDescent="0.3">
      <c r="A152" s="93"/>
    </row>
    <row r="153" spans="1:1" s="94" customFormat="1" x14ac:dyDescent="0.3">
      <c r="A153" s="93"/>
    </row>
    <row r="154" spans="1:1" s="94" customFormat="1" x14ac:dyDescent="0.3">
      <c r="A154" s="93"/>
    </row>
    <row r="155" spans="1:1" s="94" customFormat="1" x14ac:dyDescent="0.3">
      <c r="A155" s="93"/>
    </row>
    <row r="156" spans="1:1" s="94" customFormat="1" x14ac:dyDescent="0.3">
      <c r="A156" s="93"/>
    </row>
    <row r="157" spans="1:1" s="94" customFormat="1" x14ac:dyDescent="0.3">
      <c r="A157" s="93"/>
    </row>
    <row r="158" spans="1:1" s="94" customFormat="1" x14ac:dyDescent="0.3">
      <c r="A158" s="93"/>
    </row>
    <row r="159" spans="1:1" s="94" customFormat="1" x14ac:dyDescent="0.3">
      <c r="A159" s="93"/>
    </row>
    <row r="160" spans="1:1" s="94" customFormat="1" x14ac:dyDescent="0.3">
      <c r="A160" s="93"/>
    </row>
    <row r="161" spans="1:1" s="94" customFormat="1" x14ac:dyDescent="0.3">
      <c r="A161" s="93"/>
    </row>
    <row r="162" spans="1:1" s="94" customFormat="1" x14ac:dyDescent="0.3">
      <c r="A162" s="93"/>
    </row>
    <row r="163" spans="1:1" s="94" customFormat="1" x14ac:dyDescent="0.3">
      <c r="A163" s="93"/>
    </row>
    <row r="164" spans="1:1" s="94" customFormat="1" x14ac:dyDescent="0.3">
      <c r="A164" s="93"/>
    </row>
    <row r="165" spans="1:1" s="94" customFormat="1" x14ac:dyDescent="0.3">
      <c r="A165" s="93"/>
    </row>
    <row r="166" spans="1:1" s="94" customFormat="1" x14ac:dyDescent="0.3">
      <c r="A166" s="93"/>
    </row>
    <row r="167" spans="1:1" s="94" customFormat="1" x14ac:dyDescent="0.3">
      <c r="A167" s="93"/>
    </row>
    <row r="168" spans="1:1" s="94" customFormat="1" x14ac:dyDescent="0.3">
      <c r="A168" s="93"/>
    </row>
    <row r="169" spans="1:1" s="94" customFormat="1" x14ac:dyDescent="0.3">
      <c r="A169" s="93"/>
    </row>
    <row r="170" spans="1:1" s="94" customFormat="1" x14ac:dyDescent="0.3">
      <c r="A170" s="93"/>
    </row>
    <row r="171" spans="1:1" s="94" customFormat="1" x14ac:dyDescent="0.3">
      <c r="A171" s="93"/>
    </row>
    <row r="172" spans="1:1" s="94" customFormat="1" x14ac:dyDescent="0.3">
      <c r="A172" s="93"/>
    </row>
    <row r="173" spans="1:1" s="94" customFormat="1" x14ac:dyDescent="0.3">
      <c r="A173" s="93"/>
    </row>
    <row r="174" spans="1:1" s="94" customFormat="1" x14ac:dyDescent="0.3">
      <c r="A174" s="93"/>
    </row>
    <row r="175" spans="1:1" s="94" customFormat="1" x14ac:dyDescent="0.3">
      <c r="A175" s="93"/>
    </row>
    <row r="176" spans="1:1" s="94" customFormat="1" x14ac:dyDescent="0.3">
      <c r="A176" s="93"/>
    </row>
    <row r="177" spans="1:1" s="94" customFormat="1" x14ac:dyDescent="0.3">
      <c r="A177" s="93"/>
    </row>
    <row r="178" spans="1:1" s="94" customFormat="1" x14ac:dyDescent="0.3">
      <c r="A178" s="93"/>
    </row>
    <row r="179" spans="1:1" s="94" customFormat="1" x14ac:dyDescent="0.3">
      <c r="A179" s="93"/>
    </row>
    <row r="180" spans="1:1" s="94" customFormat="1" x14ac:dyDescent="0.3">
      <c r="A180" s="93"/>
    </row>
    <row r="181" spans="1:1" s="94" customFormat="1" x14ac:dyDescent="0.3">
      <c r="A181" s="93"/>
    </row>
    <row r="182" spans="1:1" s="94" customFormat="1" x14ac:dyDescent="0.3">
      <c r="A182" s="93"/>
    </row>
    <row r="183" spans="1:1" s="94" customFormat="1" x14ac:dyDescent="0.3">
      <c r="A183" s="93"/>
    </row>
    <row r="184" spans="1:1" s="94" customFormat="1" x14ac:dyDescent="0.3">
      <c r="A184" s="93"/>
    </row>
    <row r="185" spans="1:1" s="94" customFormat="1" x14ac:dyDescent="0.3">
      <c r="A185" s="93"/>
    </row>
    <row r="186" spans="1:1" s="94" customFormat="1" x14ac:dyDescent="0.3">
      <c r="A186" s="93"/>
    </row>
    <row r="187" spans="1:1" s="94" customFormat="1" x14ac:dyDescent="0.3">
      <c r="A187" s="93"/>
    </row>
    <row r="188" spans="1:1" s="94" customFormat="1" x14ac:dyDescent="0.3">
      <c r="A188" s="93"/>
    </row>
    <row r="189" spans="1:1" s="94" customFormat="1" x14ac:dyDescent="0.3">
      <c r="A189" s="93"/>
    </row>
    <row r="190" spans="1:1" s="94" customFormat="1" x14ac:dyDescent="0.3">
      <c r="A190" s="93"/>
    </row>
    <row r="191" spans="1:1" s="94" customFormat="1" x14ac:dyDescent="0.3">
      <c r="A191" s="93"/>
    </row>
    <row r="192" spans="1:1" s="94" customFormat="1" x14ac:dyDescent="0.3">
      <c r="A192" s="93"/>
    </row>
    <row r="193" spans="1:1" s="94" customFormat="1" x14ac:dyDescent="0.3">
      <c r="A193" s="93"/>
    </row>
    <row r="194" spans="1:1" s="94" customFormat="1" x14ac:dyDescent="0.3">
      <c r="A194" s="93"/>
    </row>
    <row r="195" spans="1:1" s="94" customFormat="1" x14ac:dyDescent="0.3">
      <c r="A195" s="93"/>
    </row>
    <row r="196" spans="1:1" s="94" customFormat="1" x14ac:dyDescent="0.3">
      <c r="A196" s="93"/>
    </row>
    <row r="197" spans="1:1" s="94" customFormat="1" x14ac:dyDescent="0.3">
      <c r="A197" s="93"/>
    </row>
    <row r="198" spans="1:1" s="94" customFormat="1" x14ac:dyDescent="0.3">
      <c r="A198" s="93"/>
    </row>
    <row r="199" spans="1:1" s="94" customFormat="1" x14ac:dyDescent="0.3">
      <c r="A199" s="93"/>
    </row>
    <row r="200" spans="1:1" s="94" customFormat="1" x14ac:dyDescent="0.3">
      <c r="A200" s="93"/>
    </row>
    <row r="201" spans="1:1" s="94" customFormat="1" x14ac:dyDescent="0.3">
      <c r="A201" s="93"/>
    </row>
    <row r="202" spans="1:1" s="94" customFormat="1" x14ac:dyDescent="0.3">
      <c r="A202" s="93"/>
    </row>
    <row r="203" spans="1:1" s="94" customFormat="1" x14ac:dyDescent="0.3">
      <c r="A203" s="93"/>
    </row>
    <row r="204" spans="1:1" s="94" customFormat="1" x14ac:dyDescent="0.3">
      <c r="A204" s="93"/>
    </row>
    <row r="205" spans="1:1" s="94" customFormat="1" x14ac:dyDescent="0.3">
      <c r="A205" s="93"/>
    </row>
    <row r="206" spans="1:1" s="94" customFormat="1" x14ac:dyDescent="0.3">
      <c r="A206" s="93"/>
    </row>
    <row r="207" spans="1:1" s="94" customFormat="1" x14ac:dyDescent="0.3">
      <c r="A207" s="93"/>
    </row>
    <row r="208" spans="1:1" s="94" customFormat="1" x14ac:dyDescent="0.3">
      <c r="A208" s="93"/>
    </row>
    <row r="209" spans="1:1" s="94" customFormat="1" x14ac:dyDescent="0.3">
      <c r="A209" s="93"/>
    </row>
    <row r="210" spans="1:1" s="94" customFormat="1" x14ac:dyDescent="0.3">
      <c r="A210" s="93"/>
    </row>
    <row r="211" spans="1:1" s="94" customFormat="1" x14ac:dyDescent="0.3">
      <c r="A211" s="93"/>
    </row>
    <row r="212" spans="1:1" s="94" customFormat="1" x14ac:dyDescent="0.3">
      <c r="A212" s="93"/>
    </row>
    <row r="213" spans="1:1" s="94" customFormat="1" x14ac:dyDescent="0.3">
      <c r="A213" s="93"/>
    </row>
  </sheetData>
  <sheetProtection sheet="1" objects="1" scenarios="1"/>
  <mergeCells count="1">
    <mergeCell ref="D2:H2"/>
  </mergeCells>
  <phoneticPr fontId="10" type="noConversion"/>
  <conditionalFormatting sqref="B22:B31">
    <cfRule type="expression" dxfId="521" priority="23">
      <formula>$A22=0</formula>
    </cfRule>
  </conditionalFormatting>
  <conditionalFormatting sqref="C36:W36">
    <cfRule type="cellIs" dxfId="520" priority="7" operator="notEqual">
      <formula>"JA"</formula>
    </cfRule>
  </conditionalFormatting>
  <conditionalFormatting sqref="D22:W31">
    <cfRule type="expression" dxfId="519" priority="1">
      <formula>$A22=0</formula>
    </cfRule>
  </conditionalFormatting>
  <conditionalFormatting sqref="D27:W27">
    <cfRule type="expression" dxfId="518" priority="2" stopIfTrue="1">
      <formula>D$19=0</formula>
    </cfRule>
  </conditionalFormatting>
  <pageMargins left="0.7" right="0.7" top="0.75" bottom="0.75" header="0.3" footer="0.3"/>
  <pageSetup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0F1F-F27E-4BF8-BF1E-CCDAA0840378}">
  <sheetPr codeName="Sheet3">
    <tabColor rgb="FF0070C0"/>
    <pageSetUpPr fitToPage="1"/>
  </sheetPr>
  <dimension ref="B2:W55"/>
  <sheetViews>
    <sheetView showGridLines="0" workbookViewId="0">
      <selection activeCell="B7" sqref="B7"/>
    </sheetView>
  </sheetViews>
  <sheetFormatPr defaultColWidth="9.109375" defaultRowHeight="14.4" x14ac:dyDescent="0.3"/>
  <cols>
    <col min="1" max="1" width="2.44140625" customWidth="1"/>
    <col min="2" max="2" width="43.109375" customWidth="1"/>
    <col min="3" max="3" width="18.88671875" customWidth="1"/>
    <col min="4" max="4" width="17.88671875" customWidth="1"/>
    <col min="5" max="18" width="18.109375" customWidth="1"/>
    <col min="19" max="23" width="17.33203125" bestFit="1" customWidth="1"/>
  </cols>
  <sheetData>
    <row r="2" spans="2:23" ht="22.8" thickBot="1" x14ac:dyDescent="0.5">
      <c r="B2" s="41" t="s">
        <v>41</v>
      </c>
      <c r="C2" s="2"/>
      <c r="D2" s="241" t="s">
        <v>34</v>
      </c>
      <c r="E2" s="241"/>
      <c r="F2" s="241"/>
      <c r="G2" s="241"/>
      <c r="H2" s="241"/>
    </row>
    <row r="3" spans="2:23" ht="15" thickTop="1" x14ac:dyDescent="0.3"/>
    <row r="4" spans="2:23" ht="15.6" thickBot="1" x14ac:dyDescent="0.4">
      <c r="B4" s="42"/>
      <c r="C4" s="42" t="s">
        <v>42</v>
      </c>
      <c r="D4" s="37" t="s">
        <v>26</v>
      </c>
      <c r="E4" s="37" t="s">
        <v>20</v>
      </c>
      <c r="F4" s="37" t="s">
        <v>19</v>
      </c>
      <c r="G4" s="37" t="s">
        <v>18</v>
      </c>
      <c r="H4" s="37" t="s">
        <v>17</v>
      </c>
      <c r="I4" s="37" t="s">
        <v>16</v>
      </c>
      <c r="J4" s="37" t="s">
        <v>15</v>
      </c>
      <c r="K4" s="37" t="s">
        <v>14</v>
      </c>
      <c r="L4" s="37" t="s">
        <v>13</v>
      </c>
      <c r="M4" s="37" t="s">
        <v>12</v>
      </c>
      <c r="N4" s="37" t="s">
        <v>11</v>
      </c>
      <c r="O4" s="37" t="s">
        <v>10</v>
      </c>
      <c r="P4" s="37" t="s">
        <v>9</v>
      </c>
      <c r="Q4" s="37" t="s">
        <v>8</v>
      </c>
      <c r="R4" s="37" t="s">
        <v>7</v>
      </c>
      <c r="S4" s="37" t="s">
        <v>54</v>
      </c>
      <c r="T4" s="37" t="s">
        <v>55</v>
      </c>
      <c r="U4" s="37" t="s">
        <v>56</v>
      </c>
      <c r="V4" s="37" t="s">
        <v>57</v>
      </c>
      <c r="W4" s="37" t="s">
        <v>58</v>
      </c>
    </row>
    <row r="5" spans="2:23" ht="16.2" thickTop="1" thickBot="1" x14ac:dyDescent="0.4">
      <c r="B5" s="42" t="s">
        <v>36</v>
      </c>
      <c r="C5" s="42"/>
      <c r="D5" s="148" t="str">
        <f>IFERROR(IF(Penvoerder!$C$2="","",Penvoerder!$C$2),"")</f>
        <v/>
      </c>
      <c r="E5" s="148" t="str">
        <f>IFERROR(IF('PP2'!$C$2="","",'PP2'!$C$2),"")</f>
        <v/>
      </c>
      <c r="F5" s="148" t="str">
        <f>IFERROR(IF('PP3'!$C$2="","",'PP3'!$C$2),"")</f>
        <v/>
      </c>
      <c r="G5" s="148" t="str">
        <f>IFERROR(IF('PP4'!$C$2="","",'PP4'!$C$2),"")</f>
        <v/>
      </c>
      <c r="H5" s="148" t="str">
        <f>IFERROR(IF('PP5'!$C$2="","",'PP5'!$C$2),"")</f>
        <v/>
      </c>
      <c r="I5" s="148" t="str">
        <f>IFERROR(IF('PP6'!$C$2="","",'PP6'!$C$2),"")</f>
        <v/>
      </c>
      <c r="J5" s="148" t="str">
        <f>IFERROR(IF('PP7'!$C$2="","",'PP7'!$C$2),"")</f>
        <v/>
      </c>
      <c r="K5" s="148" t="str">
        <f>IFERROR(IF('PP8'!$C$2="","",'PP8'!$C$2),"")</f>
        <v/>
      </c>
      <c r="L5" s="148" t="str">
        <f>IFERROR(IF('PP9'!$C$2="","",'PP9'!$C$2),"")</f>
        <v/>
      </c>
      <c r="M5" s="148" t="str">
        <f>IFERROR(IF('PP10'!$C$2="","",'PP10'!$C$2),"")</f>
        <v/>
      </c>
      <c r="N5" s="148" t="str">
        <f>IFERROR(IF('PP11'!$C$2="","",'PP11'!$C$2),"")</f>
        <v/>
      </c>
      <c r="O5" s="148" t="str">
        <f>IFERROR(IF('PP12'!$C$2="","",'PP12'!$C$2),"")</f>
        <v/>
      </c>
      <c r="P5" s="148" t="str">
        <f>IFERROR(IF('PP13'!$C$2="","",'PP13'!$C$2),"")</f>
        <v/>
      </c>
      <c r="Q5" s="148" t="str">
        <f>IFERROR(IF('PP14'!$C$2="","",'PP14'!$C$2),"")</f>
        <v/>
      </c>
      <c r="R5" s="148" t="str">
        <f>IFERROR(IF('PP15'!$C$2="","",'PP15'!$C$2),"")</f>
        <v/>
      </c>
      <c r="S5" s="148" t="str">
        <f>IFERROR(IF('PP16'!$C$2="","",'PP16'!$C$2),"")</f>
        <v/>
      </c>
      <c r="T5" s="148" t="str">
        <f>IFERROR(IF('PP17'!$C$2="","",'PP17'!$C$2),"")</f>
        <v/>
      </c>
      <c r="U5" s="148" t="str">
        <f>IFERROR(IF('PP18'!$C$2="","",'PP18'!$C$2),"")</f>
        <v/>
      </c>
      <c r="V5" s="148" t="str">
        <f>IFERROR(IF('PP19'!$C$2="","",'PP19'!$C$2),"")</f>
        <v/>
      </c>
      <c r="W5" s="148" t="str">
        <f>IFERROR(IF('PP20'!$C$2="","",'PP20'!$C$2),"")</f>
        <v/>
      </c>
    </row>
    <row r="6" spans="2:23" ht="15.6" thickTop="1" x14ac:dyDescent="0.35">
      <c r="B6" s="97" t="s">
        <v>138</v>
      </c>
      <c r="C6" s="137">
        <f t="shared" ref="C6:C11" si="0">SUM(D6:W6)</f>
        <v>0</v>
      </c>
      <c r="D6" s="138">
        <f>Penvoerder!$C230</f>
        <v>0</v>
      </c>
      <c r="E6" s="198">
        <f>'PP2'!$C230</f>
        <v>0</v>
      </c>
      <c r="F6" s="198">
        <f>'PP3'!$C230</f>
        <v>0</v>
      </c>
      <c r="G6" s="198">
        <f>'PP4'!$C230</f>
        <v>0</v>
      </c>
      <c r="H6" s="198">
        <f>'PP5'!$C230</f>
        <v>0</v>
      </c>
      <c r="I6" s="198">
        <f>'PP6'!$C230</f>
        <v>0</v>
      </c>
      <c r="J6" s="198">
        <f>'PP7'!$C230</f>
        <v>0</v>
      </c>
      <c r="K6" s="198">
        <f>'PP8'!$C230</f>
        <v>0</v>
      </c>
      <c r="L6" s="198">
        <f>'PP9'!$C230</f>
        <v>0</v>
      </c>
      <c r="M6" s="198">
        <f>'PP10'!$C230</f>
        <v>0</v>
      </c>
      <c r="N6" s="198">
        <f>'PP11'!$C230</f>
        <v>0</v>
      </c>
      <c r="O6" s="198">
        <f>'PP12'!$C230</f>
        <v>0</v>
      </c>
      <c r="P6" s="198">
        <f>'PP13'!$C230</f>
        <v>0</v>
      </c>
      <c r="Q6" s="198">
        <f>'PP14'!$C230</f>
        <v>0</v>
      </c>
      <c r="R6" s="198">
        <f>'PP15'!$C230</f>
        <v>0</v>
      </c>
      <c r="S6" s="198">
        <f>'PP16'!$C230</f>
        <v>0</v>
      </c>
      <c r="T6" s="198">
        <f>'PP17'!$C230</f>
        <v>0</v>
      </c>
      <c r="U6" s="198">
        <f>'PP18'!$C230</f>
        <v>0</v>
      </c>
      <c r="V6" s="198">
        <f>'PP19'!$C230</f>
        <v>0</v>
      </c>
      <c r="W6" s="198">
        <f>'PP20'!$C230</f>
        <v>0</v>
      </c>
    </row>
    <row r="7" spans="2:23" ht="15" x14ac:dyDescent="0.35">
      <c r="B7" s="98" t="s">
        <v>87</v>
      </c>
      <c r="C7" s="137">
        <f t="shared" ref="C7" si="1">SUM(D7:W7)</f>
        <v>0</v>
      </c>
      <c r="D7" s="138">
        <f>Penvoerder!$C231</f>
        <v>0</v>
      </c>
      <c r="E7" s="198">
        <f>'PP2'!$C231</f>
        <v>0</v>
      </c>
      <c r="F7" s="198">
        <f>'PP3'!$C231</f>
        <v>0</v>
      </c>
      <c r="G7" s="198">
        <f>'PP4'!$C231</f>
        <v>0</v>
      </c>
      <c r="H7" s="198">
        <f>'PP5'!$C231</f>
        <v>0</v>
      </c>
      <c r="I7" s="198">
        <f>'PP6'!$C231</f>
        <v>0</v>
      </c>
      <c r="J7" s="198">
        <f>'PP7'!$C231</f>
        <v>0</v>
      </c>
      <c r="K7" s="198">
        <f>'PP8'!$C231</f>
        <v>0</v>
      </c>
      <c r="L7" s="198">
        <f>'PP9'!$C231</f>
        <v>0</v>
      </c>
      <c r="M7" s="198">
        <f>'PP10'!$C231</f>
        <v>0</v>
      </c>
      <c r="N7" s="198">
        <f>'PP11'!$C231</f>
        <v>0</v>
      </c>
      <c r="O7" s="198">
        <f>'PP12'!$C231</f>
        <v>0</v>
      </c>
      <c r="P7" s="198">
        <f>'PP13'!$C231</f>
        <v>0</v>
      </c>
      <c r="Q7" s="198">
        <f>'PP14'!$C231</f>
        <v>0</v>
      </c>
      <c r="R7" s="198">
        <f>'PP15'!$C231</f>
        <v>0</v>
      </c>
      <c r="S7" s="198">
        <f>'PP16'!$C231</f>
        <v>0</v>
      </c>
      <c r="T7" s="198">
        <f>'PP17'!$C231</f>
        <v>0</v>
      </c>
      <c r="U7" s="198">
        <f>'PP18'!$C231</f>
        <v>0</v>
      </c>
      <c r="V7" s="198">
        <f>'PP19'!$C231</f>
        <v>0</v>
      </c>
      <c r="W7" s="198">
        <f>'PP20'!$C231</f>
        <v>0</v>
      </c>
    </row>
    <row r="8" spans="2:23" ht="15" x14ac:dyDescent="0.35">
      <c r="B8" s="98" t="s">
        <v>88</v>
      </c>
      <c r="C8" s="137">
        <f t="shared" si="0"/>
        <v>0</v>
      </c>
      <c r="D8" s="138">
        <f>Penvoerder!$C232</f>
        <v>0</v>
      </c>
      <c r="E8" s="198">
        <f>'PP2'!$C232</f>
        <v>0</v>
      </c>
      <c r="F8" s="198">
        <f>'PP3'!$C232</f>
        <v>0</v>
      </c>
      <c r="G8" s="198">
        <f>'PP4'!$C232</f>
        <v>0</v>
      </c>
      <c r="H8" s="198">
        <f>'PP5'!$C232</f>
        <v>0</v>
      </c>
      <c r="I8" s="198">
        <f>'PP6'!$C232</f>
        <v>0</v>
      </c>
      <c r="J8" s="198">
        <f>'PP7'!$C232</f>
        <v>0</v>
      </c>
      <c r="K8" s="198">
        <f>'PP8'!$C232</f>
        <v>0</v>
      </c>
      <c r="L8" s="198">
        <f>'PP9'!$C232</f>
        <v>0</v>
      </c>
      <c r="M8" s="198">
        <f>'PP10'!$C232</f>
        <v>0</v>
      </c>
      <c r="N8" s="198">
        <f>'PP11'!$C232</f>
        <v>0</v>
      </c>
      <c r="O8" s="198">
        <f>'PP12'!$C232</f>
        <v>0</v>
      </c>
      <c r="P8" s="198">
        <f>'PP13'!$C232</f>
        <v>0</v>
      </c>
      <c r="Q8" s="198">
        <f>'PP14'!$C232</f>
        <v>0</v>
      </c>
      <c r="R8" s="198">
        <f>'PP15'!$C232</f>
        <v>0</v>
      </c>
      <c r="S8" s="198">
        <f>'PP16'!$C232</f>
        <v>0</v>
      </c>
      <c r="T8" s="198">
        <f>'PP17'!$C232</f>
        <v>0</v>
      </c>
      <c r="U8" s="198">
        <f>'PP18'!$C232</f>
        <v>0</v>
      </c>
      <c r="V8" s="198">
        <f>'PP19'!$C232</f>
        <v>0</v>
      </c>
      <c r="W8" s="198">
        <f>'PP20'!$C232</f>
        <v>0</v>
      </c>
    </row>
    <row r="9" spans="2:23" ht="15" x14ac:dyDescent="0.35">
      <c r="B9" s="98" t="s">
        <v>37</v>
      </c>
      <c r="C9" s="137">
        <f t="shared" si="0"/>
        <v>0</v>
      </c>
      <c r="D9" s="138">
        <f>Penvoerder!$C233</f>
        <v>0</v>
      </c>
      <c r="E9" s="198">
        <f>'PP2'!$C233</f>
        <v>0</v>
      </c>
      <c r="F9" s="198">
        <f>'PP3'!$C233</f>
        <v>0</v>
      </c>
      <c r="G9" s="198">
        <f>'PP4'!$C233</f>
        <v>0</v>
      </c>
      <c r="H9" s="198">
        <f>'PP5'!$C233</f>
        <v>0</v>
      </c>
      <c r="I9" s="198">
        <f>'PP6'!$C233</f>
        <v>0</v>
      </c>
      <c r="J9" s="198">
        <f>'PP7'!$C233</f>
        <v>0</v>
      </c>
      <c r="K9" s="198">
        <f>'PP8'!$C233</f>
        <v>0</v>
      </c>
      <c r="L9" s="198">
        <f>'PP9'!$C233</f>
        <v>0</v>
      </c>
      <c r="M9" s="198">
        <f>'PP10'!$C233</f>
        <v>0</v>
      </c>
      <c r="N9" s="198">
        <f>'PP11'!$C233</f>
        <v>0</v>
      </c>
      <c r="O9" s="198">
        <f>'PP12'!$C233</f>
        <v>0</v>
      </c>
      <c r="P9" s="198">
        <f>'PP13'!$C233</f>
        <v>0</v>
      </c>
      <c r="Q9" s="198">
        <f>'PP14'!$C233</f>
        <v>0</v>
      </c>
      <c r="R9" s="198">
        <f>'PP15'!$C233</f>
        <v>0</v>
      </c>
      <c r="S9" s="198">
        <f>'PP16'!$C233</f>
        <v>0</v>
      </c>
      <c r="T9" s="198">
        <f>'PP17'!$C233</f>
        <v>0</v>
      </c>
      <c r="U9" s="198">
        <f>'PP18'!$C233</f>
        <v>0</v>
      </c>
      <c r="V9" s="198">
        <f>'PP19'!$C233</f>
        <v>0</v>
      </c>
      <c r="W9" s="198">
        <f>'PP20'!$C233</f>
        <v>0</v>
      </c>
    </row>
    <row r="10" spans="2:23" ht="15.6" thickBot="1" x14ac:dyDescent="0.4">
      <c r="B10" s="99" t="s">
        <v>38</v>
      </c>
      <c r="C10" s="141">
        <f t="shared" si="0"/>
        <v>0</v>
      </c>
      <c r="D10" s="142">
        <f>Penvoerder!$C234</f>
        <v>0</v>
      </c>
      <c r="E10" s="199">
        <f>'PP2'!$C234</f>
        <v>0</v>
      </c>
      <c r="F10" s="199">
        <f>'PP3'!$C234</f>
        <v>0</v>
      </c>
      <c r="G10" s="199">
        <f>'PP4'!$C234</f>
        <v>0</v>
      </c>
      <c r="H10" s="199">
        <f>'PP5'!$C234</f>
        <v>0</v>
      </c>
      <c r="I10" s="199">
        <f>'PP6'!$C234</f>
        <v>0</v>
      </c>
      <c r="J10" s="199">
        <f>'PP7'!$C234</f>
        <v>0</v>
      </c>
      <c r="K10" s="199">
        <f>'PP8'!$C234</f>
        <v>0</v>
      </c>
      <c r="L10" s="199">
        <f>'PP9'!$C234</f>
        <v>0</v>
      </c>
      <c r="M10" s="199">
        <f>'PP10'!$C234</f>
        <v>0</v>
      </c>
      <c r="N10" s="199">
        <f>'PP11'!$C234</f>
        <v>0</v>
      </c>
      <c r="O10" s="199">
        <f>'PP12'!$C234</f>
        <v>0</v>
      </c>
      <c r="P10" s="199">
        <f>'PP13'!$C234</f>
        <v>0</v>
      </c>
      <c r="Q10" s="199">
        <f>'PP14'!$C234</f>
        <v>0</v>
      </c>
      <c r="R10" s="199">
        <f>'PP15'!$C234</f>
        <v>0</v>
      </c>
      <c r="S10" s="199">
        <f>'PP16'!$C234</f>
        <v>0</v>
      </c>
      <c r="T10" s="199">
        <f>'PP17'!$C234</f>
        <v>0</v>
      </c>
      <c r="U10" s="199">
        <f>'PP18'!$C234</f>
        <v>0</v>
      </c>
      <c r="V10" s="199">
        <f>'PP19'!$C234</f>
        <v>0</v>
      </c>
      <c r="W10" s="199">
        <f>'PP20'!$C234</f>
        <v>0</v>
      </c>
    </row>
    <row r="11" spans="2:23" ht="16.2" thickTop="1" thickBot="1" x14ac:dyDescent="0.4">
      <c r="B11" s="42" t="s">
        <v>1</v>
      </c>
      <c r="C11" s="143">
        <f t="shared" si="0"/>
        <v>0</v>
      </c>
      <c r="D11" s="143">
        <f t="shared" ref="D11:W11" si="2">SUM(D6:D10)</f>
        <v>0</v>
      </c>
      <c r="E11" s="143">
        <f t="shared" si="2"/>
        <v>0</v>
      </c>
      <c r="F11" s="143">
        <f t="shared" si="2"/>
        <v>0</v>
      </c>
      <c r="G11" s="143">
        <f t="shared" si="2"/>
        <v>0</v>
      </c>
      <c r="H11" s="143">
        <f t="shared" si="2"/>
        <v>0</v>
      </c>
      <c r="I11" s="143">
        <f t="shared" si="2"/>
        <v>0</v>
      </c>
      <c r="J11" s="143">
        <f t="shared" si="2"/>
        <v>0</v>
      </c>
      <c r="K11" s="143">
        <f t="shared" si="2"/>
        <v>0</v>
      </c>
      <c r="L11" s="143">
        <f t="shared" si="2"/>
        <v>0</v>
      </c>
      <c r="M11" s="143">
        <f t="shared" si="2"/>
        <v>0</v>
      </c>
      <c r="N11" s="143">
        <f t="shared" si="2"/>
        <v>0</v>
      </c>
      <c r="O11" s="143">
        <f t="shared" si="2"/>
        <v>0</v>
      </c>
      <c r="P11" s="143">
        <f t="shared" si="2"/>
        <v>0</v>
      </c>
      <c r="Q11" s="143">
        <f t="shared" si="2"/>
        <v>0</v>
      </c>
      <c r="R11" s="143">
        <f t="shared" si="2"/>
        <v>0</v>
      </c>
      <c r="S11" s="143">
        <f t="shared" si="2"/>
        <v>0</v>
      </c>
      <c r="T11" s="143">
        <f t="shared" si="2"/>
        <v>0</v>
      </c>
      <c r="U11" s="143">
        <f t="shared" si="2"/>
        <v>0</v>
      </c>
      <c r="V11" s="143">
        <f t="shared" si="2"/>
        <v>0</v>
      </c>
      <c r="W11" s="143">
        <f t="shared" si="2"/>
        <v>0</v>
      </c>
    </row>
    <row r="12" spans="2:23" ht="16.2" thickTop="1" thickBot="1" x14ac:dyDescent="0.4">
      <c r="B12" s="100" t="s">
        <v>0</v>
      </c>
      <c r="C12" s="145">
        <f>SUM(D12:W12)</f>
        <v>0</v>
      </c>
      <c r="D12" s="146">
        <f>Penvoerder!$D$27</f>
        <v>0</v>
      </c>
      <c r="E12" s="147">
        <f>'PP2'!$D$27</f>
        <v>0</v>
      </c>
      <c r="F12" s="147">
        <f>'PP3'!$D$27</f>
        <v>0</v>
      </c>
      <c r="G12" s="147">
        <f>'PP4'!$D$27</f>
        <v>0</v>
      </c>
      <c r="H12" s="147">
        <f>'PP5'!$D$27</f>
        <v>0</v>
      </c>
      <c r="I12" s="147">
        <f>'PP6'!$D$27</f>
        <v>0</v>
      </c>
      <c r="J12" s="147">
        <f>'PP7'!$D$27</f>
        <v>0</v>
      </c>
      <c r="K12" s="147">
        <f>'PP8'!$D$27</f>
        <v>0</v>
      </c>
      <c r="L12" s="147">
        <f>'PP9'!$D$27</f>
        <v>0</v>
      </c>
      <c r="M12" s="147">
        <f>'PP10'!$D$27</f>
        <v>0</v>
      </c>
      <c r="N12" s="147">
        <f>'PP11'!$D$27</f>
        <v>0</v>
      </c>
      <c r="O12" s="147">
        <f>'PP12'!$D$27</f>
        <v>0</v>
      </c>
      <c r="P12" s="147">
        <f>'PP13'!$D$27</f>
        <v>0</v>
      </c>
      <c r="Q12" s="147">
        <f>'PP14'!$D$27</f>
        <v>0</v>
      </c>
      <c r="R12" s="147">
        <f>'PP15'!$D$27</f>
        <v>0</v>
      </c>
      <c r="S12" s="147">
        <f>'PP16'!$D$27</f>
        <v>0</v>
      </c>
      <c r="T12" s="147">
        <f>'PP17'!$D$27</f>
        <v>0</v>
      </c>
      <c r="U12" s="147">
        <f>'PP18'!$D$27</f>
        <v>0</v>
      </c>
      <c r="V12" s="147">
        <f>'PP19'!$D$27</f>
        <v>0</v>
      </c>
      <c r="W12" s="147">
        <f>'PP20'!$D$27</f>
        <v>0</v>
      </c>
    </row>
    <row r="13" spans="2:23" ht="16.2" thickTop="1" thickBot="1" x14ac:dyDescent="0.4">
      <c r="B13" s="42" t="s">
        <v>39</v>
      </c>
      <c r="C13" s="143" t="str">
        <f>IF(ROUND(C11,2)-ROUND(C12,2)=0,"JA",C11-C12)</f>
        <v>JA</v>
      </c>
      <c r="D13" s="143" t="str">
        <f>IF(ROUND(D11,2)-ROUND(D12,2)=0,"JA",D11-D12)</f>
        <v>JA</v>
      </c>
      <c r="E13" s="143" t="str">
        <f t="shared" ref="E13:W13" si="3">IF(ROUND(E11,2)-ROUND(E12,2)=0,"JA",E11-E12)</f>
        <v>JA</v>
      </c>
      <c r="F13" s="143" t="str">
        <f t="shared" si="3"/>
        <v>JA</v>
      </c>
      <c r="G13" s="143" t="str">
        <f t="shared" si="3"/>
        <v>JA</v>
      </c>
      <c r="H13" s="143" t="str">
        <f t="shared" si="3"/>
        <v>JA</v>
      </c>
      <c r="I13" s="143" t="str">
        <f t="shared" si="3"/>
        <v>JA</v>
      </c>
      <c r="J13" s="143" t="str">
        <f t="shared" si="3"/>
        <v>JA</v>
      </c>
      <c r="K13" s="143" t="str">
        <f t="shared" si="3"/>
        <v>JA</v>
      </c>
      <c r="L13" s="143" t="str">
        <f>IF(ROUND(L11,2)-ROUND(L12,2)=0,"JA",L11-L12)</f>
        <v>JA</v>
      </c>
      <c r="M13" s="143" t="str">
        <f t="shared" si="3"/>
        <v>JA</v>
      </c>
      <c r="N13" s="143" t="str">
        <f t="shared" si="3"/>
        <v>JA</v>
      </c>
      <c r="O13" s="143" t="str">
        <f t="shared" si="3"/>
        <v>JA</v>
      </c>
      <c r="P13" s="143" t="str">
        <f t="shared" si="3"/>
        <v>JA</v>
      </c>
      <c r="Q13" s="143" t="str">
        <f t="shared" si="3"/>
        <v>JA</v>
      </c>
      <c r="R13" s="143" t="str">
        <f t="shared" si="3"/>
        <v>JA</v>
      </c>
      <c r="S13" s="143" t="str">
        <f t="shared" si="3"/>
        <v>JA</v>
      </c>
      <c r="T13" s="143" t="str">
        <f t="shared" si="3"/>
        <v>JA</v>
      </c>
      <c r="U13" s="143" t="str">
        <f t="shared" si="3"/>
        <v>JA</v>
      </c>
      <c r="V13" s="143" t="str">
        <f t="shared" si="3"/>
        <v>JA</v>
      </c>
      <c r="W13" s="143" t="str">
        <f t="shared" si="3"/>
        <v>JA</v>
      </c>
    </row>
    <row r="14" spans="2:23" s="20" customFormat="1" ht="15.6" thickTop="1" x14ac:dyDescent="0.35">
      <c r="B14" s="17"/>
      <c r="C14" s="17"/>
      <c r="D14" s="18"/>
      <c r="E14" s="19"/>
      <c r="F14" s="19"/>
      <c r="G14" s="19"/>
      <c r="H14" s="19"/>
      <c r="I14" s="19"/>
      <c r="J14" s="19"/>
      <c r="K14" s="19"/>
      <c r="L14" s="19"/>
      <c r="M14" s="19"/>
      <c r="N14" s="19"/>
      <c r="O14" s="19"/>
      <c r="P14" s="19"/>
      <c r="Q14" s="19"/>
      <c r="R14" s="19"/>
      <c r="S14" s="19"/>
      <c r="T14" s="19"/>
      <c r="U14" s="19"/>
      <c r="V14" s="19"/>
      <c r="W14" s="19"/>
    </row>
    <row r="15" spans="2:23" s="94" customFormat="1" x14ac:dyDescent="0.3"/>
    <row r="16" spans="2:23" s="94" customFormat="1" ht="15" x14ac:dyDescent="0.35">
      <c r="B16" s="95"/>
      <c r="C16" s="95"/>
      <c r="D16" s="96"/>
    </row>
    <row r="17" s="94" customFormat="1" x14ac:dyDescent="0.3"/>
    <row r="18" s="94" customFormat="1" x14ac:dyDescent="0.3"/>
    <row r="19" s="94" customFormat="1" x14ac:dyDescent="0.3"/>
    <row r="20" s="94" customFormat="1" x14ac:dyDescent="0.3"/>
    <row r="21" s="94" customFormat="1" x14ac:dyDescent="0.3"/>
    <row r="22" s="94" customFormat="1" x14ac:dyDescent="0.3"/>
    <row r="23" s="94" customFormat="1" x14ac:dyDescent="0.3"/>
    <row r="24" s="94" customFormat="1" x14ac:dyDescent="0.3"/>
    <row r="25" s="94" customFormat="1" x14ac:dyDescent="0.3"/>
    <row r="26" s="94" customFormat="1" x14ac:dyDescent="0.3"/>
    <row r="27" s="94" customFormat="1" x14ac:dyDescent="0.3"/>
    <row r="28" s="94" customFormat="1" x14ac:dyDescent="0.3"/>
    <row r="29" s="94" customFormat="1" x14ac:dyDescent="0.3"/>
    <row r="30" s="94" customFormat="1" x14ac:dyDescent="0.3"/>
    <row r="31" s="94" customFormat="1" x14ac:dyDescent="0.3"/>
    <row r="32" s="94" customFormat="1" x14ac:dyDescent="0.3"/>
    <row r="33" s="94" customFormat="1" x14ac:dyDescent="0.3"/>
    <row r="34" s="94" customFormat="1" x14ac:dyDescent="0.3"/>
    <row r="35" s="94" customFormat="1" x14ac:dyDescent="0.3"/>
    <row r="36" s="94" customFormat="1" x14ac:dyDescent="0.3"/>
    <row r="37" s="94" customFormat="1" x14ac:dyDescent="0.3"/>
    <row r="38" s="94" customFormat="1" x14ac:dyDescent="0.3"/>
    <row r="39" s="94" customFormat="1" x14ac:dyDescent="0.3"/>
    <row r="40" s="94" customFormat="1" x14ac:dyDescent="0.3"/>
    <row r="41" s="94" customFormat="1" x14ac:dyDescent="0.3"/>
    <row r="42" s="94" customFormat="1" x14ac:dyDescent="0.3"/>
    <row r="43" s="94" customFormat="1" x14ac:dyDescent="0.3"/>
    <row r="44" s="94" customFormat="1" x14ac:dyDescent="0.3"/>
    <row r="45" s="94" customFormat="1" x14ac:dyDescent="0.3"/>
    <row r="46" s="94" customFormat="1" x14ac:dyDescent="0.3"/>
    <row r="47" s="94" customFormat="1" x14ac:dyDescent="0.3"/>
    <row r="48" s="94" customFormat="1" x14ac:dyDescent="0.3"/>
    <row r="49" s="94" customFormat="1" x14ac:dyDescent="0.3"/>
    <row r="50" s="94" customFormat="1" x14ac:dyDescent="0.3"/>
    <row r="51" s="94" customFormat="1" x14ac:dyDescent="0.3"/>
    <row r="52" s="94" customFormat="1" x14ac:dyDescent="0.3"/>
    <row r="53" s="94" customFormat="1" x14ac:dyDescent="0.3"/>
    <row r="54" s="94" customFormat="1" x14ac:dyDescent="0.3"/>
    <row r="55" s="94" customFormat="1" x14ac:dyDescent="0.3"/>
  </sheetData>
  <sheetProtection sheet="1" objects="1" scenarios="1"/>
  <mergeCells count="1">
    <mergeCell ref="D2:H2"/>
  </mergeCells>
  <conditionalFormatting sqref="C13:W13">
    <cfRule type="cellIs" dxfId="517" priority="2" operator="notEqual">
      <formula>"JA"</formula>
    </cfRule>
  </conditionalFormatting>
  <pageMargins left="0.7" right="0.7" top="0.75" bottom="0.75" header="0.3" footer="0.3"/>
  <pageSetup scale="29" orientation="landscape" r:id="rId1"/>
  <ignoredErrors>
    <ignoredError sqref="C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205B-C8E2-4B91-A68E-F1241DB5FA32}">
  <sheetPr codeName="Sheet6">
    <tabColor rgb="FF92D050"/>
    <pageSetUpPr fitToPage="1"/>
  </sheetPr>
  <dimension ref="A1:L737"/>
  <sheetViews>
    <sheetView showGridLines="0" workbookViewId="0">
      <selection activeCell="B14" sqref="B14:H14"/>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66</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194</v>
      </c>
      <c r="C7" s="71"/>
      <c r="D7" s="231" t="s">
        <v>195</v>
      </c>
      <c r="E7"/>
      <c r="F7"/>
      <c r="G7"/>
      <c r="H7"/>
    </row>
    <row r="8" spans="1:10" x14ac:dyDescent="0.35">
      <c r="C8" s="106"/>
      <c r="D8" s="106"/>
      <c r="E8" s="106"/>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penvoerder in.",IF(Projectinformatie!B26="","Er is voor het project nog geen optie gekozen voor het begroten en verantwoorden van de kosten. Kies de optie op tabblad 'Projectinformatie' onder de werkpakketten.",VLOOKUP(Projectinformatie!B26,Hulpblad!R:S,2,FALSE)))</f>
        <v>Vul eerst hierboven alle informatie over de penvoerder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243"/>
      <c r="G132" s="244"/>
      <c r="H132" s="244"/>
      <c r="I132" s="244"/>
    </row>
    <row r="133" spans="1:9" ht="15.75" customHeight="1" x14ac:dyDescent="0.35">
      <c r="B133" s="158"/>
      <c r="C133" s="85"/>
      <c r="D133" s="182"/>
      <c r="E133" s="157">
        <f t="shared" si="6"/>
        <v>0</v>
      </c>
      <c r="F133" s="245"/>
      <c r="G133" s="246"/>
      <c r="H133" s="246"/>
      <c r="I133" s="246"/>
    </row>
    <row r="134" spans="1:9" ht="15.75" customHeight="1" x14ac:dyDescent="0.35">
      <c r="B134" s="158"/>
      <c r="C134" s="85"/>
      <c r="D134" s="182"/>
      <c r="E134" s="157">
        <f t="shared" si="6"/>
        <v>0</v>
      </c>
      <c r="F134" s="245"/>
      <c r="G134" s="246"/>
      <c r="H134" s="246"/>
      <c r="I134" s="246"/>
    </row>
    <row r="135" spans="1:9" ht="15.75" customHeight="1" x14ac:dyDescent="0.35">
      <c r="B135" s="158"/>
      <c r="C135" s="85"/>
      <c r="D135" s="182"/>
      <c r="E135" s="157">
        <f t="shared" si="6"/>
        <v>0</v>
      </c>
      <c r="F135" s="245"/>
      <c r="G135" s="246"/>
      <c r="H135" s="246"/>
      <c r="I135" s="246"/>
    </row>
    <row r="136" spans="1:9" ht="15.75" customHeight="1" x14ac:dyDescent="0.35">
      <c r="B136" s="158"/>
      <c r="C136" s="85"/>
      <c r="D136" s="182"/>
      <c r="E136" s="157">
        <f t="shared" si="6"/>
        <v>0</v>
      </c>
      <c r="F136" s="245"/>
      <c r="G136" s="246"/>
      <c r="H136" s="246"/>
      <c r="I136" s="246"/>
    </row>
    <row r="137" spans="1:9" ht="15.75" customHeight="1" x14ac:dyDescent="0.35">
      <c r="B137" s="158"/>
      <c r="C137" s="85"/>
      <c r="D137" s="163"/>
      <c r="E137" s="157">
        <f t="shared" si="6"/>
        <v>0</v>
      </c>
      <c r="F137" s="245"/>
      <c r="G137" s="246"/>
      <c r="H137" s="246"/>
      <c r="I137" s="246"/>
    </row>
    <row r="138" spans="1:9" ht="15.75" customHeight="1" x14ac:dyDescent="0.35">
      <c r="B138" s="158"/>
      <c r="C138" s="85"/>
      <c r="D138" s="163"/>
      <c r="E138" s="157">
        <f t="shared" si="6"/>
        <v>0</v>
      </c>
      <c r="F138" s="245"/>
      <c r="G138" s="246"/>
      <c r="H138" s="246"/>
      <c r="I138" s="246"/>
    </row>
    <row r="139" spans="1:9" ht="15.75" customHeight="1" x14ac:dyDescent="0.35">
      <c r="B139" s="158"/>
      <c r="C139" s="85"/>
      <c r="D139" s="163"/>
      <c r="E139" s="157">
        <f t="shared" si="6"/>
        <v>0</v>
      </c>
      <c r="F139" s="245"/>
      <c r="G139" s="246"/>
      <c r="H139" s="246"/>
      <c r="I139" s="246"/>
    </row>
    <row r="140" spans="1:9" ht="15.75" customHeight="1" thickBot="1" x14ac:dyDescent="0.4">
      <c r="B140" s="74"/>
      <c r="C140" s="73"/>
      <c r="D140" s="75"/>
      <c r="E140" s="128">
        <f t="shared" si="6"/>
        <v>0</v>
      </c>
      <c r="F140" s="245"/>
      <c r="G140" s="246"/>
      <c r="H140" s="246"/>
      <c r="I140" s="246"/>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32"/>
      <c r="G148" s="232"/>
      <c r="H148" s="232"/>
      <c r="I148" s="232"/>
    </row>
    <row r="149" spans="2:9" ht="15.75" customHeight="1" x14ac:dyDescent="0.35">
      <c r="B149" s="158"/>
      <c r="C149" s="85"/>
      <c r="D149" s="163"/>
      <c r="E149" s="156">
        <f t="shared" ref="E149:E164" si="7">IF($A$144=1,$D149,0)</f>
        <v>0</v>
      </c>
      <c r="F149" s="233"/>
      <c r="G149" s="233"/>
      <c r="H149" s="233"/>
      <c r="I149" s="233"/>
    </row>
    <row r="150" spans="2:9" ht="15.75" customHeight="1" x14ac:dyDescent="0.35">
      <c r="B150" s="158"/>
      <c r="C150" s="85"/>
      <c r="D150" s="163"/>
      <c r="E150" s="156">
        <f t="shared" si="7"/>
        <v>0</v>
      </c>
      <c r="F150" s="233"/>
      <c r="G150" s="233"/>
      <c r="H150" s="233"/>
      <c r="I150" s="233"/>
    </row>
    <row r="151" spans="2:9" ht="15.75" customHeight="1" x14ac:dyDescent="0.35">
      <c r="B151" s="158"/>
      <c r="C151" s="85"/>
      <c r="D151" s="163"/>
      <c r="E151" s="156">
        <f t="shared" si="7"/>
        <v>0</v>
      </c>
      <c r="F151" s="233"/>
      <c r="G151" s="233"/>
      <c r="H151" s="233"/>
      <c r="I151" s="233"/>
    </row>
    <row r="152" spans="2:9" ht="15.75" customHeight="1" x14ac:dyDescent="0.35">
      <c r="B152" s="158"/>
      <c r="C152" s="85"/>
      <c r="D152" s="163"/>
      <c r="E152" s="156">
        <f t="shared" si="7"/>
        <v>0</v>
      </c>
      <c r="F152" s="233"/>
      <c r="G152" s="233"/>
      <c r="H152" s="233"/>
      <c r="I152" s="233"/>
    </row>
    <row r="153" spans="2:9" ht="15.75" customHeight="1" x14ac:dyDescent="0.35">
      <c r="B153" s="158"/>
      <c r="C153" s="85"/>
      <c r="D153" s="163"/>
      <c r="E153" s="156">
        <f t="shared" si="7"/>
        <v>0</v>
      </c>
      <c r="F153" s="233"/>
      <c r="G153" s="233"/>
      <c r="H153" s="233"/>
      <c r="I153" s="233"/>
    </row>
    <row r="154" spans="2:9" ht="15.75" customHeight="1" x14ac:dyDescent="0.35">
      <c r="B154" s="158"/>
      <c r="C154" s="85"/>
      <c r="D154" s="163"/>
      <c r="E154" s="156">
        <f t="shared" si="7"/>
        <v>0</v>
      </c>
      <c r="F154" s="233"/>
      <c r="G154" s="233"/>
      <c r="H154" s="233"/>
      <c r="I154" s="233"/>
    </row>
    <row r="155" spans="2:9" ht="15.75" customHeight="1" x14ac:dyDescent="0.35">
      <c r="B155" s="158"/>
      <c r="C155" s="85"/>
      <c r="D155" s="163"/>
      <c r="E155" s="156">
        <f t="shared" si="7"/>
        <v>0</v>
      </c>
      <c r="F155" s="233"/>
      <c r="G155" s="233"/>
      <c r="H155" s="233"/>
      <c r="I155" s="233"/>
    </row>
    <row r="156" spans="2:9" ht="15.75" customHeight="1" x14ac:dyDescent="0.35">
      <c r="B156" s="158"/>
      <c r="C156" s="85"/>
      <c r="D156" s="163"/>
      <c r="E156" s="156">
        <f t="shared" si="7"/>
        <v>0</v>
      </c>
      <c r="F156" s="233"/>
      <c r="G156" s="233"/>
      <c r="H156" s="233"/>
      <c r="I156" s="233"/>
    </row>
    <row r="157" spans="2:9" ht="15.75" customHeight="1" x14ac:dyDescent="0.35">
      <c r="B157" s="158"/>
      <c r="C157" s="85"/>
      <c r="D157" s="163"/>
      <c r="E157" s="156">
        <f t="shared" si="7"/>
        <v>0</v>
      </c>
      <c r="F157" s="233"/>
      <c r="G157" s="233"/>
      <c r="H157" s="233"/>
      <c r="I157" s="233"/>
    </row>
    <row r="158" spans="2:9" ht="15.75" customHeight="1" x14ac:dyDescent="0.35">
      <c r="B158" s="158"/>
      <c r="C158" s="85"/>
      <c r="D158" s="163"/>
      <c r="E158" s="156">
        <f t="shared" si="7"/>
        <v>0</v>
      </c>
      <c r="F158" s="233"/>
      <c r="G158" s="233"/>
      <c r="H158" s="233"/>
      <c r="I158" s="233"/>
    </row>
    <row r="159" spans="2:9" ht="15.75" customHeight="1" x14ac:dyDescent="0.35">
      <c r="B159" s="158"/>
      <c r="C159" s="85"/>
      <c r="D159" s="163"/>
      <c r="E159" s="156">
        <f t="shared" si="7"/>
        <v>0</v>
      </c>
      <c r="F159" s="233"/>
      <c r="G159" s="233"/>
      <c r="H159" s="233"/>
      <c r="I159" s="233"/>
    </row>
    <row r="160" spans="2:9" ht="15.75" customHeight="1" x14ac:dyDescent="0.35">
      <c r="B160" s="158"/>
      <c r="C160" s="85"/>
      <c r="D160" s="163"/>
      <c r="E160" s="156">
        <f t="shared" si="7"/>
        <v>0</v>
      </c>
      <c r="F160" s="233"/>
      <c r="G160" s="233"/>
      <c r="H160" s="233"/>
      <c r="I160" s="233"/>
    </row>
    <row r="161" spans="1:9" ht="15.75" customHeight="1" x14ac:dyDescent="0.35">
      <c r="B161" s="158"/>
      <c r="C161" s="85"/>
      <c r="D161" s="163"/>
      <c r="E161" s="156">
        <f t="shared" si="7"/>
        <v>0</v>
      </c>
      <c r="F161" s="233"/>
      <c r="G161" s="233"/>
      <c r="H161" s="233"/>
      <c r="I161" s="233"/>
    </row>
    <row r="162" spans="1:9" ht="15.75" customHeight="1" x14ac:dyDescent="0.35">
      <c r="B162" s="158"/>
      <c r="C162" s="85"/>
      <c r="D162" s="163"/>
      <c r="E162" s="156">
        <f t="shared" si="7"/>
        <v>0</v>
      </c>
      <c r="F162" s="233"/>
      <c r="G162" s="233"/>
      <c r="H162" s="233"/>
      <c r="I162" s="233"/>
    </row>
    <row r="163" spans="1:9" ht="15.75" customHeight="1" x14ac:dyDescent="0.35">
      <c r="B163" s="158"/>
      <c r="C163" s="85"/>
      <c r="D163" s="163"/>
      <c r="E163" s="156">
        <f t="shared" si="7"/>
        <v>0</v>
      </c>
      <c r="F163" s="233"/>
      <c r="G163" s="233"/>
      <c r="H163" s="233"/>
      <c r="I163" s="233"/>
    </row>
    <row r="164" spans="1:9" ht="15.75" customHeight="1" thickBot="1" x14ac:dyDescent="0.4">
      <c r="B164" s="74"/>
      <c r="C164" s="73"/>
      <c r="D164" s="75"/>
      <c r="E164" s="156">
        <f t="shared" si="7"/>
        <v>0</v>
      </c>
      <c r="F164" s="233"/>
      <c r="G164" s="233"/>
      <c r="H164" s="233"/>
      <c r="I164" s="23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49"/>
      <c r="H187" s="250"/>
      <c r="I187" s="250"/>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82"/>
      <c r="F230" s="83"/>
      <c r="G230" s="83"/>
      <c r="H230" s="83"/>
      <c r="I230" s="84"/>
    </row>
    <row r="231" spans="2:9" ht="15.75" customHeight="1" x14ac:dyDescent="0.35">
      <c r="B231" s="43" t="s">
        <v>87</v>
      </c>
      <c r="C231" s="80"/>
      <c r="D231" s="129">
        <f t="shared" ref="D231:D235" si="11">IFERROR(C231/$C$237,0)</f>
        <v>0</v>
      </c>
      <c r="E231" s="85"/>
      <c r="F231" s="86"/>
      <c r="G231" s="86"/>
      <c r="H231" s="86"/>
      <c r="I231" s="87"/>
    </row>
    <row r="232" spans="2:9" ht="15.75" customHeight="1" x14ac:dyDescent="0.35">
      <c r="B232" s="43" t="s">
        <v>88</v>
      </c>
      <c r="C232" s="80"/>
      <c r="D232" s="129">
        <f t="shared" si="11"/>
        <v>0</v>
      </c>
      <c r="E232" s="85"/>
      <c r="F232" s="86"/>
      <c r="G232" s="86"/>
      <c r="H232" s="86"/>
      <c r="I232" s="87"/>
    </row>
    <row r="233" spans="2:9" ht="15.75" customHeight="1" x14ac:dyDescent="0.35">
      <c r="B233" s="43" t="s">
        <v>37</v>
      </c>
      <c r="C233" s="80"/>
      <c r="D233" s="129">
        <f t="shared" si="11"/>
        <v>0</v>
      </c>
      <c r="E233" s="85"/>
      <c r="F233" s="86"/>
      <c r="G233" s="86"/>
      <c r="H233" s="86"/>
      <c r="I233" s="87"/>
    </row>
    <row r="234" spans="2:9" ht="15.75" customHeight="1" thickBot="1" x14ac:dyDescent="0.4">
      <c r="B234" s="44" t="s">
        <v>38</v>
      </c>
      <c r="C234" s="81"/>
      <c r="D234" s="130">
        <f t="shared" si="11"/>
        <v>0</v>
      </c>
      <c r="E234" s="88"/>
      <c r="F234" s="89"/>
      <c r="G234" s="89"/>
      <c r="H234" s="89"/>
      <c r="I234" s="90"/>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43">
    <mergeCell ref="G201:I201"/>
    <mergeCell ref="C2:E2"/>
    <mergeCell ref="B95:G95"/>
    <mergeCell ref="B14:H14"/>
    <mergeCell ref="C29:H29"/>
    <mergeCell ref="C6:D6"/>
    <mergeCell ref="B11:I11"/>
    <mergeCell ref="B31:H31"/>
    <mergeCell ref="B56:G56"/>
    <mergeCell ref="B34:G34"/>
    <mergeCell ref="B78:G78"/>
    <mergeCell ref="F135:I135"/>
    <mergeCell ref="B112:G112"/>
    <mergeCell ref="B184:I184"/>
    <mergeCell ref="G188:I188"/>
    <mergeCell ref="G189:I189"/>
    <mergeCell ref="B207:I207"/>
    <mergeCell ref="B227:I227"/>
    <mergeCell ref="B169:I169"/>
    <mergeCell ref="B224:H224"/>
    <mergeCell ref="B145:I145"/>
    <mergeCell ref="G191:I191"/>
    <mergeCell ref="G192:I192"/>
    <mergeCell ref="G193:I193"/>
    <mergeCell ref="G194:I194"/>
    <mergeCell ref="G195:I195"/>
    <mergeCell ref="G196:I196"/>
    <mergeCell ref="G197:I197"/>
    <mergeCell ref="G198:I198"/>
    <mergeCell ref="G199:I199"/>
    <mergeCell ref="G200:I200"/>
    <mergeCell ref="G202:I202"/>
    <mergeCell ref="B129:I129"/>
    <mergeCell ref="F132:I132"/>
    <mergeCell ref="F133:I133"/>
    <mergeCell ref="F134:I134"/>
    <mergeCell ref="G190:I190"/>
    <mergeCell ref="F136:I136"/>
    <mergeCell ref="F137:I137"/>
    <mergeCell ref="F138:I138"/>
    <mergeCell ref="G187:I187"/>
    <mergeCell ref="F139:I139"/>
    <mergeCell ref="F140:I140"/>
  </mergeCells>
  <phoneticPr fontId="10" type="noConversion"/>
  <conditionalFormatting sqref="A12:I33 A34:B34 H34:I34 A35:I35 A36:K52 A53:I55 A58:J74 A80:F91 A126:I131 A132:F140 A141:I147 A148:E164 A165:I183 A209:F220 A221:I239">
    <cfRule type="expression" dxfId="516" priority="25" stopIfTrue="1">
      <formula>$A$16=0</formula>
    </cfRule>
  </conditionalFormatting>
  <conditionalFormatting sqref="A109:I113 A114:K125 A186:H186 A187:G202 A203:J203 A56:B56 H56:I56 A57:I57 A75:I77 A78:B78 H78:I78 A79:I79 A92:I96 A97:K108 A184:B184 A185:I185 A204:I206 A207:B207 A208:I208">
    <cfRule type="expression" dxfId="515" priority="27" stopIfTrue="1">
      <formula>$A$16=0</formula>
    </cfRule>
  </conditionalFormatting>
  <conditionalFormatting sqref="B29:C29">
    <cfRule type="expression" dxfId="514" priority="152">
      <formula>LEFT($C$29,3)="Let"</formula>
    </cfRule>
  </conditionalFormatting>
  <conditionalFormatting sqref="B33:C33 B36:G52">
    <cfRule type="expression" dxfId="513" priority="111">
      <formula>$A$33="nvt"</formula>
    </cfRule>
  </conditionalFormatting>
  <conditionalFormatting sqref="B55:C55 B58:G74">
    <cfRule type="expression" dxfId="512" priority="112">
      <formula>$A$55="nvt"</formula>
    </cfRule>
  </conditionalFormatting>
  <conditionalFormatting sqref="B94:C94 B97:E108">
    <cfRule type="expression" dxfId="511" priority="107">
      <formula>$A$94="nvt"</formula>
    </cfRule>
  </conditionalFormatting>
  <conditionalFormatting sqref="B111:C111 B114:E125">
    <cfRule type="expression" dxfId="510" priority="16">
      <formula>$A$111="nvt"</formula>
    </cfRule>
  </conditionalFormatting>
  <conditionalFormatting sqref="B128:C128">
    <cfRule type="expression" dxfId="509" priority="105">
      <formula>$A$128="nvt"</formula>
    </cfRule>
  </conditionalFormatting>
  <conditionalFormatting sqref="B17:D26">
    <cfRule type="expression" dxfId="508" priority="117">
      <formula>$A17=0</formula>
    </cfRule>
  </conditionalFormatting>
  <conditionalFormatting sqref="B77:D77 B80:C91">
    <cfRule type="expression" dxfId="507" priority="109">
      <formula>$A$77="nvt"</formula>
    </cfRule>
  </conditionalFormatting>
  <conditionalFormatting sqref="B206:D206 B209:C220">
    <cfRule type="expression" dxfId="506" priority="95">
      <formula>$A$206="nvt"</formula>
    </cfRule>
  </conditionalFormatting>
  <conditionalFormatting sqref="B168:E168">
    <cfRule type="expression" dxfId="505" priority="101">
      <formula>$A$168="nvt"</formula>
    </cfRule>
  </conditionalFormatting>
  <conditionalFormatting sqref="B144:F144">
    <cfRule type="expression" dxfId="504" priority="103">
      <formula>$A$144="nvt"</formula>
    </cfRule>
  </conditionalFormatting>
  <conditionalFormatting sqref="B186:F203 B183:C183">
    <cfRule type="expression" dxfId="503" priority="97">
      <formula>$A$183="nvt"</formula>
    </cfRule>
  </conditionalFormatting>
  <conditionalFormatting sqref="B131:I131 B132:F140 B141:I141">
    <cfRule type="expression" dxfId="502" priority="28">
      <formula>$A$128="nvt"</formula>
    </cfRule>
  </conditionalFormatting>
  <conditionalFormatting sqref="B147:I147 B148:E164 B165:I165">
    <cfRule type="expression" dxfId="501" priority="26">
      <formula>$A$144="nvt"</formula>
    </cfRule>
  </conditionalFormatting>
  <conditionalFormatting sqref="B171:I180">
    <cfRule type="expression" dxfId="500" priority="125">
      <formula>$A$168="nvt"</formula>
    </cfRule>
  </conditionalFormatting>
  <conditionalFormatting sqref="C239">
    <cfRule type="cellIs" dxfId="499" priority="116" operator="notEqual">
      <formula>"JA"</formula>
    </cfRule>
  </conditionalFormatting>
  <conditionalFormatting sqref="D235">
    <cfRule type="expression" dxfId="498" priority="32">
      <formula>C239&lt;&gt;"JA"</formula>
    </cfRule>
  </conditionalFormatting>
  <conditionalFormatting sqref="G186:G203">
    <cfRule type="expression" dxfId="497" priority="15">
      <formula>$A$183="nvt"</formula>
    </cfRule>
  </conditionalFormatting>
  <conditionalFormatting sqref="H186:I186">
    <cfRule type="expression" dxfId="496" priority="5">
      <formula>$A$144="nvt"</formula>
    </cfRule>
  </conditionalFormatting>
  <conditionalFormatting sqref="H203:I203">
    <cfRule type="expression" dxfId="495" priority="13">
      <formula>$A$183="nvt"</formula>
    </cfRule>
  </conditionalFormatting>
  <conditionalFormatting sqref="I186:J186 J187:J202">
    <cfRule type="expression" dxfId="494" priority="4" stopIfTrue="1">
      <formula>$A$16=0</formula>
    </cfRule>
  </conditionalFormatting>
  <dataValidations count="4">
    <dataValidation type="list" allowBlank="1" showInputMessage="1" showErrorMessage="1" sqref="B187:B202 B37:B51 B172:B179 B132:B140 B59:B73 B148:B164 B98:B107 B115:B124" xr:uid="{9027552E-3182-4694-9DEB-1A819494B2E0}">
      <formula1>K_Werkpakket</formula1>
    </dataValidation>
    <dataValidation type="list" allowBlank="1" showInputMessage="1" showErrorMessage="1" sqref="C6" xr:uid="{85F3C175-0518-47EA-9E31-B2F9AD3FD932}">
      <formula1>K_Type</formula1>
    </dataValidation>
    <dataValidation type="list" allowBlank="1" showInputMessage="1" showErrorMessage="1" sqref="C7" xr:uid="{A9AE8290-028C-41E8-B0C7-1984E866D34B}">
      <formula1>K_Omvang</formula1>
    </dataValidation>
    <dataValidation type="list" allowBlank="1" showInputMessage="1" showErrorMessage="1" sqref="C167" xr:uid="{A2D80E0F-7A8D-4BD9-A1B8-7FBBDF834498}">
      <formula1>#REF!</formula1>
    </dataValidation>
  </dataValidations>
  <hyperlinks>
    <hyperlink ref="D7" r:id="rId1" xr:uid="{FB29D09B-3332-4FA4-8ECE-B4108C0EE998}"/>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A63F-46B7-40B1-82DD-FB75BC09483F}">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147</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493" priority="2" stopIfTrue="1">
      <formula>$A$16=0</formula>
    </cfRule>
  </conditionalFormatting>
  <conditionalFormatting sqref="A12:I33 A34:B34 H34:I34 A35:I35 A36:K52 A53:I55 A58:J74 A80:F91 A126:I147 A148:F164 A165:I183 A209:F220 A230:E234">
    <cfRule type="expression" dxfId="492"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91" priority="12" stopIfTrue="1">
      <formula>$A$16=0</formula>
    </cfRule>
  </conditionalFormatting>
  <conditionalFormatting sqref="B29:C29">
    <cfRule type="expression" dxfId="490" priority="27">
      <formula>LEFT($C$29,3)="Let"</formula>
    </cfRule>
  </conditionalFormatting>
  <conditionalFormatting sqref="B33:C33 B36:G52">
    <cfRule type="expression" dxfId="489" priority="22">
      <formula>$A$33="nvt"</formula>
    </cfRule>
  </conditionalFormatting>
  <conditionalFormatting sqref="B55:C55 B58:G74">
    <cfRule type="expression" dxfId="488" priority="23">
      <formula>$A$55="nvt"</formula>
    </cfRule>
  </conditionalFormatting>
  <conditionalFormatting sqref="B94:C94 B97:E108">
    <cfRule type="expression" dxfId="487" priority="20">
      <formula>$A$94="nvt"</formula>
    </cfRule>
  </conditionalFormatting>
  <conditionalFormatting sqref="B111:C111 B114:E125">
    <cfRule type="expression" dxfId="486" priority="8">
      <formula>$A$111="nvt"</formula>
    </cfRule>
  </conditionalFormatting>
  <conditionalFormatting sqref="B128:C128">
    <cfRule type="expression" dxfId="485" priority="19">
      <formula>$A$128="nvt"</formula>
    </cfRule>
  </conditionalFormatting>
  <conditionalFormatting sqref="B17:D26">
    <cfRule type="expression" dxfId="484" priority="25">
      <formula>$A17=0</formula>
    </cfRule>
  </conditionalFormatting>
  <conditionalFormatting sqref="B77:D77 B80:C91">
    <cfRule type="expression" dxfId="483" priority="21">
      <formula>$A$77="nvt"</formula>
    </cfRule>
  </conditionalFormatting>
  <conditionalFormatting sqref="B206:D206 B209:C220">
    <cfRule type="expression" dxfId="482" priority="15">
      <formula>$A$206="nvt"</formula>
    </cfRule>
  </conditionalFormatting>
  <conditionalFormatting sqref="B168:E168">
    <cfRule type="expression" dxfId="481" priority="17">
      <formula>$A$168="nvt"</formula>
    </cfRule>
  </conditionalFormatting>
  <conditionalFormatting sqref="B144:F144">
    <cfRule type="expression" dxfId="480" priority="18">
      <formula>$A$144="nvt"</formula>
    </cfRule>
  </conditionalFormatting>
  <conditionalFormatting sqref="B186:F203 B183:C183">
    <cfRule type="expression" dxfId="479" priority="16">
      <formula>$A$183="nvt"</formula>
    </cfRule>
  </conditionalFormatting>
  <conditionalFormatting sqref="B131:I141">
    <cfRule type="expression" dxfId="478" priority="13">
      <formula>$A$128="nvt"</formula>
    </cfRule>
  </conditionalFormatting>
  <conditionalFormatting sqref="B147:I147 B148:F164 B165:I165">
    <cfRule type="expression" dxfId="477" priority="11">
      <formula>$A$144="nvt"</formula>
    </cfRule>
  </conditionalFormatting>
  <conditionalFormatting sqref="B171:I180">
    <cfRule type="expression" dxfId="476" priority="26">
      <formula>$A$168="nvt"</formula>
    </cfRule>
  </conditionalFormatting>
  <conditionalFormatting sqref="C239">
    <cfRule type="cellIs" dxfId="475" priority="24" operator="notEqual">
      <formula>"JA"</formula>
    </cfRule>
  </conditionalFormatting>
  <conditionalFormatting sqref="D235">
    <cfRule type="expression" dxfId="474" priority="14">
      <formula>C239&lt;&gt;"JA"</formula>
    </cfRule>
  </conditionalFormatting>
  <conditionalFormatting sqref="G186 G188:G203">
    <cfRule type="expression" dxfId="473" priority="7">
      <formula>$A$183="nvt"</formula>
    </cfRule>
  </conditionalFormatting>
  <conditionalFormatting sqref="G187">
    <cfRule type="expression" dxfId="472" priority="3">
      <formula>$A$144="nvt"</formula>
    </cfRule>
  </conditionalFormatting>
  <conditionalFormatting sqref="H186:I186">
    <cfRule type="expression" dxfId="471" priority="5">
      <formula>$A$144="nvt"</formula>
    </cfRule>
  </conditionalFormatting>
  <conditionalFormatting sqref="H203:I203">
    <cfRule type="expression" dxfId="470" priority="6">
      <formula>$A$183="nvt"</formula>
    </cfRule>
  </conditionalFormatting>
  <conditionalFormatting sqref="I186:J186">
    <cfRule type="expression" dxfId="469" priority="4" stopIfTrue="1">
      <formula>$A$16=0</formula>
    </cfRule>
  </conditionalFormatting>
  <conditionalFormatting sqref="J187:J202">
    <cfRule type="expression" dxfId="468" priority="1" stopIfTrue="1">
      <formula>$A$16=0</formula>
    </cfRule>
  </conditionalFormatting>
  <dataValidations count="4">
    <dataValidation type="list" allowBlank="1" showInputMessage="1" showErrorMessage="1" sqref="C167" xr:uid="{40ECD5D0-1EAE-4B76-AECF-5D16831F3982}">
      <formula1>#REF!</formula1>
    </dataValidation>
    <dataValidation type="list" allowBlank="1" showInputMessage="1" showErrorMessage="1" sqref="C7" xr:uid="{8D6C7517-FB08-4218-8C35-5E0CE9955F38}">
      <formula1>K_Omvang</formula1>
    </dataValidation>
    <dataValidation type="list" allowBlank="1" showInputMessage="1" showErrorMessage="1" sqref="C6" xr:uid="{7FCB4B35-1E53-4403-95C6-7ED3E864CC7C}">
      <formula1>K_Type</formula1>
    </dataValidation>
    <dataValidation type="list" allowBlank="1" showInputMessage="1" showErrorMessage="1" sqref="B187:B202 B37:B51 B148:B164 B132:B140 B59:B73 B172:B179 B98:B107 B115:B124" xr:uid="{61A0C3DF-C142-4519-88A3-3B1901483A4C}">
      <formula1>K_Werkpakket</formula1>
    </dataValidation>
  </dataValidations>
  <hyperlinks>
    <hyperlink ref="D7" r:id="rId1" xr:uid="{282EC3F7-5C4D-4569-B32F-902F0AC715A4}"/>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9406-A6AC-44BE-8DE7-C214E85E0119}">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148</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467" priority="2" stopIfTrue="1">
      <formula>$A$16=0</formula>
    </cfRule>
  </conditionalFormatting>
  <conditionalFormatting sqref="A12:I33 A34:B34 H34:I34 A35:I35 A36:K52 A53:I55 A58:J74 A80:F91 A126:I147 A148:F164 A165:I183 A209:F220 A230:E234">
    <cfRule type="expression" dxfId="466"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65" priority="12" stopIfTrue="1">
      <formula>$A$16=0</formula>
    </cfRule>
  </conditionalFormatting>
  <conditionalFormatting sqref="B29:C29">
    <cfRule type="expression" dxfId="464" priority="27">
      <formula>LEFT($C$29,3)="Let"</formula>
    </cfRule>
  </conditionalFormatting>
  <conditionalFormatting sqref="B33:C33 B36:G52">
    <cfRule type="expression" dxfId="463" priority="22">
      <formula>$A$33="nvt"</formula>
    </cfRule>
  </conditionalFormatting>
  <conditionalFormatting sqref="B55:C55 B58:G74">
    <cfRule type="expression" dxfId="462" priority="23">
      <formula>$A$55="nvt"</formula>
    </cfRule>
  </conditionalFormatting>
  <conditionalFormatting sqref="B94:C94 B97:E108">
    <cfRule type="expression" dxfId="461" priority="20">
      <formula>$A$94="nvt"</formula>
    </cfRule>
  </conditionalFormatting>
  <conditionalFormatting sqref="B111:C111 B114:E125">
    <cfRule type="expression" dxfId="460" priority="8">
      <formula>$A$111="nvt"</formula>
    </cfRule>
  </conditionalFormatting>
  <conditionalFormatting sqref="B128:C128">
    <cfRule type="expression" dxfId="459" priority="19">
      <formula>$A$128="nvt"</formula>
    </cfRule>
  </conditionalFormatting>
  <conditionalFormatting sqref="B17:D26">
    <cfRule type="expression" dxfId="458" priority="25">
      <formula>$A17=0</formula>
    </cfRule>
  </conditionalFormatting>
  <conditionalFormatting sqref="B77:D77 B80:C91">
    <cfRule type="expression" dxfId="457" priority="21">
      <formula>$A$77="nvt"</formula>
    </cfRule>
  </conditionalFormatting>
  <conditionalFormatting sqref="B206:D206 B209:C220">
    <cfRule type="expression" dxfId="456" priority="15">
      <formula>$A$206="nvt"</formula>
    </cfRule>
  </conditionalFormatting>
  <conditionalFormatting sqref="B168:E168">
    <cfRule type="expression" dxfId="455" priority="17">
      <formula>$A$168="nvt"</formula>
    </cfRule>
  </conditionalFormatting>
  <conditionalFormatting sqref="B144:F144">
    <cfRule type="expression" dxfId="454" priority="18">
      <formula>$A$144="nvt"</formula>
    </cfRule>
  </conditionalFormatting>
  <conditionalFormatting sqref="B186:F203 B183:C183">
    <cfRule type="expression" dxfId="453" priority="16">
      <formula>$A$183="nvt"</formula>
    </cfRule>
  </conditionalFormatting>
  <conditionalFormatting sqref="B131:I141">
    <cfRule type="expression" dxfId="452" priority="13">
      <formula>$A$128="nvt"</formula>
    </cfRule>
  </conditionalFormatting>
  <conditionalFormatting sqref="B147:I147 B148:F164 B165:I165">
    <cfRule type="expression" dxfId="451" priority="11">
      <formula>$A$144="nvt"</formula>
    </cfRule>
  </conditionalFormatting>
  <conditionalFormatting sqref="B171:I180">
    <cfRule type="expression" dxfId="450" priority="26">
      <formula>$A$168="nvt"</formula>
    </cfRule>
  </conditionalFormatting>
  <conditionalFormatting sqref="C239">
    <cfRule type="cellIs" dxfId="449" priority="24" operator="notEqual">
      <formula>"JA"</formula>
    </cfRule>
  </conditionalFormatting>
  <conditionalFormatting sqref="D235">
    <cfRule type="expression" dxfId="448" priority="14">
      <formula>C239&lt;&gt;"JA"</formula>
    </cfRule>
  </conditionalFormatting>
  <conditionalFormatting sqref="G186 G188:G203">
    <cfRule type="expression" dxfId="447" priority="7">
      <formula>$A$183="nvt"</formula>
    </cfRule>
  </conditionalFormatting>
  <conditionalFormatting sqref="G187">
    <cfRule type="expression" dxfId="446" priority="3">
      <formula>$A$144="nvt"</formula>
    </cfRule>
  </conditionalFormatting>
  <conditionalFormatting sqref="H186:I186">
    <cfRule type="expression" dxfId="445" priority="5">
      <formula>$A$144="nvt"</formula>
    </cfRule>
  </conditionalFormatting>
  <conditionalFormatting sqref="H203:I203">
    <cfRule type="expression" dxfId="444" priority="6">
      <formula>$A$183="nvt"</formula>
    </cfRule>
  </conditionalFormatting>
  <conditionalFormatting sqref="I186:J186">
    <cfRule type="expression" dxfId="443" priority="4" stopIfTrue="1">
      <formula>$A$16=0</formula>
    </cfRule>
  </conditionalFormatting>
  <conditionalFormatting sqref="J187:J202">
    <cfRule type="expression" dxfId="442" priority="1" stopIfTrue="1">
      <formula>$A$16=0</formula>
    </cfRule>
  </conditionalFormatting>
  <dataValidations count="4">
    <dataValidation type="list" allowBlank="1" showInputMessage="1" showErrorMessage="1" sqref="B187:B202 B37:B51 B148:B164 B132:B140 B59:B73 B172:B179 B98:B107 B115:B124" xr:uid="{68ED7425-DAE1-4E77-BFBE-5FCCA86A5452}">
      <formula1>K_Werkpakket</formula1>
    </dataValidation>
    <dataValidation type="list" allowBlank="1" showInputMessage="1" showErrorMessage="1" sqref="C6" xr:uid="{BDB96CDA-6D62-46CB-A695-4512DF53D103}">
      <formula1>K_Type</formula1>
    </dataValidation>
    <dataValidation type="list" allowBlank="1" showInputMessage="1" showErrorMessage="1" sqref="C7" xr:uid="{BBAAECF6-9339-4248-8CB8-290ECD477258}">
      <formula1>K_Omvang</formula1>
    </dataValidation>
    <dataValidation type="list" allowBlank="1" showInputMessage="1" showErrorMessage="1" sqref="C167" xr:uid="{D1233B09-BAE1-482C-B803-2266AB61351A}">
      <formula1>#REF!</formula1>
    </dataValidation>
  </dataValidations>
  <hyperlinks>
    <hyperlink ref="D7" r:id="rId1" xr:uid="{9DA11A1D-7809-46C4-B5E0-7CC37E6EB9CC}"/>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616FB-F498-4557-9364-57B4BA2E931B}">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149</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441" priority="2" stopIfTrue="1">
      <formula>$A$16=0</formula>
    </cfRule>
  </conditionalFormatting>
  <conditionalFormatting sqref="A12:I33 A34:B34 H34:I34 A35:I35 A36:K52 A53:I55 A58:J74 A80:F91 A126:I147 A148:F164 A165:I183 A209:F220 A230:E234">
    <cfRule type="expression" dxfId="440"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39" priority="12" stopIfTrue="1">
      <formula>$A$16=0</formula>
    </cfRule>
  </conditionalFormatting>
  <conditionalFormatting sqref="B29:C29">
    <cfRule type="expression" dxfId="438" priority="27">
      <formula>LEFT($C$29,3)="Let"</formula>
    </cfRule>
  </conditionalFormatting>
  <conditionalFormatting sqref="B33:C33 B36:G52">
    <cfRule type="expression" dxfId="437" priority="22">
      <formula>$A$33="nvt"</formula>
    </cfRule>
  </conditionalFormatting>
  <conditionalFormatting sqref="B55:C55 B58:G74">
    <cfRule type="expression" dxfId="436" priority="23">
      <formula>$A$55="nvt"</formula>
    </cfRule>
  </conditionalFormatting>
  <conditionalFormatting sqref="B94:C94 B97:E108">
    <cfRule type="expression" dxfId="435" priority="20">
      <formula>$A$94="nvt"</formula>
    </cfRule>
  </conditionalFormatting>
  <conditionalFormatting sqref="B111:C111 B114:E125">
    <cfRule type="expression" dxfId="434" priority="8">
      <formula>$A$111="nvt"</formula>
    </cfRule>
  </conditionalFormatting>
  <conditionalFormatting sqref="B128:C128">
    <cfRule type="expression" dxfId="433" priority="19">
      <formula>$A$128="nvt"</formula>
    </cfRule>
  </conditionalFormatting>
  <conditionalFormatting sqref="B17:D26">
    <cfRule type="expression" dxfId="432" priority="25">
      <formula>$A17=0</formula>
    </cfRule>
  </conditionalFormatting>
  <conditionalFormatting sqref="B77:D77 B80:C91">
    <cfRule type="expression" dxfId="431" priority="21">
      <formula>$A$77="nvt"</formula>
    </cfRule>
  </conditionalFormatting>
  <conditionalFormatting sqref="B206:D206 B209:C220">
    <cfRule type="expression" dxfId="430" priority="15">
      <formula>$A$206="nvt"</formula>
    </cfRule>
  </conditionalFormatting>
  <conditionalFormatting sqref="B168:E168">
    <cfRule type="expression" dxfId="429" priority="17">
      <formula>$A$168="nvt"</formula>
    </cfRule>
  </conditionalFormatting>
  <conditionalFormatting sqref="B144:F144">
    <cfRule type="expression" dxfId="428" priority="18">
      <formula>$A$144="nvt"</formula>
    </cfRule>
  </conditionalFormatting>
  <conditionalFormatting sqref="B186:F203 B183:C183">
    <cfRule type="expression" dxfId="427" priority="16">
      <formula>$A$183="nvt"</formula>
    </cfRule>
  </conditionalFormatting>
  <conditionalFormatting sqref="B131:I141">
    <cfRule type="expression" dxfId="426" priority="13">
      <formula>$A$128="nvt"</formula>
    </cfRule>
  </conditionalFormatting>
  <conditionalFormatting sqref="B147:I147 B148:F164 B165:I165">
    <cfRule type="expression" dxfId="425" priority="11">
      <formula>$A$144="nvt"</formula>
    </cfRule>
  </conditionalFormatting>
  <conditionalFormatting sqref="B171:I180">
    <cfRule type="expression" dxfId="424" priority="26">
      <formula>$A$168="nvt"</formula>
    </cfRule>
  </conditionalFormatting>
  <conditionalFormatting sqref="C239">
    <cfRule type="cellIs" dxfId="423" priority="24" operator="notEqual">
      <formula>"JA"</formula>
    </cfRule>
  </conditionalFormatting>
  <conditionalFormatting sqref="D235">
    <cfRule type="expression" dxfId="422" priority="14">
      <formula>C239&lt;&gt;"JA"</formula>
    </cfRule>
  </conditionalFormatting>
  <conditionalFormatting sqref="G186 G188:G203">
    <cfRule type="expression" dxfId="421" priority="7">
      <formula>$A$183="nvt"</formula>
    </cfRule>
  </conditionalFormatting>
  <conditionalFormatting sqref="G187">
    <cfRule type="expression" dxfId="420" priority="3">
      <formula>$A$144="nvt"</formula>
    </cfRule>
  </conditionalFormatting>
  <conditionalFormatting sqref="H186:I186">
    <cfRule type="expression" dxfId="419" priority="5">
      <formula>$A$144="nvt"</formula>
    </cfRule>
  </conditionalFormatting>
  <conditionalFormatting sqref="H203:I203">
    <cfRule type="expression" dxfId="418" priority="6">
      <formula>$A$183="nvt"</formula>
    </cfRule>
  </conditionalFormatting>
  <conditionalFormatting sqref="I186:J186">
    <cfRule type="expression" dxfId="417" priority="4" stopIfTrue="1">
      <formula>$A$16=0</formula>
    </cfRule>
  </conditionalFormatting>
  <conditionalFormatting sqref="J187:J202">
    <cfRule type="expression" dxfId="416" priority="1" stopIfTrue="1">
      <formula>$A$16=0</formula>
    </cfRule>
  </conditionalFormatting>
  <dataValidations count="4">
    <dataValidation type="list" allowBlank="1" showInputMessage="1" showErrorMessage="1" sqref="B187:B202 B37:B51 B148:B164 B132:B140 B59:B73 B172:B179 B98:B107 B115:B124" xr:uid="{60443EB5-1A7D-454C-8FB2-737C9ED07AED}">
      <formula1>K_Werkpakket</formula1>
    </dataValidation>
    <dataValidation type="list" allowBlank="1" showInputMessage="1" showErrorMessage="1" sqref="C6" xr:uid="{3D0323D0-434E-4AA8-9771-3CD43F90A4BD}">
      <formula1>K_Type</formula1>
    </dataValidation>
    <dataValidation type="list" allowBlank="1" showInputMessage="1" showErrorMessage="1" sqref="C7" xr:uid="{B2BD2996-2F05-4951-A95F-220BCC45DF69}">
      <formula1>K_Omvang</formula1>
    </dataValidation>
    <dataValidation type="list" allowBlank="1" showInputMessage="1" showErrorMessage="1" sqref="C167" xr:uid="{13A47F14-8C45-4439-AFDF-87B9B0B31B44}">
      <formula1>#REF!</formula1>
    </dataValidation>
  </dataValidations>
  <hyperlinks>
    <hyperlink ref="D7" r:id="rId1" xr:uid="{FE81E62F-DEC7-47ED-8658-508BA57F0E9D}"/>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FC131-2B06-4912-88EF-2EB2CA99BE2D}">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150</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415" priority="2" stopIfTrue="1">
      <formula>$A$16=0</formula>
    </cfRule>
  </conditionalFormatting>
  <conditionalFormatting sqref="A12:I33 A34:B34 H34:I34 A35:I35 A36:K52 A53:I55 A58:J74 A80:F91 A126:I147 A148:F164 A165:I183 A209:F220 A230:E234">
    <cfRule type="expression" dxfId="414"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13" priority="12" stopIfTrue="1">
      <formula>$A$16=0</formula>
    </cfRule>
  </conditionalFormatting>
  <conditionalFormatting sqref="B29:C29">
    <cfRule type="expression" dxfId="412" priority="27">
      <formula>LEFT($C$29,3)="Let"</formula>
    </cfRule>
  </conditionalFormatting>
  <conditionalFormatting sqref="B33:C33 B36:G52">
    <cfRule type="expression" dxfId="411" priority="22">
      <formula>$A$33="nvt"</formula>
    </cfRule>
  </conditionalFormatting>
  <conditionalFormatting sqref="B55:C55 B58:G74">
    <cfRule type="expression" dxfId="410" priority="23">
      <formula>$A$55="nvt"</formula>
    </cfRule>
  </conditionalFormatting>
  <conditionalFormatting sqref="B94:C94 B97:E108">
    <cfRule type="expression" dxfId="409" priority="20">
      <formula>$A$94="nvt"</formula>
    </cfRule>
  </conditionalFormatting>
  <conditionalFormatting sqref="B111:C111 B114:E125">
    <cfRule type="expression" dxfId="408" priority="8">
      <formula>$A$111="nvt"</formula>
    </cfRule>
  </conditionalFormatting>
  <conditionalFormatting sqref="B128:C128">
    <cfRule type="expression" dxfId="407" priority="19">
      <formula>$A$128="nvt"</formula>
    </cfRule>
  </conditionalFormatting>
  <conditionalFormatting sqref="B17:D26">
    <cfRule type="expression" dxfId="406" priority="25">
      <formula>$A17=0</formula>
    </cfRule>
  </conditionalFormatting>
  <conditionalFormatting sqref="B77:D77 B80:C91">
    <cfRule type="expression" dxfId="405" priority="21">
      <formula>$A$77="nvt"</formula>
    </cfRule>
  </conditionalFormatting>
  <conditionalFormatting sqref="B206:D206 B209:C220">
    <cfRule type="expression" dxfId="404" priority="15">
      <formula>$A$206="nvt"</formula>
    </cfRule>
  </conditionalFormatting>
  <conditionalFormatting sqref="B168:E168">
    <cfRule type="expression" dxfId="403" priority="17">
      <formula>$A$168="nvt"</formula>
    </cfRule>
  </conditionalFormatting>
  <conditionalFormatting sqref="B144:F144">
    <cfRule type="expression" dxfId="402" priority="18">
      <formula>$A$144="nvt"</formula>
    </cfRule>
  </conditionalFormatting>
  <conditionalFormatting sqref="B186:F203 B183:C183">
    <cfRule type="expression" dxfId="401" priority="16">
      <formula>$A$183="nvt"</formula>
    </cfRule>
  </conditionalFormatting>
  <conditionalFormatting sqref="B131:I141">
    <cfRule type="expression" dxfId="400" priority="13">
      <formula>$A$128="nvt"</formula>
    </cfRule>
  </conditionalFormatting>
  <conditionalFormatting sqref="B147:I147 B148:F164 B165:I165">
    <cfRule type="expression" dxfId="399" priority="11">
      <formula>$A$144="nvt"</formula>
    </cfRule>
  </conditionalFormatting>
  <conditionalFormatting sqref="B171:I180">
    <cfRule type="expression" dxfId="398" priority="26">
      <formula>$A$168="nvt"</formula>
    </cfRule>
  </conditionalFormatting>
  <conditionalFormatting sqref="C239">
    <cfRule type="cellIs" dxfId="397" priority="24" operator="notEqual">
      <formula>"JA"</formula>
    </cfRule>
  </conditionalFormatting>
  <conditionalFormatting sqref="D235">
    <cfRule type="expression" dxfId="396" priority="14">
      <formula>C239&lt;&gt;"JA"</formula>
    </cfRule>
  </conditionalFormatting>
  <conditionalFormatting sqref="G186 G188:G203">
    <cfRule type="expression" dxfId="395" priority="7">
      <formula>$A$183="nvt"</formula>
    </cfRule>
  </conditionalFormatting>
  <conditionalFormatting sqref="G187">
    <cfRule type="expression" dxfId="394" priority="3">
      <formula>$A$144="nvt"</formula>
    </cfRule>
  </conditionalFormatting>
  <conditionalFormatting sqref="H186:I186">
    <cfRule type="expression" dxfId="393" priority="5">
      <formula>$A$144="nvt"</formula>
    </cfRule>
  </conditionalFormatting>
  <conditionalFormatting sqref="H203:I203">
    <cfRule type="expression" dxfId="392" priority="6">
      <formula>$A$183="nvt"</formula>
    </cfRule>
  </conditionalFormatting>
  <conditionalFormatting sqref="I186:J186">
    <cfRule type="expression" dxfId="391" priority="4" stopIfTrue="1">
      <formula>$A$16=0</formula>
    </cfRule>
  </conditionalFormatting>
  <conditionalFormatting sqref="J187:J202">
    <cfRule type="expression" dxfId="390" priority="1" stopIfTrue="1">
      <formula>$A$16=0</formula>
    </cfRule>
  </conditionalFormatting>
  <dataValidations count="4">
    <dataValidation type="list" allowBlank="1" showInputMessage="1" showErrorMessage="1" sqref="C167" xr:uid="{CA9CE855-87B4-4231-8F3B-60062C16F5F4}">
      <formula1>#REF!</formula1>
    </dataValidation>
    <dataValidation type="list" allowBlank="1" showInputMessage="1" showErrorMessage="1" sqref="C7" xr:uid="{40320503-3DBF-476F-909C-E7E115116F5B}">
      <formula1>K_Omvang</formula1>
    </dataValidation>
    <dataValidation type="list" allowBlank="1" showInputMessage="1" showErrorMessage="1" sqref="C6" xr:uid="{6ACFE62D-CEC3-48C8-8F68-D418F496A0CA}">
      <formula1>K_Type</formula1>
    </dataValidation>
    <dataValidation type="list" allowBlank="1" showInputMessage="1" showErrorMessage="1" sqref="B187:B202 B37:B51 B148:B164 B132:B140 B59:B73 B172:B179 B98:B107 B115:B124" xr:uid="{74AAA762-799C-4577-A4AC-70064C08C33A}">
      <formula1>K_Werkpakket</formula1>
    </dataValidation>
  </dataValidations>
  <hyperlinks>
    <hyperlink ref="D7" r:id="rId1" xr:uid="{E1E9B22C-7769-4D03-A790-2324B83796B2}"/>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96E6-9E43-45E4-A2AC-79A9B65547E4}">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151</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389" priority="2" stopIfTrue="1">
      <formula>$A$16=0</formula>
    </cfRule>
  </conditionalFormatting>
  <conditionalFormatting sqref="A12:I33 A34:B34 H34:I34 A35:I35 A36:K52 A53:I55 A58:J74 A80:F91 A126:I147 A148:F164 A165:I183 A209:F220 A230:E234">
    <cfRule type="expression" dxfId="388"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387" priority="12" stopIfTrue="1">
      <formula>$A$16=0</formula>
    </cfRule>
  </conditionalFormatting>
  <conditionalFormatting sqref="B29:C29">
    <cfRule type="expression" dxfId="386" priority="27">
      <formula>LEFT($C$29,3)="Let"</formula>
    </cfRule>
  </conditionalFormatting>
  <conditionalFormatting sqref="B33:C33 B36:G52">
    <cfRule type="expression" dxfId="385" priority="22">
      <formula>$A$33="nvt"</formula>
    </cfRule>
  </conditionalFormatting>
  <conditionalFormatting sqref="B55:C55 B58:G74">
    <cfRule type="expression" dxfId="384" priority="23">
      <formula>$A$55="nvt"</formula>
    </cfRule>
  </conditionalFormatting>
  <conditionalFormatting sqref="B94:C94 B97:E108">
    <cfRule type="expression" dxfId="383" priority="20">
      <formula>$A$94="nvt"</formula>
    </cfRule>
  </conditionalFormatting>
  <conditionalFormatting sqref="B111:C111 B114:E125">
    <cfRule type="expression" dxfId="382" priority="8">
      <formula>$A$111="nvt"</formula>
    </cfRule>
  </conditionalFormatting>
  <conditionalFormatting sqref="B128:C128">
    <cfRule type="expression" dxfId="381" priority="19">
      <formula>$A$128="nvt"</formula>
    </cfRule>
  </conditionalFormatting>
  <conditionalFormatting sqref="B17:D26">
    <cfRule type="expression" dxfId="380" priority="25">
      <formula>$A17=0</formula>
    </cfRule>
  </conditionalFormatting>
  <conditionalFormatting sqref="B77:D77 B80:C91">
    <cfRule type="expression" dxfId="379" priority="21">
      <formula>$A$77="nvt"</formula>
    </cfRule>
  </conditionalFormatting>
  <conditionalFormatting sqref="B206:D206 B209:C220">
    <cfRule type="expression" dxfId="378" priority="15">
      <formula>$A$206="nvt"</formula>
    </cfRule>
  </conditionalFormatting>
  <conditionalFormatting sqref="B168:E168">
    <cfRule type="expression" dxfId="377" priority="17">
      <formula>$A$168="nvt"</formula>
    </cfRule>
  </conditionalFormatting>
  <conditionalFormatting sqref="B144:F144">
    <cfRule type="expression" dxfId="376" priority="18">
      <formula>$A$144="nvt"</formula>
    </cfRule>
  </conditionalFormatting>
  <conditionalFormatting sqref="B186:F203 B183:C183">
    <cfRule type="expression" dxfId="375" priority="16">
      <formula>$A$183="nvt"</formula>
    </cfRule>
  </conditionalFormatting>
  <conditionalFormatting sqref="B131:I141">
    <cfRule type="expression" dxfId="374" priority="13">
      <formula>$A$128="nvt"</formula>
    </cfRule>
  </conditionalFormatting>
  <conditionalFormatting sqref="B147:I147 B148:F164 B165:I165">
    <cfRule type="expression" dxfId="373" priority="11">
      <formula>$A$144="nvt"</formula>
    </cfRule>
  </conditionalFormatting>
  <conditionalFormatting sqref="B171:I180">
    <cfRule type="expression" dxfId="372" priority="26">
      <formula>$A$168="nvt"</formula>
    </cfRule>
  </conditionalFormatting>
  <conditionalFormatting sqref="C239">
    <cfRule type="cellIs" dxfId="371" priority="24" operator="notEqual">
      <formula>"JA"</formula>
    </cfRule>
  </conditionalFormatting>
  <conditionalFormatting sqref="D235">
    <cfRule type="expression" dxfId="370" priority="14">
      <formula>C239&lt;&gt;"JA"</formula>
    </cfRule>
  </conditionalFormatting>
  <conditionalFormatting sqref="G186 G188:G203">
    <cfRule type="expression" dxfId="369" priority="7">
      <formula>$A$183="nvt"</formula>
    </cfRule>
  </conditionalFormatting>
  <conditionalFormatting sqref="G187">
    <cfRule type="expression" dxfId="368" priority="3">
      <formula>$A$144="nvt"</formula>
    </cfRule>
  </conditionalFormatting>
  <conditionalFormatting sqref="H186:I186">
    <cfRule type="expression" dxfId="367" priority="5">
      <formula>$A$144="nvt"</formula>
    </cfRule>
  </conditionalFormatting>
  <conditionalFormatting sqref="H203:I203">
    <cfRule type="expression" dxfId="366" priority="6">
      <formula>$A$183="nvt"</formula>
    </cfRule>
  </conditionalFormatting>
  <conditionalFormatting sqref="I186:J186">
    <cfRule type="expression" dxfId="365" priority="4" stopIfTrue="1">
      <formula>$A$16=0</formula>
    </cfRule>
  </conditionalFormatting>
  <conditionalFormatting sqref="J187:J202">
    <cfRule type="expression" dxfId="364" priority="1" stopIfTrue="1">
      <formula>$A$16=0</formula>
    </cfRule>
  </conditionalFormatting>
  <dataValidations count="4">
    <dataValidation type="list" allowBlank="1" showInputMessage="1" showErrorMessage="1" sqref="C167" xr:uid="{F13606C7-5CBA-4F14-AF0B-6B8D45708929}">
      <formula1>#REF!</formula1>
    </dataValidation>
    <dataValidation type="list" allowBlank="1" showInputMessage="1" showErrorMessage="1" sqref="C7" xr:uid="{4D29E410-E921-463C-931A-25A9BABD8CE8}">
      <formula1>K_Omvang</formula1>
    </dataValidation>
    <dataValidation type="list" allowBlank="1" showInputMessage="1" showErrorMessage="1" sqref="C6" xr:uid="{C0289A43-D7E5-47C5-BE29-1A1F9222785A}">
      <formula1>K_Type</formula1>
    </dataValidation>
    <dataValidation type="list" allowBlank="1" showInputMessage="1" showErrorMessage="1" sqref="B187:B202 B37:B51 B148:B164 B132:B140 B59:B73 B172:B179 B98:B107 B115:B124" xr:uid="{B9CA5E75-5793-4B61-900E-FAB5E68F3EF3}">
      <formula1>K_Werkpakket</formula1>
    </dataValidation>
  </dataValidations>
  <hyperlinks>
    <hyperlink ref="D7" r:id="rId1" xr:uid="{875572D9-9487-4369-822A-DBF19F57D61A}"/>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B2B0B-44EE-419A-8B4E-683402F65438}">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152</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363" priority="2" stopIfTrue="1">
      <formula>$A$16=0</formula>
    </cfRule>
  </conditionalFormatting>
  <conditionalFormatting sqref="A12:I33 A34:B34 H34:I34 A35:I35 A36:K52 A53:I55 A58:J74 A80:F91 A126:I147 A148:F164 A165:I183 A209:F220 A230:E234">
    <cfRule type="expression" dxfId="362"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361" priority="12" stopIfTrue="1">
      <formula>$A$16=0</formula>
    </cfRule>
  </conditionalFormatting>
  <conditionalFormatting sqref="B29:C29">
    <cfRule type="expression" dxfId="360" priority="27">
      <formula>LEFT($C$29,3)="Let"</formula>
    </cfRule>
  </conditionalFormatting>
  <conditionalFormatting sqref="B33:C33 B36:G52">
    <cfRule type="expression" dxfId="359" priority="22">
      <formula>$A$33="nvt"</formula>
    </cfRule>
  </conditionalFormatting>
  <conditionalFormatting sqref="B55:C55 B58:G74">
    <cfRule type="expression" dxfId="358" priority="23">
      <formula>$A$55="nvt"</formula>
    </cfRule>
  </conditionalFormatting>
  <conditionalFormatting sqref="B94:C94 B97:E108">
    <cfRule type="expression" dxfId="357" priority="20">
      <formula>$A$94="nvt"</formula>
    </cfRule>
  </conditionalFormatting>
  <conditionalFormatting sqref="B111:C111 B114:E125">
    <cfRule type="expression" dxfId="356" priority="8">
      <formula>$A$111="nvt"</formula>
    </cfRule>
  </conditionalFormatting>
  <conditionalFormatting sqref="B128:C128">
    <cfRule type="expression" dxfId="355" priority="19">
      <formula>$A$128="nvt"</formula>
    </cfRule>
  </conditionalFormatting>
  <conditionalFormatting sqref="B17:D26">
    <cfRule type="expression" dxfId="354" priority="25">
      <formula>$A17=0</formula>
    </cfRule>
  </conditionalFormatting>
  <conditionalFormatting sqref="B77:D77 B80:C91">
    <cfRule type="expression" dxfId="353" priority="21">
      <formula>$A$77="nvt"</formula>
    </cfRule>
  </conditionalFormatting>
  <conditionalFormatting sqref="B206:D206 B209:C220">
    <cfRule type="expression" dxfId="352" priority="15">
      <formula>$A$206="nvt"</formula>
    </cfRule>
  </conditionalFormatting>
  <conditionalFormatting sqref="B168:E168">
    <cfRule type="expression" dxfId="351" priority="17">
      <formula>$A$168="nvt"</formula>
    </cfRule>
  </conditionalFormatting>
  <conditionalFormatting sqref="B144:F144">
    <cfRule type="expression" dxfId="350" priority="18">
      <formula>$A$144="nvt"</formula>
    </cfRule>
  </conditionalFormatting>
  <conditionalFormatting sqref="B186:F203 B183:C183">
    <cfRule type="expression" dxfId="349" priority="16">
      <formula>$A$183="nvt"</formula>
    </cfRule>
  </conditionalFormatting>
  <conditionalFormatting sqref="B131:I141">
    <cfRule type="expression" dxfId="348" priority="13">
      <formula>$A$128="nvt"</formula>
    </cfRule>
  </conditionalFormatting>
  <conditionalFormatting sqref="B147:I147 B148:F164 B165:I165">
    <cfRule type="expression" dxfId="347" priority="11">
      <formula>$A$144="nvt"</formula>
    </cfRule>
  </conditionalFormatting>
  <conditionalFormatting sqref="B171:I180">
    <cfRule type="expression" dxfId="346" priority="26">
      <formula>$A$168="nvt"</formula>
    </cfRule>
  </conditionalFormatting>
  <conditionalFormatting sqref="C239">
    <cfRule type="cellIs" dxfId="345" priority="24" operator="notEqual">
      <formula>"JA"</formula>
    </cfRule>
  </conditionalFormatting>
  <conditionalFormatting sqref="D235">
    <cfRule type="expression" dxfId="344" priority="14">
      <formula>C239&lt;&gt;"JA"</formula>
    </cfRule>
  </conditionalFormatting>
  <conditionalFormatting sqref="G186 G188:G203">
    <cfRule type="expression" dxfId="343" priority="7">
      <formula>$A$183="nvt"</formula>
    </cfRule>
  </conditionalFormatting>
  <conditionalFormatting sqref="G187">
    <cfRule type="expression" dxfId="342" priority="3">
      <formula>$A$144="nvt"</formula>
    </cfRule>
  </conditionalFormatting>
  <conditionalFormatting sqref="H186:I186">
    <cfRule type="expression" dxfId="341" priority="5">
      <formula>$A$144="nvt"</formula>
    </cfRule>
  </conditionalFormatting>
  <conditionalFormatting sqref="H203:I203">
    <cfRule type="expression" dxfId="340" priority="6">
      <formula>$A$183="nvt"</formula>
    </cfRule>
  </conditionalFormatting>
  <conditionalFormatting sqref="I186:J186">
    <cfRule type="expression" dxfId="339" priority="4" stopIfTrue="1">
      <formula>$A$16=0</formula>
    </cfRule>
  </conditionalFormatting>
  <conditionalFormatting sqref="J187:J202">
    <cfRule type="expression" dxfId="338" priority="1" stopIfTrue="1">
      <formula>$A$16=0</formula>
    </cfRule>
  </conditionalFormatting>
  <dataValidations count="4">
    <dataValidation type="list" allowBlank="1" showInputMessage="1" showErrorMessage="1" sqref="B187:B202 B37:B51 B148:B164 B132:B140 B59:B73 B172:B179 B98:B107 B115:B124" xr:uid="{4FEEF6FF-258B-4785-AFA1-D6AAC1D0E208}">
      <formula1>K_Werkpakket</formula1>
    </dataValidation>
    <dataValidation type="list" allowBlank="1" showInputMessage="1" showErrorMessage="1" sqref="C6" xr:uid="{443DE1A2-82BE-4DDD-B9D7-457048D95CFC}">
      <formula1>K_Type</formula1>
    </dataValidation>
    <dataValidation type="list" allowBlank="1" showInputMessage="1" showErrorMessage="1" sqref="C7" xr:uid="{A64BA582-BF52-42DB-A0BA-B205D7BFC7B8}">
      <formula1>K_Omvang</formula1>
    </dataValidation>
    <dataValidation type="list" allowBlank="1" showInputMessage="1" showErrorMessage="1" sqref="C167" xr:uid="{29F2851F-64FF-4D53-BAE2-A945D706D613}">
      <formula1>#REF!</formula1>
    </dataValidation>
  </dataValidations>
  <hyperlinks>
    <hyperlink ref="D7" r:id="rId1" xr:uid="{F03E97A6-7244-4864-8DE0-5DA868130A24}"/>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CAA51-AE4A-4FA8-AD3D-CFE728C94B9A}">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153</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337" priority="2" stopIfTrue="1">
      <formula>$A$16=0</formula>
    </cfRule>
  </conditionalFormatting>
  <conditionalFormatting sqref="A12:I33 A34:B34 H34:I34 A35:I35 A36:K52 A53:I55 A58:J74 A80:F91 A126:I147 A148:F164 A165:I183 A209:F220 A230:E234">
    <cfRule type="expression" dxfId="336"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335" priority="12" stopIfTrue="1">
      <formula>$A$16=0</formula>
    </cfRule>
  </conditionalFormatting>
  <conditionalFormatting sqref="B29:C29">
    <cfRule type="expression" dxfId="334" priority="27">
      <formula>LEFT($C$29,3)="Let"</formula>
    </cfRule>
  </conditionalFormatting>
  <conditionalFormatting sqref="B33:C33 B36:G52">
    <cfRule type="expression" dxfId="333" priority="22">
      <formula>$A$33="nvt"</formula>
    </cfRule>
  </conditionalFormatting>
  <conditionalFormatting sqref="B55:C55 B58:G74">
    <cfRule type="expression" dxfId="332" priority="23">
      <formula>$A$55="nvt"</formula>
    </cfRule>
  </conditionalFormatting>
  <conditionalFormatting sqref="B94:C94 B97:E108">
    <cfRule type="expression" dxfId="331" priority="20">
      <formula>$A$94="nvt"</formula>
    </cfRule>
  </conditionalFormatting>
  <conditionalFormatting sqref="B111:C111 B114:E125">
    <cfRule type="expression" dxfId="330" priority="8">
      <formula>$A$111="nvt"</formula>
    </cfRule>
  </conditionalFormatting>
  <conditionalFormatting sqref="B128:C128">
    <cfRule type="expression" dxfId="329" priority="19">
      <formula>$A$128="nvt"</formula>
    </cfRule>
  </conditionalFormatting>
  <conditionalFormatting sqref="B17:D26">
    <cfRule type="expression" dxfId="328" priority="25">
      <formula>$A17=0</formula>
    </cfRule>
  </conditionalFormatting>
  <conditionalFormatting sqref="B77:D77 B80:C91">
    <cfRule type="expression" dxfId="327" priority="21">
      <formula>$A$77="nvt"</formula>
    </cfRule>
  </conditionalFormatting>
  <conditionalFormatting sqref="B206:D206 B209:C220">
    <cfRule type="expression" dxfId="326" priority="15">
      <formula>$A$206="nvt"</formula>
    </cfRule>
  </conditionalFormatting>
  <conditionalFormatting sqref="B168:E168">
    <cfRule type="expression" dxfId="325" priority="17">
      <formula>$A$168="nvt"</formula>
    </cfRule>
  </conditionalFormatting>
  <conditionalFormatting sqref="B144:F144">
    <cfRule type="expression" dxfId="324" priority="18">
      <formula>$A$144="nvt"</formula>
    </cfRule>
  </conditionalFormatting>
  <conditionalFormatting sqref="B186:F203 B183:C183">
    <cfRule type="expression" dxfId="323" priority="16">
      <formula>$A$183="nvt"</formula>
    </cfRule>
  </conditionalFormatting>
  <conditionalFormatting sqref="B131:I141">
    <cfRule type="expression" dxfId="322" priority="13">
      <formula>$A$128="nvt"</formula>
    </cfRule>
  </conditionalFormatting>
  <conditionalFormatting sqref="B147:I147 B148:F164 B165:I165">
    <cfRule type="expression" dxfId="321" priority="11">
      <formula>$A$144="nvt"</formula>
    </cfRule>
  </conditionalFormatting>
  <conditionalFormatting sqref="B171:I180">
    <cfRule type="expression" dxfId="320" priority="26">
      <formula>$A$168="nvt"</formula>
    </cfRule>
  </conditionalFormatting>
  <conditionalFormatting sqref="C239">
    <cfRule type="cellIs" dxfId="319" priority="24" operator="notEqual">
      <formula>"JA"</formula>
    </cfRule>
  </conditionalFormatting>
  <conditionalFormatting sqref="D235">
    <cfRule type="expression" dxfId="318" priority="14">
      <formula>C239&lt;&gt;"JA"</formula>
    </cfRule>
  </conditionalFormatting>
  <conditionalFormatting sqref="G186 G188:G203">
    <cfRule type="expression" dxfId="317" priority="7">
      <formula>$A$183="nvt"</formula>
    </cfRule>
  </conditionalFormatting>
  <conditionalFormatting sqref="G187">
    <cfRule type="expression" dxfId="316" priority="3">
      <formula>$A$144="nvt"</formula>
    </cfRule>
  </conditionalFormatting>
  <conditionalFormatting sqref="H186:I186">
    <cfRule type="expression" dxfId="315" priority="5">
      <formula>$A$144="nvt"</formula>
    </cfRule>
  </conditionalFormatting>
  <conditionalFormatting sqref="H203:I203">
    <cfRule type="expression" dxfId="314" priority="6">
      <formula>$A$183="nvt"</formula>
    </cfRule>
  </conditionalFormatting>
  <conditionalFormatting sqref="I186:J186">
    <cfRule type="expression" dxfId="313" priority="4" stopIfTrue="1">
      <formula>$A$16=0</formula>
    </cfRule>
  </conditionalFormatting>
  <conditionalFormatting sqref="J187:J202">
    <cfRule type="expression" dxfId="312" priority="1" stopIfTrue="1">
      <formula>$A$16=0</formula>
    </cfRule>
  </conditionalFormatting>
  <dataValidations count="4">
    <dataValidation type="list" allowBlank="1" showInputMessage="1" showErrorMessage="1" sqref="C167" xr:uid="{22AF8591-E4B0-4BEB-8D0C-D0DC2D5BEA4D}">
      <formula1>#REF!</formula1>
    </dataValidation>
    <dataValidation type="list" allowBlank="1" showInputMessage="1" showErrorMessage="1" sqref="C7" xr:uid="{BC028E14-28C4-4F57-B86D-15E017AD3119}">
      <formula1>K_Omvang</formula1>
    </dataValidation>
    <dataValidation type="list" allowBlank="1" showInputMessage="1" showErrorMessage="1" sqref="C6" xr:uid="{F89F5648-11AB-4D10-8680-66DEBFDE193C}">
      <formula1>K_Type</formula1>
    </dataValidation>
    <dataValidation type="list" allowBlank="1" showInputMessage="1" showErrorMessage="1" sqref="B187:B202 B37:B51 B148:B164 B132:B140 B59:B73 B172:B179 B98:B107 B115:B124" xr:uid="{C7FB9A94-8F95-4CF1-AAE8-A9C8B189ABE3}">
      <formula1>K_Werkpakket</formula1>
    </dataValidation>
  </dataValidations>
  <hyperlinks>
    <hyperlink ref="D7" r:id="rId1" xr:uid="{E56748DF-2036-4940-A12A-848CD856A449}"/>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E897-0F43-4765-9824-4F12EC0769F3}">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154</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311" priority="2" stopIfTrue="1">
      <formula>$A$16=0</formula>
    </cfRule>
  </conditionalFormatting>
  <conditionalFormatting sqref="A12:I33 A34:B34 H34:I34 A35:I35 A36:K52 A53:I55 A58:J74 A80:F91 A126:I147 A148:F164 A165:I183 A209:F220 A230:E234">
    <cfRule type="expression" dxfId="310"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309" priority="12" stopIfTrue="1">
      <formula>$A$16=0</formula>
    </cfRule>
  </conditionalFormatting>
  <conditionalFormatting sqref="B29:C29">
    <cfRule type="expression" dxfId="308" priority="27">
      <formula>LEFT($C$29,3)="Let"</formula>
    </cfRule>
  </conditionalFormatting>
  <conditionalFormatting sqref="B33:C33 B36:G52">
    <cfRule type="expression" dxfId="307" priority="22">
      <formula>$A$33="nvt"</formula>
    </cfRule>
  </conditionalFormatting>
  <conditionalFormatting sqref="B55:C55 B58:G74">
    <cfRule type="expression" dxfId="306" priority="23">
      <formula>$A$55="nvt"</formula>
    </cfRule>
  </conditionalFormatting>
  <conditionalFormatting sqref="B94:C94 B97:E108">
    <cfRule type="expression" dxfId="305" priority="20">
      <formula>$A$94="nvt"</formula>
    </cfRule>
  </conditionalFormatting>
  <conditionalFormatting sqref="B111:C111 B114:E125">
    <cfRule type="expression" dxfId="304" priority="8">
      <formula>$A$111="nvt"</formula>
    </cfRule>
  </conditionalFormatting>
  <conditionalFormatting sqref="B128:C128">
    <cfRule type="expression" dxfId="303" priority="19">
      <formula>$A$128="nvt"</formula>
    </cfRule>
  </conditionalFormatting>
  <conditionalFormatting sqref="B17:D26">
    <cfRule type="expression" dxfId="302" priority="25">
      <formula>$A17=0</formula>
    </cfRule>
  </conditionalFormatting>
  <conditionalFormatting sqref="B77:D77 B80:C91">
    <cfRule type="expression" dxfId="301" priority="21">
      <formula>$A$77="nvt"</formula>
    </cfRule>
  </conditionalFormatting>
  <conditionalFormatting sqref="B206:D206 B209:C220">
    <cfRule type="expression" dxfId="300" priority="15">
      <formula>$A$206="nvt"</formula>
    </cfRule>
  </conditionalFormatting>
  <conditionalFormatting sqref="B168:E168">
    <cfRule type="expression" dxfId="299" priority="17">
      <formula>$A$168="nvt"</formula>
    </cfRule>
  </conditionalFormatting>
  <conditionalFormatting sqref="B144:F144">
    <cfRule type="expression" dxfId="298" priority="18">
      <formula>$A$144="nvt"</formula>
    </cfRule>
  </conditionalFormatting>
  <conditionalFormatting sqref="B186:F203 B183:C183">
    <cfRule type="expression" dxfId="297" priority="16">
      <formula>$A$183="nvt"</formula>
    </cfRule>
  </conditionalFormatting>
  <conditionalFormatting sqref="B131:I141">
    <cfRule type="expression" dxfId="296" priority="13">
      <formula>$A$128="nvt"</formula>
    </cfRule>
  </conditionalFormatting>
  <conditionalFormatting sqref="B147:I147 B148:F164 B165:I165">
    <cfRule type="expression" dxfId="295" priority="11">
      <formula>$A$144="nvt"</formula>
    </cfRule>
  </conditionalFormatting>
  <conditionalFormatting sqref="B171:I180">
    <cfRule type="expression" dxfId="294" priority="26">
      <formula>$A$168="nvt"</formula>
    </cfRule>
  </conditionalFormatting>
  <conditionalFormatting sqref="C239">
    <cfRule type="cellIs" dxfId="293" priority="24" operator="notEqual">
      <formula>"JA"</formula>
    </cfRule>
  </conditionalFormatting>
  <conditionalFormatting sqref="D235">
    <cfRule type="expression" dxfId="292" priority="14">
      <formula>C239&lt;&gt;"JA"</formula>
    </cfRule>
  </conditionalFormatting>
  <conditionalFormatting sqref="G186 G188:G203">
    <cfRule type="expression" dxfId="291" priority="7">
      <formula>$A$183="nvt"</formula>
    </cfRule>
  </conditionalFormatting>
  <conditionalFormatting sqref="G187">
    <cfRule type="expression" dxfId="290" priority="3">
      <formula>$A$144="nvt"</formula>
    </cfRule>
  </conditionalFormatting>
  <conditionalFormatting sqref="H186:I186">
    <cfRule type="expression" dxfId="289" priority="5">
      <formula>$A$144="nvt"</formula>
    </cfRule>
  </conditionalFormatting>
  <conditionalFormatting sqref="H203:I203">
    <cfRule type="expression" dxfId="288" priority="6">
      <formula>$A$183="nvt"</formula>
    </cfRule>
  </conditionalFormatting>
  <conditionalFormatting sqref="I186:J186">
    <cfRule type="expression" dxfId="287" priority="4" stopIfTrue="1">
      <formula>$A$16=0</formula>
    </cfRule>
  </conditionalFormatting>
  <conditionalFormatting sqref="J187:J202">
    <cfRule type="expression" dxfId="286" priority="1" stopIfTrue="1">
      <formula>$A$16=0</formula>
    </cfRule>
  </conditionalFormatting>
  <dataValidations count="4">
    <dataValidation type="list" allowBlank="1" showInputMessage="1" showErrorMessage="1" sqref="B187:B202 B37:B51 B148:B164 B132:B140 B59:B73 B172:B179 B98:B107 B115:B124" xr:uid="{778B5D24-52B4-4BFA-94E4-C215A0F7BE64}">
      <formula1>K_Werkpakket</formula1>
    </dataValidation>
    <dataValidation type="list" allowBlank="1" showInputMessage="1" showErrorMessage="1" sqref="C6" xr:uid="{09AC6CF2-4779-4661-B612-01343CD4BB77}">
      <formula1>K_Type</formula1>
    </dataValidation>
    <dataValidation type="list" allowBlank="1" showInputMessage="1" showErrorMessage="1" sqref="C7" xr:uid="{8651D0FA-53E1-47D9-914C-A76719A38E7F}">
      <formula1>K_Omvang</formula1>
    </dataValidation>
    <dataValidation type="list" allowBlank="1" showInputMessage="1" showErrorMessage="1" sqref="C167" xr:uid="{F8821A5E-8C45-4435-B168-BE1E9915F02C}">
      <formula1>#REF!</formula1>
    </dataValidation>
  </dataValidations>
  <hyperlinks>
    <hyperlink ref="D7" r:id="rId1" xr:uid="{82F0E930-46AE-4923-AC87-0F282EC7C1C0}"/>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CE77-75D5-436D-8D89-92E85A7777B9}">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155</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285" priority="2" stopIfTrue="1">
      <formula>$A$16=0</formula>
    </cfRule>
  </conditionalFormatting>
  <conditionalFormatting sqref="A12:I33 A34:B34 H34:I34 A35:I35 A36:K52 A53:I55 A58:J74 A80:F91 A126:I147 A148:F164 A165:I183 A209:F220 A230:E234">
    <cfRule type="expression" dxfId="284"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83" priority="12" stopIfTrue="1">
      <formula>$A$16=0</formula>
    </cfRule>
  </conditionalFormatting>
  <conditionalFormatting sqref="B29:C29">
    <cfRule type="expression" dxfId="282" priority="27">
      <formula>LEFT($C$29,3)="Let"</formula>
    </cfRule>
  </conditionalFormatting>
  <conditionalFormatting sqref="B33:C33 B36:G52">
    <cfRule type="expression" dxfId="281" priority="22">
      <formula>$A$33="nvt"</formula>
    </cfRule>
  </conditionalFormatting>
  <conditionalFormatting sqref="B55:C55 B58:G74">
    <cfRule type="expression" dxfId="280" priority="23">
      <formula>$A$55="nvt"</formula>
    </cfRule>
  </conditionalFormatting>
  <conditionalFormatting sqref="B94:C94 B97:E108">
    <cfRule type="expression" dxfId="279" priority="20">
      <formula>$A$94="nvt"</formula>
    </cfRule>
  </conditionalFormatting>
  <conditionalFormatting sqref="B111:C111 B114:E125">
    <cfRule type="expression" dxfId="278" priority="8">
      <formula>$A$111="nvt"</formula>
    </cfRule>
  </conditionalFormatting>
  <conditionalFormatting sqref="B128:C128">
    <cfRule type="expression" dxfId="277" priority="19">
      <formula>$A$128="nvt"</formula>
    </cfRule>
  </conditionalFormatting>
  <conditionalFormatting sqref="B17:D26">
    <cfRule type="expression" dxfId="276" priority="25">
      <formula>$A17=0</formula>
    </cfRule>
  </conditionalFormatting>
  <conditionalFormatting sqref="B77:D77 B80:C91">
    <cfRule type="expression" dxfId="275" priority="21">
      <formula>$A$77="nvt"</formula>
    </cfRule>
  </conditionalFormatting>
  <conditionalFormatting sqref="B206:D206 B209:C220">
    <cfRule type="expression" dxfId="274" priority="15">
      <formula>$A$206="nvt"</formula>
    </cfRule>
  </conditionalFormatting>
  <conditionalFormatting sqref="B168:E168">
    <cfRule type="expression" dxfId="273" priority="17">
      <formula>$A$168="nvt"</formula>
    </cfRule>
  </conditionalFormatting>
  <conditionalFormatting sqref="B144:F144">
    <cfRule type="expression" dxfId="272" priority="18">
      <formula>$A$144="nvt"</formula>
    </cfRule>
  </conditionalFormatting>
  <conditionalFormatting sqref="B186:F203 B183:C183">
    <cfRule type="expression" dxfId="271" priority="16">
      <formula>$A$183="nvt"</formula>
    </cfRule>
  </conditionalFormatting>
  <conditionalFormatting sqref="B131:I141">
    <cfRule type="expression" dxfId="270" priority="13">
      <formula>$A$128="nvt"</formula>
    </cfRule>
  </conditionalFormatting>
  <conditionalFormatting sqref="B147:I147 B148:F164 B165:I165">
    <cfRule type="expression" dxfId="269" priority="11">
      <formula>$A$144="nvt"</formula>
    </cfRule>
  </conditionalFormatting>
  <conditionalFormatting sqref="B171:I180">
    <cfRule type="expression" dxfId="268" priority="26">
      <formula>$A$168="nvt"</formula>
    </cfRule>
  </conditionalFormatting>
  <conditionalFormatting sqref="C239">
    <cfRule type="cellIs" dxfId="267" priority="24" operator="notEqual">
      <formula>"JA"</formula>
    </cfRule>
  </conditionalFormatting>
  <conditionalFormatting sqref="D235">
    <cfRule type="expression" dxfId="266" priority="14">
      <formula>C239&lt;&gt;"JA"</formula>
    </cfRule>
  </conditionalFormatting>
  <conditionalFormatting sqref="G186 G188:G203">
    <cfRule type="expression" dxfId="265" priority="7">
      <formula>$A$183="nvt"</formula>
    </cfRule>
  </conditionalFormatting>
  <conditionalFormatting sqref="G187">
    <cfRule type="expression" dxfId="264" priority="3">
      <formula>$A$144="nvt"</formula>
    </cfRule>
  </conditionalFormatting>
  <conditionalFormatting sqref="H186:I186">
    <cfRule type="expression" dxfId="263" priority="5">
      <formula>$A$144="nvt"</formula>
    </cfRule>
  </conditionalFormatting>
  <conditionalFormatting sqref="H203:I203">
    <cfRule type="expression" dxfId="262" priority="6">
      <formula>$A$183="nvt"</formula>
    </cfRule>
  </conditionalFormatting>
  <conditionalFormatting sqref="I186:J186">
    <cfRule type="expression" dxfId="261" priority="4" stopIfTrue="1">
      <formula>$A$16=0</formula>
    </cfRule>
  </conditionalFormatting>
  <conditionalFormatting sqref="J187:J202">
    <cfRule type="expression" dxfId="260" priority="1" stopIfTrue="1">
      <formula>$A$16=0</formula>
    </cfRule>
  </conditionalFormatting>
  <dataValidations count="4">
    <dataValidation type="list" allowBlank="1" showInputMessage="1" showErrorMessage="1" sqref="C167" xr:uid="{29C1C60F-1784-4355-8032-019E57C303CB}">
      <formula1>#REF!</formula1>
    </dataValidation>
    <dataValidation type="list" allowBlank="1" showInputMessage="1" showErrorMessage="1" sqref="C7" xr:uid="{AEFD9003-1C7E-48A8-8D48-2E4806E3A0E9}">
      <formula1>K_Omvang</formula1>
    </dataValidation>
    <dataValidation type="list" allowBlank="1" showInputMessage="1" showErrorMessage="1" sqref="C6" xr:uid="{3EB7CAFD-84AF-4863-99CD-4DE114395F58}">
      <formula1>K_Type</formula1>
    </dataValidation>
    <dataValidation type="list" allowBlank="1" showInputMessage="1" showErrorMessage="1" sqref="B187:B202 B37:B51 B148:B164 B132:B140 B59:B73 B172:B179 B98:B107 B115:B124" xr:uid="{10960C39-F473-4011-A7B6-7C345EDFE4C8}">
      <formula1>K_Werkpakket</formula1>
    </dataValidation>
  </dataValidations>
  <hyperlinks>
    <hyperlink ref="D7" r:id="rId1" xr:uid="{94DE343B-52C2-4B5C-9817-D98BFD36B82B}"/>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B4ED-35C5-46B7-B7DA-F70EC327A116}">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156</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259" priority="2" stopIfTrue="1">
      <formula>$A$16=0</formula>
    </cfRule>
  </conditionalFormatting>
  <conditionalFormatting sqref="A12:I33 A34:B34 H34:I34 A35:I35 A36:K52 A53:I55 A58:J74 A80:F91 A126:I147 A148:F164 A165:I183 A209:F220 A230:E234">
    <cfRule type="expression" dxfId="258"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57" priority="12" stopIfTrue="1">
      <formula>$A$16=0</formula>
    </cfRule>
  </conditionalFormatting>
  <conditionalFormatting sqref="B29:C29">
    <cfRule type="expression" dxfId="256" priority="27">
      <formula>LEFT($C$29,3)="Let"</formula>
    </cfRule>
  </conditionalFormatting>
  <conditionalFormatting sqref="B33:C33 B36:G52">
    <cfRule type="expression" dxfId="255" priority="22">
      <formula>$A$33="nvt"</formula>
    </cfRule>
  </conditionalFormatting>
  <conditionalFormatting sqref="B55:C55 B58:G74">
    <cfRule type="expression" dxfId="254" priority="23">
      <formula>$A$55="nvt"</formula>
    </cfRule>
  </conditionalFormatting>
  <conditionalFormatting sqref="B94:C94 B97:E108">
    <cfRule type="expression" dxfId="253" priority="20">
      <formula>$A$94="nvt"</formula>
    </cfRule>
  </conditionalFormatting>
  <conditionalFormatting sqref="B111:C111 B114:E125">
    <cfRule type="expression" dxfId="252" priority="8">
      <formula>$A$111="nvt"</formula>
    </cfRule>
  </conditionalFormatting>
  <conditionalFormatting sqref="B128:C128">
    <cfRule type="expression" dxfId="251" priority="19">
      <formula>$A$128="nvt"</formula>
    </cfRule>
  </conditionalFormatting>
  <conditionalFormatting sqref="B17:D26">
    <cfRule type="expression" dxfId="250" priority="25">
      <formula>$A17=0</formula>
    </cfRule>
  </conditionalFormatting>
  <conditionalFormatting sqref="B77:D77 B80:C91">
    <cfRule type="expression" dxfId="249" priority="21">
      <formula>$A$77="nvt"</formula>
    </cfRule>
  </conditionalFormatting>
  <conditionalFormatting sqref="B206:D206 B209:C220">
    <cfRule type="expression" dxfId="248" priority="15">
      <formula>$A$206="nvt"</formula>
    </cfRule>
  </conditionalFormatting>
  <conditionalFormatting sqref="B168:E168">
    <cfRule type="expression" dxfId="247" priority="17">
      <formula>$A$168="nvt"</formula>
    </cfRule>
  </conditionalFormatting>
  <conditionalFormatting sqref="B144:F144">
    <cfRule type="expression" dxfId="246" priority="18">
      <formula>$A$144="nvt"</formula>
    </cfRule>
  </conditionalFormatting>
  <conditionalFormatting sqref="B186:F203 B183:C183">
    <cfRule type="expression" dxfId="245" priority="16">
      <formula>$A$183="nvt"</formula>
    </cfRule>
  </conditionalFormatting>
  <conditionalFormatting sqref="B131:I141">
    <cfRule type="expression" dxfId="244" priority="13">
      <formula>$A$128="nvt"</formula>
    </cfRule>
  </conditionalFormatting>
  <conditionalFormatting sqref="B147:I147 B148:F164 B165:I165">
    <cfRule type="expression" dxfId="243" priority="11">
      <formula>$A$144="nvt"</formula>
    </cfRule>
  </conditionalFormatting>
  <conditionalFormatting sqref="B171:I180">
    <cfRule type="expression" dxfId="242" priority="26">
      <formula>$A$168="nvt"</formula>
    </cfRule>
  </conditionalFormatting>
  <conditionalFormatting sqref="C239">
    <cfRule type="cellIs" dxfId="241" priority="24" operator="notEqual">
      <formula>"JA"</formula>
    </cfRule>
  </conditionalFormatting>
  <conditionalFormatting sqref="D235">
    <cfRule type="expression" dxfId="240" priority="14">
      <formula>C239&lt;&gt;"JA"</formula>
    </cfRule>
  </conditionalFormatting>
  <conditionalFormatting sqref="G186 G188:G203">
    <cfRule type="expression" dxfId="239" priority="7">
      <formula>$A$183="nvt"</formula>
    </cfRule>
  </conditionalFormatting>
  <conditionalFormatting sqref="G187">
    <cfRule type="expression" dxfId="238" priority="3">
      <formula>$A$144="nvt"</formula>
    </cfRule>
  </conditionalFormatting>
  <conditionalFormatting sqref="H186:I186">
    <cfRule type="expression" dxfId="237" priority="5">
      <formula>$A$144="nvt"</formula>
    </cfRule>
  </conditionalFormatting>
  <conditionalFormatting sqref="H203:I203">
    <cfRule type="expression" dxfId="236" priority="6">
      <formula>$A$183="nvt"</formula>
    </cfRule>
  </conditionalFormatting>
  <conditionalFormatting sqref="I186:J186">
    <cfRule type="expression" dxfId="235" priority="4" stopIfTrue="1">
      <formula>$A$16=0</formula>
    </cfRule>
  </conditionalFormatting>
  <conditionalFormatting sqref="J187:J202">
    <cfRule type="expression" dxfId="234" priority="1" stopIfTrue="1">
      <formula>$A$16=0</formula>
    </cfRule>
  </conditionalFormatting>
  <dataValidations count="4">
    <dataValidation type="list" allowBlank="1" showInputMessage="1" showErrorMessage="1" sqref="C167" xr:uid="{3E6481BE-6F58-4DE4-B0A1-E560A65F8599}">
      <formula1>#REF!</formula1>
    </dataValidation>
    <dataValidation type="list" allowBlank="1" showInputMessage="1" showErrorMessage="1" sqref="C7" xr:uid="{9C1A7AAA-299D-4D7E-803F-4394C63D5C7C}">
      <formula1>K_Omvang</formula1>
    </dataValidation>
    <dataValidation type="list" allowBlank="1" showInputMessage="1" showErrorMessage="1" sqref="C6" xr:uid="{7BF2550E-3CEF-4C0D-B4D9-194F1CB8DDE7}">
      <formula1>K_Type</formula1>
    </dataValidation>
    <dataValidation type="list" allowBlank="1" showInputMessage="1" showErrorMessage="1" sqref="B187:B202 B37:B51 B148:B164 B132:B140 B59:B73 B172:B179 B98:B107 B115:B124" xr:uid="{7A56F19A-A888-4413-8213-3381A6D6C079}">
      <formula1>K_Werkpakket</formula1>
    </dataValidation>
  </dataValidations>
  <hyperlinks>
    <hyperlink ref="D7" r:id="rId1" xr:uid="{19E67D9A-580A-422F-96EA-74FE552FBCF4}"/>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B7F4-E352-4E23-84E1-8D1A7CCC87A7}">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157</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233" priority="2" stopIfTrue="1">
      <formula>$A$16=0</formula>
    </cfRule>
  </conditionalFormatting>
  <conditionalFormatting sqref="A12:I33 A34:B34 H34:I34 A35:I35 A36:K52 A53:I55 A58:J74 A80:F91 A126:I147 A148:F164 A165:I183 A209:F220 A230:E234">
    <cfRule type="expression" dxfId="232"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31" priority="12" stopIfTrue="1">
      <formula>$A$16=0</formula>
    </cfRule>
  </conditionalFormatting>
  <conditionalFormatting sqref="B29:C29">
    <cfRule type="expression" dxfId="230" priority="27">
      <formula>LEFT($C$29,3)="Let"</formula>
    </cfRule>
  </conditionalFormatting>
  <conditionalFormatting sqref="B33:C33 B36:G52">
    <cfRule type="expression" dxfId="229" priority="22">
      <formula>$A$33="nvt"</formula>
    </cfRule>
  </conditionalFormatting>
  <conditionalFormatting sqref="B55:C55 B58:G74">
    <cfRule type="expression" dxfId="228" priority="23">
      <formula>$A$55="nvt"</formula>
    </cfRule>
  </conditionalFormatting>
  <conditionalFormatting sqref="B94:C94 B97:E108">
    <cfRule type="expression" dxfId="227" priority="20">
      <formula>$A$94="nvt"</formula>
    </cfRule>
  </conditionalFormatting>
  <conditionalFormatting sqref="B111:C111 B114:E125">
    <cfRule type="expression" dxfId="226" priority="8">
      <formula>$A$111="nvt"</formula>
    </cfRule>
  </conditionalFormatting>
  <conditionalFormatting sqref="B128:C128">
    <cfRule type="expression" dxfId="225" priority="19">
      <formula>$A$128="nvt"</formula>
    </cfRule>
  </conditionalFormatting>
  <conditionalFormatting sqref="B17:D26">
    <cfRule type="expression" dxfId="224" priority="25">
      <formula>$A17=0</formula>
    </cfRule>
  </conditionalFormatting>
  <conditionalFormatting sqref="B77:D77 B80:C91">
    <cfRule type="expression" dxfId="223" priority="21">
      <formula>$A$77="nvt"</formula>
    </cfRule>
  </conditionalFormatting>
  <conditionalFormatting sqref="B206:D206 B209:C220">
    <cfRule type="expression" dxfId="222" priority="15">
      <formula>$A$206="nvt"</formula>
    </cfRule>
  </conditionalFormatting>
  <conditionalFormatting sqref="B168:E168">
    <cfRule type="expression" dxfId="221" priority="17">
      <formula>$A$168="nvt"</formula>
    </cfRule>
  </conditionalFormatting>
  <conditionalFormatting sqref="B144:F144">
    <cfRule type="expression" dxfId="220" priority="18">
      <formula>$A$144="nvt"</formula>
    </cfRule>
  </conditionalFormatting>
  <conditionalFormatting sqref="B186:F203 B183:C183">
    <cfRule type="expression" dxfId="219" priority="16">
      <formula>$A$183="nvt"</formula>
    </cfRule>
  </conditionalFormatting>
  <conditionalFormatting sqref="B131:I141">
    <cfRule type="expression" dxfId="218" priority="13">
      <formula>$A$128="nvt"</formula>
    </cfRule>
  </conditionalFormatting>
  <conditionalFormatting sqref="B147:I147 B148:F164 B165:I165">
    <cfRule type="expression" dxfId="217" priority="11">
      <formula>$A$144="nvt"</formula>
    </cfRule>
  </conditionalFormatting>
  <conditionalFormatting sqref="B171:I180">
    <cfRule type="expression" dxfId="216" priority="26">
      <formula>$A$168="nvt"</formula>
    </cfRule>
  </conditionalFormatting>
  <conditionalFormatting sqref="C239">
    <cfRule type="cellIs" dxfId="215" priority="24" operator="notEqual">
      <formula>"JA"</formula>
    </cfRule>
  </conditionalFormatting>
  <conditionalFormatting sqref="D235">
    <cfRule type="expression" dxfId="214" priority="14">
      <formula>C239&lt;&gt;"JA"</formula>
    </cfRule>
  </conditionalFormatting>
  <conditionalFormatting sqref="G186 G188:G203">
    <cfRule type="expression" dxfId="213" priority="7">
      <formula>$A$183="nvt"</formula>
    </cfRule>
  </conditionalFormatting>
  <conditionalFormatting sqref="G187">
    <cfRule type="expression" dxfId="212" priority="3">
      <formula>$A$144="nvt"</formula>
    </cfRule>
  </conditionalFormatting>
  <conditionalFormatting sqref="H186:I186">
    <cfRule type="expression" dxfId="211" priority="5">
      <formula>$A$144="nvt"</formula>
    </cfRule>
  </conditionalFormatting>
  <conditionalFormatting sqref="H203:I203">
    <cfRule type="expression" dxfId="210" priority="6">
      <formula>$A$183="nvt"</formula>
    </cfRule>
  </conditionalFormatting>
  <conditionalFormatting sqref="I186:J186">
    <cfRule type="expression" dxfId="209" priority="4" stopIfTrue="1">
      <formula>$A$16=0</formula>
    </cfRule>
  </conditionalFormatting>
  <conditionalFormatting sqref="J187:J202">
    <cfRule type="expression" dxfId="208" priority="1" stopIfTrue="1">
      <formula>$A$16=0</formula>
    </cfRule>
  </conditionalFormatting>
  <dataValidations count="4">
    <dataValidation type="list" allowBlank="1" showInputMessage="1" showErrorMessage="1" sqref="C167" xr:uid="{033A8C68-EA76-45E4-A02E-1E18E970FDCE}">
      <formula1>#REF!</formula1>
    </dataValidation>
    <dataValidation type="list" allowBlank="1" showInputMessage="1" showErrorMessage="1" sqref="C7" xr:uid="{958FB8BD-56CA-4993-92AD-74DEA324F33A}">
      <formula1>K_Omvang</formula1>
    </dataValidation>
    <dataValidation type="list" allowBlank="1" showInputMessage="1" showErrorMessage="1" sqref="C6" xr:uid="{3E5EE17C-5269-4AEC-A7F1-E95318632383}">
      <formula1>K_Type</formula1>
    </dataValidation>
    <dataValidation type="list" allowBlank="1" showInputMessage="1" showErrorMessage="1" sqref="B187:B202 B37:B51 B148:B164 B132:B140 B59:B73 B172:B179 B98:B107 B115:B124" xr:uid="{1095173C-FCB3-4DFB-8CCC-98B2EBC524E8}">
      <formula1>K_Werkpakket</formula1>
    </dataValidation>
  </dataValidations>
  <hyperlinks>
    <hyperlink ref="D7" r:id="rId1" xr:uid="{A23DD563-A8E7-4741-BF51-42CAC6035F9A}"/>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52826-FC5B-4F1F-8A90-DEA976594D29}">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158</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207" priority="2" stopIfTrue="1">
      <formula>$A$16=0</formula>
    </cfRule>
  </conditionalFormatting>
  <conditionalFormatting sqref="A12:I33 A34:B34 H34:I34 A35:I35 A36:K52 A53:I55 A58:J74 A80:F91 A126:I147 A148:F164 A165:I183 A209:F220 A230:E234">
    <cfRule type="expression" dxfId="206"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05" priority="12" stopIfTrue="1">
      <formula>$A$16=0</formula>
    </cfRule>
  </conditionalFormatting>
  <conditionalFormatting sqref="B29:C29">
    <cfRule type="expression" dxfId="204" priority="27">
      <formula>LEFT($C$29,3)="Let"</formula>
    </cfRule>
  </conditionalFormatting>
  <conditionalFormatting sqref="B33:C33 B36:G52">
    <cfRule type="expression" dxfId="203" priority="22">
      <formula>$A$33="nvt"</formula>
    </cfRule>
  </conditionalFormatting>
  <conditionalFormatting sqref="B55:C55 B58:G74">
    <cfRule type="expression" dxfId="202" priority="23">
      <formula>$A$55="nvt"</formula>
    </cfRule>
  </conditionalFormatting>
  <conditionalFormatting sqref="B94:C94 B97:E108">
    <cfRule type="expression" dxfId="201" priority="20">
      <formula>$A$94="nvt"</formula>
    </cfRule>
  </conditionalFormatting>
  <conditionalFormatting sqref="B111:C111 B114:E125">
    <cfRule type="expression" dxfId="200" priority="8">
      <formula>$A$111="nvt"</formula>
    </cfRule>
  </conditionalFormatting>
  <conditionalFormatting sqref="B128:C128">
    <cfRule type="expression" dxfId="199" priority="19">
      <formula>$A$128="nvt"</formula>
    </cfRule>
  </conditionalFormatting>
  <conditionalFormatting sqref="B17:D26">
    <cfRule type="expression" dxfId="198" priority="25">
      <formula>$A17=0</formula>
    </cfRule>
  </conditionalFormatting>
  <conditionalFormatting sqref="B77:D77 B80:C91">
    <cfRule type="expression" dxfId="197" priority="21">
      <formula>$A$77="nvt"</formula>
    </cfRule>
  </conditionalFormatting>
  <conditionalFormatting sqref="B206:D206 B209:C220">
    <cfRule type="expression" dxfId="196" priority="15">
      <formula>$A$206="nvt"</formula>
    </cfRule>
  </conditionalFormatting>
  <conditionalFormatting sqref="B168:E168">
    <cfRule type="expression" dxfId="195" priority="17">
      <formula>$A$168="nvt"</formula>
    </cfRule>
  </conditionalFormatting>
  <conditionalFormatting sqref="B144:F144">
    <cfRule type="expression" dxfId="194" priority="18">
      <formula>$A$144="nvt"</formula>
    </cfRule>
  </conditionalFormatting>
  <conditionalFormatting sqref="B186:F203 B183:C183">
    <cfRule type="expression" dxfId="193" priority="16">
      <formula>$A$183="nvt"</formula>
    </cfRule>
  </conditionalFormatting>
  <conditionalFormatting sqref="B131:I141">
    <cfRule type="expression" dxfId="192" priority="13">
      <formula>$A$128="nvt"</formula>
    </cfRule>
  </conditionalFormatting>
  <conditionalFormatting sqref="B147:I147 B148:F164 B165:I165">
    <cfRule type="expression" dxfId="191" priority="11">
      <formula>$A$144="nvt"</formula>
    </cfRule>
  </conditionalFormatting>
  <conditionalFormatting sqref="B171:I180">
    <cfRule type="expression" dxfId="190" priority="26">
      <formula>$A$168="nvt"</formula>
    </cfRule>
  </conditionalFormatting>
  <conditionalFormatting sqref="C239">
    <cfRule type="cellIs" dxfId="189" priority="24" operator="notEqual">
      <formula>"JA"</formula>
    </cfRule>
  </conditionalFormatting>
  <conditionalFormatting sqref="D235">
    <cfRule type="expression" dxfId="188" priority="14">
      <formula>C239&lt;&gt;"JA"</formula>
    </cfRule>
  </conditionalFormatting>
  <conditionalFormatting sqref="G186 G188:G203">
    <cfRule type="expression" dxfId="187" priority="7">
      <formula>$A$183="nvt"</formula>
    </cfRule>
  </conditionalFormatting>
  <conditionalFormatting sqref="G187">
    <cfRule type="expression" dxfId="186" priority="3">
      <formula>$A$144="nvt"</formula>
    </cfRule>
  </conditionalFormatting>
  <conditionalFormatting sqref="H186:I186">
    <cfRule type="expression" dxfId="185" priority="5">
      <formula>$A$144="nvt"</formula>
    </cfRule>
  </conditionalFormatting>
  <conditionalFormatting sqref="H203:I203">
    <cfRule type="expression" dxfId="184" priority="6">
      <formula>$A$183="nvt"</formula>
    </cfRule>
  </conditionalFormatting>
  <conditionalFormatting sqref="I186:J186">
    <cfRule type="expression" dxfId="183" priority="4" stopIfTrue="1">
      <formula>$A$16=0</formula>
    </cfRule>
  </conditionalFormatting>
  <conditionalFormatting sqref="J187:J202">
    <cfRule type="expression" dxfId="182" priority="1" stopIfTrue="1">
      <formula>$A$16=0</formula>
    </cfRule>
  </conditionalFormatting>
  <dataValidations count="4">
    <dataValidation type="list" allowBlank="1" showInputMessage="1" showErrorMessage="1" sqref="B187:B202 B37:B51 B148:B164 B132:B140 B59:B73 B172:B179 B98:B107 B115:B124" xr:uid="{2D4C615A-FFF3-4E30-BB15-453D2BF27E63}">
      <formula1>K_Werkpakket</formula1>
    </dataValidation>
    <dataValidation type="list" allowBlank="1" showInputMessage="1" showErrorMessage="1" sqref="C6" xr:uid="{19E6103A-5DFA-42B2-B815-C419188491A6}">
      <formula1>K_Type</formula1>
    </dataValidation>
    <dataValidation type="list" allowBlank="1" showInputMessage="1" showErrorMessage="1" sqref="C7" xr:uid="{B0FF77FD-3489-4AD9-BE04-C98682284A83}">
      <formula1>K_Omvang</formula1>
    </dataValidation>
    <dataValidation type="list" allowBlank="1" showInputMessage="1" showErrorMessage="1" sqref="C167" xr:uid="{2564CBDC-247B-475F-83F5-616D5A8C3A8C}">
      <formula1>#REF!</formula1>
    </dataValidation>
  </dataValidations>
  <hyperlinks>
    <hyperlink ref="D7" r:id="rId1" xr:uid="{2D297800-6C77-4C5D-BA13-29B83C60CF8B}"/>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B419-C26F-4BAB-BA04-5CC8281F34AF}">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159</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181" priority="2" stopIfTrue="1">
      <formula>$A$16=0</formula>
    </cfRule>
  </conditionalFormatting>
  <conditionalFormatting sqref="A12:I33 A34:B34 H34:I34 A35:I35 A36:K52 A53:I55 A58:J74 A80:F91 A126:I147 A148:F164 A165:I183 A209:F220 A230:E234">
    <cfRule type="expression" dxfId="180"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179" priority="12" stopIfTrue="1">
      <formula>$A$16=0</formula>
    </cfRule>
  </conditionalFormatting>
  <conditionalFormatting sqref="B29:C29">
    <cfRule type="expression" dxfId="178" priority="27">
      <formula>LEFT($C$29,3)="Let"</formula>
    </cfRule>
  </conditionalFormatting>
  <conditionalFormatting sqref="B33:C33 B36:G52">
    <cfRule type="expression" dxfId="177" priority="22">
      <formula>$A$33="nvt"</formula>
    </cfRule>
  </conditionalFormatting>
  <conditionalFormatting sqref="B55:C55 B58:G74">
    <cfRule type="expression" dxfId="176" priority="23">
      <formula>$A$55="nvt"</formula>
    </cfRule>
  </conditionalFormatting>
  <conditionalFormatting sqref="B94:C94 B97:E108">
    <cfRule type="expression" dxfId="175" priority="20">
      <formula>$A$94="nvt"</formula>
    </cfRule>
  </conditionalFormatting>
  <conditionalFormatting sqref="B111:C111 B114:E125">
    <cfRule type="expression" dxfId="174" priority="8">
      <formula>$A$111="nvt"</formula>
    </cfRule>
  </conditionalFormatting>
  <conditionalFormatting sqref="B128:C128">
    <cfRule type="expression" dxfId="173" priority="19">
      <formula>$A$128="nvt"</formula>
    </cfRule>
  </conditionalFormatting>
  <conditionalFormatting sqref="B17:D26">
    <cfRule type="expression" dxfId="172" priority="25">
      <formula>$A17=0</formula>
    </cfRule>
  </conditionalFormatting>
  <conditionalFormatting sqref="B77:D77 B80:C91">
    <cfRule type="expression" dxfId="171" priority="21">
      <formula>$A$77="nvt"</formula>
    </cfRule>
  </conditionalFormatting>
  <conditionalFormatting sqref="B206:D206 B209:C220">
    <cfRule type="expression" dxfId="170" priority="15">
      <formula>$A$206="nvt"</formula>
    </cfRule>
  </conditionalFormatting>
  <conditionalFormatting sqref="B168:E168">
    <cfRule type="expression" dxfId="169" priority="17">
      <formula>$A$168="nvt"</formula>
    </cfRule>
  </conditionalFormatting>
  <conditionalFormatting sqref="B144:F144">
    <cfRule type="expression" dxfId="168" priority="18">
      <formula>$A$144="nvt"</formula>
    </cfRule>
  </conditionalFormatting>
  <conditionalFormatting sqref="B186:F203 B183:C183">
    <cfRule type="expression" dxfId="167" priority="16">
      <formula>$A$183="nvt"</formula>
    </cfRule>
  </conditionalFormatting>
  <conditionalFormatting sqref="B131:I141">
    <cfRule type="expression" dxfId="166" priority="13">
      <formula>$A$128="nvt"</formula>
    </cfRule>
  </conditionalFormatting>
  <conditionalFormatting sqref="B147:I147 B148:F164 B165:I165">
    <cfRule type="expression" dxfId="165" priority="11">
      <formula>$A$144="nvt"</formula>
    </cfRule>
  </conditionalFormatting>
  <conditionalFormatting sqref="B171:I180">
    <cfRule type="expression" dxfId="164" priority="26">
      <formula>$A$168="nvt"</formula>
    </cfRule>
  </conditionalFormatting>
  <conditionalFormatting sqref="C239">
    <cfRule type="cellIs" dxfId="163" priority="24" operator="notEqual">
      <formula>"JA"</formula>
    </cfRule>
  </conditionalFormatting>
  <conditionalFormatting sqref="D235">
    <cfRule type="expression" dxfId="162" priority="14">
      <formula>C239&lt;&gt;"JA"</formula>
    </cfRule>
  </conditionalFormatting>
  <conditionalFormatting sqref="G186 G188:G203">
    <cfRule type="expression" dxfId="161" priority="7">
      <formula>$A$183="nvt"</formula>
    </cfRule>
  </conditionalFormatting>
  <conditionalFormatting sqref="G187">
    <cfRule type="expression" dxfId="160" priority="3">
      <formula>$A$144="nvt"</formula>
    </cfRule>
  </conditionalFormatting>
  <conditionalFormatting sqref="H186:I186">
    <cfRule type="expression" dxfId="159" priority="5">
      <formula>$A$144="nvt"</formula>
    </cfRule>
  </conditionalFormatting>
  <conditionalFormatting sqref="H203:I203">
    <cfRule type="expression" dxfId="158" priority="6">
      <formula>$A$183="nvt"</formula>
    </cfRule>
  </conditionalFormatting>
  <conditionalFormatting sqref="I186:J186">
    <cfRule type="expression" dxfId="157" priority="4" stopIfTrue="1">
      <formula>$A$16=0</formula>
    </cfRule>
  </conditionalFormatting>
  <conditionalFormatting sqref="J187:J202">
    <cfRule type="expression" dxfId="156" priority="1" stopIfTrue="1">
      <formula>$A$16=0</formula>
    </cfRule>
  </conditionalFormatting>
  <dataValidations count="4">
    <dataValidation type="list" allowBlank="1" showInputMessage="1" showErrorMessage="1" sqref="B187:B202 B37:B51 B148:B164 B132:B140 B59:B73 B172:B179 B98:B107 B115:B124" xr:uid="{A5636009-272A-41AB-926B-39EF28182F7D}">
      <formula1>K_Werkpakket</formula1>
    </dataValidation>
    <dataValidation type="list" allowBlank="1" showInputMessage="1" showErrorMessage="1" sqref="C6" xr:uid="{9D2BCBFB-B68D-4B26-862D-269EFB90ABAC}">
      <formula1>K_Type</formula1>
    </dataValidation>
    <dataValidation type="list" allowBlank="1" showInputMessage="1" showErrorMessage="1" sqref="C7" xr:uid="{AE689FD1-BB0B-44B3-95EC-CE5D69306ED2}">
      <formula1>K_Omvang</formula1>
    </dataValidation>
    <dataValidation type="list" allowBlank="1" showInputMessage="1" showErrorMessage="1" sqref="C167" xr:uid="{14931764-DFBE-4839-8846-1100A51FB6FF}">
      <formula1>#REF!</formula1>
    </dataValidation>
  </dataValidations>
  <hyperlinks>
    <hyperlink ref="D7" r:id="rId1" xr:uid="{968FF376-3B52-4CD3-BC47-3D651541F008}"/>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EE4E-B387-4C29-9CCD-09E60D810820}">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160</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155" priority="2" stopIfTrue="1">
      <formula>$A$16=0</formula>
    </cfRule>
  </conditionalFormatting>
  <conditionalFormatting sqref="A12:I33 A34:B34 H34:I34 A35:I35 A36:K52 A53:I55 A58:J74 A80:F91 A126:I147 A148:F164 A165:I183 A209:F220 A230:E234">
    <cfRule type="expression" dxfId="154"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153" priority="12" stopIfTrue="1">
      <formula>$A$16=0</formula>
    </cfRule>
  </conditionalFormatting>
  <conditionalFormatting sqref="B29:C29">
    <cfRule type="expression" dxfId="152" priority="27">
      <formula>LEFT($C$29,3)="Let"</formula>
    </cfRule>
  </conditionalFormatting>
  <conditionalFormatting sqref="B33:C33 B36:G52">
    <cfRule type="expression" dxfId="151" priority="22">
      <formula>$A$33="nvt"</formula>
    </cfRule>
  </conditionalFormatting>
  <conditionalFormatting sqref="B55:C55 B58:G74">
    <cfRule type="expression" dxfId="150" priority="23">
      <formula>$A$55="nvt"</formula>
    </cfRule>
  </conditionalFormatting>
  <conditionalFormatting sqref="B94:C94 B97:E108">
    <cfRule type="expression" dxfId="149" priority="20">
      <formula>$A$94="nvt"</formula>
    </cfRule>
  </conditionalFormatting>
  <conditionalFormatting sqref="B111:C111 B114:E125">
    <cfRule type="expression" dxfId="148" priority="8">
      <formula>$A$111="nvt"</formula>
    </cfRule>
  </conditionalFormatting>
  <conditionalFormatting sqref="B128:C128">
    <cfRule type="expression" dxfId="147" priority="19">
      <formula>$A$128="nvt"</formula>
    </cfRule>
  </conditionalFormatting>
  <conditionalFormatting sqref="B17:D26">
    <cfRule type="expression" dxfId="146" priority="25">
      <formula>$A17=0</formula>
    </cfRule>
  </conditionalFormatting>
  <conditionalFormatting sqref="B77:D77 B80:C91">
    <cfRule type="expression" dxfId="145" priority="21">
      <formula>$A$77="nvt"</formula>
    </cfRule>
  </conditionalFormatting>
  <conditionalFormatting sqref="B206:D206 B209:C220">
    <cfRule type="expression" dxfId="144" priority="15">
      <formula>$A$206="nvt"</formula>
    </cfRule>
  </conditionalFormatting>
  <conditionalFormatting sqref="B168:E168">
    <cfRule type="expression" dxfId="143" priority="17">
      <formula>$A$168="nvt"</formula>
    </cfRule>
  </conditionalFormatting>
  <conditionalFormatting sqref="B144:F144">
    <cfRule type="expression" dxfId="142" priority="18">
      <formula>$A$144="nvt"</formula>
    </cfRule>
  </conditionalFormatting>
  <conditionalFormatting sqref="B186:F203 B183:C183">
    <cfRule type="expression" dxfId="141" priority="16">
      <formula>$A$183="nvt"</formula>
    </cfRule>
  </conditionalFormatting>
  <conditionalFormatting sqref="B131:I141">
    <cfRule type="expression" dxfId="140" priority="13">
      <formula>$A$128="nvt"</formula>
    </cfRule>
  </conditionalFormatting>
  <conditionalFormatting sqref="B147:I147 B148:F164 B165:I165">
    <cfRule type="expression" dxfId="139" priority="11">
      <formula>$A$144="nvt"</formula>
    </cfRule>
  </conditionalFormatting>
  <conditionalFormatting sqref="B171:I180">
    <cfRule type="expression" dxfId="138" priority="26">
      <formula>$A$168="nvt"</formula>
    </cfRule>
  </conditionalFormatting>
  <conditionalFormatting sqref="C239">
    <cfRule type="cellIs" dxfId="137" priority="24" operator="notEqual">
      <formula>"JA"</formula>
    </cfRule>
  </conditionalFormatting>
  <conditionalFormatting sqref="D235">
    <cfRule type="expression" dxfId="136" priority="14">
      <formula>C239&lt;&gt;"JA"</formula>
    </cfRule>
  </conditionalFormatting>
  <conditionalFormatting sqref="G186 G188:G203">
    <cfRule type="expression" dxfId="135" priority="7">
      <formula>$A$183="nvt"</formula>
    </cfRule>
  </conditionalFormatting>
  <conditionalFormatting sqref="G187">
    <cfRule type="expression" dxfId="134" priority="3">
      <formula>$A$144="nvt"</formula>
    </cfRule>
  </conditionalFormatting>
  <conditionalFormatting sqref="H186:I186">
    <cfRule type="expression" dxfId="133" priority="5">
      <formula>$A$144="nvt"</formula>
    </cfRule>
  </conditionalFormatting>
  <conditionalFormatting sqref="H203:I203">
    <cfRule type="expression" dxfId="132" priority="6">
      <formula>$A$183="nvt"</formula>
    </cfRule>
  </conditionalFormatting>
  <conditionalFormatting sqref="I186:J186">
    <cfRule type="expression" dxfId="131" priority="4" stopIfTrue="1">
      <formula>$A$16=0</formula>
    </cfRule>
  </conditionalFormatting>
  <conditionalFormatting sqref="J187:J202">
    <cfRule type="expression" dxfId="130" priority="1" stopIfTrue="1">
      <formula>$A$16=0</formula>
    </cfRule>
  </conditionalFormatting>
  <dataValidations count="4">
    <dataValidation type="list" allowBlank="1" showInputMessage="1" showErrorMessage="1" sqref="C167" xr:uid="{415A83E3-5A81-4DA5-BFA6-C260629631B6}">
      <formula1>#REF!</formula1>
    </dataValidation>
    <dataValidation type="list" allowBlank="1" showInputMessage="1" showErrorMessage="1" sqref="C7" xr:uid="{7DD1C2FE-DC30-4CD3-8D9D-978F42B442FB}">
      <formula1>K_Omvang</formula1>
    </dataValidation>
    <dataValidation type="list" allowBlank="1" showInputMessage="1" showErrorMessage="1" sqref="C6" xr:uid="{73116B58-C7C7-420B-8F8F-AE6D6FE97263}">
      <formula1>K_Type</formula1>
    </dataValidation>
    <dataValidation type="list" allowBlank="1" showInputMessage="1" showErrorMessage="1" sqref="B187:B202 B37:B51 B148:B164 B132:B140 B59:B73 B172:B179 B98:B107 B115:B124" xr:uid="{B5CFB67D-C62F-4E4E-9018-F09540989A73}">
      <formula1>K_Werkpakket</formula1>
    </dataValidation>
  </dataValidations>
  <hyperlinks>
    <hyperlink ref="D7" r:id="rId1" xr:uid="{E26860C0-6704-4FBE-9922-2FDAC73B02FA}"/>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6675-8420-4A0C-891A-3E4E88C2BA47}">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161</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129" priority="2" stopIfTrue="1">
      <formula>$A$16=0</formula>
    </cfRule>
  </conditionalFormatting>
  <conditionalFormatting sqref="A12:I33 A34:B34 H34:I34 A35:I35 A36:K52 A53:I55 A58:J74 A80:F91 A126:I147 A148:F164 A165:I183 A209:F220 A230:E234">
    <cfRule type="expression" dxfId="128"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127" priority="12" stopIfTrue="1">
      <formula>$A$16=0</formula>
    </cfRule>
  </conditionalFormatting>
  <conditionalFormatting sqref="B29:C29">
    <cfRule type="expression" dxfId="126" priority="27">
      <formula>LEFT($C$29,3)="Let"</formula>
    </cfRule>
  </conditionalFormatting>
  <conditionalFormatting sqref="B33:C33 B36:G52">
    <cfRule type="expression" dxfId="125" priority="22">
      <formula>$A$33="nvt"</formula>
    </cfRule>
  </conditionalFormatting>
  <conditionalFormatting sqref="B55:C55 B58:G74">
    <cfRule type="expression" dxfId="124" priority="23">
      <formula>$A$55="nvt"</formula>
    </cfRule>
  </conditionalFormatting>
  <conditionalFormatting sqref="B94:C94 B97:E108">
    <cfRule type="expression" dxfId="123" priority="20">
      <formula>$A$94="nvt"</formula>
    </cfRule>
  </conditionalFormatting>
  <conditionalFormatting sqref="B111:C111 B114:E125">
    <cfRule type="expression" dxfId="122" priority="8">
      <formula>$A$111="nvt"</formula>
    </cfRule>
  </conditionalFormatting>
  <conditionalFormatting sqref="B128:C128">
    <cfRule type="expression" dxfId="121" priority="19">
      <formula>$A$128="nvt"</formula>
    </cfRule>
  </conditionalFormatting>
  <conditionalFormatting sqref="B17:D26">
    <cfRule type="expression" dxfId="120" priority="25">
      <formula>$A17=0</formula>
    </cfRule>
  </conditionalFormatting>
  <conditionalFormatting sqref="B77:D77 B80:C91">
    <cfRule type="expression" dxfId="119" priority="21">
      <formula>$A$77="nvt"</formula>
    </cfRule>
  </conditionalFormatting>
  <conditionalFormatting sqref="B206:D206 B209:C220">
    <cfRule type="expression" dxfId="118" priority="15">
      <formula>$A$206="nvt"</formula>
    </cfRule>
  </conditionalFormatting>
  <conditionalFormatting sqref="B168:E168">
    <cfRule type="expression" dxfId="117" priority="17">
      <formula>$A$168="nvt"</formula>
    </cfRule>
  </conditionalFormatting>
  <conditionalFormatting sqref="B144:F144">
    <cfRule type="expression" dxfId="116" priority="18">
      <formula>$A$144="nvt"</formula>
    </cfRule>
  </conditionalFormatting>
  <conditionalFormatting sqref="B186:F203 B183:C183">
    <cfRule type="expression" dxfId="115" priority="16">
      <formula>$A$183="nvt"</formula>
    </cfRule>
  </conditionalFormatting>
  <conditionalFormatting sqref="B131:I141">
    <cfRule type="expression" dxfId="114" priority="13">
      <formula>$A$128="nvt"</formula>
    </cfRule>
  </conditionalFormatting>
  <conditionalFormatting sqref="B147:I147 B148:F164 B165:I165">
    <cfRule type="expression" dxfId="113" priority="11">
      <formula>$A$144="nvt"</formula>
    </cfRule>
  </conditionalFormatting>
  <conditionalFormatting sqref="B171:I180">
    <cfRule type="expression" dxfId="112" priority="26">
      <formula>$A$168="nvt"</formula>
    </cfRule>
  </conditionalFormatting>
  <conditionalFormatting sqref="C239">
    <cfRule type="cellIs" dxfId="111" priority="24" operator="notEqual">
      <formula>"JA"</formula>
    </cfRule>
  </conditionalFormatting>
  <conditionalFormatting sqref="D235">
    <cfRule type="expression" dxfId="110" priority="14">
      <formula>C239&lt;&gt;"JA"</formula>
    </cfRule>
  </conditionalFormatting>
  <conditionalFormatting sqref="G186 G188:G203">
    <cfRule type="expression" dxfId="109" priority="7">
      <formula>$A$183="nvt"</formula>
    </cfRule>
  </conditionalFormatting>
  <conditionalFormatting sqref="G187">
    <cfRule type="expression" dxfId="108" priority="3">
      <formula>$A$144="nvt"</formula>
    </cfRule>
  </conditionalFormatting>
  <conditionalFormatting sqref="H186:I186">
    <cfRule type="expression" dxfId="107" priority="5">
      <formula>$A$144="nvt"</formula>
    </cfRule>
  </conditionalFormatting>
  <conditionalFormatting sqref="H203:I203">
    <cfRule type="expression" dxfId="106" priority="6">
      <formula>$A$183="nvt"</formula>
    </cfRule>
  </conditionalFormatting>
  <conditionalFormatting sqref="I186:J186">
    <cfRule type="expression" dxfId="105" priority="4" stopIfTrue="1">
      <formula>$A$16=0</formula>
    </cfRule>
  </conditionalFormatting>
  <conditionalFormatting sqref="J187:J202">
    <cfRule type="expression" dxfId="104" priority="1" stopIfTrue="1">
      <formula>$A$16=0</formula>
    </cfRule>
  </conditionalFormatting>
  <dataValidations count="4">
    <dataValidation type="list" allowBlank="1" showInputMessage="1" showErrorMessage="1" sqref="B187:B202 B37:B51 B148:B164 B132:B140 B59:B73 B172:B179 B98:B107 B115:B124" xr:uid="{FB1B1477-0671-4EFE-8214-78CF4DE4BC66}">
      <formula1>K_Werkpakket</formula1>
    </dataValidation>
    <dataValidation type="list" allowBlank="1" showInputMessage="1" showErrorMessage="1" sqref="C6" xr:uid="{C75BEBC7-6876-43F4-8E42-42A61FDFCACE}">
      <formula1>K_Type</formula1>
    </dataValidation>
    <dataValidation type="list" allowBlank="1" showInputMessage="1" showErrorMessage="1" sqref="C7" xr:uid="{F828B4D3-0323-4E79-9409-4F5D197BC678}">
      <formula1>K_Omvang</formula1>
    </dataValidation>
    <dataValidation type="list" allowBlank="1" showInputMessage="1" showErrorMessage="1" sqref="C167" xr:uid="{78B95D4E-4D44-47E5-93BB-F5D6336153E3}">
      <formula1>#REF!</formula1>
    </dataValidation>
  </dataValidations>
  <hyperlinks>
    <hyperlink ref="D7" r:id="rId1" xr:uid="{87EEEC0A-DE3A-41CE-99A1-AF25E3FD401B}"/>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AFD9-1F0E-411A-9D78-530E1E18E9E3}">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162</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103" priority="2" stopIfTrue="1">
      <formula>$A$16=0</formula>
    </cfRule>
  </conditionalFormatting>
  <conditionalFormatting sqref="A12:I33 A34:B34 H34:I34 A35:I35 A36:K52 A53:I55 A58:J74 A80:F91 A126:I147 A148:F164 A165:I183 A209:F220 A230:E234">
    <cfRule type="expression" dxfId="102"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101" priority="12" stopIfTrue="1">
      <formula>$A$16=0</formula>
    </cfRule>
  </conditionalFormatting>
  <conditionalFormatting sqref="B29:C29">
    <cfRule type="expression" dxfId="100" priority="27">
      <formula>LEFT($C$29,3)="Let"</formula>
    </cfRule>
  </conditionalFormatting>
  <conditionalFormatting sqref="B33:C33 B36:G52">
    <cfRule type="expression" dxfId="99" priority="22">
      <formula>$A$33="nvt"</formula>
    </cfRule>
  </conditionalFormatting>
  <conditionalFormatting sqref="B55:C55 B58:G74">
    <cfRule type="expression" dxfId="98" priority="23">
      <formula>$A$55="nvt"</formula>
    </cfRule>
  </conditionalFormatting>
  <conditionalFormatting sqref="B94:C94 B97:E108">
    <cfRule type="expression" dxfId="97" priority="20">
      <formula>$A$94="nvt"</formula>
    </cfRule>
  </conditionalFormatting>
  <conditionalFormatting sqref="B111:C111 B114:E125">
    <cfRule type="expression" dxfId="96" priority="8">
      <formula>$A$111="nvt"</formula>
    </cfRule>
  </conditionalFormatting>
  <conditionalFormatting sqref="B128:C128">
    <cfRule type="expression" dxfId="95" priority="19">
      <formula>$A$128="nvt"</formula>
    </cfRule>
  </conditionalFormatting>
  <conditionalFormatting sqref="B17:D26">
    <cfRule type="expression" dxfId="94" priority="25">
      <formula>$A17=0</formula>
    </cfRule>
  </conditionalFormatting>
  <conditionalFormatting sqref="B77:D77 B80:C91">
    <cfRule type="expression" dxfId="93" priority="21">
      <formula>$A$77="nvt"</formula>
    </cfRule>
  </conditionalFormatting>
  <conditionalFormatting sqref="B206:D206 B209:C220">
    <cfRule type="expression" dxfId="92" priority="15">
      <formula>$A$206="nvt"</formula>
    </cfRule>
  </conditionalFormatting>
  <conditionalFormatting sqref="B168:E168">
    <cfRule type="expression" dxfId="91" priority="17">
      <formula>$A$168="nvt"</formula>
    </cfRule>
  </conditionalFormatting>
  <conditionalFormatting sqref="B144:F144">
    <cfRule type="expression" dxfId="90" priority="18">
      <formula>$A$144="nvt"</formula>
    </cfRule>
  </conditionalFormatting>
  <conditionalFormatting sqref="B186:F203 B183:C183">
    <cfRule type="expression" dxfId="89" priority="16">
      <formula>$A$183="nvt"</formula>
    </cfRule>
  </conditionalFormatting>
  <conditionalFormatting sqref="B131:I141">
    <cfRule type="expression" dxfId="88" priority="13">
      <formula>$A$128="nvt"</formula>
    </cfRule>
  </conditionalFormatting>
  <conditionalFormatting sqref="B147:I147 B148:F164 B165:I165">
    <cfRule type="expression" dxfId="87" priority="11">
      <formula>$A$144="nvt"</formula>
    </cfRule>
  </conditionalFormatting>
  <conditionalFormatting sqref="B171:I180">
    <cfRule type="expression" dxfId="86" priority="26">
      <formula>$A$168="nvt"</formula>
    </cfRule>
  </conditionalFormatting>
  <conditionalFormatting sqref="C239">
    <cfRule type="cellIs" dxfId="85" priority="24" operator="notEqual">
      <formula>"JA"</formula>
    </cfRule>
  </conditionalFormatting>
  <conditionalFormatting sqref="D235">
    <cfRule type="expression" dxfId="84" priority="14">
      <formula>C239&lt;&gt;"JA"</formula>
    </cfRule>
  </conditionalFormatting>
  <conditionalFormatting sqref="G186 G188:G203">
    <cfRule type="expression" dxfId="83" priority="7">
      <formula>$A$183="nvt"</formula>
    </cfRule>
  </conditionalFormatting>
  <conditionalFormatting sqref="G187">
    <cfRule type="expression" dxfId="82" priority="3">
      <formula>$A$144="nvt"</formula>
    </cfRule>
  </conditionalFormatting>
  <conditionalFormatting sqref="H186:I186">
    <cfRule type="expression" dxfId="81" priority="5">
      <formula>$A$144="nvt"</formula>
    </cfRule>
  </conditionalFormatting>
  <conditionalFormatting sqref="H203:I203">
    <cfRule type="expression" dxfId="80" priority="6">
      <formula>$A$183="nvt"</formula>
    </cfRule>
  </conditionalFormatting>
  <conditionalFormatting sqref="I186:J186">
    <cfRule type="expression" dxfId="79" priority="4" stopIfTrue="1">
      <formula>$A$16=0</formula>
    </cfRule>
  </conditionalFormatting>
  <conditionalFormatting sqref="J187:J202">
    <cfRule type="expression" dxfId="78" priority="1" stopIfTrue="1">
      <formula>$A$16=0</formula>
    </cfRule>
  </conditionalFormatting>
  <dataValidations count="4">
    <dataValidation type="list" allowBlank="1" showInputMessage="1" showErrorMessage="1" sqref="C167" xr:uid="{D3795E56-2F2D-4DE8-9410-4D4584376E40}">
      <formula1>#REF!</formula1>
    </dataValidation>
    <dataValidation type="list" allowBlank="1" showInputMessage="1" showErrorMessage="1" sqref="C7" xr:uid="{855EB824-C2C2-4B34-A157-C7A1F3F847CA}">
      <formula1>K_Omvang</formula1>
    </dataValidation>
    <dataValidation type="list" allowBlank="1" showInputMessage="1" showErrorMessage="1" sqref="C6" xr:uid="{1F5CDCE1-415D-486E-9E0B-919BA2AC4B1D}">
      <formula1>K_Type</formula1>
    </dataValidation>
    <dataValidation type="list" allowBlank="1" showInputMessage="1" showErrorMessage="1" sqref="B187:B202 B37:B51 B148:B164 B132:B140 B59:B73 B172:B179 B98:B107 B115:B124" xr:uid="{94E89DB5-69AA-4C45-B6F2-0D5A255401AA}">
      <formula1>K_Werkpakket</formula1>
    </dataValidation>
  </dataValidations>
  <hyperlinks>
    <hyperlink ref="D7" r:id="rId1" xr:uid="{06FC2FBB-E6E6-4C3E-AC1E-20C5E65A6B26}"/>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BAAEF-3150-4FF1-B097-B748F1D50B88}">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163</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77" priority="2" stopIfTrue="1">
      <formula>$A$16=0</formula>
    </cfRule>
  </conditionalFormatting>
  <conditionalFormatting sqref="A12:I33 A34:B34 H34:I34 A35:I35 A36:K52 A53:I55 A58:J74 A80:F91 A126:I147 A148:F164 A165:I183 A209:F220 A230:E234">
    <cfRule type="expression" dxfId="76"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75" priority="12" stopIfTrue="1">
      <formula>$A$16=0</formula>
    </cfRule>
  </conditionalFormatting>
  <conditionalFormatting sqref="B29:C29">
    <cfRule type="expression" dxfId="74" priority="27">
      <formula>LEFT($C$29,3)="Let"</formula>
    </cfRule>
  </conditionalFormatting>
  <conditionalFormatting sqref="B33:C33 B36:G52">
    <cfRule type="expression" dxfId="73" priority="22">
      <formula>$A$33="nvt"</formula>
    </cfRule>
  </conditionalFormatting>
  <conditionalFormatting sqref="B55:C55 B58:G74">
    <cfRule type="expression" dxfId="72" priority="23">
      <formula>$A$55="nvt"</formula>
    </cfRule>
  </conditionalFormatting>
  <conditionalFormatting sqref="B94:C94 B97:E108">
    <cfRule type="expression" dxfId="71" priority="20">
      <formula>$A$94="nvt"</formula>
    </cfRule>
  </conditionalFormatting>
  <conditionalFormatting sqref="B111:C111 B114:E125">
    <cfRule type="expression" dxfId="70" priority="8">
      <formula>$A$111="nvt"</formula>
    </cfRule>
  </conditionalFormatting>
  <conditionalFormatting sqref="B128:C128">
    <cfRule type="expression" dxfId="69" priority="19">
      <formula>$A$128="nvt"</formula>
    </cfRule>
  </conditionalFormatting>
  <conditionalFormatting sqref="B17:D26">
    <cfRule type="expression" dxfId="68" priority="25">
      <formula>$A17=0</formula>
    </cfRule>
  </conditionalFormatting>
  <conditionalFormatting sqref="B77:D77 B80:C91">
    <cfRule type="expression" dxfId="67" priority="21">
      <formula>$A$77="nvt"</formula>
    </cfRule>
  </conditionalFormatting>
  <conditionalFormatting sqref="B206:D206 B209:C220">
    <cfRule type="expression" dxfId="66" priority="15">
      <formula>$A$206="nvt"</formula>
    </cfRule>
  </conditionalFormatting>
  <conditionalFormatting sqref="B168:E168">
    <cfRule type="expression" dxfId="65" priority="17">
      <formula>$A$168="nvt"</formula>
    </cfRule>
  </conditionalFormatting>
  <conditionalFormatting sqref="B144:F144">
    <cfRule type="expression" dxfId="64" priority="18">
      <formula>$A$144="nvt"</formula>
    </cfRule>
  </conditionalFormatting>
  <conditionalFormatting sqref="B186:F203 B183:C183">
    <cfRule type="expression" dxfId="63" priority="16">
      <formula>$A$183="nvt"</formula>
    </cfRule>
  </conditionalFormatting>
  <conditionalFormatting sqref="B131:I141">
    <cfRule type="expression" dxfId="62" priority="13">
      <formula>$A$128="nvt"</formula>
    </cfRule>
  </conditionalFormatting>
  <conditionalFormatting sqref="B147:I147 B148:F164 B165:I165">
    <cfRule type="expression" dxfId="61" priority="11">
      <formula>$A$144="nvt"</formula>
    </cfRule>
  </conditionalFormatting>
  <conditionalFormatting sqref="B171:I180">
    <cfRule type="expression" dxfId="60" priority="26">
      <formula>$A$168="nvt"</formula>
    </cfRule>
  </conditionalFormatting>
  <conditionalFormatting sqref="C239">
    <cfRule type="cellIs" dxfId="59" priority="24" operator="notEqual">
      <formula>"JA"</formula>
    </cfRule>
  </conditionalFormatting>
  <conditionalFormatting sqref="D235">
    <cfRule type="expression" dxfId="58" priority="14">
      <formula>C239&lt;&gt;"JA"</formula>
    </cfRule>
  </conditionalFormatting>
  <conditionalFormatting sqref="G186 G188:G203">
    <cfRule type="expression" dxfId="57" priority="7">
      <formula>$A$183="nvt"</formula>
    </cfRule>
  </conditionalFormatting>
  <conditionalFormatting sqref="G187">
    <cfRule type="expression" dxfId="56" priority="3">
      <formula>$A$144="nvt"</formula>
    </cfRule>
  </conditionalFormatting>
  <conditionalFormatting sqref="H186:I186">
    <cfRule type="expression" dxfId="55" priority="5">
      <formula>$A$144="nvt"</formula>
    </cfRule>
  </conditionalFormatting>
  <conditionalFormatting sqref="H203:I203">
    <cfRule type="expression" dxfId="54" priority="6">
      <formula>$A$183="nvt"</formula>
    </cfRule>
  </conditionalFormatting>
  <conditionalFormatting sqref="I186:J186">
    <cfRule type="expression" dxfId="53" priority="4" stopIfTrue="1">
      <formula>$A$16=0</formula>
    </cfRule>
  </conditionalFormatting>
  <conditionalFormatting sqref="J187:J202">
    <cfRule type="expression" dxfId="52" priority="1" stopIfTrue="1">
      <formula>$A$16=0</formula>
    </cfRule>
  </conditionalFormatting>
  <dataValidations count="4">
    <dataValidation type="list" allowBlank="1" showInputMessage="1" showErrorMessage="1" sqref="B187:B202 B37:B51 B148:B164 B132:B140 B59:B73 B172:B179 B98:B107 B115:B124" xr:uid="{F882A9A7-A473-47AF-A48B-FFFDCF91564B}">
      <formula1>K_Werkpakket</formula1>
    </dataValidation>
    <dataValidation type="list" allowBlank="1" showInputMessage="1" showErrorMessage="1" sqref="C6" xr:uid="{2F6826DB-2DD7-4AC9-A85F-E167DDB25B13}">
      <formula1>K_Type</formula1>
    </dataValidation>
    <dataValidation type="list" allowBlank="1" showInputMessage="1" showErrorMessage="1" sqref="C7" xr:uid="{30DE31B4-7F18-42EA-B3C6-491EE2F2A946}">
      <formula1>K_Omvang</formula1>
    </dataValidation>
    <dataValidation type="list" allowBlank="1" showInputMessage="1" showErrorMessage="1" sqref="C167" xr:uid="{19EF0BDF-1432-41E2-994D-3CAEF5B1D0C5}">
      <formula1>#REF!</formula1>
    </dataValidation>
  </dataValidations>
  <hyperlinks>
    <hyperlink ref="D7" r:id="rId1" xr:uid="{67DAE503-A574-4992-9923-6E083F5191AF}"/>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81FCC-35CD-4C8B-AED2-7C1D1034D75A}">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164</v>
      </c>
      <c r="C2" s="253"/>
      <c r="D2" s="253"/>
      <c r="E2" s="253"/>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45"/>
      <c r="G164" s="246"/>
      <c r="H164" s="246"/>
      <c r="I164" s="246"/>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51" priority="2" stopIfTrue="1">
      <formula>$A$16=0</formula>
    </cfRule>
  </conditionalFormatting>
  <conditionalFormatting sqref="A12:I33 A34:B34 H34:I34 A35:I35 A36:K52 A53:I55 A58:J74 A80:F91 A126:I147 A148:F164 A165:I183 A209:F220 A230:E234">
    <cfRule type="expression" dxfId="50"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9" priority="12" stopIfTrue="1">
      <formula>$A$16=0</formula>
    </cfRule>
  </conditionalFormatting>
  <conditionalFormatting sqref="B29:C29">
    <cfRule type="expression" dxfId="48" priority="27">
      <formula>LEFT($C$29,3)="Let"</formula>
    </cfRule>
  </conditionalFormatting>
  <conditionalFormatting sqref="B33:C33 B36:G52">
    <cfRule type="expression" dxfId="47" priority="22">
      <formula>$A$33="nvt"</formula>
    </cfRule>
  </conditionalFormatting>
  <conditionalFormatting sqref="B55:C55 B58:G74">
    <cfRule type="expression" dxfId="46" priority="23">
      <formula>$A$55="nvt"</formula>
    </cfRule>
  </conditionalFormatting>
  <conditionalFormatting sqref="B94:C94 B97:E108">
    <cfRule type="expression" dxfId="45" priority="20">
      <formula>$A$94="nvt"</formula>
    </cfRule>
  </conditionalFormatting>
  <conditionalFormatting sqref="B111:C111 B114:E125">
    <cfRule type="expression" dxfId="44" priority="8">
      <formula>$A$111="nvt"</formula>
    </cfRule>
  </conditionalFormatting>
  <conditionalFormatting sqref="B128:C128">
    <cfRule type="expression" dxfId="43" priority="19">
      <formula>$A$128="nvt"</formula>
    </cfRule>
  </conditionalFormatting>
  <conditionalFormatting sqref="B17:D26">
    <cfRule type="expression" dxfId="42" priority="25">
      <formula>$A17=0</formula>
    </cfRule>
  </conditionalFormatting>
  <conditionalFormatting sqref="B77:D77 B80:C91">
    <cfRule type="expression" dxfId="41" priority="21">
      <formula>$A$77="nvt"</formula>
    </cfRule>
  </conditionalFormatting>
  <conditionalFormatting sqref="B206:D206 B209:C220">
    <cfRule type="expression" dxfId="40" priority="15">
      <formula>$A$206="nvt"</formula>
    </cfRule>
  </conditionalFormatting>
  <conditionalFormatting sqref="B168:E168">
    <cfRule type="expression" dxfId="39" priority="17">
      <formula>$A$168="nvt"</formula>
    </cfRule>
  </conditionalFormatting>
  <conditionalFormatting sqref="B144:F144">
    <cfRule type="expression" dxfId="38" priority="18">
      <formula>$A$144="nvt"</formula>
    </cfRule>
  </conditionalFormatting>
  <conditionalFormatting sqref="B186:F203 B183:C183">
    <cfRule type="expression" dxfId="37" priority="16">
      <formula>$A$183="nvt"</formula>
    </cfRule>
  </conditionalFormatting>
  <conditionalFormatting sqref="B131:I141">
    <cfRule type="expression" dxfId="36" priority="13">
      <formula>$A$128="nvt"</formula>
    </cfRule>
  </conditionalFormatting>
  <conditionalFormatting sqref="B147:I147 B148:F164 B165:I165">
    <cfRule type="expression" dxfId="35" priority="11">
      <formula>$A$144="nvt"</formula>
    </cfRule>
  </conditionalFormatting>
  <conditionalFormatting sqref="B171:I180">
    <cfRule type="expression" dxfId="34" priority="26">
      <formula>$A$168="nvt"</formula>
    </cfRule>
  </conditionalFormatting>
  <conditionalFormatting sqref="C239">
    <cfRule type="cellIs" dxfId="33" priority="24" operator="notEqual">
      <formula>"JA"</formula>
    </cfRule>
  </conditionalFormatting>
  <conditionalFormatting sqref="D235">
    <cfRule type="expression" dxfId="32" priority="14">
      <formula>C239&lt;&gt;"JA"</formula>
    </cfRule>
  </conditionalFormatting>
  <conditionalFormatting sqref="G186 G188:G203">
    <cfRule type="expression" dxfId="31" priority="7">
      <formula>$A$183="nvt"</formula>
    </cfRule>
  </conditionalFormatting>
  <conditionalFormatting sqref="G187">
    <cfRule type="expression" dxfId="30" priority="3">
      <formula>$A$144="nvt"</formula>
    </cfRule>
  </conditionalFormatting>
  <conditionalFormatting sqref="H186:I186">
    <cfRule type="expression" dxfId="29" priority="5">
      <formula>$A$144="nvt"</formula>
    </cfRule>
  </conditionalFormatting>
  <conditionalFormatting sqref="H203:I203">
    <cfRule type="expression" dxfId="28" priority="6">
      <formula>$A$183="nvt"</formula>
    </cfRule>
  </conditionalFormatting>
  <conditionalFormatting sqref="I186:J186">
    <cfRule type="expression" dxfId="27" priority="4" stopIfTrue="1">
      <formula>$A$16=0</formula>
    </cfRule>
  </conditionalFormatting>
  <conditionalFormatting sqref="J187:J202">
    <cfRule type="expression" dxfId="26" priority="1" stopIfTrue="1">
      <formula>$A$16=0</formula>
    </cfRule>
  </conditionalFormatting>
  <dataValidations count="4">
    <dataValidation type="list" allowBlank="1" showInputMessage="1" showErrorMessage="1" sqref="B187:B202 B37:B51 B148:B164 B132:B140 B59:B73 B172:B179 B98:B107 B115:B124" xr:uid="{AA7934FD-77A8-475A-A7E4-B435D6DFB736}">
      <formula1>K_Werkpakket</formula1>
    </dataValidation>
    <dataValidation type="list" allowBlank="1" showInputMessage="1" showErrorMessage="1" sqref="C6" xr:uid="{B4A8DD68-DFDA-4F40-9077-32EDBFB90BFB}">
      <formula1>K_Type</formula1>
    </dataValidation>
    <dataValidation type="list" allowBlank="1" showInputMessage="1" showErrorMessage="1" sqref="C7" xr:uid="{24F45AC0-961C-4A50-AF15-25E56D034E95}">
      <formula1>K_Omvang</formula1>
    </dataValidation>
    <dataValidation type="list" allowBlank="1" showInputMessage="1" showErrorMessage="1" sqref="C167" xr:uid="{AF8D7570-0840-4D9E-B349-620427691161}">
      <formula1>#REF!</formula1>
    </dataValidation>
  </dataValidations>
  <hyperlinks>
    <hyperlink ref="D7" r:id="rId1" xr:uid="{5053E2BB-AC58-450E-91E2-9F6229EDA223}"/>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C390-EAA7-420F-8919-DA7129822D52}">
  <sheetPr>
    <tabColor rgb="FF92D050"/>
    <pageSetUpPr fitToPage="1"/>
  </sheetPr>
  <dimension ref="A1:L737"/>
  <sheetViews>
    <sheetView showGridLines="0" workbookViewId="0">
      <selection activeCell="F168" sqref="F168"/>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165</v>
      </c>
      <c r="C2" s="253"/>
      <c r="D2" s="253"/>
      <c r="E2" s="253"/>
      <c r="I2" s="40" t="s">
        <v>27</v>
      </c>
      <c r="J2" s="230" t="s">
        <v>190</v>
      </c>
    </row>
    <row r="3" spans="1:10" x14ac:dyDescent="0.35">
      <c r="B3" s="21"/>
      <c r="C3" s="22"/>
      <c r="D3" s="22"/>
      <c r="I3" s="54" t="s">
        <v>29</v>
      </c>
      <c r="J3" s="230" t="s">
        <v>192</v>
      </c>
    </row>
    <row r="4" spans="1:10" x14ac:dyDescent="0.35">
      <c r="B4" s="25" t="s">
        <v>69</v>
      </c>
      <c r="C4" s="69"/>
      <c r="D4"/>
      <c r="H4" s="53"/>
    </row>
    <row r="5" spans="1:10" x14ac:dyDescent="0.35">
      <c r="B5" s="25" t="s">
        <v>86</v>
      </c>
      <c r="C5" s="70"/>
      <c r="D5"/>
      <c r="H5" s="53"/>
    </row>
    <row r="6" spans="1:10" x14ac:dyDescent="0.35">
      <c r="B6" s="25" t="s">
        <v>67</v>
      </c>
      <c r="C6" s="256"/>
      <c r="D6" s="256"/>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7"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7"/>
      <c r="D11" s="257"/>
      <c r="E11" s="257"/>
      <c r="F11" s="257"/>
      <c r="G11" s="257"/>
      <c r="H11" s="257"/>
      <c r="I11" s="257"/>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54" t="s">
        <v>100</v>
      </c>
      <c r="C14" s="254"/>
      <c r="D14" s="254"/>
      <c r="E14" s="254"/>
      <c r="F14" s="254"/>
      <c r="G14" s="254"/>
      <c r="H14" s="254"/>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55"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55"/>
      <c r="E29" s="255"/>
      <c r="F29" s="255"/>
      <c r="G29" s="255"/>
      <c r="H29" s="255"/>
      <c r="I29" s="113"/>
    </row>
    <row r="30" spans="1:12" ht="13.5" customHeight="1" thickTop="1" x14ac:dyDescent="0.3">
      <c r="B30" s="31"/>
      <c r="C30" s="31"/>
      <c r="D30" s="31"/>
      <c r="E30" s="31"/>
      <c r="F30" s="31"/>
      <c r="G30" s="31"/>
      <c r="H30" s="31"/>
    </row>
    <row r="31" spans="1:12" ht="25.5" customHeight="1" x14ac:dyDescent="0.3">
      <c r="B31" s="252" t="s">
        <v>85</v>
      </c>
      <c r="C31" s="252"/>
      <c r="D31" s="252"/>
      <c r="E31" s="252"/>
      <c r="F31" s="252"/>
      <c r="G31" s="252"/>
      <c r="H31" s="252"/>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2" t="str">
        <f>IF(A33="nvt",VLOOKUP(A33,Alle_Kostensoorten[],2,FALSE),VLOOKUP(B33,Alle_Kostensoorten[],2,FALSE))</f>
        <v>Toelichting: Zie voor berekening tabblad 'Instructie'</v>
      </c>
      <c r="C34" s="242"/>
      <c r="D34" s="242"/>
      <c r="E34" s="242"/>
      <c r="F34" s="242"/>
      <c r="G34" s="242"/>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2" t="str">
        <f>IF(A55="nvt",VLOOKUP(A55,Alle_Kostensoorten[],2,FALSE),VLOOKUP(B55,Alle_Kostensoorten[],2,FALSE))</f>
        <v>Toelichting: Zie voor berekening tabblad 'Instructie'</v>
      </c>
      <c r="C56" s="242"/>
      <c r="D56" s="242"/>
      <c r="E56" s="242"/>
      <c r="F56" s="242"/>
      <c r="G56" s="242"/>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7">
        <f t="shared" ref="G60:G73" si="2">IF($A$55=1,$F60*55,0)</f>
        <v>0</v>
      </c>
      <c r="H60"/>
    </row>
    <row r="61" spans="1:8" ht="15.75" customHeight="1" x14ac:dyDescent="0.35">
      <c r="B61" s="158"/>
      <c r="C61" s="85"/>
      <c r="D61" s="209"/>
      <c r="E61" s="163"/>
      <c r="F61" s="161"/>
      <c r="G61" s="157">
        <f t="shared" si="2"/>
        <v>0</v>
      </c>
      <c r="H61"/>
    </row>
    <row r="62" spans="1:8" ht="15.75" customHeight="1" x14ac:dyDescent="0.35">
      <c r="B62" s="158"/>
      <c r="C62" s="85"/>
      <c r="D62" s="209"/>
      <c r="E62" s="163"/>
      <c r="F62" s="161"/>
      <c r="G62" s="157">
        <f t="shared" si="2"/>
        <v>0</v>
      </c>
      <c r="H62"/>
    </row>
    <row r="63" spans="1:8" ht="15.75" customHeight="1" x14ac:dyDescent="0.35">
      <c r="B63" s="158"/>
      <c r="C63" s="85"/>
      <c r="D63" s="209"/>
      <c r="E63" s="163"/>
      <c r="F63" s="161"/>
      <c r="G63" s="157">
        <f t="shared" si="2"/>
        <v>0</v>
      </c>
      <c r="H63"/>
    </row>
    <row r="64" spans="1:8" ht="15.75" customHeight="1" x14ac:dyDescent="0.35">
      <c r="B64" s="158"/>
      <c r="C64" s="85"/>
      <c r="D64" s="209"/>
      <c r="E64" s="163"/>
      <c r="F64" s="161"/>
      <c r="G64" s="157">
        <f t="shared" si="2"/>
        <v>0</v>
      </c>
      <c r="H64"/>
    </row>
    <row r="65" spans="1:8" ht="15.75" customHeight="1" x14ac:dyDescent="0.35">
      <c r="B65" s="158"/>
      <c r="C65" s="85"/>
      <c r="D65" s="209"/>
      <c r="E65" s="163"/>
      <c r="F65" s="161"/>
      <c r="G65" s="157">
        <f t="shared" si="2"/>
        <v>0</v>
      </c>
      <c r="H65"/>
    </row>
    <row r="66" spans="1:8" ht="15.75" customHeight="1" x14ac:dyDescent="0.35">
      <c r="B66" s="158"/>
      <c r="C66" s="85"/>
      <c r="D66" s="209"/>
      <c r="E66" s="163"/>
      <c r="F66" s="161"/>
      <c r="G66" s="157">
        <f t="shared" si="2"/>
        <v>0</v>
      </c>
      <c r="H66"/>
    </row>
    <row r="67" spans="1:8" ht="15.75" customHeight="1" x14ac:dyDescent="0.35">
      <c r="B67" s="158"/>
      <c r="C67" s="85"/>
      <c r="D67" s="209"/>
      <c r="E67" s="163"/>
      <c r="F67" s="161"/>
      <c r="G67" s="157">
        <f t="shared" si="2"/>
        <v>0</v>
      </c>
      <c r="H67"/>
    </row>
    <row r="68" spans="1:8" ht="15.75" customHeight="1" x14ac:dyDescent="0.35">
      <c r="B68" s="158"/>
      <c r="C68" s="85"/>
      <c r="D68" s="209"/>
      <c r="E68" s="163"/>
      <c r="F68" s="161"/>
      <c r="G68" s="157">
        <f t="shared" si="2"/>
        <v>0</v>
      </c>
      <c r="H68"/>
    </row>
    <row r="69" spans="1:8" ht="15.75" customHeight="1" x14ac:dyDescent="0.35">
      <c r="B69" s="158"/>
      <c r="C69" s="85"/>
      <c r="D69" s="209"/>
      <c r="E69" s="163"/>
      <c r="F69" s="161"/>
      <c r="G69" s="157">
        <f t="shared" si="2"/>
        <v>0</v>
      </c>
      <c r="H69"/>
    </row>
    <row r="70" spans="1:8" ht="15.75" customHeight="1" x14ac:dyDescent="0.35">
      <c r="B70" s="158"/>
      <c r="C70" s="85"/>
      <c r="D70" s="209"/>
      <c r="E70" s="163"/>
      <c r="F70" s="161"/>
      <c r="G70" s="157">
        <f t="shared" si="2"/>
        <v>0</v>
      </c>
      <c r="H70"/>
    </row>
    <row r="71" spans="1:8" ht="15.75" customHeight="1" x14ac:dyDescent="0.35">
      <c r="B71" s="158"/>
      <c r="C71" s="85"/>
      <c r="D71" s="209"/>
      <c r="E71" s="163"/>
      <c r="F71" s="161"/>
      <c r="G71" s="157">
        <f t="shared" si="2"/>
        <v>0</v>
      </c>
      <c r="H71"/>
    </row>
    <row r="72" spans="1:8" ht="15.75" customHeight="1" x14ac:dyDescent="0.35">
      <c r="B72" s="158"/>
      <c r="C72" s="85"/>
      <c r="D72" s="209"/>
      <c r="E72" s="163"/>
      <c r="F72" s="161"/>
      <c r="G72" s="157">
        <f t="shared" si="2"/>
        <v>0</v>
      </c>
      <c r="H72"/>
    </row>
    <row r="73" spans="1:8" ht="15.75" customHeight="1" thickBot="1" x14ac:dyDescent="0.4">
      <c r="B73" s="74"/>
      <c r="C73" s="166"/>
      <c r="D73" s="212"/>
      <c r="E73" s="211"/>
      <c r="F73" s="167"/>
      <c r="G73" s="128">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2" t="e">
        <f>IF(A77=1,VLOOKUP(B77,Alle_Kostensoorten[],2,FALSE),VLOOKUP(A77,Alle_Kostensoorten[],2,FALSE))</f>
        <v>#N/A</v>
      </c>
      <c r="C78" s="242"/>
      <c r="D78" s="242"/>
      <c r="E78" s="242"/>
      <c r="F78" s="242"/>
      <c r="G78" s="242"/>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2" t="e">
        <f>IF(A94=1,VLOOKUP(B94,Alle_Kostensoorten[],2,FALSE),VLOOKUP(A94,Alle_Kostensoorten[],2,FALSE))</f>
        <v>#N/A</v>
      </c>
      <c r="C95" s="242"/>
      <c r="D95" s="242"/>
      <c r="E95" s="242"/>
      <c r="F95" s="242"/>
      <c r="G95" s="242"/>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2" t="e">
        <f>IF(A111=1,VLOOKUP(B111,Alle_Kostensoorten[],2,FALSE),VLOOKUP(A111,Alle_Kostensoorten[],2,FALSE))</f>
        <v>#N/A</v>
      </c>
      <c r="C112" s="242"/>
      <c r="D112" s="242"/>
      <c r="E112" s="242"/>
      <c r="F112" s="242"/>
      <c r="G112" s="242"/>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2" t="e">
        <f>IF(A128=1,VLOOKUP(B128,Alle_Kostensoorten[],2,FALSE),VLOOKUP(A128,Alle_Kostensoorten[],2,FALSE))</f>
        <v>#N/A</v>
      </c>
      <c r="C129" s="242"/>
      <c r="D129" s="242"/>
      <c r="E129" s="242"/>
      <c r="F129" s="242"/>
      <c r="G129" s="242"/>
      <c r="H129" s="242"/>
      <c r="I129" s="242"/>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2" t="e">
        <f>IF(A144=1,VLOOKUP(B144,Alle_Kostensoorten[],2,FALSE),VLOOKUP(A144,Alle_Kostensoorten[],2,FALSE))</f>
        <v>#N/A</v>
      </c>
      <c r="C145" s="242"/>
      <c r="D145" s="242"/>
      <c r="E145" s="242"/>
      <c r="F145" s="242"/>
      <c r="G145" s="242"/>
      <c r="H145" s="242"/>
      <c r="I145" s="242"/>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64"/>
      <c r="G148" s="265"/>
      <c r="H148" s="265"/>
      <c r="I148" s="265"/>
    </row>
    <row r="149" spans="2:9" ht="15.75" customHeight="1" x14ac:dyDescent="0.35">
      <c r="B149" s="158"/>
      <c r="C149" s="85"/>
      <c r="D149" s="163"/>
      <c r="E149" s="156">
        <f t="shared" ref="E149:E164" si="7">IF($A$144=1,$D149,0)</f>
        <v>0</v>
      </c>
      <c r="F149" s="245"/>
      <c r="G149" s="246"/>
      <c r="H149" s="246"/>
      <c r="I149" s="246"/>
    </row>
    <row r="150" spans="2:9" ht="15.75" customHeight="1" x14ac:dyDescent="0.35">
      <c r="B150" s="158"/>
      <c r="C150" s="85"/>
      <c r="D150" s="163"/>
      <c r="E150" s="156">
        <f t="shared" si="7"/>
        <v>0</v>
      </c>
      <c r="F150" s="245"/>
      <c r="G150" s="246"/>
      <c r="H150" s="246"/>
      <c r="I150" s="246"/>
    </row>
    <row r="151" spans="2:9" ht="15.75" customHeight="1" x14ac:dyDescent="0.35">
      <c r="B151" s="158"/>
      <c r="C151" s="85"/>
      <c r="D151" s="163"/>
      <c r="E151" s="156">
        <f t="shared" si="7"/>
        <v>0</v>
      </c>
      <c r="F151" s="245"/>
      <c r="G151" s="246"/>
      <c r="H151" s="246"/>
      <c r="I151" s="246"/>
    </row>
    <row r="152" spans="2:9" ht="15.75" customHeight="1" x14ac:dyDescent="0.35">
      <c r="B152" s="158"/>
      <c r="C152" s="85"/>
      <c r="D152" s="163"/>
      <c r="E152" s="156">
        <f t="shared" si="7"/>
        <v>0</v>
      </c>
      <c r="F152" s="245"/>
      <c r="G152" s="246"/>
      <c r="H152" s="246"/>
      <c r="I152" s="246"/>
    </row>
    <row r="153" spans="2:9" ht="15.75" customHeight="1" x14ac:dyDescent="0.35">
      <c r="B153" s="158"/>
      <c r="C153" s="85"/>
      <c r="D153" s="163"/>
      <c r="E153" s="156">
        <f t="shared" si="7"/>
        <v>0</v>
      </c>
      <c r="F153" s="245"/>
      <c r="G153" s="246"/>
      <c r="H153" s="246"/>
      <c r="I153" s="246"/>
    </row>
    <row r="154" spans="2:9" ht="15.75" customHeight="1" x14ac:dyDescent="0.35">
      <c r="B154" s="158"/>
      <c r="C154" s="85"/>
      <c r="D154" s="163"/>
      <c r="E154" s="156">
        <f t="shared" si="7"/>
        <v>0</v>
      </c>
      <c r="F154" s="245"/>
      <c r="G154" s="246"/>
      <c r="H154" s="246"/>
      <c r="I154" s="246"/>
    </row>
    <row r="155" spans="2:9" ht="15.75" customHeight="1" x14ac:dyDescent="0.35">
      <c r="B155" s="158"/>
      <c r="C155" s="85"/>
      <c r="D155" s="163"/>
      <c r="E155" s="156">
        <f t="shared" si="7"/>
        <v>0</v>
      </c>
      <c r="F155" s="245"/>
      <c r="G155" s="246"/>
      <c r="H155" s="246"/>
      <c r="I155" s="246"/>
    </row>
    <row r="156" spans="2:9" ht="15.75" customHeight="1" x14ac:dyDescent="0.35">
      <c r="B156" s="158"/>
      <c r="C156" s="85"/>
      <c r="D156" s="163"/>
      <c r="E156" s="156">
        <f t="shared" si="7"/>
        <v>0</v>
      </c>
      <c r="F156" s="245"/>
      <c r="G156" s="246"/>
      <c r="H156" s="246"/>
      <c r="I156" s="246"/>
    </row>
    <row r="157" spans="2:9" ht="15.75" customHeight="1" x14ac:dyDescent="0.35">
      <c r="B157" s="158"/>
      <c r="C157" s="85"/>
      <c r="D157" s="163"/>
      <c r="E157" s="156">
        <f t="shared" si="7"/>
        <v>0</v>
      </c>
      <c r="F157" s="245"/>
      <c r="G157" s="246"/>
      <c r="H157" s="246"/>
      <c r="I157" s="246"/>
    </row>
    <row r="158" spans="2:9" ht="15.75" customHeight="1" x14ac:dyDescent="0.35">
      <c r="B158" s="158"/>
      <c r="C158" s="85"/>
      <c r="D158" s="163"/>
      <c r="E158" s="156">
        <f t="shared" si="7"/>
        <v>0</v>
      </c>
      <c r="F158" s="245"/>
      <c r="G158" s="246"/>
      <c r="H158" s="246"/>
      <c r="I158" s="246"/>
    </row>
    <row r="159" spans="2:9" ht="15.75" customHeight="1" x14ac:dyDescent="0.35">
      <c r="B159" s="158"/>
      <c r="C159" s="85"/>
      <c r="D159" s="163"/>
      <c r="E159" s="156">
        <f t="shared" si="7"/>
        <v>0</v>
      </c>
      <c r="F159" s="245"/>
      <c r="G159" s="246"/>
      <c r="H159" s="246"/>
      <c r="I159" s="246"/>
    </row>
    <row r="160" spans="2:9" ht="15.75" customHeight="1" x14ac:dyDescent="0.35">
      <c r="B160" s="158"/>
      <c r="C160" s="85"/>
      <c r="D160" s="163"/>
      <c r="E160" s="156">
        <f t="shared" si="7"/>
        <v>0</v>
      </c>
      <c r="F160" s="245"/>
      <c r="G160" s="246"/>
      <c r="H160" s="246"/>
      <c r="I160" s="246"/>
    </row>
    <row r="161" spans="1:9" ht="15.75" customHeight="1" x14ac:dyDescent="0.35">
      <c r="B161" s="158"/>
      <c r="C161" s="85"/>
      <c r="D161" s="163"/>
      <c r="E161" s="156">
        <f t="shared" si="7"/>
        <v>0</v>
      </c>
      <c r="F161" s="245"/>
      <c r="G161" s="246"/>
      <c r="H161" s="246"/>
      <c r="I161" s="246"/>
    </row>
    <row r="162" spans="1:9" ht="15.75" customHeight="1" x14ac:dyDescent="0.35">
      <c r="B162" s="158"/>
      <c r="C162" s="85"/>
      <c r="D162" s="163"/>
      <c r="E162" s="156">
        <f t="shared" si="7"/>
        <v>0</v>
      </c>
      <c r="F162" s="245"/>
      <c r="G162" s="246"/>
      <c r="H162" s="246"/>
      <c r="I162" s="246"/>
    </row>
    <row r="163" spans="1:9" ht="15.75" customHeight="1" x14ac:dyDescent="0.35">
      <c r="B163" s="158"/>
      <c r="C163" s="85"/>
      <c r="D163" s="163"/>
      <c r="E163" s="156">
        <f t="shared" si="7"/>
        <v>0</v>
      </c>
      <c r="F163" s="245"/>
      <c r="G163" s="246"/>
      <c r="H163" s="246"/>
      <c r="I163" s="246"/>
    </row>
    <row r="164" spans="1:9" ht="15.75" customHeight="1" thickBot="1" x14ac:dyDescent="0.4">
      <c r="B164" s="74"/>
      <c r="C164" s="73"/>
      <c r="D164" s="75"/>
      <c r="E164" s="156">
        <f t="shared" si="7"/>
        <v>0</v>
      </c>
      <c r="F164" s="266"/>
      <c r="G164" s="267"/>
      <c r="H164" s="267"/>
      <c r="I164" s="267"/>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2" t="e">
        <f>IF(A168=1,VLOOKUP(B168,Alle_Kostensoorten[],2,FALSE),VLOOKUP(A168,Alle_Kostensoorten[],2,FALSE))</f>
        <v>#N/A</v>
      </c>
      <c r="C169" s="242"/>
      <c r="D169" s="242"/>
      <c r="E169" s="242"/>
      <c r="F169" s="242"/>
      <c r="G169" s="242"/>
      <c r="H169" s="242"/>
      <c r="I169" s="242"/>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2" t="str">
        <f>IF(A183="nvt",VLOOKUP(A183,Alle_Kostensoorten[],2,FALSE),VLOOKUP(B183,Alle_Kostensoorten[],2,FALSE))</f>
        <v>Toelichting: Zie voor berekening tabblad 'Instructie'</v>
      </c>
      <c r="C184" s="242"/>
      <c r="D184" s="242"/>
      <c r="E184" s="242"/>
      <c r="F184" s="242"/>
      <c r="G184" s="242"/>
      <c r="H184" s="242"/>
      <c r="I184" s="242"/>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2"/>
      <c r="H187" s="263"/>
      <c r="I187" s="263"/>
    </row>
    <row r="188" spans="1:9" ht="15.75" customHeight="1" x14ac:dyDescent="0.35">
      <c r="B188" s="168"/>
      <c r="C188" s="85"/>
      <c r="D188" s="181"/>
      <c r="E188" s="184"/>
      <c r="F188" s="157">
        <f t="shared" ref="F188:F202" si="9">IF($A$183=1,$E188*$D188,0)</f>
        <v>0</v>
      </c>
      <c r="G188" s="247"/>
      <c r="H188" s="248"/>
      <c r="I188" s="248"/>
    </row>
    <row r="189" spans="1:9" ht="15.75" customHeight="1" x14ac:dyDescent="0.35">
      <c r="B189" s="168"/>
      <c r="C189" s="85"/>
      <c r="D189" s="181"/>
      <c r="E189" s="184"/>
      <c r="F189" s="157">
        <f t="shared" si="9"/>
        <v>0</v>
      </c>
      <c r="G189" s="247"/>
      <c r="H189" s="248"/>
      <c r="I189" s="248"/>
    </row>
    <row r="190" spans="1:9" ht="15.75" customHeight="1" x14ac:dyDescent="0.35">
      <c r="B190" s="168"/>
      <c r="C190" s="85"/>
      <c r="D190" s="181"/>
      <c r="E190" s="184"/>
      <c r="F190" s="157">
        <f t="shared" si="9"/>
        <v>0</v>
      </c>
      <c r="G190" s="247"/>
      <c r="H190" s="248"/>
      <c r="I190" s="248"/>
    </row>
    <row r="191" spans="1:9" ht="15.75" customHeight="1" x14ac:dyDescent="0.35">
      <c r="B191" s="168"/>
      <c r="C191" s="85"/>
      <c r="D191" s="181"/>
      <c r="E191" s="184"/>
      <c r="F191" s="157">
        <f t="shared" si="9"/>
        <v>0</v>
      </c>
      <c r="G191" s="247"/>
      <c r="H191" s="248"/>
      <c r="I191" s="248"/>
    </row>
    <row r="192" spans="1:9" ht="15.75" customHeight="1" x14ac:dyDescent="0.35">
      <c r="B192" s="168"/>
      <c r="C192" s="85"/>
      <c r="D192" s="181"/>
      <c r="E192" s="184"/>
      <c r="F192" s="157">
        <f t="shared" si="9"/>
        <v>0</v>
      </c>
      <c r="G192" s="247"/>
      <c r="H192" s="248"/>
      <c r="I192" s="248"/>
    </row>
    <row r="193" spans="1:9" ht="15.75" customHeight="1" x14ac:dyDescent="0.35">
      <c r="B193" s="168"/>
      <c r="C193" s="85"/>
      <c r="D193" s="85"/>
      <c r="E193" s="161"/>
      <c r="F193" s="157">
        <f t="shared" si="9"/>
        <v>0</v>
      </c>
      <c r="G193" s="247"/>
      <c r="H193" s="248"/>
      <c r="I193" s="248"/>
    </row>
    <row r="194" spans="1:9" ht="15.75" customHeight="1" x14ac:dyDescent="0.35">
      <c r="B194" s="168"/>
      <c r="C194" s="85"/>
      <c r="D194" s="85"/>
      <c r="E194" s="161"/>
      <c r="F194" s="157">
        <f t="shared" si="9"/>
        <v>0</v>
      </c>
      <c r="G194" s="247"/>
      <c r="H194" s="248"/>
      <c r="I194" s="248"/>
    </row>
    <row r="195" spans="1:9" ht="15.75" customHeight="1" x14ac:dyDescent="0.35">
      <c r="B195" s="168"/>
      <c r="C195" s="85"/>
      <c r="D195" s="85"/>
      <c r="E195" s="161"/>
      <c r="F195" s="157">
        <f t="shared" si="9"/>
        <v>0</v>
      </c>
      <c r="G195" s="247"/>
      <c r="H195" s="248"/>
      <c r="I195" s="248"/>
    </row>
    <row r="196" spans="1:9" ht="15.75" customHeight="1" x14ac:dyDescent="0.35">
      <c r="B196" s="168"/>
      <c r="C196" s="85"/>
      <c r="D196" s="85"/>
      <c r="E196" s="161"/>
      <c r="F196" s="157">
        <f t="shared" si="9"/>
        <v>0</v>
      </c>
      <c r="G196" s="247"/>
      <c r="H196" s="248"/>
      <c r="I196" s="248"/>
    </row>
    <row r="197" spans="1:9" ht="15.75" customHeight="1" x14ac:dyDescent="0.35">
      <c r="B197" s="168"/>
      <c r="C197" s="85"/>
      <c r="D197" s="85"/>
      <c r="E197" s="161"/>
      <c r="F197" s="157">
        <f t="shared" si="9"/>
        <v>0</v>
      </c>
      <c r="G197" s="247"/>
      <c r="H197" s="248"/>
      <c r="I197" s="248"/>
    </row>
    <row r="198" spans="1:9" ht="15.75" customHeight="1" x14ac:dyDescent="0.35">
      <c r="B198" s="168"/>
      <c r="C198" s="85"/>
      <c r="D198" s="85"/>
      <c r="E198" s="161"/>
      <c r="F198" s="157">
        <f t="shared" si="9"/>
        <v>0</v>
      </c>
      <c r="G198" s="247"/>
      <c r="H198" s="248"/>
      <c r="I198" s="248"/>
    </row>
    <row r="199" spans="1:9" ht="15.75" customHeight="1" x14ac:dyDescent="0.35">
      <c r="B199" s="168"/>
      <c r="C199" s="85"/>
      <c r="D199" s="85"/>
      <c r="E199" s="161"/>
      <c r="F199" s="157">
        <f t="shared" si="9"/>
        <v>0</v>
      </c>
      <c r="G199" s="247"/>
      <c r="H199" s="248"/>
      <c r="I199" s="248"/>
    </row>
    <row r="200" spans="1:9" ht="15.75" customHeight="1" x14ac:dyDescent="0.35">
      <c r="B200" s="168"/>
      <c r="C200" s="85"/>
      <c r="D200" s="85"/>
      <c r="E200" s="161"/>
      <c r="F200" s="157">
        <f t="shared" si="9"/>
        <v>0</v>
      </c>
      <c r="G200" s="247"/>
      <c r="H200" s="248"/>
      <c r="I200" s="248"/>
    </row>
    <row r="201" spans="1:9" ht="15.75" customHeight="1" x14ac:dyDescent="0.35">
      <c r="B201" s="168"/>
      <c r="C201" s="85"/>
      <c r="D201" s="85"/>
      <c r="E201" s="161"/>
      <c r="F201" s="157">
        <f t="shared" si="9"/>
        <v>0</v>
      </c>
      <c r="G201" s="247"/>
      <c r="H201" s="248"/>
      <c r="I201" s="248"/>
    </row>
    <row r="202" spans="1:9" ht="15.75" customHeight="1" thickBot="1" x14ac:dyDescent="0.4">
      <c r="B202" s="72"/>
      <c r="C202" s="73"/>
      <c r="D202" s="73"/>
      <c r="E202" s="114"/>
      <c r="F202" s="128">
        <f t="shared" si="9"/>
        <v>0</v>
      </c>
      <c r="G202" s="247"/>
      <c r="H202" s="248"/>
      <c r="I202" s="248"/>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2" t="str">
        <f>IF(A206="nvt",VLOOKUP(A206,Alle_Kostensoorten[],2,FALSE),VLOOKUP(B206,Alle_Kostensoorten[],2,FALSE))</f>
        <v>Toelichting: Dit forfait wordt automatisch berekend over de 'Loonkosten plus vast % (44,2%)' en 'Vast uurtarief eigen arbeid - € 43'. U hoeft deze tabel niet zelf in te vullen.</v>
      </c>
      <c r="C207" s="242"/>
      <c r="D207" s="242"/>
      <c r="E207" s="242"/>
      <c r="F207" s="242"/>
      <c r="G207" s="242"/>
      <c r="H207" s="242"/>
      <c r="I207" s="242"/>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2" t="s">
        <v>44</v>
      </c>
      <c r="C224" s="252"/>
      <c r="D224" s="252"/>
      <c r="E224" s="252"/>
      <c r="F224" s="252"/>
      <c r="G224" s="252"/>
      <c r="H224" s="252"/>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1" t="s">
        <v>102</v>
      </c>
      <c r="C227" s="251"/>
      <c r="D227" s="251"/>
      <c r="E227" s="251"/>
      <c r="F227" s="251"/>
      <c r="G227" s="251"/>
      <c r="H227" s="251"/>
      <c r="I227" s="251"/>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59"/>
      <c r="F230" s="260"/>
      <c r="G230" s="260"/>
      <c r="H230" s="260"/>
      <c r="I230" s="261"/>
    </row>
    <row r="231" spans="2:9" ht="15.75" customHeight="1" x14ac:dyDescent="0.35">
      <c r="B231" s="43" t="s">
        <v>87</v>
      </c>
      <c r="C231" s="80"/>
      <c r="D231" s="129">
        <f t="shared" ref="D231:D235" si="11">IFERROR(C231/$C$237,0)</f>
        <v>0</v>
      </c>
      <c r="E231" s="247"/>
      <c r="F231" s="248"/>
      <c r="G231" s="248"/>
      <c r="H231" s="248"/>
      <c r="I231" s="258"/>
    </row>
    <row r="232" spans="2:9" ht="15.75" customHeight="1" x14ac:dyDescent="0.35">
      <c r="B232" s="43" t="s">
        <v>88</v>
      </c>
      <c r="C232" s="80"/>
      <c r="D232" s="129">
        <f t="shared" si="11"/>
        <v>0</v>
      </c>
      <c r="E232" s="247"/>
      <c r="F232" s="248"/>
      <c r="G232" s="248"/>
      <c r="H232" s="248"/>
      <c r="I232" s="258"/>
    </row>
    <row r="233" spans="2:9" ht="15.75" customHeight="1" x14ac:dyDescent="0.35">
      <c r="B233" s="43" t="s">
        <v>37</v>
      </c>
      <c r="C233" s="80"/>
      <c r="D233" s="129">
        <f t="shared" si="11"/>
        <v>0</v>
      </c>
      <c r="E233" s="247"/>
      <c r="F233" s="248"/>
      <c r="G233" s="248"/>
      <c r="H233" s="248"/>
      <c r="I233" s="258"/>
    </row>
    <row r="234" spans="2:9" ht="15.75" customHeight="1" thickBot="1" x14ac:dyDescent="0.4">
      <c r="B234" s="44" t="s">
        <v>38</v>
      </c>
      <c r="C234" s="81"/>
      <c r="D234" s="130">
        <f t="shared" si="11"/>
        <v>0</v>
      </c>
      <c r="E234" s="247"/>
      <c r="F234" s="248"/>
      <c r="G234" s="248"/>
      <c r="H234" s="248"/>
      <c r="I234" s="258"/>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F152:I152"/>
    <mergeCell ref="F153:I153"/>
    <mergeCell ref="F154:I154"/>
    <mergeCell ref="F155:I155"/>
    <mergeCell ref="F156:I156"/>
    <mergeCell ref="F162:I162"/>
    <mergeCell ref="F163:I163"/>
    <mergeCell ref="F164:I164"/>
    <mergeCell ref="G187:I187"/>
    <mergeCell ref="F157:I157"/>
    <mergeCell ref="F158:I158"/>
    <mergeCell ref="F159:I159"/>
    <mergeCell ref="F160:I160"/>
    <mergeCell ref="F161:I161"/>
    <mergeCell ref="G188:I188"/>
    <mergeCell ref="G189:I189"/>
    <mergeCell ref="G190:I190"/>
    <mergeCell ref="G191:I191"/>
    <mergeCell ref="G192:I192"/>
    <mergeCell ref="G193:I193"/>
    <mergeCell ref="G194:I194"/>
    <mergeCell ref="G195:I195"/>
    <mergeCell ref="G196:I196"/>
    <mergeCell ref="G197:I197"/>
    <mergeCell ref="G198:I198"/>
    <mergeCell ref="G199:I199"/>
    <mergeCell ref="G200:I200"/>
    <mergeCell ref="G201:I201"/>
    <mergeCell ref="G202:I202"/>
    <mergeCell ref="E234:I234"/>
    <mergeCell ref="E230:I230"/>
    <mergeCell ref="E231:I231"/>
    <mergeCell ref="E232:I232"/>
    <mergeCell ref="E233:I233"/>
  </mergeCells>
  <conditionalFormatting sqref="A187:G187">
    <cfRule type="expression" dxfId="25" priority="2" stopIfTrue="1">
      <formula>$A$16=0</formula>
    </cfRule>
  </conditionalFormatting>
  <conditionalFormatting sqref="A12:I33 A34:B34 H34:I34 A35:I35 A36:K52 A53:I55 A58:J74 A80:F91 A126:I147 A148:F164 A165:I183 A209:F220 A230:E234">
    <cfRule type="expression" dxfId="24"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3" priority="12" stopIfTrue="1">
      <formula>$A$16=0</formula>
    </cfRule>
  </conditionalFormatting>
  <conditionalFormatting sqref="B29:C29">
    <cfRule type="expression" dxfId="22" priority="27">
      <formula>LEFT($C$29,3)="Let"</formula>
    </cfRule>
  </conditionalFormatting>
  <conditionalFormatting sqref="B33:C33 B36:G52">
    <cfRule type="expression" dxfId="21" priority="22">
      <formula>$A$33="nvt"</formula>
    </cfRule>
  </conditionalFormatting>
  <conditionalFormatting sqref="B55:C55 B58:G74">
    <cfRule type="expression" dxfId="20" priority="23">
      <formula>$A$55="nvt"</formula>
    </cfRule>
  </conditionalFormatting>
  <conditionalFormatting sqref="B94:C94 B97:E108">
    <cfRule type="expression" dxfId="19" priority="20">
      <formula>$A$94="nvt"</formula>
    </cfRule>
  </conditionalFormatting>
  <conditionalFormatting sqref="B111:C111 B114:E125">
    <cfRule type="expression" dxfId="18" priority="8">
      <formula>$A$111="nvt"</formula>
    </cfRule>
  </conditionalFormatting>
  <conditionalFormatting sqref="B128:C128">
    <cfRule type="expression" dxfId="17" priority="19">
      <formula>$A$128="nvt"</formula>
    </cfRule>
  </conditionalFormatting>
  <conditionalFormatting sqref="B17:D26">
    <cfRule type="expression" dxfId="16" priority="25">
      <formula>$A17=0</formula>
    </cfRule>
  </conditionalFormatting>
  <conditionalFormatting sqref="B77:D77 B80:C91">
    <cfRule type="expression" dxfId="15" priority="21">
      <formula>$A$77="nvt"</formula>
    </cfRule>
  </conditionalFormatting>
  <conditionalFormatting sqref="B206:D206 B209:C220">
    <cfRule type="expression" dxfId="14" priority="15">
      <formula>$A$206="nvt"</formula>
    </cfRule>
  </conditionalFormatting>
  <conditionalFormatting sqref="B168:E168">
    <cfRule type="expression" dxfId="13" priority="17">
      <formula>$A$168="nvt"</formula>
    </cfRule>
  </conditionalFormatting>
  <conditionalFormatting sqref="B144:F144">
    <cfRule type="expression" dxfId="12" priority="18">
      <formula>$A$144="nvt"</formula>
    </cfRule>
  </conditionalFormatting>
  <conditionalFormatting sqref="B186:F203 B183:C183">
    <cfRule type="expression" dxfId="11" priority="16">
      <formula>$A$183="nvt"</formula>
    </cfRule>
  </conditionalFormatting>
  <conditionalFormatting sqref="B131:I141">
    <cfRule type="expression" dxfId="10" priority="13">
      <formula>$A$128="nvt"</formula>
    </cfRule>
  </conditionalFormatting>
  <conditionalFormatting sqref="B147:I147 B148:F164 B165:I165">
    <cfRule type="expression" dxfId="9" priority="11">
      <formula>$A$144="nvt"</formula>
    </cfRule>
  </conditionalFormatting>
  <conditionalFormatting sqref="B171:I180">
    <cfRule type="expression" dxfId="8" priority="26">
      <formula>$A$168="nvt"</formula>
    </cfRule>
  </conditionalFormatting>
  <conditionalFormatting sqref="C239">
    <cfRule type="cellIs" dxfId="7" priority="24" operator="notEqual">
      <formula>"JA"</formula>
    </cfRule>
  </conditionalFormatting>
  <conditionalFormatting sqref="D235">
    <cfRule type="expression" dxfId="6" priority="14">
      <formula>C239&lt;&gt;"JA"</formula>
    </cfRule>
  </conditionalFormatting>
  <conditionalFormatting sqref="G186 G188:G203">
    <cfRule type="expression" dxfId="5" priority="7">
      <formula>$A$183="nvt"</formula>
    </cfRule>
  </conditionalFormatting>
  <conditionalFormatting sqref="G187">
    <cfRule type="expression" dxfId="4" priority="3">
      <formula>$A$144="nvt"</formula>
    </cfRule>
  </conditionalFormatting>
  <conditionalFormatting sqref="H186:I186">
    <cfRule type="expression" dxfId="3" priority="5">
      <formula>$A$144="nvt"</formula>
    </cfRule>
  </conditionalFormatting>
  <conditionalFormatting sqref="H203:I203">
    <cfRule type="expression" dxfId="2" priority="6">
      <formula>$A$183="nvt"</formula>
    </cfRule>
  </conditionalFormatting>
  <conditionalFormatting sqref="I186:J186">
    <cfRule type="expression" dxfId="1" priority="4" stopIfTrue="1">
      <formula>$A$16=0</formula>
    </cfRule>
  </conditionalFormatting>
  <conditionalFormatting sqref="J187:J202">
    <cfRule type="expression" dxfId="0" priority="1" stopIfTrue="1">
      <formula>$A$16=0</formula>
    </cfRule>
  </conditionalFormatting>
  <dataValidations count="4">
    <dataValidation type="list" allowBlank="1" showInputMessage="1" showErrorMessage="1" sqref="C167" xr:uid="{A57231F2-2837-4288-BE99-7273E3D8265B}">
      <formula1>#REF!</formula1>
    </dataValidation>
    <dataValidation type="list" allowBlank="1" showInputMessage="1" showErrorMessage="1" sqref="C7" xr:uid="{8B828FF5-A84C-450C-90B2-3178B89D31C8}">
      <formula1>K_Omvang</formula1>
    </dataValidation>
    <dataValidation type="list" allowBlank="1" showInputMessage="1" showErrorMessage="1" sqref="C6" xr:uid="{29F4731C-93DF-4F83-9A11-CF2154043A8F}">
      <formula1>K_Type</formula1>
    </dataValidation>
    <dataValidation type="list" allowBlank="1" showInputMessage="1" showErrorMessage="1" sqref="B187:B202 B37:B51 B148:B164 B132:B140 B59:B73 B172:B179 B98:B107 B115:B124" xr:uid="{803F921C-5C0F-49DD-BA5F-6C61E6E1EE76}">
      <formula1>K_Werkpakket</formula1>
    </dataValidation>
  </dataValidations>
  <hyperlinks>
    <hyperlink ref="D7" r:id="rId1" xr:uid="{C3DC9499-9D5C-4857-A0D7-478DED6EC6AB}"/>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1695-4F89-4FB1-B3E8-5D97F0058143}">
  <sheetPr codeName="Sheet26">
    <tabColor rgb="FF002060"/>
  </sheetPr>
  <dimension ref="A1:V21"/>
  <sheetViews>
    <sheetView showGridLines="0" workbookViewId="0">
      <selection activeCell="G21" sqref="G21"/>
    </sheetView>
  </sheetViews>
  <sheetFormatPr defaultColWidth="8.88671875" defaultRowHeight="14.4" x14ac:dyDescent="0.3"/>
  <cols>
    <col min="1" max="1" width="49.33203125" bestFit="1" customWidth="1"/>
    <col min="2" max="2" width="5.6640625" customWidth="1"/>
    <col min="3" max="3" width="20.6640625" customWidth="1"/>
    <col min="4" max="4" width="6.44140625" customWidth="1"/>
    <col min="5" max="5" width="28.44140625" bestFit="1" customWidth="1"/>
    <col min="7" max="7" width="46.33203125" bestFit="1" customWidth="1"/>
    <col min="8" max="8" width="52.109375" customWidth="1"/>
    <col min="9" max="10" width="7.44140625" customWidth="1"/>
    <col min="11" max="11" width="23.88671875" customWidth="1"/>
    <col min="12" max="12" width="24.44140625" customWidth="1"/>
    <col min="13" max="13" width="25.44140625" customWidth="1"/>
    <col min="14" max="14" width="21.44140625" customWidth="1"/>
    <col min="15" max="15" width="23.88671875" bestFit="1" customWidth="1"/>
    <col min="16" max="16" width="27.109375" customWidth="1"/>
    <col min="18" max="18" width="88.109375" bestFit="1" customWidth="1"/>
    <col min="19" max="19" width="46" customWidth="1"/>
    <col min="20" max="20" width="8.33203125" bestFit="1" customWidth="1"/>
    <col min="21" max="21" width="16.44140625" customWidth="1"/>
    <col min="22" max="22" width="30.44140625" bestFit="1" customWidth="1"/>
  </cols>
  <sheetData>
    <row r="1" spans="1:22" x14ac:dyDescent="0.3">
      <c r="A1" t="s">
        <v>21</v>
      </c>
      <c r="C1" t="s">
        <v>50</v>
      </c>
      <c r="E1" t="s">
        <v>70</v>
      </c>
      <c r="G1" t="s">
        <v>47</v>
      </c>
      <c r="H1" t="s">
        <v>31</v>
      </c>
      <c r="I1" t="s">
        <v>82</v>
      </c>
      <c r="K1" t="s">
        <v>72</v>
      </c>
      <c r="L1" t="s">
        <v>74</v>
      </c>
      <c r="M1" t="s">
        <v>73</v>
      </c>
      <c r="N1" t="s">
        <v>75</v>
      </c>
      <c r="O1" t="s">
        <v>76</v>
      </c>
      <c r="P1" t="s">
        <v>77</v>
      </c>
      <c r="R1" t="s">
        <v>65</v>
      </c>
      <c r="S1" t="s">
        <v>71</v>
      </c>
      <c r="T1" t="s">
        <v>78</v>
      </c>
      <c r="V1" t="s">
        <v>59</v>
      </c>
    </row>
    <row r="2" spans="1:22" ht="15" x14ac:dyDescent="0.35">
      <c r="A2" t="s">
        <v>103</v>
      </c>
      <c r="C2" t="s">
        <v>51</v>
      </c>
      <c r="E2" t="s">
        <v>97</v>
      </c>
      <c r="G2" s="214" t="s">
        <v>123</v>
      </c>
      <c r="H2" t="s">
        <v>146</v>
      </c>
      <c r="I2">
        <v>1</v>
      </c>
      <c r="K2" s="150" t="str">
        <f>Alle_Kostensoorten[[#This Row],[Kostensoorten]]</f>
        <v>Loonkosten plus vast % (44,2% + 15%)</v>
      </c>
      <c r="L2" s="150" t="str">
        <f>Alle_Kostensoorten[[#This Row],[Kostensoorten]]</f>
        <v>Loonkosten plus vast % (44,2% + 15%)</v>
      </c>
      <c r="M2" s="1"/>
      <c r="N2" s="1"/>
      <c r="O2" s="1"/>
      <c r="P2" s="1"/>
      <c r="R2" t="s">
        <v>133</v>
      </c>
      <c r="S2" s="151" t="str">
        <f>"Op projectniveau is gekozen voor '"&amp;Keuzeopties[[#This Row],[Keuzeopties]]&amp;"'. "&amp;"Vul de tabellen in die onder de samenvatting staan. Sommige tabellen en regels zijn hier grijs gemaakt als gevolg van de begrotingsoptie die u heeft gekozen op projectniveau. "&amp;"Toelichting op die opties vindt u onderaan het tabblad ‘Instructie’. "&amp;"De tabellen onder ‘samenvatting kostenbegroting’ worden automatisch gevuld op basis van de invoertabellen."</f>
        <v>Op projectniveau is gekozen voor 'Optie 1: Subsidiabele kosten zonder vereenvoudigde kostenoptie'. Vul de tabellen in die onder de samenvatting staan. Sommige tabellen en regels zijn hier grijs gemaakt als gevolg van de begrotingsoptie die u heeft gekozen op projectniveau. Toelichting op die opties vindt u onderaan het tabblad ‘Instructie’. De tabellen onder ‘samenvatting kostenbegroting’ worden automatisch gevuld op basis van de invoertabellen.</v>
      </c>
      <c r="T2" s="107" t="s">
        <v>72</v>
      </c>
      <c r="V2" s="153" t="str">
        <f>IF(AND(Projectinformatie!B12="",Projectinformatie!C12="")," ",CONCATENATE(Projectinformatie!B12," - ",Projectinformatie!C12))</f>
        <v xml:space="preserve"> </v>
      </c>
    </row>
    <row r="3" spans="1:22" ht="15" x14ac:dyDescent="0.35">
      <c r="A3" t="s">
        <v>104</v>
      </c>
      <c r="C3" t="s">
        <v>46</v>
      </c>
      <c r="E3" t="s">
        <v>98</v>
      </c>
      <c r="G3" s="214" t="s">
        <v>124</v>
      </c>
      <c r="H3" t="s">
        <v>146</v>
      </c>
      <c r="I3">
        <v>2</v>
      </c>
      <c r="K3" s="150"/>
      <c r="L3" s="150"/>
      <c r="M3" s="150" t="str">
        <f>Alle_Kostensoorten[[#This Row],[Kostensoorten]]</f>
        <v>Loonkosten plus vast % (44,2%)</v>
      </c>
      <c r="N3" s="150" t="str">
        <f>Alle_Kostensoorten[[#This Row],[Kostensoorten]]</f>
        <v>Loonkosten plus vast % (44,2%)</v>
      </c>
      <c r="O3" s="1"/>
      <c r="P3" s="1"/>
      <c r="R3" t="s">
        <v>134</v>
      </c>
      <c r="S3" s="151" t="str">
        <f>"Op projectniveau is gekozen voor '"&amp;Keuzeopties[[#This Row],[Keuzeopties]]&amp;"'. "&amp;"Vul de tabellen in die onder de samenvatting staan. Sommige tabellen en regels zijn hier grijs gemaakt als gevolg van de begrotingsoptie die u heeft gekozen op projectniveau. "&amp;"Toelichting op die opties vindt u onderaan het tabblad ‘Instructie’. "&amp;"De tabellen onder ‘samenvatting kostenbegroting’ worden automatisch gevuld op basis van de invoertabellen."</f>
        <v>Op projectniveau is gekozen voor 'Optie 2: Subsidiabele kosten met vereenvoudigde kostenoptie voor overige kosten'. Vul de tabellen in die onder de samenvatting staan. Sommige tabellen en regels zijn hier grijs gemaakt als gevolg van de begrotingsoptie die u heeft gekozen op projectniveau. Toelichting op die opties vindt u onderaan het tabblad ‘Instructie’. De tabellen onder ‘samenvatting kostenbegroting’ worden automatisch gevuld op basis van de invoertabellen.</v>
      </c>
      <c r="T3" s="107" t="s">
        <v>73</v>
      </c>
      <c r="V3" s="153" t="str">
        <f>IF(AND(Projectinformatie!B13="",Projectinformatie!C13="")," ",CONCATENATE(Projectinformatie!B13," - ",Projectinformatie!C13))</f>
        <v xml:space="preserve"> </v>
      </c>
    </row>
    <row r="4" spans="1:22" ht="15" x14ac:dyDescent="0.35">
      <c r="A4" t="s">
        <v>105</v>
      </c>
      <c r="C4" t="s">
        <v>52</v>
      </c>
      <c r="E4" t="s">
        <v>99</v>
      </c>
      <c r="G4" s="214" t="s">
        <v>125</v>
      </c>
      <c r="H4" t="s">
        <v>142</v>
      </c>
      <c r="I4">
        <v>3</v>
      </c>
      <c r="K4" s="1"/>
      <c r="L4" s="150"/>
      <c r="M4" s="1"/>
      <c r="N4" s="1"/>
      <c r="O4" s="150" t="str">
        <f>Alle_Kostensoorten[[#This Row],[Kostensoorten]]</f>
        <v>Forfait van 23% voor loonkosten en eigen arbeid</v>
      </c>
      <c r="P4" s="150" t="str">
        <f>Alle_Kostensoorten[[#This Row],[Kostensoorten]]</f>
        <v>Forfait van 23% voor loonkosten en eigen arbeid</v>
      </c>
      <c r="R4" t="s">
        <v>135</v>
      </c>
      <c r="S4" s="151" t="str">
        <f>"Op projectniveau is gekozen voor '"&amp;Keuzeopties[[#This Row],[Keuzeopties]]&amp;"'. "&amp;"Vul de tabellen in die onder de samenvatting staan. Sommige tabellen en regels zijn hier grijs gemaakt als gevolg van de begrotingsoptie die u heeft gekozen op projectniveau. "&amp;"Toelichting op die opties vindt u onderaan het tabblad ‘Instructie’. "&amp;"De tabellen onder ‘samenvatting kostenbegroting’ worden automatisch gevuld op basis van de invoertabellen."</f>
        <v>Op projectniveau is gekozen voor 'Optie 3: Subsidiabele kosten met vereenvoudigde kostenoptie voor arbeidskosten'. Vul de tabellen in die onder de samenvatting staan. Sommige tabellen en regels zijn hier grijs gemaakt als gevolg van de begrotingsoptie die u heeft gekozen op projectniveau. Toelichting op die opties vindt u onderaan het tabblad ‘Instructie’. De tabellen onder ‘samenvatting kostenbegroting’ worden automatisch gevuld op basis van de invoertabellen.</v>
      </c>
      <c r="T4" s="107" t="s">
        <v>76</v>
      </c>
      <c r="V4" s="153" t="str">
        <f>IF(AND(Projectinformatie!B14="",Projectinformatie!C14="")," ",CONCATENATE(Projectinformatie!B14," - ",Projectinformatie!C14))</f>
        <v xml:space="preserve"> </v>
      </c>
    </row>
    <row r="5" spans="1:22" x14ac:dyDescent="0.3">
      <c r="A5" t="s">
        <v>64</v>
      </c>
      <c r="C5" t="s">
        <v>53</v>
      </c>
      <c r="E5" t="s">
        <v>96</v>
      </c>
      <c r="G5" t="s">
        <v>136</v>
      </c>
      <c r="H5" t="s">
        <v>146</v>
      </c>
      <c r="I5">
        <v>4</v>
      </c>
      <c r="K5" s="152" t="str">
        <f>Alle_Kostensoorten[[#This Row],[Kostensoorten]]</f>
        <v>Vast uurtarief eigen arbeid - € 50</v>
      </c>
      <c r="L5" s="152" t="str">
        <f>Alle_Kostensoorten[[#This Row],[Kostensoorten]]</f>
        <v>Vast uurtarief eigen arbeid - € 50</v>
      </c>
      <c r="M5" s="152"/>
      <c r="N5" s="152"/>
      <c r="V5" s="153" t="str">
        <f>IF(AND(Projectinformatie!B15="",Projectinformatie!C15="")," ",CONCATENATE(Projectinformatie!B15," - ",Projectinformatie!C15))</f>
        <v xml:space="preserve"> </v>
      </c>
    </row>
    <row r="6" spans="1:22" x14ac:dyDescent="0.3">
      <c r="A6" t="s">
        <v>106</v>
      </c>
      <c r="C6" t="s">
        <v>121</v>
      </c>
      <c r="G6" t="s">
        <v>137</v>
      </c>
      <c r="H6" t="s">
        <v>146</v>
      </c>
      <c r="I6">
        <v>5</v>
      </c>
      <c r="K6" s="152"/>
      <c r="L6" s="152"/>
      <c r="M6" s="152" t="str">
        <f>Alle_Kostensoorten[[#This Row],[Kostensoorten]]</f>
        <v>Vast uurtarief eigen arbeid - € 43</v>
      </c>
      <c r="N6" s="152" t="str">
        <f>Alle_Kostensoorten[[#This Row],[Kostensoorten]]</f>
        <v>Vast uurtarief eigen arbeid - € 43</v>
      </c>
      <c r="V6" s="153" t="str">
        <f>IF(AND(Projectinformatie!B16="",Projectinformatie!C16="")," ",CONCATENATE(Projectinformatie!B16," - ",Projectinformatie!C16))</f>
        <v xml:space="preserve"> </v>
      </c>
    </row>
    <row r="7" spans="1:22" x14ac:dyDescent="0.3">
      <c r="A7" t="s">
        <v>107</v>
      </c>
      <c r="G7" t="s">
        <v>24</v>
      </c>
      <c r="H7" t="s">
        <v>83</v>
      </c>
      <c r="I7">
        <v>6</v>
      </c>
      <c r="K7" s="152"/>
      <c r="L7" s="152" t="str">
        <f>Alle_Kostensoorten[[#This Row],[Kostensoorten]]</f>
        <v>IKS voor kennisinstellingen</v>
      </c>
      <c r="M7" s="152"/>
      <c r="N7" s="152" t="str">
        <f>Alle_Kostensoorten[[#This Row],[Kostensoorten]]</f>
        <v>IKS voor kennisinstellingen</v>
      </c>
      <c r="V7" s="153" t="str">
        <f>IF(AND(Projectinformatie!B17="",Projectinformatie!C17="")," ",CONCATENATE(Projectinformatie!B17," - ",Projectinformatie!C17))</f>
        <v xml:space="preserve"> </v>
      </c>
    </row>
    <row r="8" spans="1:22" x14ac:dyDescent="0.3">
      <c r="A8" t="s">
        <v>108</v>
      </c>
      <c r="G8" t="s">
        <v>198</v>
      </c>
      <c r="H8" t="s">
        <v>146</v>
      </c>
      <c r="I8">
        <v>7</v>
      </c>
      <c r="K8" s="152" t="str">
        <f>Alle_Kostensoorten[[#This Row],[Kostensoorten]]</f>
        <v>Bijdragen in natura (niet subsidiabel bij openstelling EIP)</v>
      </c>
      <c r="L8" s="152" t="str">
        <f>Alle_Kostensoorten[[#This Row],[Kostensoorten]]</f>
        <v>Bijdragen in natura (niet subsidiabel bij openstelling EIP)</v>
      </c>
      <c r="M8" s="152"/>
      <c r="N8" s="152"/>
      <c r="O8" s="152" t="str">
        <f>Alle_Kostensoorten[[#This Row],[Kostensoorten]]</f>
        <v>Bijdragen in natura (niet subsidiabel bij openstelling EIP)</v>
      </c>
      <c r="P8" s="152" t="str">
        <f>Alle_Kostensoorten[[#This Row],[Kostensoorten]]</f>
        <v>Bijdragen in natura (niet subsidiabel bij openstelling EIP)</v>
      </c>
      <c r="V8" s="153" t="str">
        <f>IF(AND(Projectinformatie!B18="",Projectinformatie!C18="")," ",CONCATENATE(Projectinformatie!B18," - ",Projectinformatie!C18))</f>
        <v xml:space="preserve"> </v>
      </c>
    </row>
    <row r="9" spans="1:22" x14ac:dyDescent="0.3">
      <c r="A9" t="s">
        <v>115</v>
      </c>
      <c r="G9" t="s">
        <v>199</v>
      </c>
      <c r="H9" t="s">
        <v>146</v>
      </c>
      <c r="I9">
        <v>8</v>
      </c>
      <c r="K9" s="152" t="str">
        <f>Alle_Kostensoorten[[#This Row],[Kostensoorten]]</f>
        <v>Afschrijvingskosten  (niet subsidiabel bij openstelling EIP)</v>
      </c>
      <c r="L9" s="152" t="str">
        <f>Alle_Kostensoorten[[#This Row],[Kostensoorten]]</f>
        <v>Afschrijvingskosten  (niet subsidiabel bij openstelling EIP)</v>
      </c>
      <c r="M9" s="152"/>
      <c r="N9" s="152"/>
      <c r="O9" s="152" t="str">
        <f>Alle_Kostensoorten[[#This Row],[Kostensoorten]]</f>
        <v>Afschrijvingskosten  (niet subsidiabel bij openstelling EIP)</v>
      </c>
      <c r="P9" s="152" t="str">
        <f>Alle_Kostensoorten[[#This Row],[Kostensoorten]]</f>
        <v>Afschrijvingskosten  (niet subsidiabel bij openstelling EIP)</v>
      </c>
      <c r="V9" s="153" t="str">
        <f>IF(AND(Projectinformatie!B19="",Projectinformatie!C19="")," ",CONCATENATE(Projectinformatie!B19," - ",Projectinformatie!C19))</f>
        <v xml:space="preserve"> </v>
      </c>
    </row>
    <row r="10" spans="1:22" x14ac:dyDescent="0.3">
      <c r="A10" t="s">
        <v>49</v>
      </c>
      <c r="G10" t="s">
        <v>196</v>
      </c>
      <c r="H10" t="s">
        <v>146</v>
      </c>
      <c r="I10">
        <v>9</v>
      </c>
      <c r="K10" s="152" t="str">
        <f>Alle_Kostensoorten[[#This Row],[Kostensoorten]]</f>
        <v>Andere kosten</v>
      </c>
      <c r="L10" s="152" t="str">
        <f>Alle_Kostensoorten[[#This Row],[Kostensoorten]]</f>
        <v>Andere kosten</v>
      </c>
      <c r="O10" s="152" t="str">
        <f>Alle_Kostensoorten[[#This Row],[Kostensoorten]]</f>
        <v>Andere kosten</v>
      </c>
      <c r="P10" s="152" t="str">
        <f>Alle_Kostensoorten[[#This Row],[Kostensoorten]]</f>
        <v>Andere kosten</v>
      </c>
      <c r="V10" s="153" t="str">
        <f>IF(AND(Projectinformatie!B20="",Projectinformatie!C20="")," ",CONCATENATE(Projectinformatie!B20," - ",Projectinformatie!C20))</f>
        <v xml:space="preserve"> </v>
      </c>
    </row>
    <row r="11" spans="1:22" x14ac:dyDescent="0.3">
      <c r="A11" t="s">
        <v>109</v>
      </c>
      <c r="G11" s="214" t="s">
        <v>143</v>
      </c>
      <c r="H11" t="s">
        <v>144</v>
      </c>
      <c r="I11">
        <v>10</v>
      </c>
      <c r="M11" s="152" t="str">
        <f>Alle_Kostensoorten[[#This Row],[Kostensoorten]]</f>
        <v>Forfait 40% voor overige kosten</v>
      </c>
      <c r="N11" s="152" t="str">
        <f>Alle_Kostensoorten[[#This Row],[Kostensoorten]]</f>
        <v>Forfait 40% voor overige kosten</v>
      </c>
      <c r="O11" s="152"/>
      <c r="P11" s="152"/>
      <c r="V11" s="153" t="str">
        <f>IF(AND(Projectinformatie!B21="",Projectinformatie!C21="")," ",CONCATENATE(Projectinformatie!B21," - ",Projectinformatie!C21))</f>
        <v xml:space="preserve"> </v>
      </c>
    </row>
    <row r="12" spans="1:22" x14ac:dyDescent="0.3">
      <c r="A12" t="s">
        <v>110</v>
      </c>
      <c r="G12" t="s">
        <v>60</v>
      </c>
      <c r="H12" t="s">
        <v>92</v>
      </c>
      <c r="I12">
        <v>11</v>
      </c>
    </row>
    <row r="13" spans="1:22" x14ac:dyDescent="0.3">
      <c r="A13" t="s">
        <v>111</v>
      </c>
    </row>
    <row r="14" spans="1:22" x14ac:dyDescent="0.3">
      <c r="A14" t="s">
        <v>193</v>
      </c>
    </row>
    <row r="15" spans="1:22" x14ac:dyDescent="0.3">
      <c r="A15" t="s">
        <v>116</v>
      </c>
    </row>
    <row r="16" spans="1:22" x14ac:dyDescent="0.3">
      <c r="A16" t="s">
        <v>48</v>
      </c>
    </row>
    <row r="17" spans="1:1" x14ac:dyDescent="0.3">
      <c r="A17" t="s">
        <v>112</v>
      </c>
    </row>
    <row r="18" spans="1:1" x14ac:dyDescent="0.3">
      <c r="A18" t="s">
        <v>63</v>
      </c>
    </row>
    <row r="19" spans="1:1" x14ac:dyDescent="0.3">
      <c r="A19" t="s">
        <v>117</v>
      </c>
    </row>
    <row r="20" spans="1:1" x14ac:dyDescent="0.3">
      <c r="A20" s="149" t="s">
        <v>119</v>
      </c>
    </row>
    <row r="21" spans="1:1" x14ac:dyDescent="0.3">
      <c r="A21" t="s">
        <v>118</v>
      </c>
    </row>
  </sheetData>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25</vt:i4>
      </vt:variant>
      <vt:variant>
        <vt:lpstr>Benoemde bereiken</vt:lpstr>
      </vt:variant>
      <vt:variant>
        <vt:i4>123</vt:i4>
      </vt:variant>
    </vt:vector>
  </HeadingPairs>
  <TitlesOfParts>
    <vt:vector size="148" baseType="lpstr">
      <vt:lpstr>Instructie</vt:lpstr>
      <vt:lpstr>Projectinformatie</vt:lpstr>
      <vt:lpstr>Totale begroting</vt:lpstr>
      <vt:lpstr>Totale financiering</vt:lpstr>
      <vt:lpstr>Penvoerder</vt:lpstr>
      <vt:lpstr>PP2</vt:lpstr>
      <vt:lpstr>PP3</vt:lpstr>
      <vt:lpstr>PP4</vt:lpstr>
      <vt:lpstr>PP5</vt:lpstr>
      <vt:lpstr>PP6</vt:lpstr>
      <vt:lpstr>PP7</vt:lpstr>
      <vt:lpstr>PP8</vt:lpstr>
      <vt:lpstr>PP9</vt:lpstr>
      <vt:lpstr>PP10</vt:lpstr>
      <vt:lpstr>PP11</vt:lpstr>
      <vt:lpstr>PP12</vt:lpstr>
      <vt:lpstr>PP13</vt:lpstr>
      <vt:lpstr>PP14</vt:lpstr>
      <vt:lpstr>PP15</vt:lpstr>
      <vt:lpstr>PP16</vt:lpstr>
      <vt:lpstr>PP17</vt:lpstr>
      <vt:lpstr>PP18</vt:lpstr>
      <vt:lpstr>PP19</vt:lpstr>
      <vt:lpstr>PP20</vt:lpstr>
      <vt:lpstr>Hulpblad</vt:lpstr>
      <vt:lpstr>Penvoerder!Afdrukbereik</vt:lpstr>
      <vt:lpstr>'PP10'!Afdrukbereik</vt:lpstr>
      <vt:lpstr>'PP11'!Afdrukbereik</vt:lpstr>
      <vt:lpstr>'PP12'!Afdrukbereik</vt:lpstr>
      <vt:lpstr>'PP13'!Afdrukbereik</vt:lpstr>
      <vt:lpstr>'PP14'!Afdrukbereik</vt:lpstr>
      <vt:lpstr>'PP15'!Afdrukbereik</vt:lpstr>
      <vt:lpstr>'PP16'!Afdrukbereik</vt:lpstr>
      <vt:lpstr>'PP17'!Afdrukbereik</vt:lpstr>
      <vt:lpstr>'PP18'!Afdrukbereik</vt:lpstr>
      <vt:lpstr>'PP19'!Afdrukbereik</vt:lpstr>
      <vt:lpstr>'PP2'!Afdrukbereik</vt:lpstr>
      <vt:lpstr>'PP20'!Afdrukbereik</vt:lpstr>
      <vt:lpstr>'PP3'!Afdrukbereik</vt:lpstr>
      <vt:lpstr>'PP4'!Afdrukbereik</vt:lpstr>
      <vt:lpstr>'PP5'!Afdrukbereik</vt:lpstr>
      <vt:lpstr>'PP6'!Afdrukbereik</vt:lpstr>
      <vt:lpstr>'PP7'!Afdrukbereik</vt:lpstr>
      <vt:lpstr>'PP8'!Afdrukbereik</vt:lpstr>
      <vt:lpstr>'PP9'!Afdrukbereik</vt:lpstr>
      <vt:lpstr>Projectinformatie!Afdrukbereik</vt:lpstr>
      <vt:lpstr>'PP10'!K_Keuzeopties</vt:lpstr>
      <vt:lpstr>'PP11'!K_Keuzeopties</vt:lpstr>
      <vt:lpstr>'PP12'!K_Keuzeopties</vt:lpstr>
      <vt:lpstr>'PP13'!K_Keuzeopties</vt:lpstr>
      <vt:lpstr>'PP14'!K_Keuzeopties</vt:lpstr>
      <vt:lpstr>'PP15'!K_Keuzeopties</vt:lpstr>
      <vt:lpstr>'PP16'!K_Keuzeopties</vt:lpstr>
      <vt:lpstr>'PP17'!K_Keuzeopties</vt:lpstr>
      <vt:lpstr>'PP18'!K_Keuzeopties</vt:lpstr>
      <vt:lpstr>'PP19'!K_Keuzeopties</vt:lpstr>
      <vt:lpstr>'PP2'!K_Keuzeopties</vt:lpstr>
      <vt:lpstr>'PP20'!K_Keuzeopties</vt:lpstr>
      <vt:lpstr>'PP3'!K_Keuzeopties</vt:lpstr>
      <vt:lpstr>'PP4'!K_Keuzeopties</vt:lpstr>
      <vt:lpstr>'PP5'!K_Keuzeopties</vt:lpstr>
      <vt:lpstr>'PP6'!K_Keuzeopties</vt:lpstr>
      <vt:lpstr>'PP7'!K_Keuzeopties</vt:lpstr>
      <vt:lpstr>'PP8'!K_Keuzeopties</vt:lpstr>
      <vt:lpstr>'PP9'!K_Keuzeopties</vt:lpstr>
      <vt:lpstr>K_Keuzeopties</vt:lpstr>
      <vt:lpstr>'PP10'!K_Omvang</vt:lpstr>
      <vt:lpstr>'PP11'!K_Omvang</vt:lpstr>
      <vt:lpstr>'PP12'!K_Omvang</vt:lpstr>
      <vt:lpstr>'PP13'!K_Omvang</vt:lpstr>
      <vt:lpstr>'PP14'!K_Omvang</vt:lpstr>
      <vt:lpstr>'PP15'!K_Omvang</vt:lpstr>
      <vt:lpstr>'PP16'!K_Omvang</vt:lpstr>
      <vt:lpstr>'PP17'!K_Omvang</vt:lpstr>
      <vt:lpstr>'PP18'!K_Omvang</vt:lpstr>
      <vt:lpstr>'PP19'!K_Omvang</vt:lpstr>
      <vt:lpstr>'PP2'!K_Omvang</vt:lpstr>
      <vt:lpstr>'PP20'!K_Omvang</vt:lpstr>
      <vt:lpstr>'PP3'!K_Omvang</vt:lpstr>
      <vt:lpstr>'PP4'!K_Omvang</vt:lpstr>
      <vt:lpstr>'PP5'!K_Omvang</vt:lpstr>
      <vt:lpstr>'PP6'!K_Omvang</vt:lpstr>
      <vt:lpstr>'PP7'!K_Omvang</vt:lpstr>
      <vt:lpstr>'PP8'!K_Omvang</vt:lpstr>
      <vt:lpstr>'PP9'!K_Omvang</vt:lpstr>
      <vt:lpstr>'Totale financiering'!K_Omvang</vt:lpstr>
      <vt:lpstr>K_Omvang</vt:lpstr>
      <vt:lpstr>'PP10'!K_Staatssteunartikel</vt:lpstr>
      <vt:lpstr>'PP11'!K_Staatssteunartikel</vt:lpstr>
      <vt:lpstr>'PP12'!K_Staatssteunartikel</vt:lpstr>
      <vt:lpstr>'PP13'!K_Staatssteunartikel</vt:lpstr>
      <vt:lpstr>'PP14'!K_Staatssteunartikel</vt:lpstr>
      <vt:lpstr>'PP15'!K_Staatssteunartikel</vt:lpstr>
      <vt:lpstr>'PP16'!K_Staatssteunartikel</vt:lpstr>
      <vt:lpstr>'PP17'!K_Staatssteunartikel</vt:lpstr>
      <vt:lpstr>'PP18'!K_Staatssteunartikel</vt:lpstr>
      <vt:lpstr>'PP19'!K_Staatssteunartikel</vt:lpstr>
      <vt:lpstr>'PP2'!K_Staatssteunartikel</vt:lpstr>
      <vt:lpstr>'PP20'!K_Staatssteunartikel</vt:lpstr>
      <vt:lpstr>'PP3'!K_Staatssteunartikel</vt:lpstr>
      <vt:lpstr>'PP4'!K_Staatssteunartikel</vt:lpstr>
      <vt:lpstr>'PP5'!K_Staatssteunartikel</vt:lpstr>
      <vt:lpstr>'PP6'!K_Staatssteunartikel</vt:lpstr>
      <vt:lpstr>'PP7'!K_Staatssteunartikel</vt:lpstr>
      <vt:lpstr>'PP8'!K_Staatssteunartikel</vt:lpstr>
      <vt:lpstr>'PP9'!K_Staatssteunartikel</vt:lpstr>
      <vt:lpstr>K_Staatssteunartikel</vt:lpstr>
      <vt:lpstr>'PP10'!K_Type</vt:lpstr>
      <vt:lpstr>'PP11'!K_Type</vt:lpstr>
      <vt:lpstr>'PP12'!K_Type</vt:lpstr>
      <vt:lpstr>'PP13'!K_Type</vt:lpstr>
      <vt:lpstr>'PP14'!K_Type</vt:lpstr>
      <vt:lpstr>'PP15'!K_Type</vt:lpstr>
      <vt:lpstr>'PP16'!K_Type</vt:lpstr>
      <vt:lpstr>'PP17'!K_Type</vt:lpstr>
      <vt:lpstr>'PP18'!K_Type</vt:lpstr>
      <vt:lpstr>'PP19'!K_Type</vt:lpstr>
      <vt:lpstr>'PP2'!K_Type</vt:lpstr>
      <vt:lpstr>'PP20'!K_Type</vt:lpstr>
      <vt:lpstr>'PP3'!K_Type</vt:lpstr>
      <vt:lpstr>'PP4'!K_Type</vt:lpstr>
      <vt:lpstr>'PP5'!K_Type</vt:lpstr>
      <vt:lpstr>'PP6'!K_Type</vt:lpstr>
      <vt:lpstr>'PP7'!K_Type</vt:lpstr>
      <vt:lpstr>'PP8'!K_Type</vt:lpstr>
      <vt:lpstr>'PP9'!K_Type</vt:lpstr>
      <vt:lpstr>'Totale financiering'!K_Type</vt:lpstr>
      <vt:lpstr>K_Type</vt:lpstr>
      <vt:lpstr>'PP10'!K_Werkpakket</vt:lpstr>
      <vt:lpstr>'PP11'!K_Werkpakket</vt:lpstr>
      <vt:lpstr>'PP12'!K_Werkpakket</vt:lpstr>
      <vt:lpstr>'PP13'!K_Werkpakket</vt:lpstr>
      <vt:lpstr>'PP14'!K_Werkpakket</vt:lpstr>
      <vt:lpstr>'PP15'!K_Werkpakket</vt:lpstr>
      <vt:lpstr>'PP16'!K_Werkpakket</vt:lpstr>
      <vt:lpstr>'PP17'!K_Werkpakket</vt:lpstr>
      <vt:lpstr>'PP18'!K_Werkpakket</vt:lpstr>
      <vt:lpstr>'PP19'!K_Werkpakket</vt:lpstr>
      <vt:lpstr>'PP2'!K_Werkpakket</vt:lpstr>
      <vt:lpstr>'PP20'!K_Werkpakket</vt:lpstr>
      <vt:lpstr>'PP3'!K_Werkpakket</vt:lpstr>
      <vt:lpstr>'PP4'!K_Werkpakket</vt:lpstr>
      <vt:lpstr>'PP5'!K_Werkpakket</vt:lpstr>
      <vt:lpstr>'PP6'!K_Werkpakket</vt:lpstr>
      <vt:lpstr>'PP7'!K_Werkpakket</vt:lpstr>
      <vt:lpstr>'PP8'!K_Werkpakket</vt:lpstr>
      <vt:lpstr>'PP9'!K_Werkpakket</vt:lpstr>
      <vt:lpstr>K_Werkpakket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Panjer</dc:creator>
  <cp:lastModifiedBy>Joyce Sponselee</cp:lastModifiedBy>
  <cp:lastPrinted>2022-04-22T09:04:56Z</cp:lastPrinted>
  <dcterms:created xsi:type="dcterms:W3CDTF">2022-02-11T09:50:58Z</dcterms:created>
  <dcterms:modified xsi:type="dcterms:W3CDTF">2025-06-26T11:05:46Z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94a67a-fde2-4d35-995f-b1d2b01e40fc_Enabled">
    <vt:lpwstr>true</vt:lpwstr>
  </property>
  <property fmtid="{D5CDD505-2E9C-101B-9397-08002B2CF9AE}" pid="3" name="MSIP_Label_a994a67a-fde2-4d35-995f-b1d2b01e40fc_SetDate">
    <vt:lpwstr>2025-03-03T14:26:29Z</vt:lpwstr>
  </property>
  <property fmtid="{D5CDD505-2E9C-101B-9397-08002B2CF9AE}" pid="4" name="MSIP_Label_a994a67a-fde2-4d35-995f-b1d2b01e40fc_Method">
    <vt:lpwstr>Privileged</vt:lpwstr>
  </property>
  <property fmtid="{D5CDD505-2E9C-101B-9397-08002B2CF9AE}" pid="5" name="MSIP_Label_a994a67a-fde2-4d35-995f-b1d2b01e40fc_Name">
    <vt:lpwstr>Openbaar1</vt:lpwstr>
  </property>
  <property fmtid="{D5CDD505-2E9C-101B-9397-08002B2CF9AE}" pid="6" name="MSIP_Label_a994a67a-fde2-4d35-995f-b1d2b01e40fc_SiteId">
    <vt:lpwstr>d2aff5f9-8c21-47f2-88f3-08ac4fda56f5</vt:lpwstr>
  </property>
  <property fmtid="{D5CDD505-2E9C-101B-9397-08002B2CF9AE}" pid="7" name="MSIP_Label_a994a67a-fde2-4d35-995f-b1d2b01e40fc_ActionId">
    <vt:lpwstr>09ed36a5-b4b2-431e-8ff6-5e2cfca93db2</vt:lpwstr>
  </property>
  <property fmtid="{D5CDD505-2E9C-101B-9397-08002B2CF9AE}" pid="8" name="MSIP_Label_a994a67a-fde2-4d35-995f-b1d2b01e40fc_ContentBits">
    <vt:lpwstr>0</vt:lpwstr>
  </property>
</Properties>
</file>