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tables/table4.xml" ContentType="application/vnd.openxmlformats-officedocument.spreadsheetml.table+xml"/>
  <Override PartName="/xl/drawings/drawing6.xml" ContentType="application/vnd.openxmlformats-officedocument.drawing+xml"/>
  <Override PartName="/xl/tables/table5.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F:\Stimulus\12. GLB 23-27\4. Formats\Aanvragen algemeen\Noord-Brabant\SIG 2026\Voorbereiding\"/>
    </mc:Choice>
  </mc:AlternateContent>
  <xr:revisionPtr revIDLastSave="0" documentId="8_{C155BA72-CA91-42DC-900F-F4901B2761E6}" xr6:coauthVersionLast="47" xr6:coauthVersionMax="47" xr10:uidLastSave="{00000000-0000-0000-0000-000000000000}"/>
  <bookViews>
    <workbookView xWindow="28680" yWindow="-120" windowWidth="29040" windowHeight="15840" tabRatio="766" activeTab="4" xr2:uid="{335D8F04-FDBB-4F84-B0C9-30C196264B6E}"/>
  </bookViews>
  <sheets>
    <sheet name="Instructie" sheetId="14" r:id="rId1"/>
    <sheet name="Aanvrager" sheetId="3" r:id="rId2"/>
    <sheet name="Werkpakketten" sheetId="4" r:id="rId3"/>
    <sheet name="Activiteiten" sheetId="5" r:id="rId4"/>
    <sheet name="Uurtarieven" sheetId="8" r:id="rId5"/>
    <sheet name="Kosten" sheetId="6" r:id="rId6"/>
    <sheet name="Tussenblad Begroting" sheetId="11" state="hidden" r:id="rId7"/>
    <sheet name="Begroting" sheetId="10" r:id="rId8"/>
    <sheet name="Kladblok" sheetId="13" r:id="rId9"/>
    <sheet name="Lijsten" sheetId="2" state="hidden" r:id="rId10"/>
  </sheets>
  <definedNames>
    <definedName name="_xlnm._FilterDatabase" localSheetId="5" hidden="1">Kosten!#REF!</definedName>
    <definedName name="_xlcn.WorksheetConnection_begrotingstest.xlsxTbl.Projectpartners" hidden="1">Tbl.Projectpartners[]</definedName>
    <definedName name="Activiteitencode">Tbl.Activiteiten[Activiteitcode]</definedName>
    <definedName name="_xlnm.Print_Area" localSheetId="1">Aanvrager!$A:$H</definedName>
    <definedName name="_xlnm.Print_Area" localSheetId="7">Begroting!$B$7:$F$21</definedName>
    <definedName name="Jaren">Tbl.Jaren[Jaren]</definedName>
    <definedName name="Kostensoort" localSheetId="5">Tbl.Kostensoorten[Kostensoorten]</definedName>
    <definedName name="Kostensoort">Tbl.Kostensoorten[Kostensoorten]</definedName>
    <definedName name="Lijst_activiteitencode">Tbl.Activiteiten[Activiteitcode]</definedName>
    <definedName name="Lijst_Activum">#REF!</definedName>
    <definedName name="Lijst_Afschrijvingseenheden">Tbl.Afschrijvingseenheden[Afschrijvingseenheden]</definedName>
    <definedName name="Lijst_Afschrijvingstarief">#REF!</definedName>
    <definedName name="Lijst_Beekeningswijze">Tbl.Berekeningswijze[Berekeningswijze]</definedName>
    <definedName name="Lijst_Kostensoorten">Tbl.Kostensoorten[Kostensoorten]</definedName>
    <definedName name="Lijst_Loondienst">Tbl.Typemedewerker[Type_projectmedewerker]</definedName>
    <definedName name="Lijst_Medewerker">Tbl.Uurtarief[Medewerker en/of functie]</definedName>
    <definedName name="Lijst_Organisatie">Lijsten!$K$2:$K$8</definedName>
    <definedName name="Lijst_Projectpartners">Tbl.Projectpartners[Naam]</definedName>
    <definedName name="Lijst_Rechtsvorm">Tbl.Rechtsvorm[Rechtsvorm]</definedName>
    <definedName name="Lijst_Subsidiabele_activiteiten" localSheetId="5">Tbl.Subsidiehoogte[Subsidieactiviteit]</definedName>
    <definedName name="Lijst_Subsidiabele_activiteiten">Tbl.Subsidiehoogte[Subsidieactiviteit]</definedName>
    <definedName name="Lijst_TypeFinanciering">Tbl.TypeFinanciering[Type financiering]</definedName>
    <definedName name="Lijst_Typeprojectmedewerker">Tbl.Typemedewerker[Type_projectmedewerker]</definedName>
    <definedName name="Lijst_Werkpakketcode">Tbl.Werkpakketten[Werkpakketcode]</definedName>
    <definedName name="Lijst_Werkweekobvfulltime">Tbl.Berekeningen[Onderdeel]</definedName>
    <definedName name="Lst.Activiteitcode">#REF!</definedName>
    <definedName name="Lst.P1SA">Kosten!#REF!</definedName>
    <definedName name="Lst.P2SA">Kosten!#REF!</definedName>
    <definedName name="Lst_Kostensoorten" localSheetId="7">Lijsten!$A$25:$A$32</definedName>
    <definedName name="Partner" localSheetId="5">Tbl.Projectpartners[Naam]</definedName>
    <definedName name="Partner">Tbl.Projectpartners[Naam]</definedName>
    <definedName name="Werkpakket" localSheetId="5">Tbl.Werkpakketten[Omschrijving werkpakket]</definedName>
    <definedName name="Werkpakket">Tbl.Werkpakketten[Omschrijving werkpakket]</definedName>
    <definedName name="Werkpakketcode" localSheetId="5">Tbl.Werkpakketten[Werkpakketcode]</definedName>
    <definedName name="Werkpakketcode">Tbl.Werkpakketten[Werkpakketcode]</definedName>
  </definedNames>
  <calcPr calcId="191029"/>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bl Projectpartners" name="Tbl Projectpartners" connection="WorksheetConnection_begrotingstest.xlsx!Tbl.Projectpartners"/>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9" i="4" l="1"/>
  <c r="A17" i="4"/>
  <c r="A16" i="4"/>
  <c r="A15" i="4"/>
  <c r="A14" i="4"/>
  <c r="A13" i="4"/>
  <c r="A12" i="4"/>
  <c r="A11" i="4"/>
  <c r="A10" i="4"/>
  <c r="A9" i="4"/>
  <c r="A18" i="4"/>
  <c r="A19" i="4"/>
  <c r="C7" i="4" s="1"/>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7" i="10" a="1"/>
  <c r="C7" i="10"/>
  <c r="J9" i="6"/>
  <c r="J10" i="6"/>
  <c r="L10" i="6" s="1"/>
  <c r="J11" i="6"/>
  <c r="L11" i="6" s="1"/>
  <c r="J12" i="6"/>
  <c r="L12" i="6" s="1"/>
  <c r="J13" i="6"/>
  <c r="L13" i="6" s="1"/>
  <c r="J14" i="6"/>
  <c r="L14" i="6" s="1"/>
  <c r="J15" i="6"/>
  <c r="L15" i="6" s="1"/>
  <c r="J16" i="6"/>
  <c r="L16" i="6" s="1"/>
  <c r="J17" i="6"/>
  <c r="L17" i="6" s="1"/>
  <c r="J18" i="6"/>
  <c r="L18" i="6" s="1"/>
  <c r="J19" i="6"/>
  <c r="L19" i="6" s="1"/>
  <c r="J20" i="6"/>
  <c r="L20" i="6" s="1"/>
  <c r="J21" i="6"/>
  <c r="L21" i="6" s="1"/>
  <c r="J22" i="6"/>
  <c r="L22" i="6" s="1"/>
  <c r="J23" i="6"/>
  <c r="L23" i="6" s="1"/>
  <c r="J24" i="6"/>
  <c r="L24" i="6" s="1"/>
  <c r="J25" i="6"/>
  <c r="L25" i="6" s="1"/>
  <c r="J26" i="6"/>
  <c r="L26" i="6" s="1"/>
  <c r="J27" i="6"/>
  <c r="L27" i="6" s="1"/>
  <c r="J28" i="6"/>
  <c r="L28" i="6" s="1"/>
  <c r="J29" i="6"/>
  <c r="L29" i="6" s="1"/>
  <c r="J30" i="6"/>
  <c r="L30" i="6" s="1"/>
  <c r="J31" i="6"/>
  <c r="L31" i="6" s="1"/>
  <c r="J32" i="6"/>
  <c r="L32" i="6" s="1"/>
  <c r="J33" i="6"/>
  <c r="L33" i="6" s="1"/>
  <c r="J34" i="6"/>
  <c r="L34" i="6" s="1"/>
  <c r="J35" i="6"/>
  <c r="L35" i="6" s="1"/>
  <c r="J36" i="6"/>
  <c r="L36" i="6" s="1"/>
  <c r="J37" i="6"/>
  <c r="L37" i="6" s="1"/>
  <c r="J38" i="6"/>
  <c r="L38" i="6" s="1"/>
  <c r="J39" i="6"/>
  <c r="L39" i="6" s="1"/>
  <c r="J40" i="6"/>
  <c r="L40" i="6" s="1"/>
  <c r="J41" i="6"/>
  <c r="L41" i="6" s="1"/>
  <c r="J42" i="6"/>
  <c r="L42" i="6" s="1"/>
  <c r="J43" i="6"/>
  <c r="L43" i="6" s="1"/>
  <c r="J44" i="6"/>
  <c r="L44" i="6" s="1"/>
  <c r="J45" i="6"/>
  <c r="L45" i="6" s="1"/>
  <c r="J46" i="6"/>
  <c r="L46" i="6" s="1"/>
  <c r="J47" i="6"/>
  <c r="L47" i="6" s="1"/>
  <c r="J48" i="6"/>
  <c r="L48" i="6" s="1"/>
  <c r="J49" i="6"/>
  <c r="L49" i="6" s="1"/>
  <c r="J50" i="6"/>
  <c r="L50" i="6" s="1"/>
  <c r="J51" i="6"/>
  <c r="L51" i="6" s="1"/>
  <c r="J52" i="6"/>
  <c r="L52" i="6" s="1"/>
  <c r="J53" i="6"/>
  <c r="L53" i="6" s="1"/>
  <c r="J54" i="6"/>
  <c r="L54" i="6" s="1"/>
  <c r="J55" i="6"/>
  <c r="L55" i="6" s="1"/>
  <c r="J56" i="6"/>
  <c r="L56" i="6" s="1"/>
  <c r="J57" i="6"/>
  <c r="L57" i="6" s="1"/>
  <c r="J58" i="6"/>
  <c r="L58" i="6" s="1"/>
  <c r="J59" i="6"/>
  <c r="L59" i="6" s="1"/>
  <c r="J60" i="6"/>
  <c r="L60" i="6" s="1"/>
  <c r="J61" i="6"/>
  <c r="L61" i="6" s="1"/>
  <c r="J62" i="6"/>
  <c r="L62" i="6" s="1"/>
  <c r="J63" i="6"/>
  <c r="L63" i="6" s="1"/>
  <c r="J64" i="6"/>
  <c r="L64" i="6" s="1"/>
  <c r="J65" i="6"/>
  <c r="L65" i="6" s="1"/>
  <c r="J66" i="6"/>
  <c r="L66" i="6" s="1"/>
  <c r="J67" i="6"/>
  <c r="L67" i="6" s="1"/>
  <c r="J68" i="6"/>
  <c r="L68" i="6" s="1"/>
  <c r="J69" i="6"/>
  <c r="L69" i="6" s="1"/>
  <c r="J70" i="6"/>
  <c r="L70" i="6" s="1"/>
  <c r="J71" i="6"/>
  <c r="L71" i="6" s="1"/>
  <c r="J72" i="6"/>
  <c r="L72" i="6" s="1"/>
  <c r="J73" i="6"/>
  <c r="L73" i="6" s="1"/>
  <c r="J74" i="6"/>
  <c r="L74" i="6" s="1"/>
  <c r="J75" i="6"/>
  <c r="L75" i="6" s="1"/>
  <c r="J76" i="6"/>
  <c r="L76" i="6" s="1"/>
  <c r="J77" i="6"/>
  <c r="L77" i="6" s="1"/>
  <c r="J78" i="6"/>
  <c r="L78" i="6" s="1"/>
  <c r="J79" i="6"/>
  <c r="L79" i="6" s="1"/>
  <c r="J80" i="6"/>
  <c r="L80" i="6" s="1"/>
  <c r="J81" i="6"/>
  <c r="L81" i="6" s="1"/>
  <c r="J82" i="6"/>
  <c r="L82" i="6" s="1"/>
  <c r="J83" i="6"/>
  <c r="L83" i="6" s="1"/>
  <c r="J84" i="6"/>
  <c r="L84" i="6" s="1"/>
  <c r="J85" i="6"/>
  <c r="L85" i="6" s="1"/>
  <c r="J86" i="6"/>
  <c r="L86" i="6" s="1"/>
  <c r="J87" i="6"/>
  <c r="L87" i="6" s="1"/>
  <c r="J88" i="6"/>
  <c r="L88" i="6" s="1"/>
  <c r="J89" i="6"/>
  <c r="L89" i="6" s="1"/>
  <c r="J90" i="6"/>
  <c r="L90" i="6" s="1"/>
  <c r="J91" i="6"/>
  <c r="L91" i="6" s="1"/>
  <c r="J92" i="6"/>
  <c r="L92" i="6" s="1"/>
  <c r="J93" i="6"/>
  <c r="L93" i="6" s="1"/>
  <c r="J94" i="6"/>
  <c r="L94" i="6" s="1"/>
  <c r="J95" i="6"/>
  <c r="L95" i="6" s="1"/>
  <c r="J96" i="6"/>
  <c r="L96" i="6" s="1"/>
  <c r="J97" i="6"/>
  <c r="L97" i="6" s="1"/>
  <c r="J98" i="6"/>
  <c r="L98" i="6" s="1"/>
  <c r="J99" i="6"/>
  <c r="L99" i="6" s="1"/>
  <c r="J100" i="6"/>
  <c r="L100" i="6" s="1"/>
  <c r="J101" i="6"/>
  <c r="L101" i="6" s="1"/>
  <c r="J102" i="6"/>
  <c r="L102" i="6" s="1"/>
  <c r="J103" i="6"/>
  <c r="L103" i="6" s="1"/>
  <c r="J104" i="6"/>
  <c r="L104" i="6" s="1"/>
  <c r="J105" i="6"/>
  <c r="L105" i="6" s="1"/>
  <c r="J106" i="6"/>
  <c r="L106" i="6" s="1"/>
  <c r="J107" i="6"/>
  <c r="L107" i="6" s="1"/>
  <c r="J108" i="6"/>
  <c r="L108" i="6" s="1"/>
  <c r="J109" i="6"/>
  <c r="L109" i="6" s="1"/>
  <c r="J110" i="6"/>
  <c r="L110" i="6" s="1"/>
  <c r="J111" i="6"/>
  <c r="L111" i="6" s="1"/>
  <c r="J112" i="6"/>
  <c r="L112" i="6" s="1"/>
  <c r="J113" i="6"/>
  <c r="L113" i="6" s="1"/>
  <c r="J114" i="6"/>
  <c r="L114" i="6" s="1"/>
  <c r="J115" i="6"/>
  <c r="L115" i="6" s="1"/>
  <c r="J116" i="6"/>
  <c r="L116" i="6" s="1"/>
  <c r="J117" i="6"/>
  <c r="L117" i="6" s="1"/>
  <c r="J118" i="6"/>
  <c r="L118" i="6" s="1"/>
  <c r="J119" i="6"/>
  <c r="L119" i="6" s="1"/>
  <c r="J120" i="6"/>
  <c r="L120" i="6" s="1"/>
  <c r="J121" i="6"/>
  <c r="L121" i="6" s="1"/>
  <c r="J122" i="6"/>
  <c r="L122" i="6" s="1"/>
  <c r="J123" i="6"/>
  <c r="L123" i="6" s="1"/>
  <c r="J124" i="6"/>
  <c r="L124" i="6" s="1"/>
  <c r="J125" i="6"/>
  <c r="L125" i="6" s="1"/>
  <c r="J126" i="6"/>
  <c r="L126" i="6" s="1"/>
  <c r="J127" i="6"/>
  <c r="L127" i="6" s="1"/>
  <c r="J128" i="6"/>
  <c r="L128" i="6" s="1"/>
  <c r="J129" i="6"/>
  <c r="L129" i="6" s="1"/>
  <c r="J130" i="6"/>
  <c r="L130" i="6" s="1"/>
  <c r="J131" i="6"/>
  <c r="L131" i="6" s="1"/>
  <c r="J132" i="6"/>
  <c r="L132" i="6" s="1"/>
  <c r="J133" i="6"/>
  <c r="L133" i="6" s="1"/>
  <c r="J134" i="6"/>
  <c r="L134" i="6" s="1"/>
  <c r="J135" i="6"/>
  <c r="L135" i="6" s="1"/>
  <c r="J136" i="6"/>
  <c r="L136" i="6" s="1"/>
  <c r="J137" i="6"/>
  <c r="L137" i="6" s="1"/>
  <c r="J138" i="6"/>
  <c r="L138" i="6" s="1"/>
  <c r="J139" i="6"/>
  <c r="L139" i="6" s="1"/>
  <c r="J140" i="6"/>
  <c r="L140" i="6" s="1"/>
  <c r="J141" i="6"/>
  <c r="L141" i="6" s="1"/>
  <c r="J142" i="6"/>
  <c r="L142" i="6" s="1"/>
  <c r="J143" i="6"/>
  <c r="L143" i="6" s="1"/>
  <c r="J144" i="6"/>
  <c r="L144" i="6" s="1"/>
  <c r="J145" i="6"/>
  <c r="L145" i="6" s="1"/>
  <c r="J146" i="6"/>
  <c r="L146" i="6" s="1"/>
  <c r="J147" i="6"/>
  <c r="L147" i="6" s="1"/>
  <c r="J148" i="6"/>
  <c r="L148" i="6" s="1"/>
  <c r="J149" i="6"/>
  <c r="L149" i="6" s="1"/>
  <c r="J150" i="6"/>
  <c r="L150" i="6" s="1"/>
  <c r="J151" i="6"/>
  <c r="L151" i="6" s="1"/>
  <c r="J152" i="6"/>
  <c r="L152" i="6" s="1"/>
  <c r="J153" i="6"/>
  <c r="L153" i="6" s="1"/>
  <c r="J154" i="6"/>
  <c r="L154" i="6" s="1"/>
  <c r="J155" i="6"/>
  <c r="L155" i="6" s="1"/>
  <c r="J156" i="6"/>
  <c r="L156" i="6" s="1"/>
  <c r="J157" i="6"/>
  <c r="L157" i="6" s="1"/>
  <c r="J158" i="6"/>
  <c r="L158" i="6" s="1"/>
  <c r="J159" i="6"/>
  <c r="L159" i="6" s="1"/>
  <c r="J160" i="6"/>
  <c r="L160" i="6" s="1"/>
  <c r="J161" i="6"/>
  <c r="L161" i="6" s="1"/>
  <c r="J162" i="6"/>
  <c r="L162" i="6" s="1"/>
  <c r="J163" i="6"/>
  <c r="L163" i="6" s="1"/>
  <c r="J164" i="6"/>
  <c r="L164" i="6" s="1"/>
  <c r="J165" i="6"/>
  <c r="L165" i="6" s="1"/>
  <c r="J166" i="6"/>
  <c r="L166" i="6" s="1"/>
  <c r="J167" i="6"/>
  <c r="L167" i="6" s="1"/>
  <c r="J168" i="6"/>
  <c r="L168" i="6" s="1"/>
  <c r="J169" i="6"/>
  <c r="L169" i="6" s="1"/>
  <c r="J170" i="6"/>
  <c r="L170" i="6" s="1"/>
  <c r="J171" i="6"/>
  <c r="L171" i="6" s="1"/>
  <c r="J172" i="6"/>
  <c r="L172" i="6" s="1"/>
  <c r="J173" i="6"/>
  <c r="L173" i="6" s="1"/>
  <c r="J174" i="6"/>
  <c r="L174" i="6" s="1"/>
  <c r="J175" i="6"/>
  <c r="L175" i="6" s="1"/>
  <c r="J176" i="6"/>
  <c r="L176" i="6" s="1"/>
  <c r="J177" i="6"/>
  <c r="L177" i="6" s="1"/>
  <c r="J178" i="6"/>
  <c r="L178" i="6" s="1"/>
  <c r="J179" i="6"/>
  <c r="L179" i="6" s="1"/>
  <c r="J180" i="6"/>
  <c r="L180" i="6" s="1"/>
  <c r="J181" i="6"/>
  <c r="L181" i="6" s="1"/>
  <c r="J182" i="6"/>
  <c r="L182" i="6" s="1"/>
  <c r="J183" i="6"/>
  <c r="L183" i="6" s="1"/>
  <c r="J184" i="6"/>
  <c r="L184" i="6" s="1"/>
  <c r="J185" i="6"/>
  <c r="L185" i="6" s="1"/>
  <c r="J186" i="6"/>
  <c r="L186" i="6" s="1"/>
  <c r="J187" i="6"/>
  <c r="L187" i="6" s="1"/>
  <c r="J188" i="6"/>
  <c r="L188" i="6" s="1"/>
  <c r="J189" i="6"/>
  <c r="L189" i="6" s="1"/>
  <c r="J190" i="6"/>
  <c r="L190" i="6" s="1"/>
  <c r="J191" i="6"/>
  <c r="L191" i="6" s="1"/>
  <c r="J192" i="6"/>
  <c r="L192" i="6" s="1"/>
  <c r="J193" i="6"/>
  <c r="L193" i="6" s="1"/>
  <c r="J194" i="6"/>
  <c r="L194" i="6" s="1"/>
  <c r="J195" i="6"/>
  <c r="L195" i="6" s="1"/>
  <c r="J196" i="6"/>
  <c r="L196" i="6" s="1"/>
  <c r="J197" i="6"/>
  <c r="L197" i="6" s="1"/>
  <c r="J198" i="6"/>
  <c r="L198" i="6" s="1"/>
  <c r="J199" i="6"/>
  <c r="L199" i="6" s="1"/>
  <c r="J200" i="6"/>
  <c r="L200" i="6" s="1"/>
  <c r="J201" i="6"/>
  <c r="L201" i="6" s="1"/>
  <c r="J202" i="6"/>
  <c r="L202" i="6" s="1"/>
  <c r="J203" i="6"/>
  <c r="L203" i="6" s="1"/>
  <c r="J204" i="6"/>
  <c r="L204" i="6" s="1"/>
  <c r="J205" i="6"/>
  <c r="L205" i="6" s="1"/>
  <c r="J206" i="6"/>
  <c r="L206" i="6" s="1"/>
  <c r="J207" i="6"/>
  <c r="L207" i="6" s="1"/>
  <c r="J208" i="6"/>
  <c r="L208" i="6" s="1"/>
  <c r="J209" i="6"/>
  <c r="L209" i="6" s="1"/>
  <c r="J210" i="6"/>
  <c r="L210" i="6" s="1"/>
  <c r="J211" i="6"/>
  <c r="L211" i="6" s="1"/>
  <c r="J212" i="6"/>
  <c r="L212" i="6" s="1"/>
  <c r="J213" i="6"/>
  <c r="L213" i="6" s="1"/>
  <c r="J214" i="6"/>
  <c r="L214" i="6" s="1"/>
  <c r="J215" i="6"/>
  <c r="L215" i="6" s="1"/>
  <c r="J216" i="6"/>
  <c r="L216" i="6" s="1"/>
  <c r="J217" i="6"/>
  <c r="L217" i="6" s="1"/>
  <c r="J218" i="6"/>
  <c r="L218" i="6" s="1"/>
  <c r="J219" i="6"/>
  <c r="L219" i="6" s="1"/>
  <c r="J220" i="6"/>
  <c r="L220" i="6" s="1"/>
  <c r="J221" i="6"/>
  <c r="L221" i="6" s="1"/>
  <c r="J222" i="6"/>
  <c r="L222" i="6" s="1"/>
  <c r="J223" i="6"/>
  <c r="L223" i="6" s="1"/>
  <c r="J224" i="6"/>
  <c r="L224" i="6" s="1"/>
  <c r="J225" i="6"/>
  <c r="L225" i="6" s="1"/>
  <c r="J226" i="6"/>
  <c r="L226" i="6" s="1"/>
  <c r="J227" i="6"/>
  <c r="L227" i="6" s="1"/>
  <c r="J228" i="6"/>
  <c r="L228" i="6" s="1"/>
  <c r="J229" i="6"/>
  <c r="L229" i="6" s="1"/>
  <c r="J230" i="6"/>
  <c r="L230" i="6" s="1"/>
  <c r="J231" i="6"/>
  <c r="L231" i="6" s="1"/>
  <c r="J232" i="6"/>
  <c r="L232" i="6" s="1"/>
  <c r="J233" i="6"/>
  <c r="L233" i="6" s="1"/>
  <c r="J234" i="6"/>
  <c r="L234" i="6" s="1"/>
  <c r="J235" i="6"/>
  <c r="L235" i="6" s="1"/>
  <c r="J236" i="6"/>
  <c r="L236" i="6" s="1"/>
  <c r="J237" i="6"/>
  <c r="L237" i="6" s="1"/>
  <c r="J238" i="6"/>
  <c r="L238" i="6" s="1"/>
  <c r="J239" i="6"/>
  <c r="L239" i="6" s="1"/>
  <c r="J240" i="6"/>
  <c r="L240" i="6" s="1"/>
  <c r="J241" i="6"/>
  <c r="L241" i="6" s="1"/>
  <c r="J242" i="6"/>
  <c r="L242" i="6" s="1"/>
  <c r="J243" i="6"/>
  <c r="L243" i="6" s="1"/>
  <c r="J244" i="6"/>
  <c r="L244" i="6" s="1"/>
  <c r="J245" i="6"/>
  <c r="L245" i="6" s="1"/>
  <c r="J246" i="6"/>
  <c r="L246" i="6" s="1"/>
  <c r="J247" i="6"/>
  <c r="L247" i="6" s="1"/>
  <c r="J248" i="6"/>
  <c r="L248" i="6" s="1"/>
  <c r="J249" i="6"/>
  <c r="L249" i="6" s="1"/>
  <c r="J250" i="6"/>
  <c r="L250" i="6" s="1"/>
  <c r="J251" i="6"/>
  <c r="L251" i="6" s="1"/>
  <c r="J252" i="6"/>
  <c r="L252" i="6" s="1"/>
  <c r="J253" i="6"/>
  <c r="L253" i="6" s="1"/>
  <c r="J254" i="6"/>
  <c r="L254" i="6" s="1"/>
  <c r="J255" i="6"/>
  <c r="L255" i="6" s="1"/>
  <c r="J256" i="6"/>
  <c r="L256" i="6" s="1"/>
  <c r="J257" i="6"/>
  <c r="L257" i="6" s="1"/>
  <c r="J258" i="6"/>
  <c r="L258" i="6" s="1"/>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K6" i="6" a="1"/>
  <c r="K6" i="6" s="1"/>
  <c r="I7" i="5" a="1"/>
  <c r="I7" i="5" s="1"/>
  <c r="G7" i="4" a="1"/>
  <c r="G7" i="4"/>
  <c r="V3" i="11"/>
  <c r="U3" i="11"/>
  <c r="T3" i="11"/>
  <c r="S3" i="11"/>
  <c r="R3" i="11"/>
  <c r="Q3" i="11"/>
  <c r="P3" i="11"/>
  <c r="O3" i="11"/>
  <c r="N3" i="11"/>
  <c r="M3" i="11"/>
  <c r="L3" i="11"/>
  <c r="K3" i="11"/>
  <c r="J3" i="11"/>
  <c r="I3" i="11"/>
  <c r="H3" i="11"/>
  <c r="G3" i="11"/>
  <c r="F3" i="11"/>
  <c r="E3" i="11"/>
  <c r="D3" i="11"/>
  <c r="C3" i="11"/>
  <c r="N9" i="8"/>
  <c r="N10" i="8"/>
  <c r="N11" i="8"/>
  <c r="N12" i="8"/>
  <c r="N13" i="8"/>
  <c r="N14" i="8"/>
  <c r="N15" i="8"/>
  <c r="N16" i="8"/>
  <c r="N17" i="8"/>
  <c r="N18" i="8"/>
  <c r="N19" i="8"/>
  <c r="N20" i="8"/>
  <c r="N21" i="8"/>
  <c r="N22" i="8"/>
  <c r="N23" i="8"/>
  <c r="N24" i="8"/>
  <c r="N25" i="8"/>
  <c r="N26" i="8"/>
  <c r="N27" i="8"/>
  <c r="N28" i="8"/>
  <c r="N29" i="8"/>
  <c r="N30" i="8"/>
  <c r="N31" i="8"/>
  <c r="N32" i="8"/>
  <c r="N33" i="8"/>
  <c r="N34" i="8"/>
  <c r="N35" i="8"/>
  <c r="N36" i="8"/>
  <c r="N37" i="8"/>
  <c r="N38" i="8"/>
  <c r="N39" i="8"/>
  <c r="N40" i="8"/>
  <c r="N41" i="8"/>
  <c r="N42" i="8"/>
  <c r="N43" i="8"/>
  <c r="N44" i="8"/>
  <c r="N45" i="8"/>
  <c r="N46" i="8"/>
  <c r="N47" i="8"/>
  <c r="N48" i="8"/>
  <c r="N49" i="8"/>
  <c r="N50" i="8"/>
  <c r="N51" i="8"/>
  <c r="N52" i="8"/>
  <c r="N53" i="8"/>
  <c r="N54" i="8"/>
  <c r="N55" i="8"/>
  <c r="N56" i="8"/>
  <c r="N57" i="8"/>
  <c r="N58" i="8"/>
  <c r="J9" i="8"/>
  <c r="J10" i="8"/>
  <c r="J11" i="8"/>
  <c r="J12" i="8"/>
  <c r="J13" i="8"/>
  <c r="J14" i="8"/>
  <c r="J15"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52" i="8"/>
  <c r="J53" i="8"/>
  <c r="J54" i="8"/>
  <c r="J55" i="8"/>
  <c r="J56" i="8"/>
  <c r="J57" i="8"/>
  <c r="J58" i="8"/>
  <c r="B11" i="10" l="1" a="1"/>
  <c r="B11" i="10" s="1"/>
  <c r="L9" i="6"/>
  <c r="I9" i="8"/>
  <c r="M9" i="8" s="1"/>
  <c r="E19" i="4"/>
  <c r="C5" i="3"/>
  <c r="F9" i="6" l="1"/>
  <c r="G9" i="6" s="1"/>
  <c r="I10" i="8"/>
  <c r="M10" i="8" s="1"/>
  <c r="I11" i="8"/>
  <c r="M11" i="8" s="1"/>
  <c r="I12" i="8"/>
  <c r="M12" i="8" s="1"/>
  <c r="I13" i="8"/>
  <c r="M13" i="8" s="1"/>
  <c r="I14" i="8"/>
  <c r="M14" i="8" s="1"/>
  <c r="I15" i="8"/>
  <c r="M15" i="8" s="1"/>
  <c r="I16" i="8"/>
  <c r="M16" i="8" s="1"/>
  <c r="I17" i="8"/>
  <c r="M17" i="8" s="1"/>
  <c r="I18" i="8"/>
  <c r="M18" i="8" s="1"/>
  <c r="I19" i="8"/>
  <c r="M19" i="8" s="1"/>
  <c r="I20" i="8"/>
  <c r="M20" i="8" s="1"/>
  <c r="I21" i="8"/>
  <c r="M21" i="8" s="1"/>
  <c r="I22" i="8"/>
  <c r="M22" i="8" s="1"/>
  <c r="I23" i="8"/>
  <c r="M23" i="8" s="1"/>
  <c r="I24" i="8"/>
  <c r="M24" i="8" s="1"/>
  <c r="I25" i="8"/>
  <c r="M25" i="8" s="1"/>
  <c r="I26" i="8"/>
  <c r="M26" i="8" s="1"/>
  <c r="I27" i="8"/>
  <c r="M27" i="8" s="1"/>
  <c r="I28" i="8"/>
  <c r="M28" i="8" s="1"/>
  <c r="I29" i="8"/>
  <c r="M29" i="8" s="1"/>
  <c r="I30" i="8"/>
  <c r="M30" i="8" s="1"/>
  <c r="I31" i="8"/>
  <c r="M31" i="8" s="1"/>
  <c r="I32" i="8"/>
  <c r="M32" i="8" s="1"/>
  <c r="I33" i="8"/>
  <c r="M33" i="8" s="1"/>
  <c r="I34" i="8"/>
  <c r="M34" i="8" s="1"/>
  <c r="I35" i="8"/>
  <c r="M35" i="8" s="1"/>
  <c r="I36" i="8"/>
  <c r="M36" i="8" s="1"/>
  <c r="I37" i="8"/>
  <c r="M37" i="8" s="1"/>
  <c r="I38" i="8"/>
  <c r="M38" i="8" s="1"/>
  <c r="I39" i="8"/>
  <c r="M39" i="8" s="1"/>
  <c r="I40" i="8"/>
  <c r="M40" i="8" s="1"/>
  <c r="I41" i="8"/>
  <c r="M41" i="8" s="1"/>
  <c r="I42" i="8"/>
  <c r="M42" i="8" s="1"/>
  <c r="I43" i="8"/>
  <c r="M43" i="8" s="1"/>
  <c r="I44" i="8"/>
  <c r="M44" i="8" s="1"/>
  <c r="I45" i="8"/>
  <c r="M45" i="8" s="1"/>
  <c r="I46" i="8"/>
  <c r="M46" i="8" s="1"/>
  <c r="I47" i="8"/>
  <c r="M47" i="8" s="1"/>
  <c r="I48" i="8"/>
  <c r="M48" i="8" s="1"/>
  <c r="I49" i="8"/>
  <c r="M49" i="8" s="1"/>
  <c r="I50" i="8"/>
  <c r="M50" i="8" s="1"/>
  <c r="I51" i="8"/>
  <c r="M51" i="8" s="1"/>
  <c r="I52" i="8"/>
  <c r="M52" i="8" s="1"/>
  <c r="I53" i="8"/>
  <c r="M53" i="8" s="1"/>
  <c r="I54" i="8"/>
  <c r="M54" i="8" s="1"/>
  <c r="I55" i="8"/>
  <c r="M55" i="8" s="1"/>
  <c r="I56" i="8"/>
  <c r="M56" i="8" s="1"/>
  <c r="I57" i="8"/>
  <c r="M57" i="8" s="1"/>
  <c r="I58" i="8"/>
  <c r="M58" i="8" s="1"/>
  <c r="K9" i="6" l="1"/>
  <c r="M9" i="6"/>
  <c r="F10" i="6"/>
  <c r="G10" i="6" s="1"/>
  <c r="F11" i="6"/>
  <c r="G11" i="6" s="1"/>
  <c r="F12" i="6"/>
  <c r="G12" i="6" s="1"/>
  <c r="F13" i="6"/>
  <c r="G13" i="6" s="1"/>
  <c r="F14" i="6"/>
  <c r="G14" i="6" s="1"/>
  <c r="F15" i="6"/>
  <c r="G15" i="6" s="1"/>
  <c r="F16" i="6"/>
  <c r="G16" i="6" s="1"/>
  <c r="F17" i="6"/>
  <c r="G17" i="6" s="1"/>
  <c r="F18" i="6"/>
  <c r="G18" i="6" s="1"/>
  <c r="F19" i="6"/>
  <c r="G19" i="6" s="1"/>
  <c r="F20" i="6"/>
  <c r="G20" i="6" s="1"/>
  <c r="F21" i="6"/>
  <c r="G21" i="6" s="1"/>
  <c r="F22" i="6"/>
  <c r="G22" i="6" s="1"/>
  <c r="F23" i="6"/>
  <c r="G23" i="6" s="1"/>
  <c r="F24" i="6"/>
  <c r="G24" i="6" s="1"/>
  <c r="F25" i="6"/>
  <c r="G25" i="6" s="1"/>
  <c r="F26" i="6"/>
  <c r="G26" i="6" s="1"/>
  <c r="F27" i="6"/>
  <c r="G27" i="6" s="1"/>
  <c r="F28" i="6"/>
  <c r="G28" i="6" s="1"/>
  <c r="F29" i="6"/>
  <c r="G29" i="6" s="1"/>
  <c r="F30" i="6"/>
  <c r="G30" i="6" s="1"/>
  <c r="F31" i="6"/>
  <c r="G31" i="6" s="1"/>
  <c r="F32" i="6"/>
  <c r="G32" i="6" s="1"/>
  <c r="F33" i="6"/>
  <c r="G33" i="6" s="1"/>
  <c r="F34" i="6"/>
  <c r="G34" i="6" s="1"/>
  <c r="F35" i="6"/>
  <c r="G35" i="6" s="1"/>
  <c r="F36" i="6"/>
  <c r="G36" i="6" s="1"/>
  <c r="F37" i="6"/>
  <c r="G37" i="6" s="1"/>
  <c r="F38" i="6"/>
  <c r="G38" i="6" s="1"/>
  <c r="F39" i="6"/>
  <c r="G39" i="6" s="1"/>
  <c r="F40" i="6"/>
  <c r="G40" i="6" s="1"/>
  <c r="F41" i="6"/>
  <c r="G41" i="6" s="1"/>
  <c r="F42" i="6"/>
  <c r="G42" i="6" s="1"/>
  <c r="F43" i="6"/>
  <c r="G43" i="6" s="1"/>
  <c r="F44" i="6"/>
  <c r="G44" i="6" s="1"/>
  <c r="F45" i="6"/>
  <c r="G45" i="6" s="1"/>
  <c r="F46" i="6"/>
  <c r="G46" i="6" s="1"/>
  <c r="F47" i="6"/>
  <c r="G47" i="6" s="1"/>
  <c r="F48" i="6"/>
  <c r="G48" i="6" s="1"/>
  <c r="F49" i="6"/>
  <c r="G49" i="6" s="1"/>
  <c r="F50" i="6"/>
  <c r="G50" i="6" s="1"/>
  <c r="F51" i="6"/>
  <c r="G51" i="6" s="1"/>
  <c r="F52" i="6"/>
  <c r="G52" i="6" s="1"/>
  <c r="F53" i="6"/>
  <c r="G53" i="6" s="1"/>
  <c r="F54" i="6"/>
  <c r="G54" i="6" s="1"/>
  <c r="F55" i="6"/>
  <c r="G55" i="6" s="1"/>
  <c r="F56" i="6"/>
  <c r="G56" i="6" s="1"/>
  <c r="F57" i="6"/>
  <c r="G57" i="6" s="1"/>
  <c r="F58" i="6"/>
  <c r="G58" i="6" s="1"/>
  <c r="F59" i="6"/>
  <c r="G59" i="6" s="1"/>
  <c r="F60" i="6"/>
  <c r="G60" i="6" s="1"/>
  <c r="F61" i="6"/>
  <c r="G61" i="6" s="1"/>
  <c r="F62" i="6"/>
  <c r="G62" i="6" s="1"/>
  <c r="F63" i="6"/>
  <c r="G63" i="6" s="1"/>
  <c r="F64" i="6"/>
  <c r="G64" i="6" s="1"/>
  <c r="F65" i="6"/>
  <c r="G65" i="6" s="1"/>
  <c r="F66" i="6"/>
  <c r="G66" i="6" s="1"/>
  <c r="F67" i="6"/>
  <c r="G67" i="6" s="1"/>
  <c r="F68" i="6"/>
  <c r="G68" i="6" s="1"/>
  <c r="F69" i="6"/>
  <c r="G69" i="6" s="1"/>
  <c r="F70" i="6"/>
  <c r="G70" i="6" s="1"/>
  <c r="F71" i="6"/>
  <c r="G71" i="6" s="1"/>
  <c r="F72" i="6"/>
  <c r="G72" i="6" s="1"/>
  <c r="F73" i="6"/>
  <c r="G73" i="6" s="1"/>
  <c r="F74" i="6"/>
  <c r="G74" i="6" s="1"/>
  <c r="F75" i="6"/>
  <c r="G75" i="6" s="1"/>
  <c r="F76" i="6"/>
  <c r="G76" i="6" s="1"/>
  <c r="F77" i="6"/>
  <c r="G77" i="6" s="1"/>
  <c r="F78" i="6"/>
  <c r="G78" i="6" s="1"/>
  <c r="F79" i="6"/>
  <c r="G79" i="6" s="1"/>
  <c r="F80" i="6"/>
  <c r="G80" i="6" s="1"/>
  <c r="F81" i="6"/>
  <c r="G81" i="6" s="1"/>
  <c r="F82" i="6"/>
  <c r="G82" i="6" s="1"/>
  <c r="F83" i="6"/>
  <c r="G83" i="6" s="1"/>
  <c r="F84" i="6"/>
  <c r="G84" i="6" s="1"/>
  <c r="F85" i="6"/>
  <c r="G85" i="6" s="1"/>
  <c r="F86" i="6"/>
  <c r="G86" i="6" s="1"/>
  <c r="F87" i="6"/>
  <c r="G87" i="6" s="1"/>
  <c r="F88" i="6"/>
  <c r="G88" i="6" s="1"/>
  <c r="F89" i="6"/>
  <c r="G89" i="6" s="1"/>
  <c r="F90" i="6"/>
  <c r="G90" i="6" s="1"/>
  <c r="F91" i="6"/>
  <c r="G91" i="6" s="1"/>
  <c r="F92" i="6"/>
  <c r="G92" i="6" s="1"/>
  <c r="F93" i="6"/>
  <c r="G93" i="6" s="1"/>
  <c r="F94" i="6"/>
  <c r="G94" i="6" s="1"/>
  <c r="F95" i="6"/>
  <c r="G95" i="6" s="1"/>
  <c r="F96" i="6"/>
  <c r="G96" i="6" s="1"/>
  <c r="F97" i="6"/>
  <c r="G97" i="6" s="1"/>
  <c r="F98" i="6"/>
  <c r="G98" i="6" s="1"/>
  <c r="F99" i="6"/>
  <c r="G99" i="6" s="1"/>
  <c r="F100" i="6"/>
  <c r="G100" i="6" s="1"/>
  <c r="F101" i="6"/>
  <c r="G101" i="6" s="1"/>
  <c r="F102" i="6"/>
  <c r="G102" i="6" s="1"/>
  <c r="F103" i="6"/>
  <c r="G103" i="6" s="1"/>
  <c r="F104" i="6"/>
  <c r="G104" i="6" s="1"/>
  <c r="F105" i="6"/>
  <c r="G105" i="6" s="1"/>
  <c r="F106" i="6"/>
  <c r="G106" i="6" s="1"/>
  <c r="F107" i="6"/>
  <c r="G107" i="6" s="1"/>
  <c r="F108" i="6"/>
  <c r="G108" i="6" s="1"/>
  <c r="F109" i="6"/>
  <c r="G109" i="6" s="1"/>
  <c r="F110" i="6"/>
  <c r="G110" i="6" s="1"/>
  <c r="F111" i="6"/>
  <c r="G111" i="6" s="1"/>
  <c r="F112" i="6"/>
  <c r="G112" i="6" s="1"/>
  <c r="F113" i="6"/>
  <c r="G113" i="6" s="1"/>
  <c r="F114" i="6"/>
  <c r="G114" i="6" s="1"/>
  <c r="F115" i="6"/>
  <c r="G115" i="6" s="1"/>
  <c r="F116" i="6"/>
  <c r="G116" i="6" s="1"/>
  <c r="F117" i="6"/>
  <c r="G117" i="6" s="1"/>
  <c r="F118" i="6"/>
  <c r="G118" i="6" s="1"/>
  <c r="F119" i="6"/>
  <c r="G119" i="6" s="1"/>
  <c r="F120" i="6"/>
  <c r="G120" i="6" s="1"/>
  <c r="F121" i="6"/>
  <c r="G121" i="6" s="1"/>
  <c r="F122" i="6"/>
  <c r="G122" i="6" s="1"/>
  <c r="F123" i="6"/>
  <c r="G123" i="6" s="1"/>
  <c r="F124" i="6"/>
  <c r="G124" i="6" s="1"/>
  <c r="F125" i="6"/>
  <c r="G125" i="6" s="1"/>
  <c r="F126" i="6"/>
  <c r="G126" i="6" s="1"/>
  <c r="F127" i="6"/>
  <c r="G127" i="6" s="1"/>
  <c r="F128" i="6"/>
  <c r="G128" i="6" s="1"/>
  <c r="F129" i="6"/>
  <c r="G129" i="6" s="1"/>
  <c r="F130" i="6"/>
  <c r="G130" i="6" s="1"/>
  <c r="F131" i="6"/>
  <c r="G131" i="6" s="1"/>
  <c r="F132" i="6"/>
  <c r="G132" i="6" s="1"/>
  <c r="F133" i="6"/>
  <c r="G133" i="6" s="1"/>
  <c r="F134" i="6"/>
  <c r="G134" i="6" s="1"/>
  <c r="F135" i="6"/>
  <c r="G135" i="6" s="1"/>
  <c r="F136" i="6"/>
  <c r="G136" i="6" s="1"/>
  <c r="F137" i="6"/>
  <c r="G137" i="6" s="1"/>
  <c r="F138" i="6"/>
  <c r="G138" i="6" s="1"/>
  <c r="F139" i="6"/>
  <c r="G139" i="6" s="1"/>
  <c r="F140" i="6"/>
  <c r="G140" i="6" s="1"/>
  <c r="F141" i="6"/>
  <c r="G141" i="6" s="1"/>
  <c r="F142" i="6"/>
  <c r="G142" i="6" s="1"/>
  <c r="F143" i="6"/>
  <c r="G143" i="6" s="1"/>
  <c r="F144" i="6"/>
  <c r="G144" i="6" s="1"/>
  <c r="F145" i="6"/>
  <c r="G145" i="6" s="1"/>
  <c r="F146" i="6"/>
  <c r="G146" i="6" s="1"/>
  <c r="F147" i="6"/>
  <c r="G147" i="6" s="1"/>
  <c r="F148" i="6"/>
  <c r="G148" i="6" s="1"/>
  <c r="F149" i="6"/>
  <c r="G149" i="6" s="1"/>
  <c r="F150" i="6"/>
  <c r="G150" i="6" s="1"/>
  <c r="F151" i="6"/>
  <c r="G151" i="6" s="1"/>
  <c r="F152" i="6"/>
  <c r="G152" i="6" s="1"/>
  <c r="F153" i="6"/>
  <c r="G153" i="6" s="1"/>
  <c r="F154" i="6"/>
  <c r="G154" i="6" s="1"/>
  <c r="F155" i="6"/>
  <c r="G155" i="6" s="1"/>
  <c r="F156" i="6"/>
  <c r="G156" i="6" s="1"/>
  <c r="F157" i="6"/>
  <c r="G157" i="6" s="1"/>
  <c r="F158" i="6"/>
  <c r="G158" i="6" s="1"/>
  <c r="F159" i="6"/>
  <c r="G159" i="6" s="1"/>
  <c r="F160" i="6"/>
  <c r="G160" i="6" s="1"/>
  <c r="F161" i="6"/>
  <c r="G161" i="6" s="1"/>
  <c r="F162" i="6"/>
  <c r="G162" i="6" s="1"/>
  <c r="F163" i="6"/>
  <c r="G163" i="6" s="1"/>
  <c r="F164" i="6"/>
  <c r="G164" i="6" s="1"/>
  <c r="F165" i="6"/>
  <c r="G165" i="6" s="1"/>
  <c r="F166" i="6"/>
  <c r="G166" i="6" s="1"/>
  <c r="F167" i="6"/>
  <c r="G167" i="6" s="1"/>
  <c r="F168" i="6"/>
  <c r="G168" i="6" s="1"/>
  <c r="F169" i="6"/>
  <c r="G169" i="6" s="1"/>
  <c r="F170" i="6"/>
  <c r="G170" i="6" s="1"/>
  <c r="F171" i="6"/>
  <c r="G171" i="6" s="1"/>
  <c r="F172" i="6"/>
  <c r="G172" i="6" s="1"/>
  <c r="F173" i="6"/>
  <c r="G173" i="6" s="1"/>
  <c r="F174" i="6"/>
  <c r="G174" i="6" s="1"/>
  <c r="F175" i="6"/>
  <c r="G175" i="6" s="1"/>
  <c r="F176" i="6"/>
  <c r="G176" i="6" s="1"/>
  <c r="F177" i="6"/>
  <c r="G177" i="6" s="1"/>
  <c r="F178" i="6"/>
  <c r="G178" i="6" s="1"/>
  <c r="F179" i="6"/>
  <c r="G179" i="6" s="1"/>
  <c r="F180" i="6"/>
  <c r="G180" i="6" s="1"/>
  <c r="F181" i="6"/>
  <c r="G181" i="6" s="1"/>
  <c r="F182" i="6"/>
  <c r="G182" i="6" s="1"/>
  <c r="F183" i="6"/>
  <c r="G183" i="6" s="1"/>
  <c r="F184" i="6"/>
  <c r="G184" i="6" s="1"/>
  <c r="F185" i="6"/>
  <c r="G185" i="6" s="1"/>
  <c r="F186" i="6"/>
  <c r="G186" i="6" s="1"/>
  <c r="F187" i="6"/>
  <c r="G187" i="6" s="1"/>
  <c r="F188" i="6"/>
  <c r="G188" i="6" s="1"/>
  <c r="F189" i="6"/>
  <c r="G189" i="6" s="1"/>
  <c r="F190" i="6"/>
  <c r="G190" i="6" s="1"/>
  <c r="F191" i="6"/>
  <c r="G191" i="6" s="1"/>
  <c r="F192" i="6"/>
  <c r="G192" i="6" s="1"/>
  <c r="F193" i="6"/>
  <c r="G193" i="6" s="1"/>
  <c r="F194" i="6"/>
  <c r="G194" i="6" s="1"/>
  <c r="F195" i="6"/>
  <c r="G195" i="6" s="1"/>
  <c r="F196" i="6"/>
  <c r="G196" i="6" s="1"/>
  <c r="F197" i="6"/>
  <c r="G197" i="6" s="1"/>
  <c r="F198" i="6"/>
  <c r="G198" i="6" s="1"/>
  <c r="F199" i="6"/>
  <c r="G199" i="6" s="1"/>
  <c r="F200" i="6"/>
  <c r="G200" i="6" s="1"/>
  <c r="F201" i="6"/>
  <c r="G201" i="6" s="1"/>
  <c r="F202" i="6"/>
  <c r="G202" i="6" s="1"/>
  <c r="F203" i="6"/>
  <c r="G203" i="6" s="1"/>
  <c r="F204" i="6"/>
  <c r="G204" i="6" s="1"/>
  <c r="F205" i="6"/>
  <c r="G205" i="6" s="1"/>
  <c r="F206" i="6"/>
  <c r="G206" i="6" s="1"/>
  <c r="F207" i="6"/>
  <c r="G207" i="6" s="1"/>
  <c r="F208" i="6"/>
  <c r="G208" i="6" s="1"/>
  <c r="F209" i="6"/>
  <c r="G209" i="6" s="1"/>
  <c r="F210" i="6"/>
  <c r="G210" i="6" s="1"/>
  <c r="F211" i="6"/>
  <c r="G211" i="6" s="1"/>
  <c r="F212" i="6"/>
  <c r="G212" i="6" s="1"/>
  <c r="F213" i="6"/>
  <c r="G213" i="6" s="1"/>
  <c r="F214" i="6"/>
  <c r="G214" i="6" s="1"/>
  <c r="F215" i="6"/>
  <c r="G215" i="6" s="1"/>
  <c r="F216" i="6"/>
  <c r="G216" i="6" s="1"/>
  <c r="F217" i="6"/>
  <c r="G217" i="6" s="1"/>
  <c r="F218" i="6"/>
  <c r="G218" i="6" s="1"/>
  <c r="F219" i="6"/>
  <c r="G219" i="6" s="1"/>
  <c r="F220" i="6"/>
  <c r="G220" i="6" s="1"/>
  <c r="F221" i="6"/>
  <c r="G221" i="6" s="1"/>
  <c r="F222" i="6"/>
  <c r="G222" i="6" s="1"/>
  <c r="F223" i="6"/>
  <c r="G223" i="6" s="1"/>
  <c r="F224" i="6"/>
  <c r="G224" i="6" s="1"/>
  <c r="F225" i="6"/>
  <c r="G225" i="6" s="1"/>
  <c r="F226" i="6"/>
  <c r="G226" i="6" s="1"/>
  <c r="F227" i="6"/>
  <c r="G227" i="6" s="1"/>
  <c r="F228" i="6"/>
  <c r="G228" i="6" s="1"/>
  <c r="F229" i="6"/>
  <c r="G229" i="6" s="1"/>
  <c r="F230" i="6"/>
  <c r="G230" i="6" s="1"/>
  <c r="F231" i="6"/>
  <c r="G231" i="6" s="1"/>
  <c r="F232" i="6"/>
  <c r="G232" i="6" s="1"/>
  <c r="F233" i="6"/>
  <c r="G233" i="6" s="1"/>
  <c r="F234" i="6"/>
  <c r="G234" i="6" s="1"/>
  <c r="F235" i="6"/>
  <c r="G235" i="6" s="1"/>
  <c r="F236" i="6"/>
  <c r="G236" i="6" s="1"/>
  <c r="F237" i="6"/>
  <c r="G237" i="6" s="1"/>
  <c r="F238" i="6"/>
  <c r="G238" i="6" s="1"/>
  <c r="F239" i="6"/>
  <c r="G239" i="6" s="1"/>
  <c r="F240" i="6"/>
  <c r="G240" i="6" s="1"/>
  <c r="F241" i="6"/>
  <c r="G241" i="6" s="1"/>
  <c r="F242" i="6"/>
  <c r="G242" i="6" s="1"/>
  <c r="F243" i="6"/>
  <c r="G243" i="6" s="1"/>
  <c r="F244" i="6"/>
  <c r="G244" i="6" s="1"/>
  <c r="F245" i="6"/>
  <c r="G245" i="6" s="1"/>
  <c r="F246" i="6"/>
  <c r="G246" i="6" s="1"/>
  <c r="F247" i="6"/>
  <c r="G247" i="6" s="1"/>
  <c r="F248" i="6"/>
  <c r="G248" i="6" s="1"/>
  <c r="F249" i="6"/>
  <c r="G249" i="6" s="1"/>
  <c r="F250" i="6"/>
  <c r="G250" i="6" s="1"/>
  <c r="F251" i="6"/>
  <c r="G251" i="6" s="1"/>
  <c r="F252" i="6"/>
  <c r="G252" i="6" s="1"/>
  <c r="F253" i="6"/>
  <c r="G253" i="6" s="1"/>
  <c r="F254" i="6"/>
  <c r="G254" i="6" s="1"/>
  <c r="F255" i="6"/>
  <c r="G255" i="6" s="1"/>
  <c r="F256" i="6"/>
  <c r="G256" i="6" s="1"/>
  <c r="F257" i="6"/>
  <c r="G257" i="6" s="1"/>
  <c r="F258" i="6"/>
  <c r="G258" i="6" s="1"/>
  <c r="K258" i="6" l="1"/>
  <c r="M258" i="6"/>
  <c r="K257" i="6"/>
  <c r="M257" i="6"/>
  <c r="K256" i="6"/>
  <c r="M256" i="6"/>
  <c r="K255" i="6"/>
  <c r="M255" i="6"/>
  <c r="K254" i="6"/>
  <c r="M254" i="6"/>
  <c r="K253" i="6"/>
  <c r="M253" i="6"/>
  <c r="K252" i="6"/>
  <c r="M252" i="6"/>
  <c r="K251" i="6"/>
  <c r="M251" i="6"/>
  <c r="K250" i="6"/>
  <c r="M250" i="6"/>
  <c r="K249" i="6"/>
  <c r="M249" i="6"/>
  <c r="K248" i="6"/>
  <c r="M248" i="6"/>
  <c r="K247" i="6"/>
  <c r="M247" i="6"/>
  <c r="K246" i="6"/>
  <c r="M246" i="6"/>
  <c r="K245" i="6"/>
  <c r="M245" i="6"/>
  <c r="K244" i="6"/>
  <c r="M244" i="6"/>
  <c r="K243" i="6"/>
  <c r="M243" i="6"/>
  <c r="K242" i="6"/>
  <c r="M242" i="6"/>
  <c r="K241" i="6"/>
  <c r="M241" i="6"/>
  <c r="K240" i="6"/>
  <c r="M240" i="6"/>
  <c r="K239" i="6"/>
  <c r="M239" i="6"/>
  <c r="K238" i="6"/>
  <c r="M238" i="6"/>
  <c r="K237" i="6"/>
  <c r="M237" i="6"/>
  <c r="K236" i="6"/>
  <c r="M236" i="6"/>
  <c r="K235" i="6"/>
  <c r="M235" i="6"/>
  <c r="K234" i="6"/>
  <c r="M234" i="6"/>
  <c r="K233" i="6"/>
  <c r="M233" i="6"/>
  <c r="K232" i="6"/>
  <c r="M232" i="6"/>
  <c r="K231" i="6"/>
  <c r="M231" i="6"/>
  <c r="K230" i="6"/>
  <c r="M230" i="6"/>
  <c r="K229" i="6"/>
  <c r="M229" i="6"/>
  <c r="K228" i="6"/>
  <c r="M228" i="6"/>
  <c r="K227" i="6"/>
  <c r="M227" i="6"/>
  <c r="K226" i="6"/>
  <c r="M226" i="6"/>
  <c r="K225" i="6"/>
  <c r="M225" i="6"/>
  <c r="K224" i="6"/>
  <c r="M224" i="6"/>
  <c r="K223" i="6"/>
  <c r="M223" i="6"/>
  <c r="K222" i="6"/>
  <c r="M222" i="6"/>
  <c r="K221" i="6"/>
  <c r="M221" i="6"/>
  <c r="K220" i="6"/>
  <c r="M220" i="6"/>
  <c r="K219" i="6"/>
  <c r="M219" i="6"/>
  <c r="K218" i="6"/>
  <c r="M218" i="6"/>
  <c r="K217" i="6"/>
  <c r="M217" i="6"/>
  <c r="K216" i="6"/>
  <c r="M216" i="6"/>
  <c r="K215" i="6"/>
  <c r="M215" i="6"/>
  <c r="K214" i="6"/>
  <c r="M214" i="6"/>
  <c r="K213" i="6"/>
  <c r="M213" i="6"/>
  <c r="K212" i="6"/>
  <c r="M212" i="6"/>
  <c r="K211" i="6"/>
  <c r="M211" i="6"/>
  <c r="K210" i="6"/>
  <c r="M210" i="6"/>
  <c r="K209" i="6"/>
  <c r="M209" i="6"/>
  <c r="K208" i="6"/>
  <c r="M208" i="6"/>
  <c r="K207" i="6"/>
  <c r="M207" i="6"/>
  <c r="K206" i="6"/>
  <c r="M206" i="6"/>
  <c r="K205" i="6"/>
  <c r="M205" i="6"/>
  <c r="K204" i="6"/>
  <c r="M204" i="6"/>
  <c r="K203" i="6"/>
  <c r="M203" i="6"/>
  <c r="K202" i="6"/>
  <c r="M202" i="6"/>
  <c r="K201" i="6"/>
  <c r="M201" i="6"/>
  <c r="K200" i="6"/>
  <c r="M200" i="6"/>
  <c r="K199" i="6"/>
  <c r="M199" i="6"/>
  <c r="K198" i="6"/>
  <c r="M198" i="6"/>
  <c r="K197" i="6"/>
  <c r="M197" i="6"/>
  <c r="K196" i="6"/>
  <c r="M196" i="6"/>
  <c r="K195" i="6"/>
  <c r="M195" i="6"/>
  <c r="K194" i="6"/>
  <c r="M194" i="6"/>
  <c r="K193" i="6"/>
  <c r="M193" i="6"/>
  <c r="K192" i="6"/>
  <c r="M192" i="6"/>
  <c r="K191" i="6"/>
  <c r="M191" i="6"/>
  <c r="K190" i="6"/>
  <c r="M190" i="6"/>
  <c r="K189" i="6"/>
  <c r="M189" i="6"/>
  <c r="K188" i="6"/>
  <c r="M188" i="6"/>
  <c r="K187" i="6"/>
  <c r="M187" i="6"/>
  <c r="K186" i="6"/>
  <c r="M186" i="6"/>
  <c r="K185" i="6"/>
  <c r="M185" i="6"/>
  <c r="K184" i="6"/>
  <c r="M184" i="6"/>
  <c r="K183" i="6"/>
  <c r="M183" i="6"/>
  <c r="K182" i="6"/>
  <c r="M182" i="6"/>
  <c r="K181" i="6"/>
  <c r="M181" i="6"/>
  <c r="K180" i="6"/>
  <c r="M180" i="6"/>
  <c r="K179" i="6"/>
  <c r="M179" i="6"/>
  <c r="K178" i="6"/>
  <c r="M178" i="6"/>
  <c r="K177" i="6"/>
  <c r="M177" i="6"/>
  <c r="K176" i="6"/>
  <c r="M176" i="6"/>
  <c r="K175" i="6"/>
  <c r="M175" i="6"/>
  <c r="K174" i="6"/>
  <c r="M174" i="6"/>
  <c r="K173" i="6"/>
  <c r="M173" i="6"/>
  <c r="K172" i="6"/>
  <c r="M172" i="6"/>
  <c r="K171" i="6"/>
  <c r="M171" i="6"/>
  <c r="K170" i="6"/>
  <c r="M170" i="6"/>
  <c r="K169" i="6"/>
  <c r="M169" i="6"/>
  <c r="K168" i="6"/>
  <c r="M168" i="6"/>
  <c r="K167" i="6"/>
  <c r="M167" i="6"/>
  <c r="K166" i="6"/>
  <c r="M166" i="6"/>
  <c r="K165" i="6"/>
  <c r="M165" i="6"/>
  <c r="K164" i="6"/>
  <c r="M164" i="6"/>
  <c r="K163" i="6"/>
  <c r="M163" i="6"/>
  <c r="K162" i="6"/>
  <c r="M162" i="6"/>
  <c r="K161" i="6"/>
  <c r="M161" i="6"/>
  <c r="K160" i="6"/>
  <c r="M160" i="6"/>
  <c r="K159" i="6"/>
  <c r="M159" i="6"/>
  <c r="K158" i="6"/>
  <c r="M158" i="6"/>
  <c r="K157" i="6"/>
  <c r="M157" i="6"/>
  <c r="K156" i="6"/>
  <c r="M156" i="6"/>
  <c r="K155" i="6"/>
  <c r="M155" i="6"/>
  <c r="K154" i="6"/>
  <c r="M154" i="6"/>
  <c r="K153" i="6"/>
  <c r="M153" i="6"/>
  <c r="K152" i="6"/>
  <c r="M152" i="6"/>
  <c r="K151" i="6"/>
  <c r="M151" i="6"/>
  <c r="K150" i="6"/>
  <c r="M150" i="6"/>
  <c r="K149" i="6"/>
  <c r="M149" i="6"/>
  <c r="K148" i="6"/>
  <c r="M148" i="6"/>
  <c r="K147" i="6"/>
  <c r="M147" i="6"/>
  <c r="K146" i="6"/>
  <c r="M146" i="6"/>
  <c r="K145" i="6"/>
  <c r="M145" i="6"/>
  <c r="K144" i="6"/>
  <c r="M144" i="6"/>
  <c r="K143" i="6"/>
  <c r="M143" i="6"/>
  <c r="K142" i="6"/>
  <c r="M142" i="6"/>
  <c r="K141" i="6"/>
  <c r="M141" i="6"/>
  <c r="K140" i="6"/>
  <c r="M140" i="6"/>
  <c r="K139" i="6"/>
  <c r="M139" i="6"/>
  <c r="K138" i="6"/>
  <c r="M138" i="6"/>
  <c r="K137" i="6"/>
  <c r="M137" i="6"/>
  <c r="K136" i="6"/>
  <c r="M136" i="6"/>
  <c r="K135" i="6"/>
  <c r="M135" i="6"/>
  <c r="K134" i="6"/>
  <c r="M134" i="6"/>
  <c r="K133" i="6"/>
  <c r="M133" i="6"/>
  <c r="K132" i="6"/>
  <c r="M132" i="6"/>
  <c r="K131" i="6"/>
  <c r="M131" i="6"/>
  <c r="K130" i="6"/>
  <c r="M130" i="6"/>
  <c r="K129" i="6"/>
  <c r="M129" i="6"/>
  <c r="K128" i="6"/>
  <c r="M128" i="6"/>
  <c r="K127" i="6"/>
  <c r="M127" i="6"/>
  <c r="K126" i="6"/>
  <c r="M126" i="6"/>
  <c r="K125" i="6"/>
  <c r="M125" i="6"/>
  <c r="K124" i="6"/>
  <c r="M124" i="6"/>
  <c r="K123" i="6"/>
  <c r="M123" i="6"/>
  <c r="K122" i="6"/>
  <c r="M122" i="6"/>
  <c r="K121" i="6"/>
  <c r="M121" i="6"/>
  <c r="K120" i="6"/>
  <c r="M120" i="6"/>
  <c r="K119" i="6"/>
  <c r="M119" i="6"/>
  <c r="K118" i="6"/>
  <c r="M118" i="6"/>
  <c r="K117" i="6"/>
  <c r="M117" i="6"/>
  <c r="K116" i="6"/>
  <c r="M116" i="6"/>
  <c r="K115" i="6"/>
  <c r="M115" i="6"/>
  <c r="K114" i="6"/>
  <c r="M114" i="6"/>
  <c r="K113" i="6"/>
  <c r="M113" i="6"/>
  <c r="K112" i="6"/>
  <c r="M112" i="6"/>
  <c r="K111" i="6"/>
  <c r="M111" i="6"/>
  <c r="K110" i="6"/>
  <c r="M110" i="6"/>
  <c r="K109" i="6"/>
  <c r="M109" i="6"/>
  <c r="K108" i="6"/>
  <c r="M108" i="6"/>
  <c r="K107" i="6"/>
  <c r="M107" i="6"/>
  <c r="K106" i="6"/>
  <c r="M106" i="6"/>
  <c r="K105" i="6"/>
  <c r="M105" i="6"/>
  <c r="K104" i="6"/>
  <c r="M104" i="6"/>
  <c r="K103" i="6"/>
  <c r="M103" i="6"/>
  <c r="K102" i="6"/>
  <c r="M102" i="6"/>
  <c r="K101" i="6"/>
  <c r="M101" i="6"/>
  <c r="K100" i="6"/>
  <c r="M100" i="6"/>
  <c r="K99" i="6"/>
  <c r="M99" i="6"/>
  <c r="K98" i="6"/>
  <c r="M98" i="6"/>
  <c r="K97" i="6"/>
  <c r="M97" i="6"/>
  <c r="K96" i="6"/>
  <c r="M96" i="6"/>
  <c r="K95" i="6"/>
  <c r="M95" i="6"/>
  <c r="K94" i="6"/>
  <c r="M94" i="6"/>
  <c r="K93" i="6"/>
  <c r="M93" i="6"/>
  <c r="K92" i="6"/>
  <c r="M92" i="6"/>
  <c r="K91" i="6"/>
  <c r="M91" i="6"/>
  <c r="K90" i="6"/>
  <c r="M90" i="6"/>
  <c r="K89" i="6"/>
  <c r="M89" i="6"/>
  <c r="K88" i="6"/>
  <c r="M88" i="6"/>
  <c r="K86" i="6"/>
  <c r="M86" i="6"/>
  <c r="K85" i="6"/>
  <c r="M85" i="6"/>
  <c r="K84" i="6"/>
  <c r="M84" i="6"/>
  <c r="K83" i="6"/>
  <c r="M83" i="6"/>
  <c r="K82" i="6"/>
  <c r="M82" i="6"/>
  <c r="K81" i="6"/>
  <c r="M81" i="6"/>
  <c r="K80" i="6"/>
  <c r="M80" i="6"/>
  <c r="K79" i="6"/>
  <c r="M79" i="6"/>
  <c r="K78" i="6"/>
  <c r="M78" i="6"/>
  <c r="K77" i="6"/>
  <c r="M77" i="6"/>
  <c r="K76" i="6"/>
  <c r="M76" i="6"/>
  <c r="K75" i="6"/>
  <c r="M75" i="6"/>
  <c r="K74" i="6"/>
  <c r="M74" i="6"/>
  <c r="K73" i="6"/>
  <c r="M73" i="6"/>
  <c r="K72" i="6"/>
  <c r="M72" i="6"/>
  <c r="K71" i="6"/>
  <c r="M71" i="6"/>
  <c r="K70" i="6"/>
  <c r="M70" i="6"/>
  <c r="K69" i="6"/>
  <c r="M69" i="6"/>
  <c r="K68" i="6"/>
  <c r="M68" i="6"/>
  <c r="K67" i="6"/>
  <c r="M67" i="6"/>
  <c r="K66" i="6"/>
  <c r="M66" i="6"/>
  <c r="K65" i="6"/>
  <c r="M65" i="6"/>
  <c r="K64" i="6"/>
  <c r="M64" i="6"/>
  <c r="K63" i="6"/>
  <c r="M63" i="6"/>
  <c r="K62" i="6"/>
  <c r="M62" i="6"/>
  <c r="K61" i="6"/>
  <c r="M61" i="6"/>
  <c r="K60" i="6"/>
  <c r="M60" i="6"/>
  <c r="K59" i="6"/>
  <c r="M59" i="6"/>
  <c r="K58" i="6"/>
  <c r="M58" i="6"/>
  <c r="K57" i="6"/>
  <c r="M57" i="6"/>
  <c r="K56" i="6"/>
  <c r="M56" i="6"/>
  <c r="K55" i="6"/>
  <c r="M55" i="6"/>
  <c r="K54" i="6"/>
  <c r="M54" i="6"/>
  <c r="K53" i="6"/>
  <c r="M53" i="6"/>
  <c r="K52" i="6"/>
  <c r="M52" i="6"/>
  <c r="K51" i="6"/>
  <c r="M51" i="6"/>
  <c r="K50" i="6"/>
  <c r="M50" i="6"/>
  <c r="K49" i="6"/>
  <c r="M49" i="6"/>
  <c r="K48" i="6"/>
  <c r="M48" i="6"/>
  <c r="K47" i="6"/>
  <c r="M47" i="6"/>
  <c r="K46" i="6"/>
  <c r="M46" i="6"/>
  <c r="K45" i="6"/>
  <c r="M45" i="6"/>
  <c r="K44" i="6"/>
  <c r="M44" i="6"/>
  <c r="K43" i="6"/>
  <c r="M43" i="6"/>
  <c r="K42" i="6"/>
  <c r="M42" i="6"/>
  <c r="K41" i="6"/>
  <c r="M41" i="6"/>
  <c r="K40" i="6"/>
  <c r="M40" i="6"/>
  <c r="K39" i="6"/>
  <c r="M39" i="6"/>
  <c r="K38" i="6"/>
  <c r="M38" i="6"/>
  <c r="K37" i="6"/>
  <c r="M37" i="6"/>
  <c r="K36" i="6"/>
  <c r="M36" i="6"/>
  <c r="K35" i="6"/>
  <c r="M35" i="6"/>
  <c r="K34" i="6"/>
  <c r="M34" i="6"/>
  <c r="K33" i="6"/>
  <c r="M33" i="6"/>
  <c r="K32" i="6"/>
  <c r="M32" i="6"/>
  <c r="K31" i="6"/>
  <c r="M31" i="6"/>
  <c r="K30" i="6"/>
  <c r="M30" i="6"/>
  <c r="K29" i="6"/>
  <c r="M29" i="6"/>
  <c r="K28" i="6"/>
  <c r="M28" i="6"/>
  <c r="K27" i="6"/>
  <c r="M27" i="6"/>
  <c r="K26" i="6"/>
  <c r="M26" i="6"/>
  <c r="K25" i="6"/>
  <c r="M25" i="6"/>
  <c r="K24" i="6"/>
  <c r="M24" i="6"/>
  <c r="K23" i="6"/>
  <c r="M23" i="6"/>
  <c r="K22" i="6"/>
  <c r="M22" i="6"/>
  <c r="K21" i="6"/>
  <c r="M21" i="6"/>
  <c r="K20" i="6"/>
  <c r="M20" i="6"/>
  <c r="K19" i="6"/>
  <c r="M19" i="6"/>
  <c r="K18" i="6"/>
  <c r="M18" i="6"/>
  <c r="K17" i="6"/>
  <c r="M17" i="6"/>
  <c r="K16" i="6"/>
  <c r="M16" i="6"/>
  <c r="K15" i="6"/>
  <c r="M15" i="6"/>
  <c r="K14" i="6"/>
  <c r="M14" i="6"/>
  <c r="K13" i="6"/>
  <c r="M13" i="6"/>
  <c r="K12" i="6"/>
  <c r="M12" i="6"/>
  <c r="K11" i="6"/>
  <c r="M11" i="6"/>
  <c r="K10" i="6"/>
  <c r="M10" i="6"/>
  <c r="K87" i="6"/>
  <c r="K7" i="6" s="1"/>
  <c r="M87" i="6"/>
  <c r="B5" i="8"/>
  <c r="C4" i="8"/>
  <c r="B4" i="8"/>
  <c r="C3" i="8"/>
  <c r="B3" i="8"/>
  <c r="B2" i="8"/>
  <c r="DC4" i="10"/>
  <c r="DC3" i="10"/>
  <c r="DB5" i="10"/>
  <c r="DB4" i="10"/>
  <c r="DB3" i="10"/>
  <c r="DB2" i="10"/>
  <c r="BC4" i="10"/>
  <c r="BC3" i="10"/>
  <c r="BB5" i="10"/>
  <c r="BB4" i="10"/>
  <c r="BB3" i="10"/>
  <c r="BB2" i="10"/>
  <c r="B5" i="10"/>
  <c r="C4" i="10"/>
  <c r="B4" i="10"/>
  <c r="C3" i="10"/>
  <c r="B3" i="10"/>
  <c r="B2" i="10"/>
  <c r="G32" i="2" l="1"/>
  <c r="B22" i="2"/>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A22" i="2"/>
  <c r="E32" i="2"/>
  <c r="AM258" i="6" l="1"/>
  <c r="AN258" i="6"/>
  <c r="AO258" i="6"/>
  <c r="AP258" i="6"/>
  <c r="AQ258" i="6"/>
  <c r="AR258" i="6"/>
  <c r="AS258" i="6"/>
  <c r="AT258" i="6"/>
  <c r="AB258" i="6"/>
  <c r="AC258" i="6"/>
  <c r="AD258" i="6"/>
  <c r="AE258" i="6"/>
  <c r="AF258" i="6"/>
  <c r="AG258" i="6"/>
  <c r="AH258" i="6"/>
  <c r="AI258" i="6"/>
  <c r="AJ258" i="6"/>
  <c r="AK258" i="6"/>
  <c r="AL258" i="6"/>
  <c r="AA258" i="6"/>
  <c r="AM257" i="6"/>
  <c r="AN257" i="6"/>
  <c r="AO257" i="6"/>
  <c r="AP257" i="6"/>
  <c r="AQ257" i="6"/>
  <c r="AR257" i="6"/>
  <c r="AS257" i="6"/>
  <c r="AT257" i="6"/>
  <c r="AB257" i="6"/>
  <c r="AC257" i="6"/>
  <c r="AD257" i="6"/>
  <c r="AE257" i="6"/>
  <c r="AF257" i="6"/>
  <c r="AG257" i="6"/>
  <c r="AH257" i="6"/>
  <c r="AI257" i="6"/>
  <c r="AJ257" i="6"/>
  <c r="AK257" i="6"/>
  <c r="AL257" i="6"/>
  <c r="AA257" i="6"/>
  <c r="AM256" i="6"/>
  <c r="AN256" i="6"/>
  <c r="AO256" i="6"/>
  <c r="AP256" i="6"/>
  <c r="AQ256" i="6"/>
  <c r="AR256" i="6"/>
  <c r="AS256" i="6"/>
  <c r="AT256" i="6"/>
  <c r="AB256" i="6"/>
  <c r="AC256" i="6"/>
  <c r="AD256" i="6"/>
  <c r="AE256" i="6"/>
  <c r="AF256" i="6"/>
  <c r="AG256" i="6"/>
  <c r="AH256" i="6"/>
  <c r="AI256" i="6"/>
  <c r="AJ256" i="6"/>
  <c r="AK256" i="6"/>
  <c r="AL256" i="6"/>
  <c r="AA256" i="6"/>
  <c r="AM255" i="6"/>
  <c r="AN255" i="6"/>
  <c r="AO255" i="6"/>
  <c r="AP255" i="6"/>
  <c r="AQ255" i="6"/>
  <c r="AR255" i="6"/>
  <c r="AS255" i="6"/>
  <c r="AT255" i="6"/>
  <c r="AB255" i="6"/>
  <c r="AC255" i="6"/>
  <c r="AD255" i="6"/>
  <c r="AE255" i="6"/>
  <c r="AF255" i="6"/>
  <c r="AG255" i="6"/>
  <c r="AH255" i="6"/>
  <c r="AI255" i="6"/>
  <c r="AJ255" i="6"/>
  <c r="AK255" i="6"/>
  <c r="AL255" i="6"/>
  <c r="AA255" i="6"/>
  <c r="AM254" i="6"/>
  <c r="AN254" i="6"/>
  <c r="AO254" i="6"/>
  <c r="AP254" i="6"/>
  <c r="AQ254" i="6"/>
  <c r="AR254" i="6"/>
  <c r="AS254" i="6"/>
  <c r="AT254" i="6"/>
  <c r="AB254" i="6"/>
  <c r="AC254" i="6"/>
  <c r="AD254" i="6"/>
  <c r="AE254" i="6"/>
  <c r="AF254" i="6"/>
  <c r="AG254" i="6"/>
  <c r="AH254" i="6"/>
  <c r="AI254" i="6"/>
  <c r="AJ254" i="6"/>
  <c r="AK254" i="6"/>
  <c r="AL254" i="6"/>
  <c r="AA254" i="6"/>
  <c r="AM253" i="6"/>
  <c r="AN253" i="6"/>
  <c r="AO253" i="6"/>
  <c r="AP253" i="6"/>
  <c r="AQ253" i="6"/>
  <c r="AR253" i="6"/>
  <c r="AS253" i="6"/>
  <c r="AT253" i="6"/>
  <c r="AB253" i="6"/>
  <c r="AC253" i="6"/>
  <c r="AD253" i="6"/>
  <c r="AE253" i="6"/>
  <c r="AF253" i="6"/>
  <c r="AG253" i="6"/>
  <c r="AH253" i="6"/>
  <c r="AI253" i="6"/>
  <c r="AJ253" i="6"/>
  <c r="AK253" i="6"/>
  <c r="AL253" i="6"/>
  <c r="AA253" i="6"/>
  <c r="AM252" i="6"/>
  <c r="AN252" i="6"/>
  <c r="AO252" i="6"/>
  <c r="AP252" i="6"/>
  <c r="AQ252" i="6"/>
  <c r="AR252" i="6"/>
  <c r="AS252" i="6"/>
  <c r="AT252" i="6"/>
  <c r="AB252" i="6"/>
  <c r="AC252" i="6"/>
  <c r="AD252" i="6"/>
  <c r="AE252" i="6"/>
  <c r="AF252" i="6"/>
  <c r="AG252" i="6"/>
  <c r="AH252" i="6"/>
  <c r="AI252" i="6"/>
  <c r="AJ252" i="6"/>
  <c r="AK252" i="6"/>
  <c r="AL252" i="6"/>
  <c r="AA252" i="6"/>
  <c r="AM251" i="6"/>
  <c r="AN251" i="6"/>
  <c r="AO251" i="6"/>
  <c r="AP251" i="6"/>
  <c r="AQ251" i="6"/>
  <c r="AR251" i="6"/>
  <c r="AS251" i="6"/>
  <c r="AT251" i="6"/>
  <c r="AB251" i="6"/>
  <c r="AC251" i="6"/>
  <c r="AD251" i="6"/>
  <c r="AE251" i="6"/>
  <c r="AF251" i="6"/>
  <c r="AG251" i="6"/>
  <c r="AH251" i="6"/>
  <c r="AI251" i="6"/>
  <c r="AJ251" i="6"/>
  <c r="AK251" i="6"/>
  <c r="AL251" i="6"/>
  <c r="AA251" i="6"/>
  <c r="AM250" i="6"/>
  <c r="AN250" i="6"/>
  <c r="AO250" i="6"/>
  <c r="AP250" i="6"/>
  <c r="AQ250" i="6"/>
  <c r="AR250" i="6"/>
  <c r="AS250" i="6"/>
  <c r="AT250" i="6"/>
  <c r="AB250" i="6"/>
  <c r="AC250" i="6"/>
  <c r="AD250" i="6"/>
  <c r="AE250" i="6"/>
  <c r="AF250" i="6"/>
  <c r="AG250" i="6"/>
  <c r="AH250" i="6"/>
  <c r="AI250" i="6"/>
  <c r="AJ250" i="6"/>
  <c r="AK250" i="6"/>
  <c r="AL250" i="6"/>
  <c r="AA250" i="6"/>
  <c r="AM249" i="6"/>
  <c r="AN249" i="6"/>
  <c r="AO249" i="6"/>
  <c r="AP249" i="6"/>
  <c r="AQ249" i="6"/>
  <c r="AR249" i="6"/>
  <c r="AS249" i="6"/>
  <c r="AT249" i="6"/>
  <c r="AB249" i="6"/>
  <c r="AC249" i="6"/>
  <c r="AD249" i="6"/>
  <c r="AE249" i="6"/>
  <c r="AF249" i="6"/>
  <c r="AG249" i="6"/>
  <c r="AH249" i="6"/>
  <c r="AI249" i="6"/>
  <c r="AJ249" i="6"/>
  <c r="AK249" i="6"/>
  <c r="AL249" i="6"/>
  <c r="AA249" i="6"/>
  <c r="AM248" i="6"/>
  <c r="AN248" i="6"/>
  <c r="AO248" i="6"/>
  <c r="AP248" i="6"/>
  <c r="AQ248" i="6"/>
  <c r="AR248" i="6"/>
  <c r="AS248" i="6"/>
  <c r="AT248" i="6"/>
  <c r="AB248" i="6"/>
  <c r="AC248" i="6"/>
  <c r="AD248" i="6"/>
  <c r="AE248" i="6"/>
  <c r="AF248" i="6"/>
  <c r="AG248" i="6"/>
  <c r="AH248" i="6"/>
  <c r="AI248" i="6"/>
  <c r="AJ248" i="6"/>
  <c r="AK248" i="6"/>
  <c r="AL248" i="6"/>
  <c r="AA248" i="6"/>
  <c r="AM247" i="6"/>
  <c r="AN247" i="6"/>
  <c r="AO247" i="6"/>
  <c r="AP247" i="6"/>
  <c r="AQ247" i="6"/>
  <c r="AR247" i="6"/>
  <c r="AS247" i="6"/>
  <c r="AT247" i="6"/>
  <c r="AB247" i="6"/>
  <c r="AC247" i="6"/>
  <c r="AD247" i="6"/>
  <c r="AE247" i="6"/>
  <c r="AF247" i="6"/>
  <c r="AG247" i="6"/>
  <c r="AH247" i="6"/>
  <c r="AI247" i="6"/>
  <c r="AJ247" i="6"/>
  <c r="AK247" i="6"/>
  <c r="AL247" i="6"/>
  <c r="AA247" i="6"/>
  <c r="AM246" i="6"/>
  <c r="AN246" i="6"/>
  <c r="AO246" i="6"/>
  <c r="AP246" i="6"/>
  <c r="AQ246" i="6"/>
  <c r="AR246" i="6"/>
  <c r="AS246" i="6"/>
  <c r="AT246" i="6"/>
  <c r="AB246" i="6"/>
  <c r="AC246" i="6"/>
  <c r="AD246" i="6"/>
  <c r="AE246" i="6"/>
  <c r="AF246" i="6"/>
  <c r="AG246" i="6"/>
  <c r="AH246" i="6"/>
  <c r="AI246" i="6"/>
  <c r="AJ246" i="6"/>
  <c r="AK246" i="6"/>
  <c r="AL246" i="6"/>
  <c r="AA246" i="6"/>
  <c r="AM245" i="6"/>
  <c r="AN245" i="6"/>
  <c r="AO245" i="6"/>
  <c r="AP245" i="6"/>
  <c r="AQ245" i="6"/>
  <c r="AR245" i="6"/>
  <c r="AS245" i="6"/>
  <c r="AT245" i="6"/>
  <c r="AB245" i="6"/>
  <c r="AC245" i="6"/>
  <c r="AD245" i="6"/>
  <c r="AE245" i="6"/>
  <c r="AF245" i="6"/>
  <c r="AG245" i="6"/>
  <c r="AH245" i="6"/>
  <c r="AI245" i="6"/>
  <c r="AJ245" i="6"/>
  <c r="AK245" i="6"/>
  <c r="AL245" i="6"/>
  <c r="AA245" i="6"/>
  <c r="AM244" i="6"/>
  <c r="AN244" i="6"/>
  <c r="AO244" i="6"/>
  <c r="AP244" i="6"/>
  <c r="AQ244" i="6"/>
  <c r="AR244" i="6"/>
  <c r="AS244" i="6"/>
  <c r="AT244" i="6"/>
  <c r="AB244" i="6"/>
  <c r="AC244" i="6"/>
  <c r="AD244" i="6"/>
  <c r="AE244" i="6"/>
  <c r="AF244" i="6"/>
  <c r="AG244" i="6"/>
  <c r="AH244" i="6"/>
  <c r="AI244" i="6"/>
  <c r="AJ244" i="6"/>
  <c r="AK244" i="6"/>
  <c r="AL244" i="6"/>
  <c r="AA244" i="6"/>
  <c r="AM243" i="6"/>
  <c r="AN243" i="6"/>
  <c r="AO243" i="6"/>
  <c r="AP243" i="6"/>
  <c r="AQ243" i="6"/>
  <c r="AR243" i="6"/>
  <c r="AS243" i="6"/>
  <c r="AT243" i="6"/>
  <c r="AB243" i="6"/>
  <c r="AC243" i="6"/>
  <c r="AD243" i="6"/>
  <c r="AE243" i="6"/>
  <c r="AF243" i="6"/>
  <c r="AG243" i="6"/>
  <c r="AH243" i="6"/>
  <c r="AI243" i="6"/>
  <c r="AJ243" i="6"/>
  <c r="AK243" i="6"/>
  <c r="AL243" i="6"/>
  <c r="AA243" i="6"/>
  <c r="AM242" i="6"/>
  <c r="AN242" i="6"/>
  <c r="AO242" i="6"/>
  <c r="AP242" i="6"/>
  <c r="AQ242" i="6"/>
  <c r="AR242" i="6"/>
  <c r="AS242" i="6"/>
  <c r="AT242" i="6"/>
  <c r="AB242" i="6"/>
  <c r="AC242" i="6"/>
  <c r="AD242" i="6"/>
  <c r="AE242" i="6"/>
  <c r="AF242" i="6"/>
  <c r="AG242" i="6"/>
  <c r="AH242" i="6"/>
  <c r="AI242" i="6"/>
  <c r="AJ242" i="6"/>
  <c r="AK242" i="6"/>
  <c r="AL242" i="6"/>
  <c r="AA242" i="6"/>
  <c r="AM241" i="6"/>
  <c r="AN241" i="6"/>
  <c r="AO241" i="6"/>
  <c r="AP241" i="6"/>
  <c r="AQ241" i="6"/>
  <c r="AR241" i="6"/>
  <c r="AS241" i="6"/>
  <c r="AT241" i="6"/>
  <c r="AB241" i="6"/>
  <c r="AC241" i="6"/>
  <c r="AD241" i="6"/>
  <c r="AE241" i="6"/>
  <c r="AF241" i="6"/>
  <c r="AG241" i="6"/>
  <c r="AH241" i="6"/>
  <c r="AI241" i="6"/>
  <c r="AJ241" i="6"/>
  <c r="AK241" i="6"/>
  <c r="AL241" i="6"/>
  <c r="AA241" i="6"/>
  <c r="AM240" i="6"/>
  <c r="AN240" i="6"/>
  <c r="AO240" i="6"/>
  <c r="AP240" i="6"/>
  <c r="AQ240" i="6"/>
  <c r="AR240" i="6"/>
  <c r="AS240" i="6"/>
  <c r="AT240" i="6"/>
  <c r="AB240" i="6"/>
  <c r="AC240" i="6"/>
  <c r="AD240" i="6"/>
  <c r="AE240" i="6"/>
  <c r="AF240" i="6"/>
  <c r="AG240" i="6"/>
  <c r="AH240" i="6"/>
  <c r="AI240" i="6"/>
  <c r="AJ240" i="6"/>
  <c r="AK240" i="6"/>
  <c r="AL240" i="6"/>
  <c r="AA240" i="6"/>
  <c r="AM239" i="6"/>
  <c r="AN239" i="6"/>
  <c r="AO239" i="6"/>
  <c r="AP239" i="6"/>
  <c r="AQ239" i="6"/>
  <c r="AR239" i="6"/>
  <c r="AS239" i="6"/>
  <c r="AT239" i="6"/>
  <c r="AB239" i="6"/>
  <c r="AC239" i="6"/>
  <c r="AD239" i="6"/>
  <c r="AE239" i="6"/>
  <c r="AF239" i="6"/>
  <c r="AG239" i="6"/>
  <c r="AH239" i="6"/>
  <c r="AI239" i="6"/>
  <c r="AJ239" i="6"/>
  <c r="AK239" i="6"/>
  <c r="AL239" i="6"/>
  <c r="AA239" i="6"/>
  <c r="AM238" i="6"/>
  <c r="AN238" i="6"/>
  <c r="AO238" i="6"/>
  <c r="AP238" i="6"/>
  <c r="AQ238" i="6"/>
  <c r="AR238" i="6"/>
  <c r="AS238" i="6"/>
  <c r="AT238" i="6"/>
  <c r="AB238" i="6"/>
  <c r="AC238" i="6"/>
  <c r="AD238" i="6"/>
  <c r="AE238" i="6"/>
  <c r="AF238" i="6"/>
  <c r="AG238" i="6"/>
  <c r="AH238" i="6"/>
  <c r="AI238" i="6"/>
  <c r="AJ238" i="6"/>
  <c r="AK238" i="6"/>
  <c r="AL238" i="6"/>
  <c r="AA238" i="6"/>
  <c r="AM237" i="6"/>
  <c r="AN237" i="6"/>
  <c r="AO237" i="6"/>
  <c r="AP237" i="6"/>
  <c r="AQ237" i="6"/>
  <c r="AR237" i="6"/>
  <c r="AS237" i="6"/>
  <c r="AT237" i="6"/>
  <c r="AB237" i="6"/>
  <c r="AC237" i="6"/>
  <c r="AD237" i="6"/>
  <c r="AE237" i="6"/>
  <c r="AF237" i="6"/>
  <c r="AG237" i="6"/>
  <c r="AH237" i="6"/>
  <c r="AI237" i="6"/>
  <c r="AJ237" i="6"/>
  <c r="AK237" i="6"/>
  <c r="AL237" i="6"/>
  <c r="AA237" i="6"/>
  <c r="AM236" i="6"/>
  <c r="AN236" i="6"/>
  <c r="AO236" i="6"/>
  <c r="AP236" i="6"/>
  <c r="AQ236" i="6"/>
  <c r="AR236" i="6"/>
  <c r="AS236" i="6"/>
  <c r="AT236" i="6"/>
  <c r="AB236" i="6"/>
  <c r="AC236" i="6"/>
  <c r="AD236" i="6"/>
  <c r="AE236" i="6"/>
  <c r="AF236" i="6"/>
  <c r="AG236" i="6"/>
  <c r="AH236" i="6"/>
  <c r="AI236" i="6"/>
  <c r="AJ236" i="6"/>
  <c r="AK236" i="6"/>
  <c r="AL236" i="6"/>
  <c r="AA236" i="6"/>
  <c r="AM235" i="6"/>
  <c r="AN235" i="6"/>
  <c r="AO235" i="6"/>
  <c r="AP235" i="6"/>
  <c r="AQ235" i="6"/>
  <c r="AR235" i="6"/>
  <c r="AS235" i="6"/>
  <c r="AT235" i="6"/>
  <c r="AB235" i="6"/>
  <c r="AC235" i="6"/>
  <c r="AD235" i="6"/>
  <c r="AE235" i="6"/>
  <c r="AF235" i="6"/>
  <c r="AG235" i="6"/>
  <c r="AH235" i="6"/>
  <c r="AI235" i="6"/>
  <c r="AJ235" i="6"/>
  <c r="AK235" i="6"/>
  <c r="AL235" i="6"/>
  <c r="AA235" i="6"/>
  <c r="AM234" i="6"/>
  <c r="AN234" i="6"/>
  <c r="AO234" i="6"/>
  <c r="AP234" i="6"/>
  <c r="AQ234" i="6"/>
  <c r="AR234" i="6"/>
  <c r="AS234" i="6"/>
  <c r="AT234" i="6"/>
  <c r="AB234" i="6"/>
  <c r="AC234" i="6"/>
  <c r="AD234" i="6"/>
  <c r="AE234" i="6"/>
  <c r="AF234" i="6"/>
  <c r="AG234" i="6"/>
  <c r="AH234" i="6"/>
  <c r="AI234" i="6"/>
  <c r="AJ234" i="6"/>
  <c r="AK234" i="6"/>
  <c r="AL234" i="6"/>
  <c r="AA234" i="6"/>
  <c r="AM233" i="6"/>
  <c r="AN233" i="6"/>
  <c r="AO233" i="6"/>
  <c r="AP233" i="6"/>
  <c r="AQ233" i="6"/>
  <c r="AR233" i="6"/>
  <c r="AS233" i="6"/>
  <c r="AT233" i="6"/>
  <c r="AB233" i="6"/>
  <c r="AC233" i="6"/>
  <c r="AD233" i="6"/>
  <c r="AE233" i="6"/>
  <c r="AF233" i="6"/>
  <c r="AG233" i="6"/>
  <c r="AH233" i="6"/>
  <c r="AI233" i="6"/>
  <c r="AJ233" i="6"/>
  <c r="AK233" i="6"/>
  <c r="AL233" i="6"/>
  <c r="AA233" i="6"/>
  <c r="AM232" i="6"/>
  <c r="AN232" i="6"/>
  <c r="AO232" i="6"/>
  <c r="AP232" i="6"/>
  <c r="AQ232" i="6"/>
  <c r="AR232" i="6"/>
  <c r="AS232" i="6"/>
  <c r="AT232" i="6"/>
  <c r="AB232" i="6"/>
  <c r="AC232" i="6"/>
  <c r="AD232" i="6"/>
  <c r="AE232" i="6"/>
  <c r="AF232" i="6"/>
  <c r="AG232" i="6"/>
  <c r="AH232" i="6"/>
  <c r="AI232" i="6"/>
  <c r="AJ232" i="6"/>
  <c r="AK232" i="6"/>
  <c r="AL232" i="6"/>
  <c r="AA232" i="6"/>
  <c r="AM231" i="6"/>
  <c r="AN231" i="6"/>
  <c r="AO231" i="6"/>
  <c r="AP231" i="6"/>
  <c r="AQ231" i="6"/>
  <c r="AR231" i="6"/>
  <c r="AS231" i="6"/>
  <c r="AT231" i="6"/>
  <c r="AB231" i="6"/>
  <c r="AC231" i="6"/>
  <c r="AD231" i="6"/>
  <c r="AE231" i="6"/>
  <c r="AF231" i="6"/>
  <c r="AG231" i="6"/>
  <c r="AH231" i="6"/>
  <c r="AI231" i="6"/>
  <c r="AJ231" i="6"/>
  <c r="AK231" i="6"/>
  <c r="AL231" i="6"/>
  <c r="AA231" i="6"/>
  <c r="AM230" i="6"/>
  <c r="AN230" i="6"/>
  <c r="AO230" i="6"/>
  <c r="AP230" i="6"/>
  <c r="AQ230" i="6"/>
  <c r="AR230" i="6"/>
  <c r="AS230" i="6"/>
  <c r="AT230" i="6"/>
  <c r="AB230" i="6"/>
  <c r="AC230" i="6"/>
  <c r="AD230" i="6"/>
  <c r="AE230" i="6"/>
  <c r="AF230" i="6"/>
  <c r="AG230" i="6"/>
  <c r="AH230" i="6"/>
  <c r="AI230" i="6"/>
  <c r="AJ230" i="6"/>
  <c r="AK230" i="6"/>
  <c r="AL230" i="6"/>
  <c r="AA230" i="6"/>
  <c r="AM229" i="6"/>
  <c r="AN229" i="6"/>
  <c r="AO229" i="6"/>
  <c r="AP229" i="6"/>
  <c r="AQ229" i="6"/>
  <c r="AR229" i="6"/>
  <c r="AS229" i="6"/>
  <c r="AT229" i="6"/>
  <c r="AB229" i="6"/>
  <c r="AC229" i="6"/>
  <c r="AD229" i="6"/>
  <c r="AE229" i="6"/>
  <c r="AF229" i="6"/>
  <c r="AG229" i="6"/>
  <c r="AH229" i="6"/>
  <c r="AI229" i="6"/>
  <c r="AJ229" i="6"/>
  <c r="AK229" i="6"/>
  <c r="AL229" i="6"/>
  <c r="AA229" i="6"/>
  <c r="AM228" i="6"/>
  <c r="AN228" i="6"/>
  <c r="AO228" i="6"/>
  <c r="AP228" i="6"/>
  <c r="AQ228" i="6"/>
  <c r="AR228" i="6"/>
  <c r="AS228" i="6"/>
  <c r="AT228" i="6"/>
  <c r="AB228" i="6"/>
  <c r="AC228" i="6"/>
  <c r="AD228" i="6"/>
  <c r="AE228" i="6"/>
  <c r="AF228" i="6"/>
  <c r="AG228" i="6"/>
  <c r="AH228" i="6"/>
  <c r="AI228" i="6"/>
  <c r="AJ228" i="6"/>
  <c r="AK228" i="6"/>
  <c r="AL228" i="6"/>
  <c r="AA228" i="6"/>
  <c r="AM227" i="6"/>
  <c r="AN227" i="6"/>
  <c r="AO227" i="6"/>
  <c r="AP227" i="6"/>
  <c r="AQ227" i="6"/>
  <c r="AR227" i="6"/>
  <c r="AS227" i="6"/>
  <c r="AT227" i="6"/>
  <c r="AB227" i="6"/>
  <c r="AC227" i="6"/>
  <c r="AD227" i="6"/>
  <c r="AE227" i="6"/>
  <c r="AF227" i="6"/>
  <c r="AG227" i="6"/>
  <c r="AH227" i="6"/>
  <c r="AI227" i="6"/>
  <c r="AJ227" i="6"/>
  <c r="AK227" i="6"/>
  <c r="AL227" i="6"/>
  <c r="AA227" i="6"/>
  <c r="AM226" i="6"/>
  <c r="AN226" i="6"/>
  <c r="AO226" i="6"/>
  <c r="AP226" i="6"/>
  <c r="AQ226" i="6"/>
  <c r="AR226" i="6"/>
  <c r="AS226" i="6"/>
  <c r="AT226" i="6"/>
  <c r="AB226" i="6"/>
  <c r="AC226" i="6"/>
  <c r="AD226" i="6"/>
  <c r="AE226" i="6"/>
  <c r="AF226" i="6"/>
  <c r="AG226" i="6"/>
  <c r="AH226" i="6"/>
  <c r="AI226" i="6"/>
  <c r="AJ226" i="6"/>
  <c r="AK226" i="6"/>
  <c r="AL226" i="6"/>
  <c r="AA226" i="6"/>
  <c r="AM225" i="6"/>
  <c r="AN225" i="6"/>
  <c r="AO225" i="6"/>
  <c r="AP225" i="6"/>
  <c r="AQ225" i="6"/>
  <c r="AR225" i="6"/>
  <c r="AS225" i="6"/>
  <c r="AT225" i="6"/>
  <c r="AB225" i="6"/>
  <c r="AC225" i="6"/>
  <c r="AD225" i="6"/>
  <c r="AE225" i="6"/>
  <c r="AF225" i="6"/>
  <c r="AG225" i="6"/>
  <c r="AH225" i="6"/>
  <c r="AI225" i="6"/>
  <c r="AJ225" i="6"/>
  <c r="AK225" i="6"/>
  <c r="AL225" i="6"/>
  <c r="AA225" i="6"/>
  <c r="AM224" i="6"/>
  <c r="AN224" i="6"/>
  <c r="AO224" i="6"/>
  <c r="AP224" i="6"/>
  <c r="AQ224" i="6"/>
  <c r="AR224" i="6"/>
  <c r="AS224" i="6"/>
  <c r="AT224" i="6"/>
  <c r="AB224" i="6"/>
  <c r="AC224" i="6"/>
  <c r="AD224" i="6"/>
  <c r="AE224" i="6"/>
  <c r="AF224" i="6"/>
  <c r="AG224" i="6"/>
  <c r="AH224" i="6"/>
  <c r="AI224" i="6"/>
  <c r="AJ224" i="6"/>
  <c r="AK224" i="6"/>
  <c r="AL224" i="6"/>
  <c r="AA224" i="6"/>
  <c r="AM223" i="6"/>
  <c r="AN223" i="6"/>
  <c r="AO223" i="6"/>
  <c r="AP223" i="6"/>
  <c r="AQ223" i="6"/>
  <c r="AR223" i="6"/>
  <c r="AS223" i="6"/>
  <c r="AT223" i="6"/>
  <c r="AB223" i="6"/>
  <c r="AC223" i="6"/>
  <c r="AD223" i="6"/>
  <c r="AE223" i="6"/>
  <c r="AF223" i="6"/>
  <c r="AG223" i="6"/>
  <c r="AH223" i="6"/>
  <c r="AI223" i="6"/>
  <c r="AJ223" i="6"/>
  <c r="AK223" i="6"/>
  <c r="AL223" i="6"/>
  <c r="AA223" i="6"/>
  <c r="AM222" i="6"/>
  <c r="AN222" i="6"/>
  <c r="AO222" i="6"/>
  <c r="AP222" i="6"/>
  <c r="AQ222" i="6"/>
  <c r="AR222" i="6"/>
  <c r="AS222" i="6"/>
  <c r="AT222" i="6"/>
  <c r="AB222" i="6"/>
  <c r="AC222" i="6"/>
  <c r="AD222" i="6"/>
  <c r="AE222" i="6"/>
  <c r="AF222" i="6"/>
  <c r="AG222" i="6"/>
  <c r="AH222" i="6"/>
  <c r="AI222" i="6"/>
  <c r="AJ222" i="6"/>
  <c r="AK222" i="6"/>
  <c r="AL222" i="6"/>
  <c r="AA222" i="6"/>
  <c r="AM221" i="6"/>
  <c r="AN221" i="6"/>
  <c r="AO221" i="6"/>
  <c r="AP221" i="6"/>
  <c r="AQ221" i="6"/>
  <c r="AR221" i="6"/>
  <c r="AS221" i="6"/>
  <c r="AT221" i="6"/>
  <c r="AB221" i="6"/>
  <c r="AC221" i="6"/>
  <c r="AD221" i="6"/>
  <c r="AE221" i="6"/>
  <c r="AF221" i="6"/>
  <c r="AG221" i="6"/>
  <c r="AH221" i="6"/>
  <c r="AI221" i="6"/>
  <c r="AJ221" i="6"/>
  <c r="AK221" i="6"/>
  <c r="AL221" i="6"/>
  <c r="AA221" i="6"/>
  <c r="AM220" i="6"/>
  <c r="AN220" i="6"/>
  <c r="AO220" i="6"/>
  <c r="AP220" i="6"/>
  <c r="AQ220" i="6"/>
  <c r="AR220" i="6"/>
  <c r="AS220" i="6"/>
  <c r="AT220" i="6"/>
  <c r="AB220" i="6"/>
  <c r="AC220" i="6"/>
  <c r="AD220" i="6"/>
  <c r="AE220" i="6"/>
  <c r="AF220" i="6"/>
  <c r="AG220" i="6"/>
  <c r="AH220" i="6"/>
  <c r="AI220" i="6"/>
  <c r="AJ220" i="6"/>
  <c r="AK220" i="6"/>
  <c r="AL220" i="6"/>
  <c r="AA220" i="6"/>
  <c r="AM219" i="6"/>
  <c r="AN219" i="6"/>
  <c r="AO219" i="6"/>
  <c r="AP219" i="6"/>
  <c r="AQ219" i="6"/>
  <c r="AR219" i="6"/>
  <c r="AS219" i="6"/>
  <c r="AT219" i="6"/>
  <c r="AB219" i="6"/>
  <c r="AC219" i="6"/>
  <c r="AD219" i="6"/>
  <c r="AE219" i="6"/>
  <c r="AF219" i="6"/>
  <c r="AG219" i="6"/>
  <c r="AH219" i="6"/>
  <c r="AI219" i="6"/>
  <c r="AJ219" i="6"/>
  <c r="AK219" i="6"/>
  <c r="AL219" i="6"/>
  <c r="AA219" i="6"/>
  <c r="AM218" i="6"/>
  <c r="AN218" i="6"/>
  <c r="AO218" i="6"/>
  <c r="AP218" i="6"/>
  <c r="AQ218" i="6"/>
  <c r="AR218" i="6"/>
  <c r="AS218" i="6"/>
  <c r="AT218" i="6"/>
  <c r="AB218" i="6"/>
  <c r="AC218" i="6"/>
  <c r="AD218" i="6"/>
  <c r="AE218" i="6"/>
  <c r="AF218" i="6"/>
  <c r="AG218" i="6"/>
  <c r="AH218" i="6"/>
  <c r="AI218" i="6"/>
  <c r="AJ218" i="6"/>
  <c r="AK218" i="6"/>
  <c r="AL218" i="6"/>
  <c r="AA218" i="6"/>
  <c r="AM217" i="6"/>
  <c r="AN217" i="6"/>
  <c r="AO217" i="6"/>
  <c r="AP217" i="6"/>
  <c r="AQ217" i="6"/>
  <c r="AR217" i="6"/>
  <c r="AS217" i="6"/>
  <c r="AT217" i="6"/>
  <c r="AB217" i="6"/>
  <c r="AC217" i="6"/>
  <c r="AD217" i="6"/>
  <c r="AE217" i="6"/>
  <c r="AF217" i="6"/>
  <c r="AG217" i="6"/>
  <c r="AH217" i="6"/>
  <c r="AI217" i="6"/>
  <c r="AJ217" i="6"/>
  <c r="AK217" i="6"/>
  <c r="AL217" i="6"/>
  <c r="AA217" i="6"/>
  <c r="AM216" i="6"/>
  <c r="AN216" i="6"/>
  <c r="AO216" i="6"/>
  <c r="AP216" i="6"/>
  <c r="AQ216" i="6"/>
  <c r="AR216" i="6"/>
  <c r="AS216" i="6"/>
  <c r="AT216" i="6"/>
  <c r="AB216" i="6"/>
  <c r="AC216" i="6"/>
  <c r="AD216" i="6"/>
  <c r="AE216" i="6"/>
  <c r="AF216" i="6"/>
  <c r="AG216" i="6"/>
  <c r="AH216" i="6"/>
  <c r="AI216" i="6"/>
  <c r="AJ216" i="6"/>
  <c r="AK216" i="6"/>
  <c r="AL216" i="6"/>
  <c r="AA216" i="6"/>
  <c r="AM215" i="6"/>
  <c r="AN215" i="6"/>
  <c r="AO215" i="6"/>
  <c r="AP215" i="6"/>
  <c r="AQ215" i="6"/>
  <c r="AR215" i="6"/>
  <c r="AS215" i="6"/>
  <c r="AT215" i="6"/>
  <c r="AB215" i="6"/>
  <c r="AC215" i="6"/>
  <c r="AD215" i="6"/>
  <c r="AE215" i="6"/>
  <c r="AF215" i="6"/>
  <c r="AG215" i="6"/>
  <c r="AH215" i="6"/>
  <c r="AI215" i="6"/>
  <c r="AJ215" i="6"/>
  <c r="AK215" i="6"/>
  <c r="AL215" i="6"/>
  <c r="AA215" i="6"/>
  <c r="AM214" i="6"/>
  <c r="AN214" i="6"/>
  <c r="AO214" i="6"/>
  <c r="AP214" i="6"/>
  <c r="AQ214" i="6"/>
  <c r="AR214" i="6"/>
  <c r="AS214" i="6"/>
  <c r="AT214" i="6"/>
  <c r="AB214" i="6"/>
  <c r="AC214" i="6"/>
  <c r="AD214" i="6"/>
  <c r="AE214" i="6"/>
  <c r="AF214" i="6"/>
  <c r="AG214" i="6"/>
  <c r="AH214" i="6"/>
  <c r="AI214" i="6"/>
  <c r="AJ214" i="6"/>
  <c r="AK214" i="6"/>
  <c r="AL214" i="6"/>
  <c r="AA214" i="6"/>
  <c r="AM213" i="6"/>
  <c r="AN213" i="6"/>
  <c r="AO213" i="6"/>
  <c r="AP213" i="6"/>
  <c r="AQ213" i="6"/>
  <c r="AR213" i="6"/>
  <c r="AS213" i="6"/>
  <c r="AT213" i="6"/>
  <c r="AB213" i="6"/>
  <c r="AC213" i="6"/>
  <c r="AD213" i="6"/>
  <c r="AE213" i="6"/>
  <c r="AF213" i="6"/>
  <c r="AG213" i="6"/>
  <c r="AH213" i="6"/>
  <c r="AI213" i="6"/>
  <c r="AJ213" i="6"/>
  <c r="AK213" i="6"/>
  <c r="AL213" i="6"/>
  <c r="AA213" i="6"/>
  <c r="AM212" i="6"/>
  <c r="AN212" i="6"/>
  <c r="AO212" i="6"/>
  <c r="AP212" i="6"/>
  <c r="AQ212" i="6"/>
  <c r="AR212" i="6"/>
  <c r="AS212" i="6"/>
  <c r="AT212" i="6"/>
  <c r="AB212" i="6"/>
  <c r="AC212" i="6"/>
  <c r="AD212" i="6"/>
  <c r="AE212" i="6"/>
  <c r="AF212" i="6"/>
  <c r="AG212" i="6"/>
  <c r="AH212" i="6"/>
  <c r="AI212" i="6"/>
  <c r="AJ212" i="6"/>
  <c r="AK212" i="6"/>
  <c r="AL212" i="6"/>
  <c r="AA212" i="6"/>
  <c r="AM211" i="6"/>
  <c r="AN211" i="6"/>
  <c r="AO211" i="6"/>
  <c r="AP211" i="6"/>
  <c r="AQ211" i="6"/>
  <c r="AR211" i="6"/>
  <c r="AS211" i="6"/>
  <c r="AT211" i="6"/>
  <c r="AB211" i="6"/>
  <c r="AC211" i="6"/>
  <c r="AD211" i="6"/>
  <c r="AE211" i="6"/>
  <c r="AF211" i="6"/>
  <c r="AG211" i="6"/>
  <c r="AH211" i="6"/>
  <c r="AI211" i="6"/>
  <c r="AJ211" i="6"/>
  <c r="AK211" i="6"/>
  <c r="AL211" i="6"/>
  <c r="AA211" i="6"/>
  <c r="AM210" i="6"/>
  <c r="AN210" i="6"/>
  <c r="AO210" i="6"/>
  <c r="AP210" i="6"/>
  <c r="AQ210" i="6"/>
  <c r="AR210" i="6"/>
  <c r="AS210" i="6"/>
  <c r="AT210" i="6"/>
  <c r="AB210" i="6"/>
  <c r="AC210" i="6"/>
  <c r="AD210" i="6"/>
  <c r="AE210" i="6"/>
  <c r="AF210" i="6"/>
  <c r="AG210" i="6"/>
  <c r="AH210" i="6"/>
  <c r="AI210" i="6"/>
  <c r="AJ210" i="6"/>
  <c r="AK210" i="6"/>
  <c r="AL210" i="6"/>
  <c r="AA210" i="6"/>
  <c r="AM209" i="6"/>
  <c r="AN209" i="6"/>
  <c r="AO209" i="6"/>
  <c r="AP209" i="6"/>
  <c r="AQ209" i="6"/>
  <c r="AR209" i="6"/>
  <c r="AS209" i="6"/>
  <c r="AT209" i="6"/>
  <c r="AB209" i="6"/>
  <c r="AC209" i="6"/>
  <c r="AD209" i="6"/>
  <c r="AE209" i="6"/>
  <c r="AF209" i="6"/>
  <c r="AG209" i="6"/>
  <c r="AH209" i="6"/>
  <c r="AI209" i="6"/>
  <c r="AJ209" i="6"/>
  <c r="AK209" i="6"/>
  <c r="AL209" i="6"/>
  <c r="AA209" i="6"/>
  <c r="AM208" i="6"/>
  <c r="AN208" i="6"/>
  <c r="AO208" i="6"/>
  <c r="AP208" i="6"/>
  <c r="AQ208" i="6"/>
  <c r="AR208" i="6"/>
  <c r="AS208" i="6"/>
  <c r="AT208" i="6"/>
  <c r="AB208" i="6"/>
  <c r="AC208" i="6"/>
  <c r="AD208" i="6"/>
  <c r="AE208" i="6"/>
  <c r="AF208" i="6"/>
  <c r="AG208" i="6"/>
  <c r="AH208" i="6"/>
  <c r="AI208" i="6"/>
  <c r="AJ208" i="6"/>
  <c r="AK208" i="6"/>
  <c r="AL208" i="6"/>
  <c r="AA208" i="6"/>
  <c r="AM207" i="6"/>
  <c r="AN207" i="6"/>
  <c r="AO207" i="6"/>
  <c r="AP207" i="6"/>
  <c r="AQ207" i="6"/>
  <c r="AR207" i="6"/>
  <c r="AS207" i="6"/>
  <c r="AT207" i="6"/>
  <c r="AB207" i="6"/>
  <c r="AC207" i="6"/>
  <c r="AD207" i="6"/>
  <c r="AE207" i="6"/>
  <c r="AF207" i="6"/>
  <c r="AG207" i="6"/>
  <c r="AH207" i="6"/>
  <c r="AI207" i="6"/>
  <c r="AJ207" i="6"/>
  <c r="AK207" i="6"/>
  <c r="AL207" i="6"/>
  <c r="AA207" i="6"/>
  <c r="AM206" i="6"/>
  <c r="AN206" i="6"/>
  <c r="AO206" i="6"/>
  <c r="AP206" i="6"/>
  <c r="AQ206" i="6"/>
  <c r="AR206" i="6"/>
  <c r="AS206" i="6"/>
  <c r="AT206" i="6"/>
  <c r="AB206" i="6"/>
  <c r="AC206" i="6"/>
  <c r="AD206" i="6"/>
  <c r="AE206" i="6"/>
  <c r="AF206" i="6"/>
  <c r="AG206" i="6"/>
  <c r="AH206" i="6"/>
  <c r="AI206" i="6"/>
  <c r="AJ206" i="6"/>
  <c r="AK206" i="6"/>
  <c r="AL206" i="6"/>
  <c r="AA206" i="6"/>
  <c r="AM205" i="6"/>
  <c r="AN205" i="6"/>
  <c r="AO205" i="6"/>
  <c r="AP205" i="6"/>
  <c r="AQ205" i="6"/>
  <c r="AR205" i="6"/>
  <c r="AS205" i="6"/>
  <c r="AT205" i="6"/>
  <c r="AB205" i="6"/>
  <c r="AC205" i="6"/>
  <c r="AD205" i="6"/>
  <c r="AE205" i="6"/>
  <c r="AF205" i="6"/>
  <c r="AG205" i="6"/>
  <c r="AH205" i="6"/>
  <c r="AI205" i="6"/>
  <c r="AJ205" i="6"/>
  <c r="AK205" i="6"/>
  <c r="AL205" i="6"/>
  <c r="AA205" i="6"/>
  <c r="AM204" i="6"/>
  <c r="AN204" i="6"/>
  <c r="AO204" i="6"/>
  <c r="AP204" i="6"/>
  <c r="AQ204" i="6"/>
  <c r="AR204" i="6"/>
  <c r="AS204" i="6"/>
  <c r="AT204" i="6"/>
  <c r="AB204" i="6"/>
  <c r="AC204" i="6"/>
  <c r="AD204" i="6"/>
  <c r="AE204" i="6"/>
  <c r="AF204" i="6"/>
  <c r="AG204" i="6"/>
  <c r="AH204" i="6"/>
  <c r="AI204" i="6"/>
  <c r="AJ204" i="6"/>
  <c r="AK204" i="6"/>
  <c r="AL204" i="6"/>
  <c r="AA204" i="6"/>
  <c r="AM203" i="6"/>
  <c r="AN203" i="6"/>
  <c r="AO203" i="6"/>
  <c r="AP203" i="6"/>
  <c r="AQ203" i="6"/>
  <c r="AR203" i="6"/>
  <c r="AS203" i="6"/>
  <c r="AT203" i="6"/>
  <c r="AB203" i="6"/>
  <c r="AC203" i="6"/>
  <c r="AD203" i="6"/>
  <c r="AE203" i="6"/>
  <c r="AF203" i="6"/>
  <c r="AG203" i="6"/>
  <c r="AH203" i="6"/>
  <c r="AI203" i="6"/>
  <c r="AJ203" i="6"/>
  <c r="AK203" i="6"/>
  <c r="AL203" i="6"/>
  <c r="AA203" i="6"/>
  <c r="AM202" i="6"/>
  <c r="AN202" i="6"/>
  <c r="AO202" i="6"/>
  <c r="AP202" i="6"/>
  <c r="AQ202" i="6"/>
  <c r="AR202" i="6"/>
  <c r="AS202" i="6"/>
  <c r="AT202" i="6"/>
  <c r="AB202" i="6"/>
  <c r="AC202" i="6"/>
  <c r="AD202" i="6"/>
  <c r="AE202" i="6"/>
  <c r="AF202" i="6"/>
  <c r="AG202" i="6"/>
  <c r="AH202" i="6"/>
  <c r="AI202" i="6"/>
  <c r="AJ202" i="6"/>
  <c r="AK202" i="6"/>
  <c r="AL202" i="6"/>
  <c r="AA202" i="6"/>
  <c r="AM201" i="6"/>
  <c r="AN201" i="6"/>
  <c r="AO201" i="6"/>
  <c r="AP201" i="6"/>
  <c r="AQ201" i="6"/>
  <c r="AR201" i="6"/>
  <c r="AS201" i="6"/>
  <c r="AT201" i="6"/>
  <c r="AB201" i="6"/>
  <c r="AC201" i="6"/>
  <c r="AD201" i="6"/>
  <c r="AE201" i="6"/>
  <c r="AF201" i="6"/>
  <c r="AG201" i="6"/>
  <c r="AH201" i="6"/>
  <c r="AI201" i="6"/>
  <c r="AJ201" i="6"/>
  <c r="AK201" i="6"/>
  <c r="AL201" i="6"/>
  <c r="AA201" i="6"/>
  <c r="AM200" i="6"/>
  <c r="AN200" i="6"/>
  <c r="AO200" i="6"/>
  <c r="AP200" i="6"/>
  <c r="AQ200" i="6"/>
  <c r="AR200" i="6"/>
  <c r="AS200" i="6"/>
  <c r="AT200" i="6"/>
  <c r="AB200" i="6"/>
  <c r="AC200" i="6"/>
  <c r="AD200" i="6"/>
  <c r="AE200" i="6"/>
  <c r="AF200" i="6"/>
  <c r="AG200" i="6"/>
  <c r="AH200" i="6"/>
  <c r="AI200" i="6"/>
  <c r="AJ200" i="6"/>
  <c r="AK200" i="6"/>
  <c r="AL200" i="6"/>
  <c r="AA200" i="6"/>
  <c r="AM199" i="6"/>
  <c r="AN199" i="6"/>
  <c r="AO199" i="6"/>
  <c r="AP199" i="6"/>
  <c r="AQ199" i="6"/>
  <c r="AR199" i="6"/>
  <c r="AS199" i="6"/>
  <c r="AT199" i="6"/>
  <c r="AB199" i="6"/>
  <c r="AC199" i="6"/>
  <c r="AD199" i="6"/>
  <c r="AE199" i="6"/>
  <c r="AF199" i="6"/>
  <c r="AG199" i="6"/>
  <c r="AH199" i="6"/>
  <c r="AI199" i="6"/>
  <c r="AJ199" i="6"/>
  <c r="AK199" i="6"/>
  <c r="AL199" i="6"/>
  <c r="AA199" i="6"/>
  <c r="AM198" i="6"/>
  <c r="AN198" i="6"/>
  <c r="AO198" i="6"/>
  <c r="AP198" i="6"/>
  <c r="AQ198" i="6"/>
  <c r="AR198" i="6"/>
  <c r="AS198" i="6"/>
  <c r="AT198" i="6"/>
  <c r="AB198" i="6"/>
  <c r="AC198" i="6"/>
  <c r="AD198" i="6"/>
  <c r="AE198" i="6"/>
  <c r="AF198" i="6"/>
  <c r="AG198" i="6"/>
  <c r="AH198" i="6"/>
  <c r="AI198" i="6"/>
  <c r="AJ198" i="6"/>
  <c r="AK198" i="6"/>
  <c r="AL198" i="6"/>
  <c r="AA198" i="6"/>
  <c r="AM197" i="6"/>
  <c r="AN197" i="6"/>
  <c r="AO197" i="6"/>
  <c r="AP197" i="6"/>
  <c r="AQ197" i="6"/>
  <c r="AR197" i="6"/>
  <c r="AS197" i="6"/>
  <c r="AT197" i="6"/>
  <c r="AB197" i="6"/>
  <c r="AC197" i="6"/>
  <c r="AD197" i="6"/>
  <c r="AE197" i="6"/>
  <c r="AF197" i="6"/>
  <c r="AG197" i="6"/>
  <c r="AH197" i="6"/>
  <c r="AI197" i="6"/>
  <c r="AJ197" i="6"/>
  <c r="AK197" i="6"/>
  <c r="AL197" i="6"/>
  <c r="AA197" i="6"/>
  <c r="AM196" i="6"/>
  <c r="AN196" i="6"/>
  <c r="AO196" i="6"/>
  <c r="AP196" i="6"/>
  <c r="AQ196" i="6"/>
  <c r="AR196" i="6"/>
  <c r="AS196" i="6"/>
  <c r="AT196" i="6"/>
  <c r="AB196" i="6"/>
  <c r="AC196" i="6"/>
  <c r="AD196" i="6"/>
  <c r="AE196" i="6"/>
  <c r="AF196" i="6"/>
  <c r="AG196" i="6"/>
  <c r="AH196" i="6"/>
  <c r="AI196" i="6"/>
  <c r="AJ196" i="6"/>
  <c r="AK196" i="6"/>
  <c r="AL196" i="6"/>
  <c r="AA196" i="6"/>
  <c r="AM195" i="6"/>
  <c r="AN195" i="6"/>
  <c r="AO195" i="6"/>
  <c r="AP195" i="6"/>
  <c r="AQ195" i="6"/>
  <c r="AR195" i="6"/>
  <c r="AS195" i="6"/>
  <c r="AT195" i="6"/>
  <c r="AB195" i="6"/>
  <c r="AC195" i="6"/>
  <c r="AD195" i="6"/>
  <c r="AE195" i="6"/>
  <c r="AF195" i="6"/>
  <c r="AG195" i="6"/>
  <c r="AH195" i="6"/>
  <c r="AI195" i="6"/>
  <c r="AJ195" i="6"/>
  <c r="AK195" i="6"/>
  <c r="AL195" i="6"/>
  <c r="AA195" i="6"/>
  <c r="AM194" i="6"/>
  <c r="AN194" i="6"/>
  <c r="AO194" i="6"/>
  <c r="AP194" i="6"/>
  <c r="AQ194" i="6"/>
  <c r="AR194" i="6"/>
  <c r="AS194" i="6"/>
  <c r="AT194" i="6"/>
  <c r="AB194" i="6"/>
  <c r="AC194" i="6"/>
  <c r="AD194" i="6"/>
  <c r="AE194" i="6"/>
  <c r="AF194" i="6"/>
  <c r="AG194" i="6"/>
  <c r="AH194" i="6"/>
  <c r="AI194" i="6"/>
  <c r="AJ194" i="6"/>
  <c r="AK194" i="6"/>
  <c r="AL194" i="6"/>
  <c r="AA194" i="6"/>
  <c r="AM193" i="6"/>
  <c r="AN193" i="6"/>
  <c r="AO193" i="6"/>
  <c r="AP193" i="6"/>
  <c r="AQ193" i="6"/>
  <c r="AR193" i="6"/>
  <c r="AS193" i="6"/>
  <c r="AT193" i="6"/>
  <c r="AB193" i="6"/>
  <c r="AC193" i="6"/>
  <c r="AD193" i="6"/>
  <c r="AE193" i="6"/>
  <c r="AF193" i="6"/>
  <c r="AG193" i="6"/>
  <c r="AH193" i="6"/>
  <c r="AI193" i="6"/>
  <c r="AJ193" i="6"/>
  <c r="AK193" i="6"/>
  <c r="AL193" i="6"/>
  <c r="AA193" i="6"/>
  <c r="AM192" i="6"/>
  <c r="AN192" i="6"/>
  <c r="AO192" i="6"/>
  <c r="AP192" i="6"/>
  <c r="AQ192" i="6"/>
  <c r="AR192" i="6"/>
  <c r="AS192" i="6"/>
  <c r="AT192" i="6"/>
  <c r="AB192" i="6"/>
  <c r="AC192" i="6"/>
  <c r="AD192" i="6"/>
  <c r="AE192" i="6"/>
  <c r="AF192" i="6"/>
  <c r="AG192" i="6"/>
  <c r="AH192" i="6"/>
  <c r="AI192" i="6"/>
  <c r="AJ192" i="6"/>
  <c r="AK192" i="6"/>
  <c r="AL192" i="6"/>
  <c r="AA192" i="6"/>
  <c r="AM191" i="6"/>
  <c r="AN191" i="6"/>
  <c r="AO191" i="6"/>
  <c r="AP191" i="6"/>
  <c r="AQ191" i="6"/>
  <c r="AR191" i="6"/>
  <c r="AS191" i="6"/>
  <c r="AT191" i="6"/>
  <c r="AB191" i="6"/>
  <c r="AC191" i="6"/>
  <c r="AD191" i="6"/>
  <c r="AE191" i="6"/>
  <c r="AF191" i="6"/>
  <c r="AG191" i="6"/>
  <c r="AH191" i="6"/>
  <c r="AI191" i="6"/>
  <c r="AJ191" i="6"/>
  <c r="AK191" i="6"/>
  <c r="AL191" i="6"/>
  <c r="AA191" i="6"/>
  <c r="AM190" i="6"/>
  <c r="AN190" i="6"/>
  <c r="AO190" i="6"/>
  <c r="AP190" i="6"/>
  <c r="AQ190" i="6"/>
  <c r="AR190" i="6"/>
  <c r="AS190" i="6"/>
  <c r="AT190" i="6"/>
  <c r="AB190" i="6"/>
  <c r="AC190" i="6"/>
  <c r="AD190" i="6"/>
  <c r="AE190" i="6"/>
  <c r="AF190" i="6"/>
  <c r="AG190" i="6"/>
  <c r="AH190" i="6"/>
  <c r="AI190" i="6"/>
  <c r="AJ190" i="6"/>
  <c r="AK190" i="6"/>
  <c r="AL190" i="6"/>
  <c r="AA190" i="6"/>
  <c r="AM189" i="6"/>
  <c r="AN189" i="6"/>
  <c r="AO189" i="6"/>
  <c r="AP189" i="6"/>
  <c r="AQ189" i="6"/>
  <c r="AR189" i="6"/>
  <c r="AS189" i="6"/>
  <c r="AT189" i="6"/>
  <c r="AB189" i="6"/>
  <c r="AC189" i="6"/>
  <c r="AD189" i="6"/>
  <c r="AE189" i="6"/>
  <c r="AF189" i="6"/>
  <c r="AG189" i="6"/>
  <c r="AH189" i="6"/>
  <c r="AI189" i="6"/>
  <c r="AJ189" i="6"/>
  <c r="AK189" i="6"/>
  <c r="AL189" i="6"/>
  <c r="AA189" i="6"/>
  <c r="AM188" i="6"/>
  <c r="AN188" i="6"/>
  <c r="AO188" i="6"/>
  <c r="AP188" i="6"/>
  <c r="AQ188" i="6"/>
  <c r="AR188" i="6"/>
  <c r="AS188" i="6"/>
  <c r="AT188" i="6"/>
  <c r="AB188" i="6"/>
  <c r="AC188" i="6"/>
  <c r="AD188" i="6"/>
  <c r="AE188" i="6"/>
  <c r="AF188" i="6"/>
  <c r="AG188" i="6"/>
  <c r="AH188" i="6"/>
  <c r="AI188" i="6"/>
  <c r="AJ188" i="6"/>
  <c r="AK188" i="6"/>
  <c r="AL188" i="6"/>
  <c r="AA188" i="6"/>
  <c r="AM187" i="6"/>
  <c r="AN187" i="6"/>
  <c r="AO187" i="6"/>
  <c r="AP187" i="6"/>
  <c r="AQ187" i="6"/>
  <c r="AR187" i="6"/>
  <c r="AS187" i="6"/>
  <c r="AT187" i="6"/>
  <c r="AB187" i="6"/>
  <c r="AC187" i="6"/>
  <c r="AD187" i="6"/>
  <c r="AE187" i="6"/>
  <c r="AF187" i="6"/>
  <c r="AG187" i="6"/>
  <c r="AH187" i="6"/>
  <c r="AI187" i="6"/>
  <c r="AJ187" i="6"/>
  <c r="AK187" i="6"/>
  <c r="AL187" i="6"/>
  <c r="AA187" i="6"/>
  <c r="AM186" i="6"/>
  <c r="AN186" i="6"/>
  <c r="AO186" i="6"/>
  <c r="AP186" i="6"/>
  <c r="AQ186" i="6"/>
  <c r="AR186" i="6"/>
  <c r="AS186" i="6"/>
  <c r="AT186" i="6"/>
  <c r="AB186" i="6"/>
  <c r="AC186" i="6"/>
  <c r="AD186" i="6"/>
  <c r="AE186" i="6"/>
  <c r="AF186" i="6"/>
  <c r="AG186" i="6"/>
  <c r="AH186" i="6"/>
  <c r="AI186" i="6"/>
  <c r="AJ186" i="6"/>
  <c r="AK186" i="6"/>
  <c r="AL186" i="6"/>
  <c r="AA186" i="6"/>
  <c r="AM185" i="6"/>
  <c r="AN185" i="6"/>
  <c r="AO185" i="6"/>
  <c r="AP185" i="6"/>
  <c r="AQ185" i="6"/>
  <c r="AR185" i="6"/>
  <c r="AS185" i="6"/>
  <c r="AT185" i="6"/>
  <c r="AB185" i="6"/>
  <c r="AC185" i="6"/>
  <c r="AD185" i="6"/>
  <c r="AE185" i="6"/>
  <c r="AF185" i="6"/>
  <c r="AG185" i="6"/>
  <c r="AH185" i="6"/>
  <c r="AI185" i="6"/>
  <c r="AJ185" i="6"/>
  <c r="AK185" i="6"/>
  <c r="AL185" i="6"/>
  <c r="AA185" i="6"/>
  <c r="AM184" i="6"/>
  <c r="AN184" i="6"/>
  <c r="AO184" i="6"/>
  <c r="AP184" i="6"/>
  <c r="AQ184" i="6"/>
  <c r="AR184" i="6"/>
  <c r="AS184" i="6"/>
  <c r="AT184" i="6"/>
  <c r="AB184" i="6"/>
  <c r="AC184" i="6"/>
  <c r="AD184" i="6"/>
  <c r="AE184" i="6"/>
  <c r="AF184" i="6"/>
  <c r="AG184" i="6"/>
  <c r="AH184" i="6"/>
  <c r="AI184" i="6"/>
  <c r="AJ184" i="6"/>
  <c r="AK184" i="6"/>
  <c r="AL184" i="6"/>
  <c r="AA184" i="6"/>
  <c r="AM183" i="6"/>
  <c r="AN183" i="6"/>
  <c r="AO183" i="6"/>
  <c r="AP183" i="6"/>
  <c r="AQ183" i="6"/>
  <c r="AR183" i="6"/>
  <c r="AS183" i="6"/>
  <c r="AT183" i="6"/>
  <c r="AB183" i="6"/>
  <c r="AC183" i="6"/>
  <c r="AD183" i="6"/>
  <c r="AE183" i="6"/>
  <c r="AF183" i="6"/>
  <c r="AG183" i="6"/>
  <c r="AH183" i="6"/>
  <c r="AI183" i="6"/>
  <c r="AJ183" i="6"/>
  <c r="AK183" i="6"/>
  <c r="AL183" i="6"/>
  <c r="AA183" i="6"/>
  <c r="AM182" i="6"/>
  <c r="AN182" i="6"/>
  <c r="AO182" i="6"/>
  <c r="AP182" i="6"/>
  <c r="AQ182" i="6"/>
  <c r="AR182" i="6"/>
  <c r="AS182" i="6"/>
  <c r="AT182" i="6"/>
  <c r="AB182" i="6"/>
  <c r="AC182" i="6"/>
  <c r="AD182" i="6"/>
  <c r="AE182" i="6"/>
  <c r="AF182" i="6"/>
  <c r="AG182" i="6"/>
  <c r="AH182" i="6"/>
  <c r="AI182" i="6"/>
  <c r="AJ182" i="6"/>
  <c r="AK182" i="6"/>
  <c r="AL182" i="6"/>
  <c r="AA182" i="6"/>
  <c r="AM181" i="6"/>
  <c r="AN181" i="6"/>
  <c r="AO181" i="6"/>
  <c r="AP181" i="6"/>
  <c r="AQ181" i="6"/>
  <c r="AR181" i="6"/>
  <c r="AS181" i="6"/>
  <c r="AT181" i="6"/>
  <c r="AB181" i="6"/>
  <c r="AC181" i="6"/>
  <c r="AD181" i="6"/>
  <c r="AE181" i="6"/>
  <c r="AF181" i="6"/>
  <c r="AG181" i="6"/>
  <c r="AH181" i="6"/>
  <c r="AI181" i="6"/>
  <c r="AJ181" i="6"/>
  <c r="AK181" i="6"/>
  <c r="AL181" i="6"/>
  <c r="AA181" i="6"/>
  <c r="AM180" i="6"/>
  <c r="AN180" i="6"/>
  <c r="AO180" i="6"/>
  <c r="AP180" i="6"/>
  <c r="AQ180" i="6"/>
  <c r="AR180" i="6"/>
  <c r="AS180" i="6"/>
  <c r="AT180" i="6"/>
  <c r="AB180" i="6"/>
  <c r="AC180" i="6"/>
  <c r="AD180" i="6"/>
  <c r="AE180" i="6"/>
  <c r="AF180" i="6"/>
  <c r="AG180" i="6"/>
  <c r="AH180" i="6"/>
  <c r="AI180" i="6"/>
  <c r="AJ180" i="6"/>
  <c r="AK180" i="6"/>
  <c r="AL180" i="6"/>
  <c r="AA180" i="6"/>
  <c r="AM179" i="6"/>
  <c r="AN179" i="6"/>
  <c r="AO179" i="6"/>
  <c r="AP179" i="6"/>
  <c r="AQ179" i="6"/>
  <c r="AR179" i="6"/>
  <c r="AS179" i="6"/>
  <c r="AT179" i="6"/>
  <c r="AB179" i="6"/>
  <c r="AC179" i="6"/>
  <c r="AD179" i="6"/>
  <c r="AE179" i="6"/>
  <c r="AF179" i="6"/>
  <c r="AG179" i="6"/>
  <c r="AH179" i="6"/>
  <c r="AI179" i="6"/>
  <c r="AJ179" i="6"/>
  <c r="AK179" i="6"/>
  <c r="AL179" i="6"/>
  <c r="AA179" i="6"/>
  <c r="AM178" i="6"/>
  <c r="AN178" i="6"/>
  <c r="AO178" i="6"/>
  <c r="AP178" i="6"/>
  <c r="AQ178" i="6"/>
  <c r="AR178" i="6"/>
  <c r="AS178" i="6"/>
  <c r="AT178" i="6"/>
  <c r="AB178" i="6"/>
  <c r="AC178" i="6"/>
  <c r="AD178" i="6"/>
  <c r="AE178" i="6"/>
  <c r="AF178" i="6"/>
  <c r="AG178" i="6"/>
  <c r="AH178" i="6"/>
  <c r="AI178" i="6"/>
  <c r="AJ178" i="6"/>
  <c r="AK178" i="6"/>
  <c r="AL178" i="6"/>
  <c r="AA178" i="6"/>
  <c r="AM177" i="6"/>
  <c r="AN177" i="6"/>
  <c r="AO177" i="6"/>
  <c r="AP177" i="6"/>
  <c r="AQ177" i="6"/>
  <c r="AR177" i="6"/>
  <c r="AS177" i="6"/>
  <c r="AT177" i="6"/>
  <c r="AB177" i="6"/>
  <c r="AC177" i="6"/>
  <c r="AD177" i="6"/>
  <c r="AE177" i="6"/>
  <c r="AF177" i="6"/>
  <c r="AG177" i="6"/>
  <c r="AH177" i="6"/>
  <c r="AI177" i="6"/>
  <c r="AJ177" i="6"/>
  <c r="AK177" i="6"/>
  <c r="AL177" i="6"/>
  <c r="AA177" i="6"/>
  <c r="AM176" i="6"/>
  <c r="AN176" i="6"/>
  <c r="AO176" i="6"/>
  <c r="AP176" i="6"/>
  <c r="AQ176" i="6"/>
  <c r="AR176" i="6"/>
  <c r="AS176" i="6"/>
  <c r="AT176" i="6"/>
  <c r="AB176" i="6"/>
  <c r="AC176" i="6"/>
  <c r="AD176" i="6"/>
  <c r="AE176" i="6"/>
  <c r="AF176" i="6"/>
  <c r="AG176" i="6"/>
  <c r="AH176" i="6"/>
  <c r="AI176" i="6"/>
  <c r="AJ176" i="6"/>
  <c r="AK176" i="6"/>
  <c r="AL176" i="6"/>
  <c r="AA176" i="6"/>
  <c r="AM175" i="6"/>
  <c r="AN175" i="6"/>
  <c r="AO175" i="6"/>
  <c r="AP175" i="6"/>
  <c r="AQ175" i="6"/>
  <c r="AR175" i="6"/>
  <c r="AS175" i="6"/>
  <c r="AT175" i="6"/>
  <c r="AB175" i="6"/>
  <c r="AC175" i="6"/>
  <c r="AD175" i="6"/>
  <c r="AE175" i="6"/>
  <c r="AF175" i="6"/>
  <c r="AG175" i="6"/>
  <c r="AH175" i="6"/>
  <c r="AI175" i="6"/>
  <c r="AJ175" i="6"/>
  <c r="AK175" i="6"/>
  <c r="AL175" i="6"/>
  <c r="AA175" i="6"/>
  <c r="AM174" i="6"/>
  <c r="AN174" i="6"/>
  <c r="AO174" i="6"/>
  <c r="AP174" i="6"/>
  <c r="AQ174" i="6"/>
  <c r="AR174" i="6"/>
  <c r="AS174" i="6"/>
  <c r="AT174" i="6"/>
  <c r="AB174" i="6"/>
  <c r="AC174" i="6"/>
  <c r="AD174" i="6"/>
  <c r="AE174" i="6"/>
  <c r="AF174" i="6"/>
  <c r="AG174" i="6"/>
  <c r="AH174" i="6"/>
  <c r="AI174" i="6"/>
  <c r="AJ174" i="6"/>
  <c r="AK174" i="6"/>
  <c r="AL174" i="6"/>
  <c r="AA174" i="6"/>
  <c r="AM173" i="6"/>
  <c r="AN173" i="6"/>
  <c r="AO173" i="6"/>
  <c r="AP173" i="6"/>
  <c r="AQ173" i="6"/>
  <c r="AR173" i="6"/>
  <c r="AS173" i="6"/>
  <c r="AT173" i="6"/>
  <c r="AB173" i="6"/>
  <c r="AC173" i="6"/>
  <c r="AD173" i="6"/>
  <c r="AE173" i="6"/>
  <c r="AF173" i="6"/>
  <c r="AG173" i="6"/>
  <c r="AH173" i="6"/>
  <c r="AI173" i="6"/>
  <c r="AJ173" i="6"/>
  <c r="AK173" i="6"/>
  <c r="AL173" i="6"/>
  <c r="AA173" i="6"/>
  <c r="AM172" i="6"/>
  <c r="AN172" i="6"/>
  <c r="AO172" i="6"/>
  <c r="AP172" i="6"/>
  <c r="AQ172" i="6"/>
  <c r="AR172" i="6"/>
  <c r="AS172" i="6"/>
  <c r="AT172" i="6"/>
  <c r="AB172" i="6"/>
  <c r="AC172" i="6"/>
  <c r="AD172" i="6"/>
  <c r="AE172" i="6"/>
  <c r="AF172" i="6"/>
  <c r="AG172" i="6"/>
  <c r="AH172" i="6"/>
  <c r="AI172" i="6"/>
  <c r="AJ172" i="6"/>
  <c r="AK172" i="6"/>
  <c r="AL172" i="6"/>
  <c r="AA172" i="6"/>
  <c r="AM171" i="6"/>
  <c r="AN171" i="6"/>
  <c r="AO171" i="6"/>
  <c r="AP171" i="6"/>
  <c r="AQ171" i="6"/>
  <c r="AR171" i="6"/>
  <c r="AS171" i="6"/>
  <c r="AT171" i="6"/>
  <c r="AB171" i="6"/>
  <c r="AC171" i="6"/>
  <c r="AD171" i="6"/>
  <c r="AE171" i="6"/>
  <c r="AF171" i="6"/>
  <c r="AG171" i="6"/>
  <c r="AH171" i="6"/>
  <c r="AI171" i="6"/>
  <c r="AJ171" i="6"/>
  <c r="AK171" i="6"/>
  <c r="AL171" i="6"/>
  <c r="AA171" i="6"/>
  <c r="AM170" i="6"/>
  <c r="AN170" i="6"/>
  <c r="AO170" i="6"/>
  <c r="AP170" i="6"/>
  <c r="AQ170" i="6"/>
  <c r="AR170" i="6"/>
  <c r="AS170" i="6"/>
  <c r="AT170" i="6"/>
  <c r="AB170" i="6"/>
  <c r="AC170" i="6"/>
  <c r="AD170" i="6"/>
  <c r="AE170" i="6"/>
  <c r="AF170" i="6"/>
  <c r="AG170" i="6"/>
  <c r="AH170" i="6"/>
  <c r="AI170" i="6"/>
  <c r="AJ170" i="6"/>
  <c r="AK170" i="6"/>
  <c r="AL170" i="6"/>
  <c r="AA170" i="6"/>
  <c r="AM169" i="6"/>
  <c r="AN169" i="6"/>
  <c r="AO169" i="6"/>
  <c r="AP169" i="6"/>
  <c r="AQ169" i="6"/>
  <c r="AR169" i="6"/>
  <c r="AS169" i="6"/>
  <c r="AT169" i="6"/>
  <c r="AB169" i="6"/>
  <c r="AC169" i="6"/>
  <c r="AD169" i="6"/>
  <c r="AE169" i="6"/>
  <c r="AF169" i="6"/>
  <c r="AG169" i="6"/>
  <c r="AH169" i="6"/>
  <c r="AI169" i="6"/>
  <c r="AJ169" i="6"/>
  <c r="AK169" i="6"/>
  <c r="AL169" i="6"/>
  <c r="AA169" i="6"/>
  <c r="AM168" i="6"/>
  <c r="AN168" i="6"/>
  <c r="AO168" i="6"/>
  <c r="AP168" i="6"/>
  <c r="AQ168" i="6"/>
  <c r="AR168" i="6"/>
  <c r="AS168" i="6"/>
  <c r="AT168" i="6"/>
  <c r="AB168" i="6"/>
  <c r="AC168" i="6"/>
  <c r="AD168" i="6"/>
  <c r="AE168" i="6"/>
  <c r="AF168" i="6"/>
  <c r="AG168" i="6"/>
  <c r="AH168" i="6"/>
  <c r="AI168" i="6"/>
  <c r="AJ168" i="6"/>
  <c r="AK168" i="6"/>
  <c r="AL168" i="6"/>
  <c r="AA168" i="6"/>
  <c r="AM167" i="6"/>
  <c r="AN167" i="6"/>
  <c r="AO167" i="6"/>
  <c r="AP167" i="6"/>
  <c r="AQ167" i="6"/>
  <c r="AR167" i="6"/>
  <c r="AS167" i="6"/>
  <c r="AT167" i="6"/>
  <c r="AB167" i="6"/>
  <c r="AC167" i="6"/>
  <c r="AD167" i="6"/>
  <c r="AE167" i="6"/>
  <c r="AF167" i="6"/>
  <c r="AG167" i="6"/>
  <c r="AH167" i="6"/>
  <c r="AI167" i="6"/>
  <c r="AJ167" i="6"/>
  <c r="AK167" i="6"/>
  <c r="AL167" i="6"/>
  <c r="AA167" i="6"/>
  <c r="AM166" i="6"/>
  <c r="AN166" i="6"/>
  <c r="AO166" i="6"/>
  <c r="AP166" i="6"/>
  <c r="AQ166" i="6"/>
  <c r="AR166" i="6"/>
  <c r="AS166" i="6"/>
  <c r="AT166" i="6"/>
  <c r="AB166" i="6"/>
  <c r="AC166" i="6"/>
  <c r="AD166" i="6"/>
  <c r="AE166" i="6"/>
  <c r="AF166" i="6"/>
  <c r="AG166" i="6"/>
  <c r="AH166" i="6"/>
  <c r="AI166" i="6"/>
  <c r="AJ166" i="6"/>
  <c r="AK166" i="6"/>
  <c r="AL166" i="6"/>
  <c r="AA166" i="6"/>
  <c r="AM165" i="6"/>
  <c r="AN165" i="6"/>
  <c r="AO165" i="6"/>
  <c r="AP165" i="6"/>
  <c r="AQ165" i="6"/>
  <c r="AR165" i="6"/>
  <c r="AS165" i="6"/>
  <c r="AT165" i="6"/>
  <c r="AB165" i="6"/>
  <c r="AC165" i="6"/>
  <c r="AD165" i="6"/>
  <c r="AE165" i="6"/>
  <c r="AF165" i="6"/>
  <c r="AG165" i="6"/>
  <c r="AH165" i="6"/>
  <c r="AI165" i="6"/>
  <c r="AJ165" i="6"/>
  <c r="AK165" i="6"/>
  <c r="AL165" i="6"/>
  <c r="AA165" i="6"/>
  <c r="AM164" i="6"/>
  <c r="AN164" i="6"/>
  <c r="AO164" i="6"/>
  <c r="AP164" i="6"/>
  <c r="AQ164" i="6"/>
  <c r="AR164" i="6"/>
  <c r="AS164" i="6"/>
  <c r="AT164" i="6"/>
  <c r="AB164" i="6"/>
  <c r="AC164" i="6"/>
  <c r="AD164" i="6"/>
  <c r="AE164" i="6"/>
  <c r="AF164" i="6"/>
  <c r="AG164" i="6"/>
  <c r="AH164" i="6"/>
  <c r="AI164" i="6"/>
  <c r="AJ164" i="6"/>
  <c r="AK164" i="6"/>
  <c r="AL164" i="6"/>
  <c r="AA164" i="6"/>
  <c r="AM163" i="6"/>
  <c r="AN163" i="6"/>
  <c r="AO163" i="6"/>
  <c r="AP163" i="6"/>
  <c r="AQ163" i="6"/>
  <c r="AR163" i="6"/>
  <c r="AS163" i="6"/>
  <c r="AT163" i="6"/>
  <c r="AB163" i="6"/>
  <c r="AC163" i="6"/>
  <c r="AD163" i="6"/>
  <c r="AE163" i="6"/>
  <c r="AF163" i="6"/>
  <c r="AG163" i="6"/>
  <c r="AH163" i="6"/>
  <c r="AI163" i="6"/>
  <c r="AJ163" i="6"/>
  <c r="AK163" i="6"/>
  <c r="AL163" i="6"/>
  <c r="AA163" i="6"/>
  <c r="AM162" i="6"/>
  <c r="AN162" i="6"/>
  <c r="AO162" i="6"/>
  <c r="AP162" i="6"/>
  <c r="AQ162" i="6"/>
  <c r="AR162" i="6"/>
  <c r="AS162" i="6"/>
  <c r="AT162" i="6"/>
  <c r="AB162" i="6"/>
  <c r="AC162" i="6"/>
  <c r="AD162" i="6"/>
  <c r="AE162" i="6"/>
  <c r="AF162" i="6"/>
  <c r="AG162" i="6"/>
  <c r="AH162" i="6"/>
  <c r="AI162" i="6"/>
  <c r="AJ162" i="6"/>
  <c r="AK162" i="6"/>
  <c r="AL162" i="6"/>
  <c r="AA162" i="6"/>
  <c r="AM161" i="6"/>
  <c r="AN161" i="6"/>
  <c r="AO161" i="6"/>
  <c r="AP161" i="6"/>
  <c r="AQ161" i="6"/>
  <c r="AR161" i="6"/>
  <c r="AS161" i="6"/>
  <c r="AT161" i="6"/>
  <c r="AB161" i="6"/>
  <c r="AC161" i="6"/>
  <c r="AD161" i="6"/>
  <c r="AE161" i="6"/>
  <c r="AF161" i="6"/>
  <c r="AG161" i="6"/>
  <c r="AH161" i="6"/>
  <c r="AI161" i="6"/>
  <c r="AJ161" i="6"/>
  <c r="AK161" i="6"/>
  <c r="AL161" i="6"/>
  <c r="AA161" i="6"/>
  <c r="AM160" i="6"/>
  <c r="AN160" i="6"/>
  <c r="AO160" i="6"/>
  <c r="AP160" i="6"/>
  <c r="AQ160" i="6"/>
  <c r="AR160" i="6"/>
  <c r="AS160" i="6"/>
  <c r="AT160" i="6"/>
  <c r="AB160" i="6"/>
  <c r="AC160" i="6"/>
  <c r="AD160" i="6"/>
  <c r="AE160" i="6"/>
  <c r="AF160" i="6"/>
  <c r="AG160" i="6"/>
  <c r="AH160" i="6"/>
  <c r="AI160" i="6"/>
  <c r="AJ160" i="6"/>
  <c r="AK160" i="6"/>
  <c r="AL160" i="6"/>
  <c r="AA160" i="6"/>
  <c r="AM159" i="6"/>
  <c r="AN159" i="6"/>
  <c r="AO159" i="6"/>
  <c r="AP159" i="6"/>
  <c r="AQ159" i="6"/>
  <c r="AR159" i="6"/>
  <c r="AS159" i="6"/>
  <c r="AT159" i="6"/>
  <c r="AB159" i="6"/>
  <c r="AC159" i="6"/>
  <c r="AD159" i="6"/>
  <c r="AE159" i="6"/>
  <c r="AF159" i="6"/>
  <c r="AG159" i="6"/>
  <c r="AH159" i="6"/>
  <c r="AI159" i="6"/>
  <c r="AJ159" i="6"/>
  <c r="AK159" i="6"/>
  <c r="AL159" i="6"/>
  <c r="AA159" i="6"/>
  <c r="AM158" i="6"/>
  <c r="AN158" i="6"/>
  <c r="AO158" i="6"/>
  <c r="AP158" i="6"/>
  <c r="AQ158" i="6"/>
  <c r="AR158" i="6"/>
  <c r="AS158" i="6"/>
  <c r="AT158" i="6"/>
  <c r="AB158" i="6"/>
  <c r="AC158" i="6"/>
  <c r="AD158" i="6"/>
  <c r="AE158" i="6"/>
  <c r="AF158" i="6"/>
  <c r="AG158" i="6"/>
  <c r="AH158" i="6"/>
  <c r="AI158" i="6"/>
  <c r="AJ158" i="6"/>
  <c r="AK158" i="6"/>
  <c r="AL158" i="6"/>
  <c r="AA158" i="6"/>
  <c r="AM157" i="6"/>
  <c r="AN157" i="6"/>
  <c r="AO157" i="6"/>
  <c r="AP157" i="6"/>
  <c r="AQ157" i="6"/>
  <c r="AR157" i="6"/>
  <c r="AS157" i="6"/>
  <c r="AT157" i="6"/>
  <c r="AB157" i="6"/>
  <c r="AC157" i="6"/>
  <c r="AD157" i="6"/>
  <c r="AE157" i="6"/>
  <c r="AF157" i="6"/>
  <c r="AG157" i="6"/>
  <c r="AH157" i="6"/>
  <c r="AI157" i="6"/>
  <c r="AJ157" i="6"/>
  <c r="AK157" i="6"/>
  <c r="AL157" i="6"/>
  <c r="AA157" i="6"/>
  <c r="AM156" i="6"/>
  <c r="AN156" i="6"/>
  <c r="AO156" i="6"/>
  <c r="AP156" i="6"/>
  <c r="AQ156" i="6"/>
  <c r="AR156" i="6"/>
  <c r="AS156" i="6"/>
  <c r="AT156" i="6"/>
  <c r="AB156" i="6"/>
  <c r="AC156" i="6"/>
  <c r="AD156" i="6"/>
  <c r="AE156" i="6"/>
  <c r="AF156" i="6"/>
  <c r="AG156" i="6"/>
  <c r="AH156" i="6"/>
  <c r="AI156" i="6"/>
  <c r="AJ156" i="6"/>
  <c r="AK156" i="6"/>
  <c r="AL156" i="6"/>
  <c r="AA156" i="6"/>
  <c r="AM155" i="6"/>
  <c r="AN155" i="6"/>
  <c r="AO155" i="6"/>
  <c r="AP155" i="6"/>
  <c r="AQ155" i="6"/>
  <c r="AR155" i="6"/>
  <c r="AS155" i="6"/>
  <c r="AT155" i="6"/>
  <c r="AB155" i="6"/>
  <c r="AC155" i="6"/>
  <c r="AD155" i="6"/>
  <c r="AE155" i="6"/>
  <c r="AF155" i="6"/>
  <c r="AG155" i="6"/>
  <c r="AH155" i="6"/>
  <c r="AI155" i="6"/>
  <c r="AJ155" i="6"/>
  <c r="AK155" i="6"/>
  <c r="AL155" i="6"/>
  <c r="AA155" i="6"/>
  <c r="AM154" i="6"/>
  <c r="AN154" i="6"/>
  <c r="AO154" i="6"/>
  <c r="AP154" i="6"/>
  <c r="AQ154" i="6"/>
  <c r="AR154" i="6"/>
  <c r="AS154" i="6"/>
  <c r="AT154" i="6"/>
  <c r="AB154" i="6"/>
  <c r="AC154" i="6"/>
  <c r="AD154" i="6"/>
  <c r="AE154" i="6"/>
  <c r="AF154" i="6"/>
  <c r="AG154" i="6"/>
  <c r="AH154" i="6"/>
  <c r="AI154" i="6"/>
  <c r="AJ154" i="6"/>
  <c r="AK154" i="6"/>
  <c r="AL154" i="6"/>
  <c r="AA154" i="6"/>
  <c r="AM153" i="6"/>
  <c r="AN153" i="6"/>
  <c r="AO153" i="6"/>
  <c r="AP153" i="6"/>
  <c r="AQ153" i="6"/>
  <c r="AR153" i="6"/>
  <c r="AS153" i="6"/>
  <c r="AT153" i="6"/>
  <c r="AB153" i="6"/>
  <c r="AC153" i="6"/>
  <c r="AD153" i="6"/>
  <c r="AE153" i="6"/>
  <c r="AF153" i="6"/>
  <c r="AG153" i="6"/>
  <c r="AH153" i="6"/>
  <c r="AI153" i="6"/>
  <c r="AJ153" i="6"/>
  <c r="AK153" i="6"/>
  <c r="AL153" i="6"/>
  <c r="AA153" i="6"/>
  <c r="AM152" i="6"/>
  <c r="AN152" i="6"/>
  <c r="AO152" i="6"/>
  <c r="AP152" i="6"/>
  <c r="AQ152" i="6"/>
  <c r="AR152" i="6"/>
  <c r="AS152" i="6"/>
  <c r="AT152" i="6"/>
  <c r="AB152" i="6"/>
  <c r="AC152" i="6"/>
  <c r="AD152" i="6"/>
  <c r="AE152" i="6"/>
  <c r="AF152" i="6"/>
  <c r="AG152" i="6"/>
  <c r="AH152" i="6"/>
  <c r="AI152" i="6"/>
  <c r="AJ152" i="6"/>
  <c r="AK152" i="6"/>
  <c r="AL152" i="6"/>
  <c r="AA152" i="6"/>
  <c r="AM151" i="6"/>
  <c r="AN151" i="6"/>
  <c r="AO151" i="6"/>
  <c r="AP151" i="6"/>
  <c r="AQ151" i="6"/>
  <c r="AR151" i="6"/>
  <c r="AS151" i="6"/>
  <c r="AT151" i="6"/>
  <c r="AB151" i="6"/>
  <c r="AC151" i="6"/>
  <c r="AD151" i="6"/>
  <c r="AE151" i="6"/>
  <c r="AF151" i="6"/>
  <c r="AG151" i="6"/>
  <c r="AH151" i="6"/>
  <c r="AI151" i="6"/>
  <c r="AJ151" i="6"/>
  <c r="AK151" i="6"/>
  <c r="AL151" i="6"/>
  <c r="AA151" i="6"/>
  <c r="AM150" i="6"/>
  <c r="AN150" i="6"/>
  <c r="AO150" i="6"/>
  <c r="AP150" i="6"/>
  <c r="AQ150" i="6"/>
  <c r="AR150" i="6"/>
  <c r="AS150" i="6"/>
  <c r="AT150" i="6"/>
  <c r="AB150" i="6"/>
  <c r="AC150" i="6"/>
  <c r="AD150" i="6"/>
  <c r="AE150" i="6"/>
  <c r="AF150" i="6"/>
  <c r="AG150" i="6"/>
  <c r="AH150" i="6"/>
  <c r="AI150" i="6"/>
  <c r="AJ150" i="6"/>
  <c r="AK150" i="6"/>
  <c r="AL150" i="6"/>
  <c r="AA150" i="6"/>
  <c r="AM149" i="6"/>
  <c r="AN149" i="6"/>
  <c r="AO149" i="6"/>
  <c r="AP149" i="6"/>
  <c r="AQ149" i="6"/>
  <c r="AR149" i="6"/>
  <c r="AS149" i="6"/>
  <c r="AT149" i="6"/>
  <c r="AB149" i="6"/>
  <c r="AC149" i="6"/>
  <c r="AD149" i="6"/>
  <c r="AE149" i="6"/>
  <c r="AF149" i="6"/>
  <c r="AG149" i="6"/>
  <c r="AH149" i="6"/>
  <c r="AI149" i="6"/>
  <c r="AJ149" i="6"/>
  <c r="AK149" i="6"/>
  <c r="AL149" i="6"/>
  <c r="AA149" i="6"/>
  <c r="AM148" i="6"/>
  <c r="AN148" i="6"/>
  <c r="AO148" i="6"/>
  <c r="AP148" i="6"/>
  <c r="AQ148" i="6"/>
  <c r="AR148" i="6"/>
  <c r="AS148" i="6"/>
  <c r="AT148" i="6"/>
  <c r="AB148" i="6"/>
  <c r="AC148" i="6"/>
  <c r="AD148" i="6"/>
  <c r="AE148" i="6"/>
  <c r="AF148" i="6"/>
  <c r="AG148" i="6"/>
  <c r="AH148" i="6"/>
  <c r="AI148" i="6"/>
  <c r="AJ148" i="6"/>
  <c r="AK148" i="6"/>
  <c r="AL148" i="6"/>
  <c r="AA148" i="6"/>
  <c r="AM147" i="6"/>
  <c r="AN147" i="6"/>
  <c r="AO147" i="6"/>
  <c r="AP147" i="6"/>
  <c r="AQ147" i="6"/>
  <c r="AR147" i="6"/>
  <c r="AS147" i="6"/>
  <c r="AT147" i="6"/>
  <c r="AB147" i="6"/>
  <c r="AC147" i="6"/>
  <c r="AD147" i="6"/>
  <c r="AE147" i="6"/>
  <c r="AF147" i="6"/>
  <c r="AG147" i="6"/>
  <c r="AH147" i="6"/>
  <c r="AI147" i="6"/>
  <c r="AJ147" i="6"/>
  <c r="AK147" i="6"/>
  <c r="AL147" i="6"/>
  <c r="AA147" i="6"/>
  <c r="AM146" i="6"/>
  <c r="AN146" i="6"/>
  <c r="AO146" i="6"/>
  <c r="AP146" i="6"/>
  <c r="AQ146" i="6"/>
  <c r="AR146" i="6"/>
  <c r="AS146" i="6"/>
  <c r="AT146" i="6"/>
  <c r="AB146" i="6"/>
  <c r="AC146" i="6"/>
  <c r="AD146" i="6"/>
  <c r="AE146" i="6"/>
  <c r="AF146" i="6"/>
  <c r="AG146" i="6"/>
  <c r="AH146" i="6"/>
  <c r="AI146" i="6"/>
  <c r="AJ146" i="6"/>
  <c r="AK146" i="6"/>
  <c r="AL146" i="6"/>
  <c r="AA146" i="6"/>
  <c r="AM145" i="6"/>
  <c r="AN145" i="6"/>
  <c r="AO145" i="6"/>
  <c r="AP145" i="6"/>
  <c r="AQ145" i="6"/>
  <c r="AR145" i="6"/>
  <c r="AS145" i="6"/>
  <c r="AT145" i="6"/>
  <c r="AB145" i="6"/>
  <c r="AC145" i="6"/>
  <c r="AD145" i="6"/>
  <c r="AE145" i="6"/>
  <c r="AF145" i="6"/>
  <c r="AG145" i="6"/>
  <c r="AH145" i="6"/>
  <c r="AI145" i="6"/>
  <c r="AJ145" i="6"/>
  <c r="AK145" i="6"/>
  <c r="AL145" i="6"/>
  <c r="AA145" i="6"/>
  <c r="AM144" i="6"/>
  <c r="AN144" i="6"/>
  <c r="AO144" i="6"/>
  <c r="AP144" i="6"/>
  <c r="AQ144" i="6"/>
  <c r="AR144" i="6"/>
  <c r="AS144" i="6"/>
  <c r="AT144" i="6"/>
  <c r="AB144" i="6"/>
  <c r="AC144" i="6"/>
  <c r="AD144" i="6"/>
  <c r="AE144" i="6"/>
  <c r="AF144" i="6"/>
  <c r="AG144" i="6"/>
  <c r="AH144" i="6"/>
  <c r="AI144" i="6"/>
  <c r="AJ144" i="6"/>
  <c r="AK144" i="6"/>
  <c r="AL144" i="6"/>
  <c r="AA144" i="6"/>
  <c r="AM143" i="6"/>
  <c r="AN143" i="6"/>
  <c r="AO143" i="6"/>
  <c r="AP143" i="6"/>
  <c r="AQ143" i="6"/>
  <c r="AR143" i="6"/>
  <c r="AS143" i="6"/>
  <c r="AT143" i="6"/>
  <c r="AB143" i="6"/>
  <c r="AC143" i="6"/>
  <c r="AD143" i="6"/>
  <c r="AE143" i="6"/>
  <c r="AF143" i="6"/>
  <c r="AG143" i="6"/>
  <c r="AH143" i="6"/>
  <c r="AI143" i="6"/>
  <c r="AJ143" i="6"/>
  <c r="AK143" i="6"/>
  <c r="AL143" i="6"/>
  <c r="AA143" i="6"/>
  <c r="AM142" i="6"/>
  <c r="AN142" i="6"/>
  <c r="AO142" i="6"/>
  <c r="AP142" i="6"/>
  <c r="AQ142" i="6"/>
  <c r="AR142" i="6"/>
  <c r="AS142" i="6"/>
  <c r="AT142" i="6"/>
  <c r="AB142" i="6"/>
  <c r="AC142" i="6"/>
  <c r="AD142" i="6"/>
  <c r="AE142" i="6"/>
  <c r="AF142" i="6"/>
  <c r="AG142" i="6"/>
  <c r="AH142" i="6"/>
  <c r="AI142" i="6"/>
  <c r="AJ142" i="6"/>
  <c r="AK142" i="6"/>
  <c r="AL142" i="6"/>
  <c r="AA142" i="6"/>
  <c r="AM141" i="6"/>
  <c r="AN141" i="6"/>
  <c r="AO141" i="6"/>
  <c r="AP141" i="6"/>
  <c r="AQ141" i="6"/>
  <c r="AR141" i="6"/>
  <c r="AS141" i="6"/>
  <c r="AT141" i="6"/>
  <c r="AB141" i="6"/>
  <c r="AC141" i="6"/>
  <c r="AD141" i="6"/>
  <c r="AE141" i="6"/>
  <c r="AF141" i="6"/>
  <c r="AG141" i="6"/>
  <c r="AH141" i="6"/>
  <c r="AI141" i="6"/>
  <c r="AJ141" i="6"/>
  <c r="AK141" i="6"/>
  <c r="AL141" i="6"/>
  <c r="AA141" i="6"/>
  <c r="AM140" i="6"/>
  <c r="AN140" i="6"/>
  <c r="AO140" i="6"/>
  <c r="AP140" i="6"/>
  <c r="AQ140" i="6"/>
  <c r="AR140" i="6"/>
  <c r="AS140" i="6"/>
  <c r="AT140" i="6"/>
  <c r="AB140" i="6"/>
  <c r="AC140" i="6"/>
  <c r="AD140" i="6"/>
  <c r="AE140" i="6"/>
  <c r="AF140" i="6"/>
  <c r="AG140" i="6"/>
  <c r="AH140" i="6"/>
  <c r="AI140" i="6"/>
  <c r="AJ140" i="6"/>
  <c r="AK140" i="6"/>
  <c r="AL140" i="6"/>
  <c r="AA140" i="6"/>
  <c r="AM139" i="6"/>
  <c r="AN139" i="6"/>
  <c r="AO139" i="6"/>
  <c r="AP139" i="6"/>
  <c r="AQ139" i="6"/>
  <c r="AR139" i="6"/>
  <c r="AS139" i="6"/>
  <c r="AT139" i="6"/>
  <c r="AB139" i="6"/>
  <c r="AC139" i="6"/>
  <c r="AD139" i="6"/>
  <c r="AE139" i="6"/>
  <c r="AF139" i="6"/>
  <c r="AG139" i="6"/>
  <c r="AH139" i="6"/>
  <c r="AI139" i="6"/>
  <c r="AJ139" i="6"/>
  <c r="AK139" i="6"/>
  <c r="AL139" i="6"/>
  <c r="AA139" i="6"/>
  <c r="AM138" i="6"/>
  <c r="AN138" i="6"/>
  <c r="AO138" i="6"/>
  <c r="AP138" i="6"/>
  <c r="AQ138" i="6"/>
  <c r="AR138" i="6"/>
  <c r="AS138" i="6"/>
  <c r="AT138" i="6"/>
  <c r="AB138" i="6"/>
  <c r="AC138" i="6"/>
  <c r="AD138" i="6"/>
  <c r="AE138" i="6"/>
  <c r="AF138" i="6"/>
  <c r="AG138" i="6"/>
  <c r="AH138" i="6"/>
  <c r="AI138" i="6"/>
  <c r="AJ138" i="6"/>
  <c r="AK138" i="6"/>
  <c r="AL138" i="6"/>
  <c r="AA138" i="6"/>
  <c r="AM137" i="6"/>
  <c r="AN137" i="6"/>
  <c r="AO137" i="6"/>
  <c r="AP137" i="6"/>
  <c r="AQ137" i="6"/>
  <c r="AR137" i="6"/>
  <c r="AS137" i="6"/>
  <c r="AT137" i="6"/>
  <c r="AB137" i="6"/>
  <c r="AC137" i="6"/>
  <c r="AD137" i="6"/>
  <c r="AE137" i="6"/>
  <c r="AF137" i="6"/>
  <c r="AG137" i="6"/>
  <c r="AH137" i="6"/>
  <c r="AI137" i="6"/>
  <c r="AJ137" i="6"/>
  <c r="AK137" i="6"/>
  <c r="AL137" i="6"/>
  <c r="AA137" i="6"/>
  <c r="AM136" i="6"/>
  <c r="AN136" i="6"/>
  <c r="AO136" i="6"/>
  <c r="AP136" i="6"/>
  <c r="AQ136" i="6"/>
  <c r="AR136" i="6"/>
  <c r="AS136" i="6"/>
  <c r="AT136" i="6"/>
  <c r="AB136" i="6"/>
  <c r="AC136" i="6"/>
  <c r="AD136" i="6"/>
  <c r="AE136" i="6"/>
  <c r="AF136" i="6"/>
  <c r="AG136" i="6"/>
  <c r="AH136" i="6"/>
  <c r="AI136" i="6"/>
  <c r="AJ136" i="6"/>
  <c r="AK136" i="6"/>
  <c r="AL136" i="6"/>
  <c r="AA136" i="6"/>
  <c r="AM135" i="6"/>
  <c r="AN135" i="6"/>
  <c r="AO135" i="6"/>
  <c r="AP135" i="6"/>
  <c r="AQ135" i="6"/>
  <c r="AR135" i="6"/>
  <c r="AS135" i="6"/>
  <c r="AT135" i="6"/>
  <c r="AB135" i="6"/>
  <c r="AC135" i="6"/>
  <c r="AD135" i="6"/>
  <c r="AE135" i="6"/>
  <c r="AF135" i="6"/>
  <c r="AG135" i="6"/>
  <c r="AH135" i="6"/>
  <c r="AI135" i="6"/>
  <c r="AJ135" i="6"/>
  <c r="AK135" i="6"/>
  <c r="AL135" i="6"/>
  <c r="AA135" i="6"/>
  <c r="AM134" i="6"/>
  <c r="AN134" i="6"/>
  <c r="AO134" i="6"/>
  <c r="AP134" i="6"/>
  <c r="AQ134" i="6"/>
  <c r="AR134" i="6"/>
  <c r="AS134" i="6"/>
  <c r="AT134" i="6"/>
  <c r="AB134" i="6"/>
  <c r="AC134" i="6"/>
  <c r="AD134" i="6"/>
  <c r="AE134" i="6"/>
  <c r="AF134" i="6"/>
  <c r="AG134" i="6"/>
  <c r="AH134" i="6"/>
  <c r="AI134" i="6"/>
  <c r="AJ134" i="6"/>
  <c r="AK134" i="6"/>
  <c r="AL134" i="6"/>
  <c r="AA134" i="6"/>
  <c r="AM133" i="6"/>
  <c r="AN133" i="6"/>
  <c r="AO133" i="6"/>
  <c r="AP133" i="6"/>
  <c r="AQ133" i="6"/>
  <c r="AR133" i="6"/>
  <c r="AS133" i="6"/>
  <c r="AT133" i="6"/>
  <c r="AB133" i="6"/>
  <c r="AC133" i="6"/>
  <c r="AD133" i="6"/>
  <c r="AE133" i="6"/>
  <c r="AF133" i="6"/>
  <c r="AG133" i="6"/>
  <c r="AH133" i="6"/>
  <c r="AI133" i="6"/>
  <c r="AJ133" i="6"/>
  <c r="AK133" i="6"/>
  <c r="AL133" i="6"/>
  <c r="AA133" i="6"/>
  <c r="AM132" i="6"/>
  <c r="AN132" i="6"/>
  <c r="AO132" i="6"/>
  <c r="AP132" i="6"/>
  <c r="AQ132" i="6"/>
  <c r="AR132" i="6"/>
  <c r="AS132" i="6"/>
  <c r="AT132" i="6"/>
  <c r="AB132" i="6"/>
  <c r="AC132" i="6"/>
  <c r="AD132" i="6"/>
  <c r="AE132" i="6"/>
  <c r="AF132" i="6"/>
  <c r="AG132" i="6"/>
  <c r="AH132" i="6"/>
  <c r="AI132" i="6"/>
  <c r="AJ132" i="6"/>
  <c r="AK132" i="6"/>
  <c r="AL132" i="6"/>
  <c r="AA132" i="6"/>
  <c r="AM131" i="6"/>
  <c r="AN131" i="6"/>
  <c r="AO131" i="6"/>
  <c r="AP131" i="6"/>
  <c r="AQ131" i="6"/>
  <c r="AR131" i="6"/>
  <c r="AS131" i="6"/>
  <c r="AT131" i="6"/>
  <c r="AB131" i="6"/>
  <c r="AC131" i="6"/>
  <c r="AD131" i="6"/>
  <c r="AE131" i="6"/>
  <c r="AF131" i="6"/>
  <c r="AG131" i="6"/>
  <c r="AH131" i="6"/>
  <c r="AI131" i="6"/>
  <c r="AJ131" i="6"/>
  <c r="AK131" i="6"/>
  <c r="AL131" i="6"/>
  <c r="AA131" i="6"/>
  <c r="AM130" i="6"/>
  <c r="AN130" i="6"/>
  <c r="AO130" i="6"/>
  <c r="AP130" i="6"/>
  <c r="AQ130" i="6"/>
  <c r="AR130" i="6"/>
  <c r="AS130" i="6"/>
  <c r="AT130" i="6"/>
  <c r="AB130" i="6"/>
  <c r="AC130" i="6"/>
  <c r="AD130" i="6"/>
  <c r="AE130" i="6"/>
  <c r="AF130" i="6"/>
  <c r="AG130" i="6"/>
  <c r="AH130" i="6"/>
  <c r="AI130" i="6"/>
  <c r="AJ130" i="6"/>
  <c r="AK130" i="6"/>
  <c r="AL130" i="6"/>
  <c r="AA130" i="6"/>
  <c r="AM129" i="6"/>
  <c r="AN129" i="6"/>
  <c r="AO129" i="6"/>
  <c r="AP129" i="6"/>
  <c r="AQ129" i="6"/>
  <c r="AR129" i="6"/>
  <c r="AS129" i="6"/>
  <c r="AT129" i="6"/>
  <c r="AB129" i="6"/>
  <c r="AC129" i="6"/>
  <c r="AD129" i="6"/>
  <c r="AE129" i="6"/>
  <c r="AF129" i="6"/>
  <c r="AG129" i="6"/>
  <c r="AH129" i="6"/>
  <c r="AI129" i="6"/>
  <c r="AJ129" i="6"/>
  <c r="AK129" i="6"/>
  <c r="AL129" i="6"/>
  <c r="AA129" i="6"/>
  <c r="AM128" i="6"/>
  <c r="AN128" i="6"/>
  <c r="AO128" i="6"/>
  <c r="AP128" i="6"/>
  <c r="AQ128" i="6"/>
  <c r="AR128" i="6"/>
  <c r="AS128" i="6"/>
  <c r="AT128" i="6"/>
  <c r="AB128" i="6"/>
  <c r="AC128" i="6"/>
  <c r="AD128" i="6"/>
  <c r="AE128" i="6"/>
  <c r="AF128" i="6"/>
  <c r="AG128" i="6"/>
  <c r="AH128" i="6"/>
  <c r="AI128" i="6"/>
  <c r="AJ128" i="6"/>
  <c r="AK128" i="6"/>
  <c r="AL128" i="6"/>
  <c r="AA128" i="6"/>
  <c r="AM127" i="6"/>
  <c r="AN127" i="6"/>
  <c r="AO127" i="6"/>
  <c r="AP127" i="6"/>
  <c r="AQ127" i="6"/>
  <c r="AR127" i="6"/>
  <c r="AS127" i="6"/>
  <c r="AT127" i="6"/>
  <c r="AB127" i="6"/>
  <c r="AC127" i="6"/>
  <c r="AD127" i="6"/>
  <c r="AE127" i="6"/>
  <c r="AF127" i="6"/>
  <c r="AG127" i="6"/>
  <c r="AH127" i="6"/>
  <c r="AI127" i="6"/>
  <c r="AJ127" i="6"/>
  <c r="AK127" i="6"/>
  <c r="AL127" i="6"/>
  <c r="AA127" i="6"/>
  <c r="AM126" i="6"/>
  <c r="AN126" i="6"/>
  <c r="AO126" i="6"/>
  <c r="AP126" i="6"/>
  <c r="AQ126" i="6"/>
  <c r="AR126" i="6"/>
  <c r="AS126" i="6"/>
  <c r="AT126" i="6"/>
  <c r="AB126" i="6"/>
  <c r="AC126" i="6"/>
  <c r="AD126" i="6"/>
  <c r="AE126" i="6"/>
  <c r="AF126" i="6"/>
  <c r="AG126" i="6"/>
  <c r="AH126" i="6"/>
  <c r="AI126" i="6"/>
  <c r="AJ126" i="6"/>
  <c r="AK126" i="6"/>
  <c r="AL126" i="6"/>
  <c r="AA126" i="6"/>
  <c r="AM125" i="6"/>
  <c r="AN125" i="6"/>
  <c r="AO125" i="6"/>
  <c r="AP125" i="6"/>
  <c r="AQ125" i="6"/>
  <c r="AR125" i="6"/>
  <c r="AS125" i="6"/>
  <c r="AT125" i="6"/>
  <c r="AB125" i="6"/>
  <c r="AC125" i="6"/>
  <c r="AD125" i="6"/>
  <c r="AE125" i="6"/>
  <c r="AF125" i="6"/>
  <c r="AG125" i="6"/>
  <c r="AH125" i="6"/>
  <c r="AI125" i="6"/>
  <c r="AJ125" i="6"/>
  <c r="AK125" i="6"/>
  <c r="AL125" i="6"/>
  <c r="AA125" i="6"/>
  <c r="AM124" i="6"/>
  <c r="AN124" i="6"/>
  <c r="AO124" i="6"/>
  <c r="AP124" i="6"/>
  <c r="AQ124" i="6"/>
  <c r="AR124" i="6"/>
  <c r="AS124" i="6"/>
  <c r="AT124" i="6"/>
  <c r="AB124" i="6"/>
  <c r="AC124" i="6"/>
  <c r="AD124" i="6"/>
  <c r="AE124" i="6"/>
  <c r="AF124" i="6"/>
  <c r="AG124" i="6"/>
  <c r="AH124" i="6"/>
  <c r="AI124" i="6"/>
  <c r="AJ124" i="6"/>
  <c r="AK124" i="6"/>
  <c r="AL124" i="6"/>
  <c r="AA124" i="6"/>
  <c r="AM123" i="6"/>
  <c r="AN123" i="6"/>
  <c r="AO123" i="6"/>
  <c r="AP123" i="6"/>
  <c r="AQ123" i="6"/>
  <c r="AR123" i="6"/>
  <c r="AS123" i="6"/>
  <c r="AT123" i="6"/>
  <c r="AB123" i="6"/>
  <c r="AC123" i="6"/>
  <c r="AD123" i="6"/>
  <c r="AE123" i="6"/>
  <c r="AF123" i="6"/>
  <c r="AG123" i="6"/>
  <c r="AH123" i="6"/>
  <c r="AI123" i="6"/>
  <c r="AJ123" i="6"/>
  <c r="AK123" i="6"/>
  <c r="AL123" i="6"/>
  <c r="AA123" i="6"/>
  <c r="AM122" i="6"/>
  <c r="AN122" i="6"/>
  <c r="AO122" i="6"/>
  <c r="AP122" i="6"/>
  <c r="AQ122" i="6"/>
  <c r="AR122" i="6"/>
  <c r="AS122" i="6"/>
  <c r="AT122" i="6"/>
  <c r="AB122" i="6"/>
  <c r="AC122" i="6"/>
  <c r="AD122" i="6"/>
  <c r="AE122" i="6"/>
  <c r="AF122" i="6"/>
  <c r="AG122" i="6"/>
  <c r="AH122" i="6"/>
  <c r="AI122" i="6"/>
  <c r="AJ122" i="6"/>
  <c r="AK122" i="6"/>
  <c r="AL122" i="6"/>
  <c r="AA122" i="6"/>
  <c r="AM121" i="6"/>
  <c r="AN121" i="6"/>
  <c r="AO121" i="6"/>
  <c r="AP121" i="6"/>
  <c r="AQ121" i="6"/>
  <c r="AR121" i="6"/>
  <c r="AS121" i="6"/>
  <c r="AT121" i="6"/>
  <c r="AB121" i="6"/>
  <c r="AC121" i="6"/>
  <c r="AD121" i="6"/>
  <c r="AE121" i="6"/>
  <c r="AF121" i="6"/>
  <c r="AG121" i="6"/>
  <c r="AH121" i="6"/>
  <c r="AI121" i="6"/>
  <c r="AJ121" i="6"/>
  <c r="AK121" i="6"/>
  <c r="AL121" i="6"/>
  <c r="AA121" i="6"/>
  <c r="AM120" i="6"/>
  <c r="AN120" i="6"/>
  <c r="AO120" i="6"/>
  <c r="AP120" i="6"/>
  <c r="AQ120" i="6"/>
  <c r="AR120" i="6"/>
  <c r="AS120" i="6"/>
  <c r="AT120" i="6"/>
  <c r="AB120" i="6"/>
  <c r="AC120" i="6"/>
  <c r="AD120" i="6"/>
  <c r="AE120" i="6"/>
  <c r="AF120" i="6"/>
  <c r="AG120" i="6"/>
  <c r="AH120" i="6"/>
  <c r="AI120" i="6"/>
  <c r="AJ120" i="6"/>
  <c r="AK120" i="6"/>
  <c r="AL120" i="6"/>
  <c r="AA120" i="6"/>
  <c r="AM119" i="6"/>
  <c r="AN119" i="6"/>
  <c r="AO119" i="6"/>
  <c r="AP119" i="6"/>
  <c r="AQ119" i="6"/>
  <c r="AR119" i="6"/>
  <c r="AS119" i="6"/>
  <c r="AT119" i="6"/>
  <c r="AB119" i="6"/>
  <c r="AC119" i="6"/>
  <c r="AD119" i="6"/>
  <c r="AE119" i="6"/>
  <c r="AF119" i="6"/>
  <c r="AG119" i="6"/>
  <c r="AH119" i="6"/>
  <c r="AI119" i="6"/>
  <c r="AJ119" i="6"/>
  <c r="AK119" i="6"/>
  <c r="AL119" i="6"/>
  <c r="AA119" i="6"/>
  <c r="AM118" i="6"/>
  <c r="AN118" i="6"/>
  <c r="AO118" i="6"/>
  <c r="AP118" i="6"/>
  <c r="AQ118" i="6"/>
  <c r="AR118" i="6"/>
  <c r="AS118" i="6"/>
  <c r="AT118" i="6"/>
  <c r="AB118" i="6"/>
  <c r="AC118" i="6"/>
  <c r="AD118" i="6"/>
  <c r="AE118" i="6"/>
  <c r="AF118" i="6"/>
  <c r="AG118" i="6"/>
  <c r="AH118" i="6"/>
  <c r="AI118" i="6"/>
  <c r="AJ118" i="6"/>
  <c r="AK118" i="6"/>
  <c r="AL118" i="6"/>
  <c r="AA118" i="6"/>
  <c r="AM117" i="6"/>
  <c r="AN117" i="6"/>
  <c r="AO117" i="6"/>
  <c r="AP117" i="6"/>
  <c r="AQ117" i="6"/>
  <c r="AR117" i="6"/>
  <c r="AS117" i="6"/>
  <c r="AT117" i="6"/>
  <c r="AB117" i="6"/>
  <c r="AC117" i="6"/>
  <c r="AD117" i="6"/>
  <c r="AE117" i="6"/>
  <c r="AF117" i="6"/>
  <c r="AG117" i="6"/>
  <c r="AH117" i="6"/>
  <c r="AI117" i="6"/>
  <c r="AJ117" i="6"/>
  <c r="AK117" i="6"/>
  <c r="AL117" i="6"/>
  <c r="AA117" i="6"/>
  <c r="AM116" i="6"/>
  <c r="AN116" i="6"/>
  <c r="AO116" i="6"/>
  <c r="AP116" i="6"/>
  <c r="AQ116" i="6"/>
  <c r="AR116" i="6"/>
  <c r="AS116" i="6"/>
  <c r="AT116" i="6"/>
  <c r="AB116" i="6"/>
  <c r="AC116" i="6"/>
  <c r="AD116" i="6"/>
  <c r="AE116" i="6"/>
  <c r="AF116" i="6"/>
  <c r="AG116" i="6"/>
  <c r="AH116" i="6"/>
  <c r="AI116" i="6"/>
  <c r="AJ116" i="6"/>
  <c r="AK116" i="6"/>
  <c r="AL116" i="6"/>
  <c r="AA116" i="6"/>
  <c r="AM115" i="6"/>
  <c r="AN115" i="6"/>
  <c r="AO115" i="6"/>
  <c r="AP115" i="6"/>
  <c r="AQ115" i="6"/>
  <c r="AR115" i="6"/>
  <c r="AS115" i="6"/>
  <c r="AT115" i="6"/>
  <c r="AB115" i="6"/>
  <c r="AC115" i="6"/>
  <c r="AD115" i="6"/>
  <c r="AE115" i="6"/>
  <c r="AF115" i="6"/>
  <c r="AG115" i="6"/>
  <c r="AH115" i="6"/>
  <c r="AI115" i="6"/>
  <c r="AJ115" i="6"/>
  <c r="AK115" i="6"/>
  <c r="AL115" i="6"/>
  <c r="AA115" i="6"/>
  <c r="AM114" i="6"/>
  <c r="AN114" i="6"/>
  <c r="AO114" i="6"/>
  <c r="AP114" i="6"/>
  <c r="AQ114" i="6"/>
  <c r="AR114" i="6"/>
  <c r="AS114" i="6"/>
  <c r="AT114" i="6"/>
  <c r="AB114" i="6"/>
  <c r="AC114" i="6"/>
  <c r="AD114" i="6"/>
  <c r="AE114" i="6"/>
  <c r="AF114" i="6"/>
  <c r="AG114" i="6"/>
  <c r="AH114" i="6"/>
  <c r="AI114" i="6"/>
  <c r="AJ114" i="6"/>
  <c r="AK114" i="6"/>
  <c r="AL114" i="6"/>
  <c r="AA114" i="6"/>
  <c r="AM113" i="6"/>
  <c r="AN113" i="6"/>
  <c r="AO113" i="6"/>
  <c r="AP113" i="6"/>
  <c r="AQ113" i="6"/>
  <c r="AR113" i="6"/>
  <c r="AS113" i="6"/>
  <c r="AT113" i="6"/>
  <c r="AB113" i="6"/>
  <c r="AC113" i="6"/>
  <c r="AD113" i="6"/>
  <c r="AE113" i="6"/>
  <c r="AF113" i="6"/>
  <c r="AG113" i="6"/>
  <c r="AH113" i="6"/>
  <c r="AI113" i="6"/>
  <c r="AJ113" i="6"/>
  <c r="AK113" i="6"/>
  <c r="AL113" i="6"/>
  <c r="AA113" i="6"/>
  <c r="AM112" i="6"/>
  <c r="AN112" i="6"/>
  <c r="AO112" i="6"/>
  <c r="AP112" i="6"/>
  <c r="AQ112" i="6"/>
  <c r="AR112" i="6"/>
  <c r="AS112" i="6"/>
  <c r="AT112" i="6"/>
  <c r="AB112" i="6"/>
  <c r="AC112" i="6"/>
  <c r="AD112" i="6"/>
  <c r="AE112" i="6"/>
  <c r="AF112" i="6"/>
  <c r="AG112" i="6"/>
  <c r="AH112" i="6"/>
  <c r="AI112" i="6"/>
  <c r="AJ112" i="6"/>
  <c r="AK112" i="6"/>
  <c r="AL112" i="6"/>
  <c r="AA112" i="6"/>
  <c r="AM111" i="6"/>
  <c r="AN111" i="6"/>
  <c r="AO111" i="6"/>
  <c r="AP111" i="6"/>
  <c r="AQ111" i="6"/>
  <c r="AR111" i="6"/>
  <c r="AS111" i="6"/>
  <c r="AT111" i="6"/>
  <c r="AB111" i="6"/>
  <c r="AC111" i="6"/>
  <c r="AD111" i="6"/>
  <c r="AE111" i="6"/>
  <c r="AF111" i="6"/>
  <c r="AG111" i="6"/>
  <c r="AH111" i="6"/>
  <c r="AI111" i="6"/>
  <c r="AJ111" i="6"/>
  <c r="AK111" i="6"/>
  <c r="AL111" i="6"/>
  <c r="AA111" i="6"/>
  <c r="AM110" i="6"/>
  <c r="AN110" i="6"/>
  <c r="AO110" i="6"/>
  <c r="AP110" i="6"/>
  <c r="AQ110" i="6"/>
  <c r="AR110" i="6"/>
  <c r="AS110" i="6"/>
  <c r="AT110" i="6"/>
  <c r="AB110" i="6"/>
  <c r="AC110" i="6"/>
  <c r="AD110" i="6"/>
  <c r="AE110" i="6"/>
  <c r="AF110" i="6"/>
  <c r="AG110" i="6"/>
  <c r="AH110" i="6"/>
  <c r="AI110" i="6"/>
  <c r="AJ110" i="6"/>
  <c r="AK110" i="6"/>
  <c r="AL110" i="6"/>
  <c r="AA110" i="6"/>
  <c r="AM109" i="6"/>
  <c r="AN109" i="6"/>
  <c r="AO109" i="6"/>
  <c r="AP109" i="6"/>
  <c r="AQ109" i="6"/>
  <c r="AR109" i="6"/>
  <c r="AS109" i="6"/>
  <c r="AT109" i="6"/>
  <c r="AB109" i="6"/>
  <c r="AC109" i="6"/>
  <c r="AD109" i="6"/>
  <c r="AE109" i="6"/>
  <c r="AF109" i="6"/>
  <c r="AG109" i="6"/>
  <c r="AH109" i="6"/>
  <c r="AI109" i="6"/>
  <c r="AJ109" i="6"/>
  <c r="AK109" i="6"/>
  <c r="AL109" i="6"/>
  <c r="AA109" i="6"/>
  <c r="AM108" i="6"/>
  <c r="AN108" i="6"/>
  <c r="AO108" i="6"/>
  <c r="AP108" i="6"/>
  <c r="AQ108" i="6"/>
  <c r="AR108" i="6"/>
  <c r="AS108" i="6"/>
  <c r="AT108" i="6"/>
  <c r="AB108" i="6"/>
  <c r="AC108" i="6"/>
  <c r="AD108" i="6"/>
  <c r="AE108" i="6"/>
  <c r="AF108" i="6"/>
  <c r="AG108" i="6"/>
  <c r="AH108" i="6"/>
  <c r="AI108" i="6"/>
  <c r="AJ108" i="6"/>
  <c r="AK108" i="6"/>
  <c r="AL108" i="6"/>
  <c r="AA108" i="6"/>
  <c r="AM107" i="6"/>
  <c r="AN107" i="6"/>
  <c r="AO107" i="6"/>
  <c r="AP107" i="6"/>
  <c r="AQ107" i="6"/>
  <c r="AR107" i="6"/>
  <c r="AS107" i="6"/>
  <c r="AT107" i="6"/>
  <c r="AB107" i="6"/>
  <c r="AC107" i="6"/>
  <c r="AD107" i="6"/>
  <c r="AE107" i="6"/>
  <c r="AF107" i="6"/>
  <c r="AG107" i="6"/>
  <c r="AH107" i="6"/>
  <c r="AI107" i="6"/>
  <c r="AJ107" i="6"/>
  <c r="AK107" i="6"/>
  <c r="AL107" i="6"/>
  <c r="AA107" i="6"/>
  <c r="AM106" i="6"/>
  <c r="AN106" i="6"/>
  <c r="AO106" i="6"/>
  <c r="AP106" i="6"/>
  <c r="AQ106" i="6"/>
  <c r="AR106" i="6"/>
  <c r="AS106" i="6"/>
  <c r="AT106" i="6"/>
  <c r="AB106" i="6"/>
  <c r="AC106" i="6"/>
  <c r="AD106" i="6"/>
  <c r="AE106" i="6"/>
  <c r="AF106" i="6"/>
  <c r="AG106" i="6"/>
  <c r="AH106" i="6"/>
  <c r="AI106" i="6"/>
  <c r="AJ106" i="6"/>
  <c r="AK106" i="6"/>
  <c r="AL106" i="6"/>
  <c r="AA106" i="6"/>
  <c r="AM105" i="6"/>
  <c r="AN105" i="6"/>
  <c r="AO105" i="6"/>
  <c r="AP105" i="6"/>
  <c r="AQ105" i="6"/>
  <c r="AR105" i="6"/>
  <c r="AS105" i="6"/>
  <c r="AT105" i="6"/>
  <c r="AB105" i="6"/>
  <c r="AC105" i="6"/>
  <c r="AD105" i="6"/>
  <c r="AE105" i="6"/>
  <c r="AF105" i="6"/>
  <c r="AG105" i="6"/>
  <c r="AH105" i="6"/>
  <c r="AI105" i="6"/>
  <c r="AJ105" i="6"/>
  <c r="AK105" i="6"/>
  <c r="AL105" i="6"/>
  <c r="AA105" i="6"/>
  <c r="AM104" i="6"/>
  <c r="AN104" i="6"/>
  <c r="AO104" i="6"/>
  <c r="AP104" i="6"/>
  <c r="AQ104" i="6"/>
  <c r="AR104" i="6"/>
  <c r="AS104" i="6"/>
  <c r="AT104" i="6"/>
  <c r="AB104" i="6"/>
  <c r="AC104" i="6"/>
  <c r="AD104" i="6"/>
  <c r="AE104" i="6"/>
  <c r="AF104" i="6"/>
  <c r="AG104" i="6"/>
  <c r="AH104" i="6"/>
  <c r="AI104" i="6"/>
  <c r="AJ104" i="6"/>
  <c r="AK104" i="6"/>
  <c r="AL104" i="6"/>
  <c r="AA104" i="6"/>
  <c r="AM103" i="6"/>
  <c r="AN103" i="6"/>
  <c r="AO103" i="6"/>
  <c r="AP103" i="6"/>
  <c r="AQ103" i="6"/>
  <c r="AR103" i="6"/>
  <c r="AS103" i="6"/>
  <c r="AT103" i="6"/>
  <c r="AB103" i="6"/>
  <c r="AC103" i="6"/>
  <c r="AD103" i="6"/>
  <c r="AE103" i="6"/>
  <c r="AF103" i="6"/>
  <c r="AG103" i="6"/>
  <c r="AH103" i="6"/>
  <c r="AI103" i="6"/>
  <c r="AJ103" i="6"/>
  <c r="AK103" i="6"/>
  <c r="AL103" i="6"/>
  <c r="AA103" i="6"/>
  <c r="AM102" i="6"/>
  <c r="AN102" i="6"/>
  <c r="AO102" i="6"/>
  <c r="AP102" i="6"/>
  <c r="AQ102" i="6"/>
  <c r="AR102" i="6"/>
  <c r="AS102" i="6"/>
  <c r="AT102" i="6"/>
  <c r="AB102" i="6"/>
  <c r="AC102" i="6"/>
  <c r="AD102" i="6"/>
  <c r="AE102" i="6"/>
  <c r="AF102" i="6"/>
  <c r="AG102" i="6"/>
  <c r="AH102" i="6"/>
  <c r="AI102" i="6"/>
  <c r="AJ102" i="6"/>
  <c r="AK102" i="6"/>
  <c r="AL102" i="6"/>
  <c r="AA102" i="6"/>
  <c r="AM101" i="6"/>
  <c r="AN101" i="6"/>
  <c r="AO101" i="6"/>
  <c r="AP101" i="6"/>
  <c r="AQ101" i="6"/>
  <c r="AR101" i="6"/>
  <c r="AS101" i="6"/>
  <c r="AT101" i="6"/>
  <c r="AB101" i="6"/>
  <c r="AC101" i="6"/>
  <c r="AD101" i="6"/>
  <c r="AE101" i="6"/>
  <c r="AF101" i="6"/>
  <c r="AG101" i="6"/>
  <c r="AH101" i="6"/>
  <c r="AI101" i="6"/>
  <c r="AJ101" i="6"/>
  <c r="AK101" i="6"/>
  <c r="AL101" i="6"/>
  <c r="AA101" i="6"/>
  <c r="AM100" i="6"/>
  <c r="AN100" i="6"/>
  <c r="AO100" i="6"/>
  <c r="AP100" i="6"/>
  <c r="AQ100" i="6"/>
  <c r="AR100" i="6"/>
  <c r="AS100" i="6"/>
  <c r="AT100" i="6"/>
  <c r="AB100" i="6"/>
  <c r="AC100" i="6"/>
  <c r="AD100" i="6"/>
  <c r="AE100" i="6"/>
  <c r="AF100" i="6"/>
  <c r="AG100" i="6"/>
  <c r="AH100" i="6"/>
  <c r="AI100" i="6"/>
  <c r="AJ100" i="6"/>
  <c r="AK100" i="6"/>
  <c r="AL100" i="6"/>
  <c r="AA100" i="6"/>
  <c r="AM99" i="6"/>
  <c r="AN99" i="6"/>
  <c r="AO99" i="6"/>
  <c r="AP99" i="6"/>
  <c r="AQ99" i="6"/>
  <c r="AR99" i="6"/>
  <c r="AS99" i="6"/>
  <c r="AT99" i="6"/>
  <c r="AB99" i="6"/>
  <c r="AC99" i="6"/>
  <c r="AD99" i="6"/>
  <c r="AE99" i="6"/>
  <c r="AF99" i="6"/>
  <c r="AG99" i="6"/>
  <c r="AH99" i="6"/>
  <c r="AI99" i="6"/>
  <c r="AJ99" i="6"/>
  <c r="AK99" i="6"/>
  <c r="AL99" i="6"/>
  <c r="AA99" i="6"/>
  <c r="AM98" i="6"/>
  <c r="AN98" i="6"/>
  <c r="AO98" i="6"/>
  <c r="AP98" i="6"/>
  <c r="AQ98" i="6"/>
  <c r="AR98" i="6"/>
  <c r="AS98" i="6"/>
  <c r="AT98" i="6"/>
  <c r="AB98" i="6"/>
  <c r="AC98" i="6"/>
  <c r="AD98" i="6"/>
  <c r="AE98" i="6"/>
  <c r="AF98" i="6"/>
  <c r="AG98" i="6"/>
  <c r="AH98" i="6"/>
  <c r="AI98" i="6"/>
  <c r="AJ98" i="6"/>
  <c r="AK98" i="6"/>
  <c r="AL98" i="6"/>
  <c r="AA98" i="6"/>
  <c r="AM97" i="6"/>
  <c r="AN97" i="6"/>
  <c r="AO97" i="6"/>
  <c r="AP97" i="6"/>
  <c r="AQ97" i="6"/>
  <c r="AR97" i="6"/>
  <c r="AS97" i="6"/>
  <c r="AT97" i="6"/>
  <c r="AB97" i="6"/>
  <c r="AC97" i="6"/>
  <c r="AD97" i="6"/>
  <c r="AE97" i="6"/>
  <c r="AF97" i="6"/>
  <c r="AG97" i="6"/>
  <c r="AH97" i="6"/>
  <c r="AI97" i="6"/>
  <c r="AJ97" i="6"/>
  <c r="AK97" i="6"/>
  <c r="AL97" i="6"/>
  <c r="AA97" i="6"/>
  <c r="AM96" i="6"/>
  <c r="AN96" i="6"/>
  <c r="AO96" i="6"/>
  <c r="AP96" i="6"/>
  <c r="AQ96" i="6"/>
  <c r="AR96" i="6"/>
  <c r="AS96" i="6"/>
  <c r="AT96" i="6"/>
  <c r="AB96" i="6"/>
  <c r="AC96" i="6"/>
  <c r="AD96" i="6"/>
  <c r="AE96" i="6"/>
  <c r="AF96" i="6"/>
  <c r="AG96" i="6"/>
  <c r="AH96" i="6"/>
  <c r="AI96" i="6"/>
  <c r="AJ96" i="6"/>
  <c r="AK96" i="6"/>
  <c r="AL96" i="6"/>
  <c r="AA96" i="6"/>
  <c r="AM95" i="6"/>
  <c r="AN95" i="6"/>
  <c r="AO95" i="6"/>
  <c r="AP95" i="6"/>
  <c r="AQ95" i="6"/>
  <c r="AR95" i="6"/>
  <c r="AS95" i="6"/>
  <c r="AT95" i="6"/>
  <c r="AB95" i="6"/>
  <c r="AC95" i="6"/>
  <c r="AD95" i="6"/>
  <c r="AE95" i="6"/>
  <c r="AF95" i="6"/>
  <c r="AG95" i="6"/>
  <c r="AH95" i="6"/>
  <c r="AI95" i="6"/>
  <c r="AJ95" i="6"/>
  <c r="AK95" i="6"/>
  <c r="AL95" i="6"/>
  <c r="AA95" i="6"/>
  <c r="AM94" i="6"/>
  <c r="AN94" i="6"/>
  <c r="AO94" i="6"/>
  <c r="AP94" i="6"/>
  <c r="AQ94" i="6"/>
  <c r="AR94" i="6"/>
  <c r="AS94" i="6"/>
  <c r="AT94" i="6"/>
  <c r="AB94" i="6"/>
  <c r="AC94" i="6"/>
  <c r="AD94" i="6"/>
  <c r="AE94" i="6"/>
  <c r="AF94" i="6"/>
  <c r="AG94" i="6"/>
  <c r="AH94" i="6"/>
  <c r="AI94" i="6"/>
  <c r="AJ94" i="6"/>
  <c r="AK94" i="6"/>
  <c r="AL94" i="6"/>
  <c r="AA94" i="6"/>
  <c r="AM93" i="6"/>
  <c r="AN93" i="6"/>
  <c r="AO93" i="6"/>
  <c r="AP93" i="6"/>
  <c r="AQ93" i="6"/>
  <c r="AR93" i="6"/>
  <c r="AS93" i="6"/>
  <c r="AT93" i="6"/>
  <c r="AB93" i="6"/>
  <c r="AC93" i="6"/>
  <c r="AD93" i="6"/>
  <c r="AE93" i="6"/>
  <c r="AF93" i="6"/>
  <c r="AG93" i="6"/>
  <c r="AH93" i="6"/>
  <c r="AI93" i="6"/>
  <c r="AJ93" i="6"/>
  <c r="AK93" i="6"/>
  <c r="AL93" i="6"/>
  <c r="AA93" i="6"/>
  <c r="AM92" i="6"/>
  <c r="AN92" i="6"/>
  <c r="AO92" i="6"/>
  <c r="AP92" i="6"/>
  <c r="AQ92" i="6"/>
  <c r="AR92" i="6"/>
  <c r="AS92" i="6"/>
  <c r="AT92" i="6"/>
  <c r="AB92" i="6"/>
  <c r="AC92" i="6"/>
  <c r="AD92" i="6"/>
  <c r="AE92" i="6"/>
  <c r="AF92" i="6"/>
  <c r="AG92" i="6"/>
  <c r="AH92" i="6"/>
  <c r="AI92" i="6"/>
  <c r="AJ92" i="6"/>
  <c r="AK92" i="6"/>
  <c r="AL92" i="6"/>
  <c r="AA92" i="6"/>
  <c r="AM91" i="6"/>
  <c r="AN91" i="6"/>
  <c r="AO91" i="6"/>
  <c r="AP91" i="6"/>
  <c r="AQ91" i="6"/>
  <c r="AR91" i="6"/>
  <c r="AS91" i="6"/>
  <c r="AT91" i="6"/>
  <c r="AB91" i="6"/>
  <c r="AC91" i="6"/>
  <c r="AD91" i="6"/>
  <c r="AE91" i="6"/>
  <c r="AF91" i="6"/>
  <c r="AG91" i="6"/>
  <c r="AH91" i="6"/>
  <c r="AI91" i="6"/>
  <c r="AJ91" i="6"/>
  <c r="AK91" i="6"/>
  <c r="AL91" i="6"/>
  <c r="AA91" i="6"/>
  <c r="AM90" i="6"/>
  <c r="AN90" i="6"/>
  <c r="AO90" i="6"/>
  <c r="AP90" i="6"/>
  <c r="AQ90" i="6"/>
  <c r="AR90" i="6"/>
  <c r="AS90" i="6"/>
  <c r="AT90" i="6"/>
  <c r="AB90" i="6"/>
  <c r="AC90" i="6"/>
  <c r="AD90" i="6"/>
  <c r="AE90" i="6"/>
  <c r="AF90" i="6"/>
  <c r="AG90" i="6"/>
  <c r="AH90" i="6"/>
  <c r="AI90" i="6"/>
  <c r="AJ90" i="6"/>
  <c r="AK90" i="6"/>
  <c r="AL90" i="6"/>
  <c r="AA90" i="6"/>
  <c r="AM89" i="6"/>
  <c r="AN89" i="6"/>
  <c r="AO89" i="6"/>
  <c r="AP89" i="6"/>
  <c r="AQ89" i="6"/>
  <c r="AR89" i="6"/>
  <c r="AS89" i="6"/>
  <c r="AT89" i="6"/>
  <c r="AB89" i="6"/>
  <c r="AC89" i="6"/>
  <c r="AD89" i="6"/>
  <c r="AE89" i="6"/>
  <c r="AF89" i="6"/>
  <c r="AG89" i="6"/>
  <c r="AH89" i="6"/>
  <c r="AI89" i="6"/>
  <c r="AJ89" i="6"/>
  <c r="AK89" i="6"/>
  <c r="AL89" i="6"/>
  <c r="AA89" i="6"/>
  <c r="AM88" i="6"/>
  <c r="AN88" i="6"/>
  <c r="AO88" i="6"/>
  <c r="AP88" i="6"/>
  <c r="AQ88" i="6"/>
  <c r="AR88" i="6"/>
  <c r="AS88" i="6"/>
  <c r="AT88" i="6"/>
  <c r="AB88" i="6"/>
  <c r="AC88" i="6"/>
  <c r="AD88" i="6"/>
  <c r="AE88" i="6"/>
  <c r="AF88" i="6"/>
  <c r="AG88" i="6"/>
  <c r="AH88" i="6"/>
  <c r="AI88" i="6"/>
  <c r="AJ88" i="6"/>
  <c r="AK88" i="6"/>
  <c r="AL88" i="6"/>
  <c r="AA88" i="6"/>
  <c r="AM87" i="6"/>
  <c r="AN87" i="6"/>
  <c r="AO87" i="6"/>
  <c r="AP87" i="6"/>
  <c r="AQ87" i="6"/>
  <c r="AR87" i="6"/>
  <c r="AS87" i="6"/>
  <c r="AT87" i="6"/>
  <c r="AB87" i="6"/>
  <c r="AC87" i="6"/>
  <c r="AD87" i="6"/>
  <c r="AE87" i="6"/>
  <c r="AF87" i="6"/>
  <c r="AG87" i="6"/>
  <c r="AH87" i="6"/>
  <c r="AI87" i="6"/>
  <c r="AJ87" i="6"/>
  <c r="AK87" i="6"/>
  <c r="AL87" i="6"/>
  <c r="AA87" i="6"/>
  <c r="AM86" i="6"/>
  <c r="AN86" i="6"/>
  <c r="AO86" i="6"/>
  <c r="AP86" i="6"/>
  <c r="AQ86" i="6"/>
  <c r="AR86" i="6"/>
  <c r="AS86" i="6"/>
  <c r="AT86" i="6"/>
  <c r="AB86" i="6"/>
  <c r="AC86" i="6"/>
  <c r="AD86" i="6"/>
  <c r="AE86" i="6"/>
  <c r="AF86" i="6"/>
  <c r="AG86" i="6"/>
  <c r="AH86" i="6"/>
  <c r="AI86" i="6"/>
  <c r="AJ86" i="6"/>
  <c r="AK86" i="6"/>
  <c r="AL86" i="6"/>
  <c r="AA86" i="6"/>
  <c r="AM85" i="6"/>
  <c r="AN85" i="6"/>
  <c r="AO85" i="6"/>
  <c r="AP85" i="6"/>
  <c r="AQ85" i="6"/>
  <c r="AR85" i="6"/>
  <c r="AS85" i="6"/>
  <c r="AT85" i="6"/>
  <c r="AB85" i="6"/>
  <c r="AC85" i="6"/>
  <c r="AD85" i="6"/>
  <c r="AE85" i="6"/>
  <c r="AF85" i="6"/>
  <c r="AG85" i="6"/>
  <c r="AH85" i="6"/>
  <c r="AI85" i="6"/>
  <c r="AJ85" i="6"/>
  <c r="AK85" i="6"/>
  <c r="AL85" i="6"/>
  <c r="AA85" i="6"/>
  <c r="AM84" i="6"/>
  <c r="AN84" i="6"/>
  <c r="AO84" i="6"/>
  <c r="AP84" i="6"/>
  <c r="AQ84" i="6"/>
  <c r="AR84" i="6"/>
  <c r="AS84" i="6"/>
  <c r="AT84" i="6"/>
  <c r="AB84" i="6"/>
  <c r="AC84" i="6"/>
  <c r="AD84" i="6"/>
  <c r="AE84" i="6"/>
  <c r="AF84" i="6"/>
  <c r="AG84" i="6"/>
  <c r="AH84" i="6"/>
  <c r="AI84" i="6"/>
  <c r="AJ84" i="6"/>
  <c r="AK84" i="6"/>
  <c r="AL84" i="6"/>
  <c r="AA84" i="6"/>
  <c r="AM83" i="6"/>
  <c r="AN83" i="6"/>
  <c r="AO83" i="6"/>
  <c r="AP83" i="6"/>
  <c r="AQ83" i="6"/>
  <c r="AR83" i="6"/>
  <c r="AS83" i="6"/>
  <c r="AT83" i="6"/>
  <c r="AB83" i="6"/>
  <c r="AC83" i="6"/>
  <c r="AD83" i="6"/>
  <c r="AE83" i="6"/>
  <c r="AF83" i="6"/>
  <c r="AG83" i="6"/>
  <c r="AH83" i="6"/>
  <c r="AI83" i="6"/>
  <c r="AJ83" i="6"/>
  <c r="AK83" i="6"/>
  <c r="AL83" i="6"/>
  <c r="AA83" i="6"/>
  <c r="AM82" i="6"/>
  <c r="AN82" i="6"/>
  <c r="AO82" i="6"/>
  <c r="AP82" i="6"/>
  <c r="AQ82" i="6"/>
  <c r="AR82" i="6"/>
  <c r="AS82" i="6"/>
  <c r="AT82" i="6"/>
  <c r="AB82" i="6"/>
  <c r="AC82" i="6"/>
  <c r="AD82" i="6"/>
  <c r="AE82" i="6"/>
  <c r="AF82" i="6"/>
  <c r="AG82" i="6"/>
  <c r="AH82" i="6"/>
  <c r="AI82" i="6"/>
  <c r="AJ82" i="6"/>
  <c r="AK82" i="6"/>
  <c r="AL82" i="6"/>
  <c r="AA82" i="6"/>
  <c r="AM81" i="6"/>
  <c r="AN81" i="6"/>
  <c r="AO81" i="6"/>
  <c r="AP81" i="6"/>
  <c r="AQ81" i="6"/>
  <c r="AR81" i="6"/>
  <c r="AS81" i="6"/>
  <c r="AT81" i="6"/>
  <c r="AB81" i="6"/>
  <c r="AC81" i="6"/>
  <c r="AD81" i="6"/>
  <c r="AE81" i="6"/>
  <c r="AF81" i="6"/>
  <c r="AG81" i="6"/>
  <c r="AH81" i="6"/>
  <c r="AI81" i="6"/>
  <c r="AJ81" i="6"/>
  <c r="AK81" i="6"/>
  <c r="AL81" i="6"/>
  <c r="AA81" i="6"/>
  <c r="AM80" i="6"/>
  <c r="AN80" i="6"/>
  <c r="AO80" i="6"/>
  <c r="AP80" i="6"/>
  <c r="AQ80" i="6"/>
  <c r="AR80" i="6"/>
  <c r="AS80" i="6"/>
  <c r="AT80" i="6"/>
  <c r="AB80" i="6"/>
  <c r="AC80" i="6"/>
  <c r="AD80" i="6"/>
  <c r="AE80" i="6"/>
  <c r="AF80" i="6"/>
  <c r="AG80" i="6"/>
  <c r="AH80" i="6"/>
  <c r="AI80" i="6"/>
  <c r="AJ80" i="6"/>
  <c r="AK80" i="6"/>
  <c r="AL80" i="6"/>
  <c r="AA80" i="6"/>
  <c r="AM79" i="6"/>
  <c r="AN79" i="6"/>
  <c r="AO79" i="6"/>
  <c r="AP79" i="6"/>
  <c r="AQ79" i="6"/>
  <c r="AR79" i="6"/>
  <c r="AS79" i="6"/>
  <c r="AT79" i="6"/>
  <c r="AB79" i="6"/>
  <c r="AC79" i="6"/>
  <c r="AD79" i="6"/>
  <c r="AE79" i="6"/>
  <c r="AF79" i="6"/>
  <c r="AG79" i="6"/>
  <c r="AH79" i="6"/>
  <c r="AI79" i="6"/>
  <c r="AJ79" i="6"/>
  <c r="AK79" i="6"/>
  <c r="AL79" i="6"/>
  <c r="AA79" i="6"/>
  <c r="AM78" i="6"/>
  <c r="AN78" i="6"/>
  <c r="AO78" i="6"/>
  <c r="AP78" i="6"/>
  <c r="AQ78" i="6"/>
  <c r="AR78" i="6"/>
  <c r="AS78" i="6"/>
  <c r="AT78" i="6"/>
  <c r="AB78" i="6"/>
  <c r="AC78" i="6"/>
  <c r="AD78" i="6"/>
  <c r="AE78" i="6"/>
  <c r="AF78" i="6"/>
  <c r="AG78" i="6"/>
  <c r="AH78" i="6"/>
  <c r="AI78" i="6"/>
  <c r="AJ78" i="6"/>
  <c r="AK78" i="6"/>
  <c r="AL78" i="6"/>
  <c r="AA78" i="6"/>
  <c r="AM77" i="6"/>
  <c r="AN77" i="6"/>
  <c r="AO77" i="6"/>
  <c r="AP77" i="6"/>
  <c r="AQ77" i="6"/>
  <c r="AR77" i="6"/>
  <c r="AS77" i="6"/>
  <c r="AT77" i="6"/>
  <c r="AB77" i="6"/>
  <c r="AC77" i="6"/>
  <c r="AD77" i="6"/>
  <c r="AE77" i="6"/>
  <c r="AF77" i="6"/>
  <c r="AG77" i="6"/>
  <c r="AH77" i="6"/>
  <c r="AI77" i="6"/>
  <c r="AJ77" i="6"/>
  <c r="AK77" i="6"/>
  <c r="AL77" i="6"/>
  <c r="AA77" i="6"/>
  <c r="AM76" i="6"/>
  <c r="AN76" i="6"/>
  <c r="AO76" i="6"/>
  <c r="AP76" i="6"/>
  <c r="AQ76" i="6"/>
  <c r="AR76" i="6"/>
  <c r="AS76" i="6"/>
  <c r="AT76" i="6"/>
  <c r="AB76" i="6"/>
  <c r="AC76" i="6"/>
  <c r="AD76" i="6"/>
  <c r="AE76" i="6"/>
  <c r="AF76" i="6"/>
  <c r="AG76" i="6"/>
  <c r="AH76" i="6"/>
  <c r="AI76" i="6"/>
  <c r="AJ76" i="6"/>
  <c r="AK76" i="6"/>
  <c r="AL76" i="6"/>
  <c r="AA76" i="6"/>
  <c r="AM75" i="6"/>
  <c r="AN75" i="6"/>
  <c r="AO75" i="6"/>
  <c r="AP75" i="6"/>
  <c r="AQ75" i="6"/>
  <c r="AR75" i="6"/>
  <c r="AS75" i="6"/>
  <c r="AT75" i="6"/>
  <c r="AB75" i="6"/>
  <c r="AC75" i="6"/>
  <c r="AD75" i="6"/>
  <c r="AE75" i="6"/>
  <c r="AF75" i="6"/>
  <c r="AG75" i="6"/>
  <c r="AH75" i="6"/>
  <c r="AI75" i="6"/>
  <c r="AJ75" i="6"/>
  <c r="AK75" i="6"/>
  <c r="AL75" i="6"/>
  <c r="AA75" i="6"/>
  <c r="AM74" i="6"/>
  <c r="AN74" i="6"/>
  <c r="AO74" i="6"/>
  <c r="AP74" i="6"/>
  <c r="AQ74" i="6"/>
  <c r="AR74" i="6"/>
  <c r="AS74" i="6"/>
  <c r="AT74" i="6"/>
  <c r="AB74" i="6"/>
  <c r="AC74" i="6"/>
  <c r="AD74" i="6"/>
  <c r="AE74" i="6"/>
  <c r="AF74" i="6"/>
  <c r="AG74" i="6"/>
  <c r="AH74" i="6"/>
  <c r="AI74" i="6"/>
  <c r="AJ74" i="6"/>
  <c r="AK74" i="6"/>
  <c r="AL74" i="6"/>
  <c r="AA74" i="6"/>
  <c r="AM73" i="6"/>
  <c r="AN73" i="6"/>
  <c r="AO73" i="6"/>
  <c r="AP73" i="6"/>
  <c r="AQ73" i="6"/>
  <c r="AR73" i="6"/>
  <c r="AS73" i="6"/>
  <c r="AT73" i="6"/>
  <c r="AB73" i="6"/>
  <c r="AC73" i="6"/>
  <c r="AD73" i="6"/>
  <c r="AE73" i="6"/>
  <c r="AF73" i="6"/>
  <c r="AG73" i="6"/>
  <c r="AH73" i="6"/>
  <c r="AI73" i="6"/>
  <c r="AJ73" i="6"/>
  <c r="AK73" i="6"/>
  <c r="AL73" i="6"/>
  <c r="AA73" i="6"/>
  <c r="AM72" i="6"/>
  <c r="AN72" i="6"/>
  <c r="AO72" i="6"/>
  <c r="AP72" i="6"/>
  <c r="AQ72" i="6"/>
  <c r="AR72" i="6"/>
  <c r="AS72" i="6"/>
  <c r="AT72" i="6"/>
  <c r="AB72" i="6"/>
  <c r="AC72" i="6"/>
  <c r="AD72" i="6"/>
  <c r="AE72" i="6"/>
  <c r="AF72" i="6"/>
  <c r="AG72" i="6"/>
  <c r="AH72" i="6"/>
  <c r="AI72" i="6"/>
  <c r="AJ72" i="6"/>
  <c r="AK72" i="6"/>
  <c r="AL72" i="6"/>
  <c r="AA72" i="6"/>
  <c r="AM71" i="6"/>
  <c r="AN71" i="6"/>
  <c r="AO71" i="6"/>
  <c r="AP71" i="6"/>
  <c r="AQ71" i="6"/>
  <c r="AR71" i="6"/>
  <c r="AS71" i="6"/>
  <c r="AT71" i="6"/>
  <c r="AB71" i="6"/>
  <c r="AC71" i="6"/>
  <c r="AD71" i="6"/>
  <c r="AE71" i="6"/>
  <c r="AF71" i="6"/>
  <c r="AG71" i="6"/>
  <c r="AH71" i="6"/>
  <c r="AI71" i="6"/>
  <c r="AJ71" i="6"/>
  <c r="AK71" i="6"/>
  <c r="AL71" i="6"/>
  <c r="AA71" i="6"/>
  <c r="AM70" i="6"/>
  <c r="AN70" i="6"/>
  <c r="AO70" i="6"/>
  <c r="AP70" i="6"/>
  <c r="AQ70" i="6"/>
  <c r="AR70" i="6"/>
  <c r="AS70" i="6"/>
  <c r="AT70" i="6"/>
  <c r="AB70" i="6"/>
  <c r="AC70" i="6"/>
  <c r="AD70" i="6"/>
  <c r="AE70" i="6"/>
  <c r="AF70" i="6"/>
  <c r="AG70" i="6"/>
  <c r="AH70" i="6"/>
  <c r="AI70" i="6"/>
  <c r="AJ70" i="6"/>
  <c r="AK70" i="6"/>
  <c r="AL70" i="6"/>
  <c r="AA70" i="6"/>
  <c r="AM69" i="6"/>
  <c r="AN69" i="6"/>
  <c r="AO69" i="6"/>
  <c r="AP69" i="6"/>
  <c r="AQ69" i="6"/>
  <c r="AR69" i="6"/>
  <c r="AS69" i="6"/>
  <c r="AT69" i="6"/>
  <c r="AB69" i="6"/>
  <c r="AC69" i="6"/>
  <c r="AD69" i="6"/>
  <c r="AE69" i="6"/>
  <c r="AF69" i="6"/>
  <c r="AG69" i="6"/>
  <c r="AH69" i="6"/>
  <c r="AI69" i="6"/>
  <c r="AJ69" i="6"/>
  <c r="AK69" i="6"/>
  <c r="AL69" i="6"/>
  <c r="AA69" i="6"/>
  <c r="AM68" i="6"/>
  <c r="AN68" i="6"/>
  <c r="AO68" i="6"/>
  <c r="AP68" i="6"/>
  <c r="AQ68" i="6"/>
  <c r="AR68" i="6"/>
  <c r="AS68" i="6"/>
  <c r="AT68" i="6"/>
  <c r="AB68" i="6"/>
  <c r="AC68" i="6"/>
  <c r="AD68" i="6"/>
  <c r="AE68" i="6"/>
  <c r="AF68" i="6"/>
  <c r="AG68" i="6"/>
  <c r="AH68" i="6"/>
  <c r="AI68" i="6"/>
  <c r="AJ68" i="6"/>
  <c r="AK68" i="6"/>
  <c r="AL68" i="6"/>
  <c r="AA68" i="6"/>
  <c r="AM67" i="6"/>
  <c r="AN67" i="6"/>
  <c r="AO67" i="6"/>
  <c r="AP67" i="6"/>
  <c r="AQ67" i="6"/>
  <c r="AR67" i="6"/>
  <c r="AS67" i="6"/>
  <c r="AT67" i="6"/>
  <c r="AB67" i="6"/>
  <c r="AC67" i="6"/>
  <c r="AD67" i="6"/>
  <c r="AE67" i="6"/>
  <c r="AF67" i="6"/>
  <c r="AG67" i="6"/>
  <c r="AH67" i="6"/>
  <c r="AI67" i="6"/>
  <c r="AJ67" i="6"/>
  <c r="AK67" i="6"/>
  <c r="AL67" i="6"/>
  <c r="AA67" i="6"/>
  <c r="AM66" i="6"/>
  <c r="AN66" i="6"/>
  <c r="AO66" i="6"/>
  <c r="AP66" i="6"/>
  <c r="AQ66" i="6"/>
  <c r="AR66" i="6"/>
  <c r="AS66" i="6"/>
  <c r="AT66" i="6"/>
  <c r="AB66" i="6"/>
  <c r="AC66" i="6"/>
  <c r="AD66" i="6"/>
  <c r="AE66" i="6"/>
  <c r="AF66" i="6"/>
  <c r="AG66" i="6"/>
  <c r="AH66" i="6"/>
  <c r="AI66" i="6"/>
  <c r="AJ66" i="6"/>
  <c r="AK66" i="6"/>
  <c r="AL66" i="6"/>
  <c r="AA66" i="6"/>
  <c r="AM65" i="6"/>
  <c r="AN65" i="6"/>
  <c r="AO65" i="6"/>
  <c r="AP65" i="6"/>
  <c r="AQ65" i="6"/>
  <c r="AR65" i="6"/>
  <c r="AS65" i="6"/>
  <c r="AT65" i="6"/>
  <c r="AB65" i="6"/>
  <c r="AC65" i="6"/>
  <c r="AD65" i="6"/>
  <c r="AE65" i="6"/>
  <c r="AF65" i="6"/>
  <c r="AG65" i="6"/>
  <c r="AH65" i="6"/>
  <c r="AI65" i="6"/>
  <c r="AJ65" i="6"/>
  <c r="AK65" i="6"/>
  <c r="AL65" i="6"/>
  <c r="AA65" i="6"/>
  <c r="AM64" i="6"/>
  <c r="AN64" i="6"/>
  <c r="AO64" i="6"/>
  <c r="AP64" i="6"/>
  <c r="AQ64" i="6"/>
  <c r="AR64" i="6"/>
  <c r="AS64" i="6"/>
  <c r="AT64" i="6"/>
  <c r="AB64" i="6"/>
  <c r="AC64" i="6"/>
  <c r="AD64" i="6"/>
  <c r="AE64" i="6"/>
  <c r="AF64" i="6"/>
  <c r="AG64" i="6"/>
  <c r="AH64" i="6"/>
  <c r="AI64" i="6"/>
  <c r="AJ64" i="6"/>
  <c r="AK64" i="6"/>
  <c r="AL64" i="6"/>
  <c r="AA64" i="6"/>
  <c r="AM63" i="6"/>
  <c r="AN63" i="6"/>
  <c r="AO63" i="6"/>
  <c r="AP63" i="6"/>
  <c r="AQ63" i="6"/>
  <c r="AR63" i="6"/>
  <c r="AS63" i="6"/>
  <c r="AT63" i="6"/>
  <c r="AB63" i="6"/>
  <c r="AC63" i="6"/>
  <c r="AD63" i="6"/>
  <c r="AE63" i="6"/>
  <c r="AF63" i="6"/>
  <c r="AG63" i="6"/>
  <c r="AH63" i="6"/>
  <c r="AI63" i="6"/>
  <c r="AJ63" i="6"/>
  <c r="AK63" i="6"/>
  <c r="AL63" i="6"/>
  <c r="AA63" i="6"/>
  <c r="AM62" i="6"/>
  <c r="AN62" i="6"/>
  <c r="AO62" i="6"/>
  <c r="AP62" i="6"/>
  <c r="AQ62" i="6"/>
  <c r="AR62" i="6"/>
  <c r="AS62" i="6"/>
  <c r="AT62" i="6"/>
  <c r="AB62" i="6"/>
  <c r="AC62" i="6"/>
  <c r="AD62" i="6"/>
  <c r="AE62" i="6"/>
  <c r="AF62" i="6"/>
  <c r="AG62" i="6"/>
  <c r="AH62" i="6"/>
  <c r="AI62" i="6"/>
  <c r="AJ62" i="6"/>
  <c r="AK62" i="6"/>
  <c r="AL62" i="6"/>
  <c r="AA62" i="6"/>
  <c r="AM61" i="6"/>
  <c r="AN61" i="6"/>
  <c r="AO61" i="6"/>
  <c r="AP61" i="6"/>
  <c r="AQ61" i="6"/>
  <c r="AR61" i="6"/>
  <c r="AS61" i="6"/>
  <c r="AT61" i="6"/>
  <c r="AB61" i="6"/>
  <c r="AC61" i="6"/>
  <c r="AD61" i="6"/>
  <c r="AE61" i="6"/>
  <c r="AF61" i="6"/>
  <c r="AG61" i="6"/>
  <c r="AH61" i="6"/>
  <c r="AI61" i="6"/>
  <c r="AJ61" i="6"/>
  <c r="AK61" i="6"/>
  <c r="AL61" i="6"/>
  <c r="AA61" i="6"/>
  <c r="AM60" i="6"/>
  <c r="AN60" i="6"/>
  <c r="AO60" i="6"/>
  <c r="AP60" i="6"/>
  <c r="AQ60" i="6"/>
  <c r="AR60" i="6"/>
  <c r="AS60" i="6"/>
  <c r="AT60" i="6"/>
  <c r="AB60" i="6"/>
  <c r="AC60" i="6"/>
  <c r="AD60" i="6"/>
  <c r="AE60" i="6"/>
  <c r="AF60" i="6"/>
  <c r="AG60" i="6"/>
  <c r="AH60" i="6"/>
  <c r="AI60" i="6"/>
  <c r="AJ60" i="6"/>
  <c r="AK60" i="6"/>
  <c r="AL60" i="6"/>
  <c r="AA60" i="6"/>
  <c r="AM59" i="6"/>
  <c r="AN59" i="6"/>
  <c r="AO59" i="6"/>
  <c r="AP59" i="6"/>
  <c r="AQ59" i="6"/>
  <c r="AR59" i="6"/>
  <c r="AS59" i="6"/>
  <c r="AT59" i="6"/>
  <c r="AB59" i="6"/>
  <c r="AC59" i="6"/>
  <c r="AD59" i="6"/>
  <c r="AE59" i="6"/>
  <c r="AF59" i="6"/>
  <c r="AG59" i="6"/>
  <c r="AH59" i="6"/>
  <c r="AI59" i="6"/>
  <c r="AJ59" i="6"/>
  <c r="AK59" i="6"/>
  <c r="AL59" i="6"/>
  <c r="AA59" i="6"/>
  <c r="AM58" i="6"/>
  <c r="AN58" i="6"/>
  <c r="AO58" i="6"/>
  <c r="AP58" i="6"/>
  <c r="AQ58" i="6"/>
  <c r="AR58" i="6"/>
  <c r="AS58" i="6"/>
  <c r="AT58" i="6"/>
  <c r="AB58" i="6"/>
  <c r="AC58" i="6"/>
  <c r="AD58" i="6"/>
  <c r="AE58" i="6"/>
  <c r="AF58" i="6"/>
  <c r="AG58" i="6"/>
  <c r="AH58" i="6"/>
  <c r="AI58" i="6"/>
  <c r="AJ58" i="6"/>
  <c r="AK58" i="6"/>
  <c r="AL58" i="6"/>
  <c r="AA58" i="6"/>
  <c r="AM57" i="6"/>
  <c r="AN57" i="6"/>
  <c r="AO57" i="6"/>
  <c r="AP57" i="6"/>
  <c r="AQ57" i="6"/>
  <c r="AR57" i="6"/>
  <c r="AS57" i="6"/>
  <c r="AT57" i="6"/>
  <c r="AB57" i="6"/>
  <c r="AC57" i="6"/>
  <c r="AD57" i="6"/>
  <c r="AE57" i="6"/>
  <c r="AF57" i="6"/>
  <c r="AG57" i="6"/>
  <c r="AH57" i="6"/>
  <c r="AI57" i="6"/>
  <c r="AJ57" i="6"/>
  <c r="AK57" i="6"/>
  <c r="AL57" i="6"/>
  <c r="AA57" i="6"/>
  <c r="AM56" i="6"/>
  <c r="AN56" i="6"/>
  <c r="AO56" i="6"/>
  <c r="AP56" i="6"/>
  <c r="AQ56" i="6"/>
  <c r="AR56" i="6"/>
  <c r="AS56" i="6"/>
  <c r="AT56" i="6"/>
  <c r="AB56" i="6"/>
  <c r="AC56" i="6"/>
  <c r="AD56" i="6"/>
  <c r="AE56" i="6"/>
  <c r="AF56" i="6"/>
  <c r="AG56" i="6"/>
  <c r="AH56" i="6"/>
  <c r="AI56" i="6"/>
  <c r="AJ56" i="6"/>
  <c r="AK56" i="6"/>
  <c r="AL56" i="6"/>
  <c r="AA56" i="6"/>
  <c r="AM55" i="6"/>
  <c r="AN55" i="6"/>
  <c r="AO55" i="6"/>
  <c r="AP55" i="6"/>
  <c r="AQ55" i="6"/>
  <c r="AR55" i="6"/>
  <c r="AS55" i="6"/>
  <c r="AT55" i="6"/>
  <c r="AB55" i="6"/>
  <c r="AC55" i="6"/>
  <c r="AD55" i="6"/>
  <c r="AE55" i="6"/>
  <c r="AF55" i="6"/>
  <c r="AG55" i="6"/>
  <c r="AH55" i="6"/>
  <c r="AI55" i="6"/>
  <c r="AJ55" i="6"/>
  <c r="AK55" i="6"/>
  <c r="AL55" i="6"/>
  <c r="AA55" i="6"/>
  <c r="AM54" i="6"/>
  <c r="AN54" i="6"/>
  <c r="AO54" i="6"/>
  <c r="AP54" i="6"/>
  <c r="AQ54" i="6"/>
  <c r="AR54" i="6"/>
  <c r="AS54" i="6"/>
  <c r="AT54" i="6"/>
  <c r="AB54" i="6"/>
  <c r="AC54" i="6"/>
  <c r="AD54" i="6"/>
  <c r="AE54" i="6"/>
  <c r="AF54" i="6"/>
  <c r="AG54" i="6"/>
  <c r="AH54" i="6"/>
  <c r="AI54" i="6"/>
  <c r="AJ54" i="6"/>
  <c r="AK54" i="6"/>
  <c r="AL54" i="6"/>
  <c r="AA54" i="6"/>
  <c r="AM53" i="6"/>
  <c r="AN53" i="6"/>
  <c r="AO53" i="6"/>
  <c r="AP53" i="6"/>
  <c r="AQ53" i="6"/>
  <c r="AR53" i="6"/>
  <c r="AS53" i="6"/>
  <c r="AT53" i="6"/>
  <c r="AB53" i="6"/>
  <c r="AC53" i="6"/>
  <c r="AD53" i="6"/>
  <c r="AE53" i="6"/>
  <c r="AF53" i="6"/>
  <c r="AG53" i="6"/>
  <c r="AH53" i="6"/>
  <c r="AI53" i="6"/>
  <c r="AJ53" i="6"/>
  <c r="AK53" i="6"/>
  <c r="AL53" i="6"/>
  <c r="AA53" i="6"/>
  <c r="AM52" i="6"/>
  <c r="AN52" i="6"/>
  <c r="AO52" i="6"/>
  <c r="AP52" i="6"/>
  <c r="AQ52" i="6"/>
  <c r="AR52" i="6"/>
  <c r="AS52" i="6"/>
  <c r="AT52" i="6"/>
  <c r="AB52" i="6"/>
  <c r="AC52" i="6"/>
  <c r="AD52" i="6"/>
  <c r="AE52" i="6"/>
  <c r="AF52" i="6"/>
  <c r="AG52" i="6"/>
  <c r="AH52" i="6"/>
  <c r="AI52" i="6"/>
  <c r="AJ52" i="6"/>
  <c r="AK52" i="6"/>
  <c r="AL52" i="6"/>
  <c r="AA52" i="6"/>
  <c r="AM51" i="6"/>
  <c r="AN51" i="6"/>
  <c r="AO51" i="6"/>
  <c r="AP51" i="6"/>
  <c r="AQ51" i="6"/>
  <c r="AR51" i="6"/>
  <c r="AS51" i="6"/>
  <c r="AT51" i="6"/>
  <c r="AB51" i="6"/>
  <c r="AC51" i="6"/>
  <c r="AD51" i="6"/>
  <c r="AE51" i="6"/>
  <c r="AF51" i="6"/>
  <c r="AG51" i="6"/>
  <c r="AH51" i="6"/>
  <c r="AI51" i="6"/>
  <c r="AJ51" i="6"/>
  <c r="AK51" i="6"/>
  <c r="AL51" i="6"/>
  <c r="AA51" i="6"/>
  <c r="AM50" i="6"/>
  <c r="AN50" i="6"/>
  <c r="AO50" i="6"/>
  <c r="AP50" i="6"/>
  <c r="AQ50" i="6"/>
  <c r="AR50" i="6"/>
  <c r="AS50" i="6"/>
  <c r="AT50" i="6"/>
  <c r="AB50" i="6"/>
  <c r="AC50" i="6"/>
  <c r="AD50" i="6"/>
  <c r="AE50" i="6"/>
  <c r="AF50" i="6"/>
  <c r="AG50" i="6"/>
  <c r="AH50" i="6"/>
  <c r="AI50" i="6"/>
  <c r="AJ50" i="6"/>
  <c r="AK50" i="6"/>
  <c r="AL50" i="6"/>
  <c r="AA50" i="6"/>
  <c r="AM49" i="6"/>
  <c r="AN49" i="6"/>
  <c r="AO49" i="6"/>
  <c r="AP49" i="6"/>
  <c r="AQ49" i="6"/>
  <c r="AR49" i="6"/>
  <c r="AS49" i="6"/>
  <c r="AT49" i="6"/>
  <c r="AB49" i="6"/>
  <c r="AC49" i="6"/>
  <c r="AD49" i="6"/>
  <c r="AE49" i="6"/>
  <c r="AF49" i="6"/>
  <c r="AG49" i="6"/>
  <c r="AH49" i="6"/>
  <c r="AI49" i="6"/>
  <c r="AJ49" i="6"/>
  <c r="AK49" i="6"/>
  <c r="AL49" i="6"/>
  <c r="AA49" i="6"/>
  <c r="AM48" i="6"/>
  <c r="AN48" i="6"/>
  <c r="AO48" i="6"/>
  <c r="AP48" i="6"/>
  <c r="AQ48" i="6"/>
  <c r="AR48" i="6"/>
  <c r="AS48" i="6"/>
  <c r="AT48" i="6"/>
  <c r="AB48" i="6"/>
  <c r="AC48" i="6"/>
  <c r="AD48" i="6"/>
  <c r="AE48" i="6"/>
  <c r="AF48" i="6"/>
  <c r="AG48" i="6"/>
  <c r="AH48" i="6"/>
  <c r="AI48" i="6"/>
  <c r="AJ48" i="6"/>
  <c r="AK48" i="6"/>
  <c r="AL48" i="6"/>
  <c r="AA48" i="6"/>
  <c r="AM47" i="6"/>
  <c r="AN47" i="6"/>
  <c r="AO47" i="6"/>
  <c r="AP47" i="6"/>
  <c r="AQ47" i="6"/>
  <c r="AR47" i="6"/>
  <c r="AS47" i="6"/>
  <c r="AT47" i="6"/>
  <c r="AB47" i="6"/>
  <c r="AC47" i="6"/>
  <c r="AD47" i="6"/>
  <c r="AE47" i="6"/>
  <c r="AF47" i="6"/>
  <c r="AG47" i="6"/>
  <c r="AH47" i="6"/>
  <c r="AI47" i="6"/>
  <c r="AJ47" i="6"/>
  <c r="AK47" i="6"/>
  <c r="AL47" i="6"/>
  <c r="AA47" i="6"/>
  <c r="AM46" i="6"/>
  <c r="AN46" i="6"/>
  <c r="AO46" i="6"/>
  <c r="AP46" i="6"/>
  <c r="AQ46" i="6"/>
  <c r="AR46" i="6"/>
  <c r="AS46" i="6"/>
  <c r="AT46" i="6"/>
  <c r="AB46" i="6"/>
  <c r="AC46" i="6"/>
  <c r="AD46" i="6"/>
  <c r="AE46" i="6"/>
  <c r="AF46" i="6"/>
  <c r="AG46" i="6"/>
  <c r="AH46" i="6"/>
  <c r="AI46" i="6"/>
  <c r="AJ46" i="6"/>
  <c r="AK46" i="6"/>
  <c r="AL46" i="6"/>
  <c r="AA46" i="6"/>
  <c r="AM45" i="6"/>
  <c r="AN45" i="6"/>
  <c r="AO45" i="6"/>
  <c r="AP45" i="6"/>
  <c r="AQ45" i="6"/>
  <c r="AR45" i="6"/>
  <c r="AS45" i="6"/>
  <c r="AT45" i="6"/>
  <c r="AB45" i="6"/>
  <c r="AC45" i="6"/>
  <c r="AD45" i="6"/>
  <c r="AE45" i="6"/>
  <c r="AF45" i="6"/>
  <c r="AG45" i="6"/>
  <c r="AH45" i="6"/>
  <c r="AI45" i="6"/>
  <c r="AJ45" i="6"/>
  <c r="AK45" i="6"/>
  <c r="AL45" i="6"/>
  <c r="AA45" i="6"/>
  <c r="AM44" i="6"/>
  <c r="AN44" i="6"/>
  <c r="AO44" i="6"/>
  <c r="AP44" i="6"/>
  <c r="AQ44" i="6"/>
  <c r="AR44" i="6"/>
  <c r="AS44" i="6"/>
  <c r="AT44" i="6"/>
  <c r="AB44" i="6"/>
  <c r="AC44" i="6"/>
  <c r="AD44" i="6"/>
  <c r="AE44" i="6"/>
  <c r="AF44" i="6"/>
  <c r="AG44" i="6"/>
  <c r="AH44" i="6"/>
  <c r="AI44" i="6"/>
  <c r="AJ44" i="6"/>
  <c r="AK44" i="6"/>
  <c r="AL44" i="6"/>
  <c r="AA44" i="6"/>
  <c r="AM43" i="6"/>
  <c r="AN43" i="6"/>
  <c r="AO43" i="6"/>
  <c r="AP43" i="6"/>
  <c r="AQ43" i="6"/>
  <c r="AR43" i="6"/>
  <c r="AS43" i="6"/>
  <c r="AT43" i="6"/>
  <c r="AB43" i="6"/>
  <c r="AC43" i="6"/>
  <c r="AD43" i="6"/>
  <c r="AE43" i="6"/>
  <c r="AF43" i="6"/>
  <c r="AG43" i="6"/>
  <c r="AH43" i="6"/>
  <c r="AI43" i="6"/>
  <c r="AJ43" i="6"/>
  <c r="AK43" i="6"/>
  <c r="AL43" i="6"/>
  <c r="AA43" i="6"/>
  <c r="AM42" i="6"/>
  <c r="AN42" i="6"/>
  <c r="AO42" i="6"/>
  <c r="AP42" i="6"/>
  <c r="AQ42" i="6"/>
  <c r="AR42" i="6"/>
  <c r="AS42" i="6"/>
  <c r="AT42" i="6"/>
  <c r="AB42" i="6"/>
  <c r="AC42" i="6"/>
  <c r="AD42" i="6"/>
  <c r="AE42" i="6"/>
  <c r="AF42" i="6"/>
  <c r="AG42" i="6"/>
  <c r="AH42" i="6"/>
  <c r="AI42" i="6"/>
  <c r="AJ42" i="6"/>
  <c r="AK42" i="6"/>
  <c r="AL42" i="6"/>
  <c r="AA42" i="6"/>
  <c r="AM41" i="6"/>
  <c r="AN41" i="6"/>
  <c r="AO41" i="6"/>
  <c r="AP41" i="6"/>
  <c r="AQ41" i="6"/>
  <c r="AR41" i="6"/>
  <c r="AS41" i="6"/>
  <c r="AT41" i="6"/>
  <c r="AB41" i="6"/>
  <c r="AC41" i="6"/>
  <c r="AD41" i="6"/>
  <c r="AE41" i="6"/>
  <c r="AF41" i="6"/>
  <c r="AG41" i="6"/>
  <c r="AH41" i="6"/>
  <c r="AI41" i="6"/>
  <c r="AJ41" i="6"/>
  <c r="AK41" i="6"/>
  <c r="AL41" i="6"/>
  <c r="AA41" i="6"/>
  <c r="AM40" i="6"/>
  <c r="AN40" i="6"/>
  <c r="AO40" i="6"/>
  <c r="AP40" i="6"/>
  <c r="AQ40" i="6"/>
  <c r="AR40" i="6"/>
  <c r="AS40" i="6"/>
  <c r="AT40" i="6"/>
  <c r="AB40" i="6"/>
  <c r="AC40" i="6"/>
  <c r="AD40" i="6"/>
  <c r="AE40" i="6"/>
  <c r="AF40" i="6"/>
  <c r="AG40" i="6"/>
  <c r="AH40" i="6"/>
  <c r="AI40" i="6"/>
  <c r="AJ40" i="6"/>
  <c r="AK40" i="6"/>
  <c r="AL40" i="6"/>
  <c r="AA40" i="6"/>
  <c r="AM39" i="6"/>
  <c r="AN39" i="6"/>
  <c r="AO39" i="6"/>
  <c r="AP39" i="6"/>
  <c r="AQ39" i="6"/>
  <c r="AR39" i="6"/>
  <c r="AS39" i="6"/>
  <c r="AT39" i="6"/>
  <c r="AB39" i="6"/>
  <c r="AC39" i="6"/>
  <c r="AD39" i="6"/>
  <c r="AE39" i="6"/>
  <c r="AF39" i="6"/>
  <c r="AG39" i="6"/>
  <c r="AH39" i="6"/>
  <c r="AI39" i="6"/>
  <c r="AJ39" i="6"/>
  <c r="AK39" i="6"/>
  <c r="AL39" i="6"/>
  <c r="AA39" i="6"/>
  <c r="AM38" i="6"/>
  <c r="AN38" i="6"/>
  <c r="AO38" i="6"/>
  <c r="AP38" i="6"/>
  <c r="AQ38" i="6"/>
  <c r="AR38" i="6"/>
  <c r="AS38" i="6"/>
  <c r="AT38" i="6"/>
  <c r="AB38" i="6"/>
  <c r="AC38" i="6"/>
  <c r="AD38" i="6"/>
  <c r="AE38" i="6"/>
  <c r="AF38" i="6"/>
  <c r="AG38" i="6"/>
  <c r="AH38" i="6"/>
  <c r="AI38" i="6"/>
  <c r="AJ38" i="6"/>
  <c r="AK38" i="6"/>
  <c r="AL38" i="6"/>
  <c r="AA38" i="6"/>
  <c r="AM37" i="6"/>
  <c r="AN37" i="6"/>
  <c r="AO37" i="6"/>
  <c r="AP37" i="6"/>
  <c r="AQ37" i="6"/>
  <c r="AR37" i="6"/>
  <c r="AS37" i="6"/>
  <c r="AT37" i="6"/>
  <c r="AB37" i="6"/>
  <c r="AC37" i="6"/>
  <c r="AD37" i="6"/>
  <c r="AE37" i="6"/>
  <c r="AF37" i="6"/>
  <c r="AG37" i="6"/>
  <c r="AH37" i="6"/>
  <c r="AI37" i="6"/>
  <c r="AJ37" i="6"/>
  <c r="AK37" i="6"/>
  <c r="AL37" i="6"/>
  <c r="AA37" i="6"/>
  <c r="AM36" i="6"/>
  <c r="AN36" i="6"/>
  <c r="AO36" i="6"/>
  <c r="AP36" i="6"/>
  <c r="AQ36" i="6"/>
  <c r="AR36" i="6"/>
  <c r="AS36" i="6"/>
  <c r="AT36" i="6"/>
  <c r="AB36" i="6"/>
  <c r="AC36" i="6"/>
  <c r="AD36" i="6"/>
  <c r="AE36" i="6"/>
  <c r="AF36" i="6"/>
  <c r="AG36" i="6"/>
  <c r="AH36" i="6"/>
  <c r="AI36" i="6"/>
  <c r="AJ36" i="6"/>
  <c r="AK36" i="6"/>
  <c r="AL36" i="6"/>
  <c r="AA36" i="6"/>
  <c r="AM35" i="6"/>
  <c r="AN35" i="6"/>
  <c r="AO35" i="6"/>
  <c r="AP35" i="6"/>
  <c r="AQ35" i="6"/>
  <c r="AR35" i="6"/>
  <c r="AS35" i="6"/>
  <c r="AT35" i="6"/>
  <c r="AB35" i="6"/>
  <c r="AC35" i="6"/>
  <c r="AD35" i="6"/>
  <c r="AE35" i="6"/>
  <c r="AF35" i="6"/>
  <c r="AG35" i="6"/>
  <c r="AH35" i="6"/>
  <c r="AI35" i="6"/>
  <c r="AJ35" i="6"/>
  <c r="AK35" i="6"/>
  <c r="AL35" i="6"/>
  <c r="AA35" i="6"/>
  <c r="AM34" i="6"/>
  <c r="AN34" i="6"/>
  <c r="AO34" i="6"/>
  <c r="AP34" i="6"/>
  <c r="AQ34" i="6"/>
  <c r="AR34" i="6"/>
  <c r="AS34" i="6"/>
  <c r="AT34" i="6"/>
  <c r="AB34" i="6"/>
  <c r="AC34" i="6"/>
  <c r="AD34" i="6"/>
  <c r="AE34" i="6"/>
  <c r="AF34" i="6"/>
  <c r="AG34" i="6"/>
  <c r="AH34" i="6"/>
  <c r="AI34" i="6"/>
  <c r="AJ34" i="6"/>
  <c r="AK34" i="6"/>
  <c r="AL34" i="6"/>
  <c r="AA34" i="6"/>
  <c r="AM33" i="6"/>
  <c r="AN33" i="6"/>
  <c r="AO33" i="6"/>
  <c r="AP33" i="6"/>
  <c r="AQ33" i="6"/>
  <c r="AR33" i="6"/>
  <c r="AS33" i="6"/>
  <c r="AT33" i="6"/>
  <c r="AB33" i="6"/>
  <c r="AC33" i="6"/>
  <c r="AD33" i="6"/>
  <c r="AE33" i="6"/>
  <c r="AF33" i="6"/>
  <c r="AG33" i="6"/>
  <c r="AH33" i="6"/>
  <c r="AI33" i="6"/>
  <c r="AJ33" i="6"/>
  <c r="AK33" i="6"/>
  <c r="AL33" i="6"/>
  <c r="AA33" i="6"/>
  <c r="AM32" i="6"/>
  <c r="AN32" i="6"/>
  <c r="AO32" i="6"/>
  <c r="AP32" i="6"/>
  <c r="AQ32" i="6"/>
  <c r="AR32" i="6"/>
  <c r="AS32" i="6"/>
  <c r="AT32" i="6"/>
  <c r="AB32" i="6"/>
  <c r="AC32" i="6"/>
  <c r="AD32" i="6"/>
  <c r="AE32" i="6"/>
  <c r="AF32" i="6"/>
  <c r="AG32" i="6"/>
  <c r="AH32" i="6"/>
  <c r="AI32" i="6"/>
  <c r="AJ32" i="6"/>
  <c r="AK32" i="6"/>
  <c r="AL32" i="6"/>
  <c r="AA32" i="6"/>
  <c r="AM31" i="6"/>
  <c r="AN31" i="6"/>
  <c r="AO31" i="6"/>
  <c r="AP31" i="6"/>
  <c r="AQ31" i="6"/>
  <c r="AR31" i="6"/>
  <c r="AS31" i="6"/>
  <c r="AT31" i="6"/>
  <c r="AB31" i="6"/>
  <c r="AC31" i="6"/>
  <c r="AD31" i="6"/>
  <c r="AE31" i="6"/>
  <c r="AF31" i="6"/>
  <c r="AG31" i="6"/>
  <c r="AH31" i="6"/>
  <c r="AI31" i="6"/>
  <c r="AJ31" i="6"/>
  <c r="AK31" i="6"/>
  <c r="AL31" i="6"/>
  <c r="AA31" i="6"/>
  <c r="AM30" i="6"/>
  <c r="AN30" i="6"/>
  <c r="AO30" i="6"/>
  <c r="AP30" i="6"/>
  <c r="AQ30" i="6"/>
  <c r="AR30" i="6"/>
  <c r="AS30" i="6"/>
  <c r="AT30" i="6"/>
  <c r="AB30" i="6"/>
  <c r="AC30" i="6"/>
  <c r="AD30" i="6"/>
  <c r="AE30" i="6"/>
  <c r="AF30" i="6"/>
  <c r="AG30" i="6"/>
  <c r="AH30" i="6"/>
  <c r="AI30" i="6"/>
  <c r="AJ30" i="6"/>
  <c r="AK30" i="6"/>
  <c r="AL30" i="6"/>
  <c r="AA30" i="6"/>
  <c r="AM29" i="6"/>
  <c r="AN29" i="6"/>
  <c r="AO29" i="6"/>
  <c r="AP29" i="6"/>
  <c r="AQ29" i="6"/>
  <c r="AR29" i="6"/>
  <c r="AS29" i="6"/>
  <c r="AT29" i="6"/>
  <c r="AB29" i="6"/>
  <c r="AC29" i="6"/>
  <c r="AD29" i="6"/>
  <c r="AE29" i="6"/>
  <c r="AF29" i="6"/>
  <c r="AG29" i="6"/>
  <c r="AH29" i="6"/>
  <c r="AI29" i="6"/>
  <c r="AJ29" i="6"/>
  <c r="AK29" i="6"/>
  <c r="AL29" i="6"/>
  <c r="AA29" i="6"/>
  <c r="AM28" i="6"/>
  <c r="AN28" i="6"/>
  <c r="AO28" i="6"/>
  <c r="AP28" i="6"/>
  <c r="AQ28" i="6"/>
  <c r="AR28" i="6"/>
  <c r="AS28" i="6"/>
  <c r="AT28" i="6"/>
  <c r="AB28" i="6"/>
  <c r="AC28" i="6"/>
  <c r="AD28" i="6"/>
  <c r="AE28" i="6"/>
  <c r="AF28" i="6"/>
  <c r="AG28" i="6"/>
  <c r="AH28" i="6"/>
  <c r="AI28" i="6"/>
  <c r="AJ28" i="6"/>
  <c r="AK28" i="6"/>
  <c r="AL28" i="6"/>
  <c r="AA28" i="6"/>
  <c r="AM27" i="6"/>
  <c r="AN27" i="6"/>
  <c r="AO27" i="6"/>
  <c r="AP27" i="6"/>
  <c r="AQ27" i="6"/>
  <c r="AR27" i="6"/>
  <c r="AS27" i="6"/>
  <c r="AT27" i="6"/>
  <c r="AB27" i="6"/>
  <c r="AC27" i="6"/>
  <c r="AD27" i="6"/>
  <c r="AE27" i="6"/>
  <c r="AF27" i="6"/>
  <c r="AG27" i="6"/>
  <c r="AH27" i="6"/>
  <c r="AI27" i="6"/>
  <c r="AJ27" i="6"/>
  <c r="AK27" i="6"/>
  <c r="AL27" i="6"/>
  <c r="AA27" i="6"/>
  <c r="AM26" i="6"/>
  <c r="AN26" i="6"/>
  <c r="AO26" i="6"/>
  <c r="AP26" i="6"/>
  <c r="AQ26" i="6"/>
  <c r="AR26" i="6"/>
  <c r="AS26" i="6"/>
  <c r="AT26" i="6"/>
  <c r="AB26" i="6"/>
  <c r="AC26" i="6"/>
  <c r="AD26" i="6"/>
  <c r="AE26" i="6"/>
  <c r="AF26" i="6"/>
  <c r="AG26" i="6"/>
  <c r="AH26" i="6"/>
  <c r="AI26" i="6"/>
  <c r="AJ26" i="6"/>
  <c r="AK26" i="6"/>
  <c r="AL26" i="6"/>
  <c r="AA26" i="6"/>
  <c r="AM25" i="6"/>
  <c r="AN25" i="6"/>
  <c r="AO25" i="6"/>
  <c r="AP25" i="6"/>
  <c r="AQ25" i="6"/>
  <c r="AR25" i="6"/>
  <c r="AS25" i="6"/>
  <c r="AT25" i="6"/>
  <c r="AB25" i="6"/>
  <c r="AC25" i="6"/>
  <c r="AD25" i="6"/>
  <c r="AE25" i="6"/>
  <c r="AF25" i="6"/>
  <c r="AG25" i="6"/>
  <c r="AH25" i="6"/>
  <c r="AI25" i="6"/>
  <c r="AJ25" i="6"/>
  <c r="AK25" i="6"/>
  <c r="AL25" i="6"/>
  <c r="AA25" i="6"/>
  <c r="AM24" i="6"/>
  <c r="AN24" i="6"/>
  <c r="AO24" i="6"/>
  <c r="AP24" i="6"/>
  <c r="AQ24" i="6"/>
  <c r="AR24" i="6"/>
  <c r="AS24" i="6"/>
  <c r="AT24" i="6"/>
  <c r="AB24" i="6"/>
  <c r="AC24" i="6"/>
  <c r="AD24" i="6"/>
  <c r="AE24" i="6"/>
  <c r="AF24" i="6"/>
  <c r="AG24" i="6"/>
  <c r="AH24" i="6"/>
  <c r="AI24" i="6"/>
  <c r="AJ24" i="6"/>
  <c r="AK24" i="6"/>
  <c r="AL24" i="6"/>
  <c r="AA24" i="6"/>
  <c r="AM23" i="6"/>
  <c r="AN23" i="6"/>
  <c r="AO23" i="6"/>
  <c r="AP23" i="6"/>
  <c r="AQ23" i="6"/>
  <c r="AR23" i="6"/>
  <c r="AS23" i="6"/>
  <c r="AT23" i="6"/>
  <c r="AB23" i="6"/>
  <c r="AC23" i="6"/>
  <c r="AD23" i="6"/>
  <c r="AE23" i="6"/>
  <c r="AF23" i="6"/>
  <c r="AG23" i="6"/>
  <c r="AH23" i="6"/>
  <c r="AI23" i="6"/>
  <c r="AJ23" i="6"/>
  <c r="AK23" i="6"/>
  <c r="AL23" i="6"/>
  <c r="AA23" i="6"/>
  <c r="AM22" i="6"/>
  <c r="AN22" i="6"/>
  <c r="AO22" i="6"/>
  <c r="AP22" i="6"/>
  <c r="AQ22" i="6"/>
  <c r="AR22" i="6"/>
  <c r="AS22" i="6"/>
  <c r="AT22" i="6"/>
  <c r="AB22" i="6"/>
  <c r="AC22" i="6"/>
  <c r="AD22" i="6"/>
  <c r="AE22" i="6"/>
  <c r="AF22" i="6"/>
  <c r="AG22" i="6"/>
  <c r="AH22" i="6"/>
  <c r="AI22" i="6"/>
  <c r="AJ22" i="6"/>
  <c r="AK22" i="6"/>
  <c r="AL22" i="6"/>
  <c r="AA22" i="6"/>
  <c r="AM21" i="6"/>
  <c r="AN21" i="6"/>
  <c r="AO21" i="6"/>
  <c r="AP21" i="6"/>
  <c r="AQ21" i="6"/>
  <c r="AR21" i="6"/>
  <c r="AS21" i="6"/>
  <c r="AT21" i="6"/>
  <c r="AB21" i="6"/>
  <c r="AC21" i="6"/>
  <c r="AD21" i="6"/>
  <c r="AE21" i="6"/>
  <c r="AF21" i="6"/>
  <c r="AG21" i="6"/>
  <c r="AH21" i="6"/>
  <c r="AI21" i="6"/>
  <c r="AJ21" i="6"/>
  <c r="AK21" i="6"/>
  <c r="AL21" i="6"/>
  <c r="AA21" i="6"/>
  <c r="AM20" i="6"/>
  <c r="AN20" i="6"/>
  <c r="AO20" i="6"/>
  <c r="AP20" i="6"/>
  <c r="AQ20" i="6"/>
  <c r="AR20" i="6"/>
  <c r="AS20" i="6"/>
  <c r="AT20" i="6"/>
  <c r="AB20" i="6"/>
  <c r="AC20" i="6"/>
  <c r="AD20" i="6"/>
  <c r="AE20" i="6"/>
  <c r="AF20" i="6"/>
  <c r="AG20" i="6"/>
  <c r="AH20" i="6"/>
  <c r="AI20" i="6"/>
  <c r="AJ20" i="6"/>
  <c r="AK20" i="6"/>
  <c r="AL20" i="6"/>
  <c r="AA20" i="6"/>
  <c r="AM19" i="6"/>
  <c r="AN19" i="6"/>
  <c r="AO19" i="6"/>
  <c r="AP19" i="6"/>
  <c r="AQ19" i="6"/>
  <c r="AR19" i="6"/>
  <c r="AS19" i="6"/>
  <c r="AT19" i="6"/>
  <c r="AB19" i="6"/>
  <c r="AC19" i="6"/>
  <c r="AD19" i="6"/>
  <c r="AE19" i="6"/>
  <c r="AF19" i="6"/>
  <c r="AG19" i="6"/>
  <c r="AH19" i="6"/>
  <c r="AI19" i="6"/>
  <c r="AJ19" i="6"/>
  <c r="AK19" i="6"/>
  <c r="AL19" i="6"/>
  <c r="AA19" i="6"/>
  <c r="AM18" i="6"/>
  <c r="AN18" i="6"/>
  <c r="AO18" i="6"/>
  <c r="AP18" i="6"/>
  <c r="AQ18" i="6"/>
  <c r="AR18" i="6"/>
  <c r="AS18" i="6"/>
  <c r="AT18" i="6"/>
  <c r="AB18" i="6"/>
  <c r="AC18" i="6"/>
  <c r="AD18" i="6"/>
  <c r="AE18" i="6"/>
  <c r="AF18" i="6"/>
  <c r="AG18" i="6"/>
  <c r="AH18" i="6"/>
  <c r="AI18" i="6"/>
  <c r="AJ18" i="6"/>
  <c r="AK18" i="6"/>
  <c r="AL18" i="6"/>
  <c r="AA18" i="6"/>
  <c r="AM17" i="6"/>
  <c r="AN17" i="6"/>
  <c r="AO17" i="6"/>
  <c r="AP17" i="6"/>
  <c r="AQ17" i="6"/>
  <c r="AR17" i="6"/>
  <c r="AS17" i="6"/>
  <c r="AT17" i="6"/>
  <c r="AB17" i="6"/>
  <c r="AC17" i="6"/>
  <c r="AD17" i="6"/>
  <c r="AE17" i="6"/>
  <c r="AF17" i="6"/>
  <c r="AG17" i="6"/>
  <c r="AH17" i="6"/>
  <c r="AI17" i="6"/>
  <c r="AJ17" i="6"/>
  <c r="AK17" i="6"/>
  <c r="AL17" i="6"/>
  <c r="AA17" i="6"/>
  <c r="AM16" i="6"/>
  <c r="AN16" i="6"/>
  <c r="AO16" i="6"/>
  <c r="AP16" i="6"/>
  <c r="AQ16" i="6"/>
  <c r="AR16" i="6"/>
  <c r="AS16" i="6"/>
  <c r="AT16" i="6"/>
  <c r="AB16" i="6"/>
  <c r="AC16" i="6"/>
  <c r="AD16" i="6"/>
  <c r="AE16" i="6"/>
  <c r="AF16" i="6"/>
  <c r="AG16" i="6"/>
  <c r="AH16" i="6"/>
  <c r="AI16" i="6"/>
  <c r="AJ16" i="6"/>
  <c r="AK16" i="6"/>
  <c r="AL16" i="6"/>
  <c r="AA16" i="6"/>
  <c r="AM15" i="6"/>
  <c r="AN15" i="6"/>
  <c r="AO15" i="6"/>
  <c r="AP15" i="6"/>
  <c r="AQ15" i="6"/>
  <c r="AR15" i="6"/>
  <c r="AS15" i="6"/>
  <c r="AT15" i="6"/>
  <c r="AB15" i="6"/>
  <c r="AC15" i="6"/>
  <c r="AD15" i="6"/>
  <c r="AE15" i="6"/>
  <c r="AF15" i="6"/>
  <c r="AG15" i="6"/>
  <c r="AH15" i="6"/>
  <c r="AI15" i="6"/>
  <c r="AJ15" i="6"/>
  <c r="AK15" i="6"/>
  <c r="AL15" i="6"/>
  <c r="AA15" i="6"/>
  <c r="AM14" i="6"/>
  <c r="AN14" i="6"/>
  <c r="AO14" i="6"/>
  <c r="AP14" i="6"/>
  <c r="AQ14" i="6"/>
  <c r="AR14" i="6"/>
  <c r="AS14" i="6"/>
  <c r="AT14" i="6"/>
  <c r="AB14" i="6"/>
  <c r="AC14" i="6"/>
  <c r="AD14" i="6"/>
  <c r="AE14" i="6"/>
  <c r="AF14" i="6"/>
  <c r="AG14" i="6"/>
  <c r="AH14" i="6"/>
  <c r="AI14" i="6"/>
  <c r="AJ14" i="6"/>
  <c r="AK14" i="6"/>
  <c r="AL14" i="6"/>
  <c r="AA14" i="6"/>
  <c r="AM13" i="6"/>
  <c r="AN13" i="6"/>
  <c r="AO13" i="6"/>
  <c r="AP13" i="6"/>
  <c r="AQ13" i="6"/>
  <c r="AR13" i="6"/>
  <c r="AS13" i="6"/>
  <c r="AT13" i="6"/>
  <c r="AB13" i="6"/>
  <c r="AC13" i="6"/>
  <c r="AD13" i="6"/>
  <c r="AE13" i="6"/>
  <c r="AF13" i="6"/>
  <c r="AG13" i="6"/>
  <c r="AH13" i="6"/>
  <c r="AI13" i="6"/>
  <c r="AJ13" i="6"/>
  <c r="AK13" i="6"/>
  <c r="AL13" i="6"/>
  <c r="AA13" i="6"/>
  <c r="AM12" i="6"/>
  <c r="AN12" i="6"/>
  <c r="AO12" i="6"/>
  <c r="AP12" i="6"/>
  <c r="AQ12" i="6"/>
  <c r="AR12" i="6"/>
  <c r="AS12" i="6"/>
  <c r="AT12" i="6"/>
  <c r="AB12" i="6"/>
  <c r="AC12" i="6"/>
  <c r="AD12" i="6"/>
  <c r="AE12" i="6"/>
  <c r="AF12" i="6"/>
  <c r="AG12" i="6"/>
  <c r="AH12" i="6"/>
  <c r="AI12" i="6"/>
  <c r="AJ12" i="6"/>
  <c r="AK12" i="6"/>
  <c r="AL12" i="6"/>
  <c r="AA12" i="6"/>
  <c r="AM11" i="6"/>
  <c r="AN11" i="6"/>
  <c r="AO11" i="6"/>
  <c r="AP11" i="6"/>
  <c r="AQ11" i="6"/>
  <c r="AR11" i="6"/>
  <c r="AS11" i="6"/>
  <c r="AT11" i="6"/>
  <c r="AB11" i="6"/>
  <c r="AD11" i="6"/>
  <c r="AE11" i="6"/>
  <c r="AF11" i="6"/>
  <c r="AG11" i="6"/>
  <c r="AH11" i="6"/>
  <c r="AI11" i="6"/>
  <c r="AJ11" i="6"/>
  <c r="AK11" i="6"/>
  <c r="AL11" i="6"/>
  <c r="AA11" i="6"/>
  <c r="AM10" i="6"/>
  <c r="AN10" i="6"/>
  <c r="AO10" i="6"/>
  <c r="AP10" i="6"/>
  <c r="AQ10" i="6"/>
  <c r="AR10" i="6"/>
  <c r="AS10" i="6"/>
  <c r="AT10" i="6"/>
  <c r="AM9" i="6"/>
  <c r="AN9" i="6"/>
  <c r="AO9" i="6"/>
  <c r="AP9" i="6"/>
  <c r="AQ9" i="6"/>
  <c r="AR9" i="6"/>
  <c r="AS9" i="6"/>
  <c r="AT9" i="6"/>
  <c r="AB10" i="6"/>
  <c r="AD10" i="6"/>
  <c r="AE10" i="6"/>
  <c r="AF10" i="6"/>
  <c r="AG10" i="6"/>
  <c r="AH10" i="6"/>
  <c r="AI10" i="6"/>
  <c r="AJ10" i="6"/>
  <c r="AK10" i="6"/>
  <c r="AL10" i="6"/>
  <c r="AA10" i="6"/>
  <c r="AD9" i="6"/>
  <c r="AE9" i="6"/>
  <c r="AF9" i="6"/>
  <c r="AG9" i="6"/>
  <c r="AH9" i="6"/>
  <c r="AI9" i="6"/>
  <c r="AJ9" i="6"/>
  <c r="AK9" i="6"/>
  <c r="AL9" i="6"/>
  <c r="DC5" i="10"/>
  <c r="C5" i="8"/>
  <c r="A23" i="2"/>
  <c r="E33" i="2"/>
  <c r="C5" i="10"/>
  <c r="BC5" i="10"/>
  <c r="D8" i="10" l="1" a="1"/>
  <c r="D8" i="10" s="1"/>
  <c r="B301" i="10" a="1"/>
  <c r="B301" i="10" s="1"/>
  <c r="B201" i="10" a="1"/>
  <c r="B201" i="10" s="1"/>
  <c r="DB11" i="10" a="1"/>
  <c r="DB11" i="10" s="1"/>
  <c r="B101" i="10" a="1"/>
  <c r="B101" i="10" s="1"/>
  <c r="BB11" i="10" a="1"/>
  <c r="BB11" i="10" s="1"/>
  <c r="DD8" i="10" a="1"/>
  <c r="DD8" i="10" s="1"/>
  <c r="BD8" i="10" a="1"/>
  <c r="BD8" i="10" s="1"/>
  <c r="AS259" i="6"/>
  <c r="U1" i="11" s="1"/>
  <c r="AT259" i="6"/>
  <c r="V1" i="11" s="1"/>
  <c r="AQ259" i="6"/>
  <c r="S1" i="11" s="1"/>
  <c r="AR259" i="6"/>
  <c r="T1" i="11" s="1"/>
  <c r="AO259" i="6"/>
  <c r="Q1" i="11" s="1"/>
  <c r="AM259" i="6"/>
  <c r="O1" i="11" s="1"/>
  <c r="AP259" i="6"/>
  <c r="R1" i="11" s="1"/>
  <c r="AK259" i="6"/>
  <c r="M1" i="11" s="1"/>
  <c r="AN259" i="6"/>
  <c r="P1" i="11" s="1"/>
  <c r="AJ259" i="6"/>
  <c r="L1" i="11" s="1"/>
  <c r="AI259" i="6"/>
  <c r="K1" i="11" s="1"/>
  <c r="AL259" i="6"/>
  <c r="N1" i="11" s="1"/>
  <c r="B5" i="6"/>
  <c r="C4" i="6"/>
  <c r="B4" i="6"/>
  <c r="C3" i="6"/>
  <c r="B3" i="6"/>
  <c r="B2" i="6"/>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B5" i="5"/>
  <c r="C4" i="5"/>
  <c r="B4" i="5"/>
  <c r="C3" i="5"/>
  <c r="B3" i="5"/>
  <c r="AC11" i="6"/>
  <c r="AC10" i="6" l="1"/>
  <c r="F9" i="5"/>
  <c r="F10" i="5"/>
  <c r="F11" i="5"/>
  <c r="F12" i="5"/>
  <c r="F13" i="5"/>
  <c r="B2" i="5"/>
  <c r="C3" i="4"/>
  <c r="C4" i="4"/>
  <c r="B3" i="4"/>
  <c r="B4" i="4"/>
  <c r="B5" i="4"/>
  <c r="B2" i="4"/>
  <c r="C5" i="6"/>
  <c r="AU9" i="6" l="1"/>
  <c r="AU10" i="6"/>
  <c r="AU11" i="6"/>
  <c r="AU12" i="6"/>
  <c r="AU13" i="6"/>
  <c r="AU14" i="6"/>
  <c r="AU15" i="6"/>
  <c r="AU16" i="6"/>
  <c r="AU17" i="6"/>
  <c r="AU18" i="6"/>
  <c r="AU19" i="6"/>
  <c r="AU20" i="6"/>
  <c r="AU21" i="6"/>
  <c r="AU22" i="6"/>
  <c r="AU23" i="6"/>
  <c r="AU24" i="6"/>
  <c r="AU25" i="6"/>
  <c r="AU26" i="6"/>
  <c r="AU27" i="6"/>
  <c r="AU28" i="6"/>
  <c r="AU29" i="6"/>
  <c r="AU30" i="6"/>
  <c r="AU31" i="6"/>
  <c r="AU32" i="6"/>
  <c r="AU33" i="6"/>
  <c r="AU34" i="6"/>
  <c r="AU35" i="6"/>
  <c r="AU36" i="6"/>
  <c r="AU37" i="6"/>
  <c r="AU38" i="6"/>
  <c r="AU39" i="6"/>
  <c r="AU40" i="6"/>
  <c r="AU41" i="6"/>
  <c r="AU42" i="6"/>
  <c r="AU43" i="6"/>
  <c r="AU44" i="6"/>
  <c r="AU45" i="6"/>
  <c r="AU46" i="6"/>
  <c r="AU47" i="6"/>
  <c r="AU48" i="6"/>
  <c r="AU49" i="6"/>
  <c r="AU50" i="6"/>
  <c r="AU51" i="6"/>
  <c r="AU52" i="6"/>
  <c r="AU53" i="6"/>
  <c r="AU54" i="6"/>
  <c r="AU55" i="6"/>
  <c r="AU56" i="6"/>
  <c r="AU57" i="6"/>
  <c r="AU58" i="6"/>
  <c r="AU59" i="6"/>
  <c r="AU60" i="6"/>
  <c r="AU61" i="6"/>
  <c r="AU62" i="6"/>
  <c r="AU63" i="6"/>
  <c r="AU64" i="6"/>
  <c r="AU65" i="6"/>
  <c r="AU66" i="6"/>
  <c r="AU67" i="6"/>
  <c r="AU68" i="6"/>
  <c r="AU69" i="6"/>
  <c r="AU70" i="6"/>
  <c r="AU71" i="6"/>
  <c r="AU72" i="6"/>
  <c r="AU73" i="6"/>
  <c r="AU74" i="6"/>
  <c r="AU75" i="6"/>
  <c r="AU76" i="6"/>
  <c r="AU77" i="6"/>
  <c r="AU78" i="6"/>
  <c r="AU79" i="6"/>
  <c r="AU80" i="6"/>
  <c r="AU81" i="6"/>
  <c r="AU82" i="6"/>
  <c r="AU83" i="6"/>
  <c r="AU84" i="6"/>
  <c r="AU85" i="6"/>
  <c r="AU86" i="6"/>
  <c r="AU87" i="6"/>
  <c r="AU88" i="6"/>
  <c r="AU89" i="6"/>
  <c r="AU90" i="6"/>
  <c r="AU91" i="6"/>
  <c r="AU92" i="6"/>
  <c r="AU93" i="6"/>
  <c r="AU94" i="6"/>
  <c r="AU95" i="6"/>
  <c r="AU96" i="6"/>
  <c r="AU97" i="6"/>
  <c r="AU98" i="6"/>
  <c r="AU99" i="6"/>
  <c r="AU100" i="6"/>
  <c r="AU101" i="6"/>
  <c r="AU102" i="6"/>
  <c r="AU103" i="6"/>
  <c r="AU104" i="6"/>
  <c r="AU105" i="6"/>
  <c r="AU106" i="6"/>
  <c r="AU107" i="6"/>
  <c r="AU108" i="6"/>
  <c r="AU109" i="6"/>
  <c r="AU110" i="6"/>
  <c r="AU111" i="6"/>
  <c r="AU112" i="6"/>
  <c r="AU113" i="6"/>
  <c r="AU114" i="6"/>
  <c r="AU115" i="6"/>
  <c r="AU116" i="6"/>
  <c r="AU117" i="6"/>
  <c r="AU118" i="6"/>
  <c r="AU119" i="6"/>
  <c r="AU120" i="6"/>
  <c r="AU121" i="6"/>
  <c r="AU122" i="6"/>
  <c r="AU123" i="6"/>
  <c r="AU124" i="6"/>
  <c r="AU125" i="6"/>
  <c r="AU126" i="6"/>
  <c r="AU127" i="6"/>
  <c r="AU128" i="6"/>
  <c r="AU129" i="6"/>
  <c r="AU130" i="6"/>
  <c r="AU131" i="6"/>
  <c r="AU132" i="6"/>
  <c r="AU133" i="6"/>
  <c r="AU134" i="6"/>
  <c r="AU135" i="6"/>
  <c r="AU136" i="6"/>
  <c r="AU137" i="6"/>
  <c r="AU138" i="6"/>
  <c r="AU139" i="6"/>
  <c r="AU140" i="6"/>
  <c r="AU141" i="6"/>
  <c r="AU142" i="6"/>
  <c r="AU143" i="6"/>
  <c r="AU144" i="6"/>
  <c r="AU145" i="6"/>
  <c r="AU146" i="6"/>
  <c r="AU147" i="6"/>
  <c r="AU148" i="6"/>
  <c r="AU149" i="6"/>
  <c r="AU150" i="6"/>
  <c r="AU151" i="6"/>
  <c r="AU152" i="6"/>
  <c r="AU153" i="6"/>
  <c r="AU154" i="6"/>
  <c r="AU155" i="6"/>
  <c r="AU156" i="6"/>
  <c r="AU157" i="6"/>
  <c r="AU158" i="6"/>
  <c r="AU159" i="6"/>
  <c r="AU160" i="6"/>
  <c r="AU161" i="6"/>
  <c r="AU162" i="6"/>
  <c r="AU163" i="6"/>
  <c r="AU164" i="6"/>
  <c r="AU165" i="6"/>
  <c r="AU166" i="6"/>
  <c r="AU167" i="6"/>
  <c r="AU168" i="6"/>
  <c r="AU169" i="6"/>
  <c r="AU170" i="6"/>
  <c r="AU171" i="6"/>
  <c r="AU172" i="6"/>
  <c r="AU173" i="6"/>
  <c r="AU174" i="6"/>
  <c r="AU175" i="6"/>
  <c r="AU176" i="6"/>
  <c r="AU177" i="6"/>
  <c r="AU178" i="6"/>
  <c r="AU179" i="6"/>
  <c r="AU180" i="6"/>
  <c r="AU181" i="6"/>
  <c r="AU182" i="6"/>
  <c r="AU183" i="6"/>
  <c r="AU184" i="6"/>
  <c r="AU185" i="6"/>
  <c r="AU186" i="6"/>
  <c r="AU187" i="6"/>
  <c r="AU188" i="6"/>
  <c r="AU189" i="6"/>
  <c r="AU190" i="6"/>
  <c r="AU191" i="6"/>
  <c r="AU192" i="6"/>
  <c r="AU193" i="6"/>
  <c r="AU194" i="6"/>
  <c r="AU195" i="6"/>
  <c r="AU196" i="6"/>
  <c r="AU197" i="6"/>
  <c r="AU198" i="6"/>
  <c r="AU199" i="6"/>
  <c r="AU200" i="6"/>
  <c r="AU201" i="6"/>
  <c r="AU202" i="6"/>
  <c r="AU203" i="6"/>
  <c r="AU204" i="6"/>
  <c r="AU205" i="6"/>
  <c r="AU206" i="6"/>
  <c r="AU207" i="6"/>
  <c r="AU208" i="6"/>
  <c r="AU209" i="6"/>
  <c r="AU210" i="6"/>
  <c r="AU211" i="6"/>
  <c r="AU212" i="6"/>
  <c r="AU213" i="6"/>
  <c r="AU214" i="6"/>
  <c r="AU215" i="6"/>
  <c r="AU216" i="6"/>
  <c r="AU217" i="6"/>
  <c r="AU218" i="6"/>
  <c r="AU219" i="6"/>
  <c r="AU220" i="6"/>
  <c r="AU221" i="6"/>
  <c r="AU222" i="6"/>
  <c r="AU223" i="6"/>
  <c r="AU224" i="6"/>
  <c r="AU225" i="6"/>
  <c r="AU226" i="6"/>
  <c r="AU227" i="6"/>
  <c r="AU228" i="6"/>
  <c r="AU229" i="6"/>
  <c r="AU230" i="6"/>
  <c r="AU231" i="6"/>
  <c r="AU232" i="6"/>
  <c r="AU233" i="6"/>
  <c r="AU234" i="6"/>
  <c r="AU235" i="6"/>
  <c r="AU236" i="6"/>
  <c r="AU237" i="6"/>
  <c r="AU238" i="6"/>
  <c r="AU239" i="6"/>
  <c r="AU240" i="6"/>
  <c r="AU241" i="6"/>
  <c r="AU242" i="6"/>
  <c r="AU243" i="6"/>
  <c r="AU244" i="6"/>
  <c r="AU245" i="6"/>
  <c r="AU246" i="6"/>
  <c r="AU247" i="6"/>
  <c r="AU248" i="6"/>
  <c r="AU249" i="6"/>
  <c r="AU250" i="6"/>
  <c r="AU251" i="6"/>
  <c r="AU252" i="6"/>
  <c r="AU253" i="6"/>
  <c r="AU254" i="6"/>
  <c r="AU255" i="6"/>
  <c r="AU256" i="6"/>
  <c r="AU257" i="6"/>
  <c r="AU258" i="6"/>
  <c r="N9" i="6"/>
  <c r="N10" i="6"/>
  <c r="N11" i="6"/>
  <c r="N12" i="6"/>
  <c r="N13" i="6"/>
  <c r="N14" i="6"/>
  <c r="N15" i="6"/>
  <c r="N16" i="6"/>
  <c r="N17" i="6"/>
  <c r="N18" i="6"/>
  <c r="N19" i="6"/>
  <c r="N20" i="6"/>
  <c r="N21" i="6"/>
  <c r="N22" i="6"/>
  <c r="N23" i="6"/>
  <c r="N24" i="6"/>
  <c r="N25" i="6"/>
  <c r="N26" i="6"/>
  <c r="N27" i="6"/>
  <c r="N28"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N59" i="6"/>
  <c r="N60" i="6"/>
  <c r="N61" i="6"/>
  <c r="N62" i="6"/>
  <c r="N63" i="6"/>
  <c r="N64" i="6"/>
  <c r="N65" i="6"/>
  <c r="N66" i="6"/>
  <c r="N67" i="6"/>
  <c r="N68" i="6"/>
  <c r="N69" i="6"/>
  <c r="N70" i="6"/>
  <c r="N71"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2" i="6"/>
  <c r="N103" i="6"/>
  <c r="N104" i="6"/>
  <c r="N105" i="6"/>
  <c r="N106" i="6"/>
  <c r="N107" i="6"/>
  <c r="N108" i="6"/>
  <c r="N109" i="6"/>
  <c r="N110" i="6"/>
  <c r="N111" i="6"/>
  <c r="N112" i="6"/>
  <c r="N113" i="6"/>
  <c r="N114" i="6"/>
  <c r="N115" i="6"/>
  <c r="N116" i="6"/>
  <c r="N117" i="6"/>
  <c r="N118" i="6"/>
  <c r="N119" i="6"/>
  <c r="N120" i="6"/>
  <c r="N121" i="6"/>
  <c r="N122" i="6"/>
  <c r="N123" i="6"/>
  <c r="N124" i="6"/>
  <c r="N125" i="6"/>
  <c r="N126" i="6"/>
  <c r="N127" i="6"/>
  <c r="N128" i="6"/>
  <c r="N129" i="6"/>
  <c r="N130" i="6"/>
  <c r="N131" i="6"/>
  <c r="N132" i="6"/>
  <c r="N133" i="6"/>
  <c r="N134" i="6"/>
  <c r="N135" i="6"/>
  <c r="N136" i="6"/>
  <c r="N137" i="6"/>
  <c r="N138" i="6"/>
  <c r="N139" i="6"/>
  <c r="N140" i="6"/>
  <c r="N141" i="6"/>
  <c r="N142" i="6"/>
  <c r="N143" i="6"/>
  <c r="N144" i="6"/>
  <c r="N145" i="6"/>
  <c r="N146" i="6"/>
  <c r="N147" i="6"/>
  <c r="N148" i="6"/>
  <c r="N149" i="6"/>
  <c r="N150" i="6"/>
  <c r="N151" i="6"/>
  <c r="N152" i="6"/>
  <c r="N153" i="6"/>
  <c r="N154" i="6"/>
  <c r="N155" i="6"/>
  <c r="N156" i="6"/>
  <c r="N157" i="6"/>
  <c r="N158" i="6"/>
  <c r="N159" i="6"/>
  <c r="N160" i="6"/>
  <c r="N161" i="6"/>
  <c r="N162" i="6"/>
  <c r="N163" i="6"/>
  <c r="N164" i="6"/>
  <c r="N165" i="6"/>
  <c r="N166" i="6"/>
  <c r="N167" i="6"/>
  <c r="N168" i="6"/>
  <c r="N169" i="6"/>
  <c r="N170" i="6"/>
  <c r="N171" i="6"/>
  <c r="N172" i="6"/>
  <c r="N173" i="6"/>
  <c r="N174" i="6"/>
  <c r="N175" i="6"/>
  <c r="N176" i="6"/>
  <c r="N177" i="6"/>
  <c r="N178" i="6"/>
  <c r="N179" i="6"/>
  <c r="N180" i="6"/>
  <c r="N181" i="6"/>
  <c r="N182" i="6"/>
  <c r="N183" i="6"/>
  <c r="N184" i="6"/>
  <c r="N185" i="6"/>
  <c r="N186" i="6"/>
  <c r="N187" i="6"/>
  <c r="N188" i="6"/>
  <c r="N189" i="6"/>
  <c r="N190" i="6"/>
  <c r="N191" i="6"/>
  <c r="N192" i="6"/>
  <c r="N193" i="6"/>
  <c r="N194" i="6"/>
  <c r="N195" i="6"/>
  <c r="N196" i="6"/>
  <c r="N197" i="6"/>
  <c r="N198" i="6"/>
  <c r="N199" i="6"/>
  <c r="N200" i="6"/>
  <c r="N201" i="6"/>
  <c r="N202" i="6"/>
  <c r="N203" i="6"/>
  <c r="N204" i="6"/>
  <c r="N205" i="6"/>
  <c r="N206" i="6"/>
  <c r="N207" i="6"/>
  <c r="N208" i="6"/>
  <c r="N209" i="6"/>
  <c r="N210" i="6"/>
  <c r="N211" i="6"/>
  <c r="N212" i="6"/>
  <c r="N213" i="6"/>
  <c r="N214" i="6"/>
  <c r="N215" i="6"/>
  <c r="N216" i="6"/>
  <c r="N217" i="6"/>
  <c r="N218" i="6"/>
  <c r="N219" i="6"/>
  <c r="N220" i="6"/>
  <c r="N221" i="6"/>
  <c r="N222" i="6"/>
  <c r="N223" i="6"/>
  <c r="N224" i="6"/>
  <c r="N225" i="6"/>
  <c r="N226" i="6"/>
  <c r="N227" i="6"/>
  <c r="N228" i="6"/>
  <c r="N229" i="6"/>
  <c r="N230" i="6"/>
  <c r="N231" i="6"/>
  <c r="N232" i="6"/>
  <c r="N233" i="6"/>
  <c r="N234" i="6"/>
  <c r="N235" i="6"/>
  <c r="N236" i="6"/>
  <c r="N237" i="6"/>
  <c r="N238" i="6"/>
  <c r="N239" i="6"/>
  <c r="N240" i="6"/>
  <c r="N241" i="6"/>
  <c r="N242" i="6"/>
  <c r="N243" i="6"/>
  <c r="N244" i="6"/>
  <c r="N245" i="6"/>
  <c r="N246" i="6"/>
  <c r="N247" i="6"/>
  <c r="N248" i="6"/>
  <c r="N249" i="6"/>
  <c r="N250" i="6"/>
  <c r="N251" i="6"/>
  <c r="N252" i="6"/>
  <c r="N253" i="6"/>
  <c r="N254" i="6"/>
  <c r="N255" i="6"/>
  <c r="N256" i="6"/>
  <c r="N257" i="6"/>
  <c r="N258" i="6"/>
  <c r="O9" i="6"/>
  <c r="AE259" i="6"/>
  <c r="G1" i="11" s="1"/>
  <c r="AF259" i="6"/>
  <c r="H1" i="11" s="1"/>
  <c r="O28" i="6"/>
  <c r="O40" i="6"/>
  <c r="O52" i="6"/>
  <c r="O64" i="6"/>
  <c r="O76" i="6"/>
  <c r="O88" i="6"/>
  <c r="O100" i="6"/>
  <c r="O112" i="6"/>
  <c r="O124" i="6"/>
  <c r="O136" i="6"/>
  <c r="O148" i="6"/>
  <c r="O160" i="6"/>
  <c r="O172" i="6"/>
  <c r="O184" i="6"/>
  <c r="O196" i="6"/>
  <c r="O208" i="6"/>
  <c r="O220" i="6"/>
  <c r="O232" i="6"/>
  <c r="O244" i="6"/>
  <c r="O256" i="6"/>
  <c r="O17" i="6"/>
  <c r="O29" i="6"/>
  <c r="O41" i="6"/>
  <c r="O53" i="6"/>
  <c r="O65" i="6"/>
  <c r="O77" i="6"/>
  <c r="O89" i="6"/>
  <c r="O101" i="6"/>
  <c r="O113" i="6"/>
  <c r="O125" i="6"/>
  <c r="O137" i="6"/>
  <c r="O149" i="6"/>
  <c r="O161" i="6"/>
  <c r="O173" i="6"/>
  <c r="O185" i="6"/>
  <c r="O197" i="6"/>
  <c r="O209" i="6"/>
  <c r="O221" i="6"/>
  <c r="O233" i="6"/>
  <c r="O245" i="6"/>
  <c r="O257" i="6"/>
  <c r="O18" i="6"/>
  <c r="O30" i="6"/>
  <c r="O42" i="6"/>
  <c r="O54" i="6"/>
  <c r="O66" i="6"/>
  <c r="O78" i="6"/>
  <c r="O90" i="6"/>
  <c r="O102" i="6"/>
  <c r="O114" i="6"/>
  <c r="O126" i="6"/>
  <c r="O138" i="6"/>
  <c r="O150" i="6"/>
  <c r="O162" i="6"/>
  <c r="O174" i="6"/>
  <c r="O186" i="6"/>
  <c r="O198" i="6"/>
  <c r="O210" i="6"/>
  <c r="O222" i="6"/>
  <c r="O234" i="6"/>
  <c r="O246" i="6"/>
  <c r="O258" i="6"/>
  <c r="O19" i="6"/>
  <c r="O31" i="6"/>
  <c r="O43" i="6"/>
  <c r="O55" i="6"/>
  <c r="O67" i="6"/>
  <c r="O79" i="6"/>
  <c r="O91" i="6"/>
  <c r="O103" i="6"/>
  <c r="O115" i="6"/>
  <c r="O127" i="6"/>
  <c r="O139" i="6"/>
  <c r="O151" i="6"/>
  <c r="O163" i="6"/>
  <c r="O175" i="6"/>
  <c r="O187" i="6"/>
  <c r="O199" i="6"/>
  <c r="O211" i="6"/>
  <c r="O223" i="6"/>
  <c r="O235" i="6"/>
  <c r="O247" i="6"/>
  <c r="O20" i="6"/>
  <c r="O32" i="6"/>
  <c r="O44" i="6"/>
  <c r="O56" i="6"/>
  <c r="O68" i="6"/>
  <c r="O80" i="6"/>
  <c r="O92" i="6"/>
  <c r="O104" i="6"/>
  <c r="O116" i="6"/>
  <c r="O128" i="6"/>
  <c r="O140" i="6"/>
  <c r="O152" i="6"/>
  <c r="O164" i="6"/>
  <c r="O176" i="6"/>
  <c r="O188" i="6"/>
  <c r="O200" i="6"/>
  <c r="O212" i="6"/>
  <c r="O224" i="6"/>
  <c r="O236" i="6"/>
  <c r="O248" i="6"/>
  <c r="O21" i="6"/>
  <c r="O33" i="6"/>
  <c r="O45" i="6"/>
  <c r="O57" i="6"/>
  <c r="O69" i="6"/>
  <c r="O81" i="6"/>
  <c r="O93" i="6"/>
  <c r="O105" i="6"/>
  <c r="O117" i="6"/>
  <c r="O129" i="6"/>
  <c r="O141" i="6"/>
  <c r="O153" i="6"/>
  <c r="O165" i="6"/>
  <c r="O177" i="6"/>
  <c r="O189" i="6"/>
  <c r="O201" i="6"/>
  <c r="O213" i="6"/>
  <c r="O225" i="6"/>
  <c r="O237" i="6"/>
  <c r="O249" i="6"/>
  <c r="O22" i="6"/>
  <c r="O34" i="6"/>
  <c r="O46" i="6"/>
  <c r="O58" i="6"/>
  <c r="O70" i="6"/>
  <c r="O82" i="6"/>
  <c r="O94" i="6"/>
  <c r="O106" i="6"/>
  <c r="O118" i="6"/>
  <c r="O130" i="6"/>
  <c r="O142" i="6"/>
  <c r="O154" i="6"/>
  <c r="O166" i="6"/>
  <c r="O178" i="6"/>
  <c r="O190" i="6"/>
  <c r="O202" i="6"/>
  <c r="O214" i="6"/>
  <c r="O226" i="6"/>
  <c r="O238" i="6"/>
  <c r="O250" i="6"/>
  <c r="O23" i="6"/>
  <c r="O35" i="6"/>
  <c r="O47" i="6"/>
  <c r="O59" i="6"/>
  <c r="O71" i="6"/>
  <c r="O83" i="6"/>
  <c r="O95" i="6"/>
  <c r="O107" i="6"/>
  <c r="O119" i="6"/>
  <c r="O131" i="6"/>
  <c r="O143" i="6"/>
  <c r="O155" i="6"/>
  <c r="O167" i="6"/>
  <c r="O179" i="6"/>
  <c r="O191" i="6"/>
  <c r="O203" i="6"/>
  <c r="O215" i="6"/>
  <c r="O227" i="6"/>
  <c r="O239" i="6"/>
  <c r="O251" i="6"/>
  <c r="O24" i="6"/>
  <c r="O36" i="6"/>
  <c r="O48" i="6"/>
  <c r="O60" i="6"/>
  <c r="O72" i="6"/>
  <c r="O84" i="6"/>
  <c r="O96" i="6"/>
  <c r="O108" i="6"/>
  <c r="O120" i="6"/>
  <c r="O132" i="6"/>
  <c r="O144" i="6"/>
  <c r="O156" i="6"/>
  <c r="O168" i="6"/>
  <c r="O180" i="6"/>
  <c r="O192" i="6"/>
  <c r="O204" i="6"/>
  <c r="O216" i="6"/>
  <c r="O228" i="6"/>
  <c r="O240" i="6"/>
  <c r="O252" i="6"/>
  <c r="O25" i="6"/>
  <c r="O37" i="6"/>
  <c r="O49" i="6"/>
  <c r="O61" i="6"/>
  <c r="O73" i="6"/>
  <c r="O85" i="6"/>
  <c r="O97" i="6"/>
  <c r="O109" i="6"/>
  <c r="O121" i="6"/>
  <c r="O133" i="6"/>
  <c r="O145" i="6"/>
  <c r="O157" i="6"/>
  <c r="O169" i="6"/>
  <c r="O181" i="6"/>
  <c r="O193" i="6"/>
  <c r="O205" i="6"/>
  <c r="O217" i="6"/>
  <c r="O229" i="6"/>
  <c r="O241" i="6"/>
  <c r="O253" i="6"/>
  <c r="O26" i="6"/>
  <c r="O38" i="6"/>
  <c r="O50" i="6"/>
  <c r="O62" i="6"/>
  <c r="O74" i="6"/>
  <c r="O86" i="6"/>
  <c r="O98" i="6"/>
  <c r="O110" i="6"/>
  <c r="O122" i="6"/>
  <c r="O134" i="6"/>
  <c r="O146" i="6"/>
  <c r="O158" i="6"/>
  <c r="O170" i="6"/>
  <c r="O182" i="6"/>
  <c r="O194" i="6"/>
  <c r="O206" i="6"/>
  <c r="O218" i="6"/>
  <c r="O230" i="6"/>
  <c r="O242" i="6"/>
  <c r="O254" i="6"/>
  <c r="O27" i="6"/>
  <c r="O39" i="6"/>
  <c r="O51" i="6"/>
  <c r="O63" i="6"/>
  <c r="O75" i="6"/>
  <c r="O87" i="6"/>
  <c r="O99" i="6"/>
  <c r="O111" i="6"/>
  <c r="O123" i="6"/>
  <c r="O135" i="6"/>
  <c r="O147" i="6"/>
  <c r="O159" i="6"/>
  <c r="O171" i="6"/>
  <c r="O183" i="6"/>
  <c r="O195" i="6"/>
  <c r="O207" i="6"/>
  <c r="O219" i="6"/>
  <c r="O231" i="6"/>
  <c r="O243" i="6"/>
  <c r="O255" i="6"/>
  <c r="O15" i="6"/>
  <c r="O16" i="6"/>
  <c r="C5" i="4"/>
  <c r="C5" i="5"/>
  <c r="O14" i="6"/>
  <c r="O11" i="6"/>
  <c r="O10" i="6"/>
  <c r="O12" i="6"/>
  <c r="O13" i="6"/>
  <c r="AB9" i="6" l="1"/>
  <c r="AB259" i="6" s="1"/>
  <c r="D1" i="11" s="1"/>
  <c r="K259" i="6"/>
  <c r="B1" i="11" s="1"/>
  <c r="V13" i="11"/>
  <c r="U13" i="11"/>
  <c r="T13" i="11"/>
  <c r="S13" i="11"/>
  <c r="R13" i="11"/>
  <c r="Q13" i="11"/>
  <c r="P13" i="11"/>
  <c r="O13" i="11"/>
  <c r="N13" i="11"/>
  <c r="M13" i="11"/>
  <c r="L13" i="11"/>
  <c r="K13" i="11"/>
  <c r="J13" i="11"/>
  <c r="I13" i="11"/>
  <c r="H13" i="11"/>
  <c r="G13" i="11"/>
  <c r="F13" i="11"/>
  <c r="E13" i="11"/>
  <c r="D13" i="11"/>
  <c r="V12" i="11"/>
  <c r="U12" i="11"/>
  <c r="T12" i="11"/>
  <c r="S12" i="11"/>
  <c r="R12" i="11"/>
  <c r="Q12" i="11"/>
  <c r="P12" i="11"/>
  <c r="O12" i="11"/>
  <c r="N12" i="11"/>
  <c r="M12" i="11"/>
  <c r="L12" i="11"/>
  <c r="K12" i="11"/>
  <c r="J12" i="11"/>
  <c r="I12" i="11"/>
  <c r="H12" i="11"/>
  <c r="G12" i="11"/>
  <c r="F12" i="11"/>
  <c r="E12" i="11"/>
  <c r="D12" i="11"/>
  <c r="V11" i="11"/>
  <c r="U11" i="11"/>
  <c r="T11" i="11"/>
  <c r="S11" i="11"/>
  <c r="R11" i="11"/>
  <c r="Q11" i="11"/>
  <c r="P11" i="11"/>
  <c r="O11" i="11"/>
  <c r="N11" i="11"/>
  <c r="M11" i="11"/>
  <c r="L11" i="11"/>
  <c r="K11" i="11"/>
  <c r="J11" i="11"/>
  <c r="I11" i="11"/>
  <c r="H11" i="11"/>
  <c r="G11" i="11"/>
  <c r="F11" i="11"/>
  <c r="E11" i="11"/>
  <c r="D11" i="11"/>
  <c r="V10" i="11"/>
  <c r="U10" i="11"/>
  <c r="T10" i="11"/>
  <c r="S10" i="11"/>
  <c r="R10" i="11"/>
  <c r="Q10" i="11"/>
  <c r="P10" i="11"/>
  <c r="O10" i="11"/>
  <c r="N10" i="11"/>
  <c r="M10" i="11"/>
  <c r="L10" i="11"/>
  <c r="K10" i="11"/>
  <c r="J10" i="11"/>
  <c r="I10" i="11"/>
  <c r="H10" i="11"/>
  <c r="G10" i="11"/>
  <c r="F10" i="11"/>
  <c r="E10" i="11"/>
  <c r="D10" i="11"/>
  <c r="V9" i="11"/>
  <c r="U9" i="11"/>
  <c r="T9" i="11"/>
  <c r="S9" i="11"/>
  <c r="R9" i="11"/>
  <c r="Q9" i="11"/>
  <c r="P9" i="11"/>
  <c r="O9" i="11"/>
  <c r="N9" i="11"/>
  <c r="M9" i="11"/>
  <c r="L9" i="11"/>
  <c r="K9" i="11"/>
  <c r="J9" i="11"/>
  <c r="I9" i="11"/>
  <c r="H9" i="11"/>
  <c r="G9" i="11"/>
  <c r="F9" i="11"/>
  <c r="E9" i="11"/>
  <c r="D9" i="11"/>
  <c r="V8" i="11"/>
  <c r="U8" i="11"/>
  <c r="T8" i="11"/>
  <c r="S8" i="11"/>
  <c r="R8" i="11"/>
  <c r="Q8" i="11"/>
  <c r="P8" i="11"/>
  <c r="O8" i="11"/>
  <c r="N8" i="11"/>
  <c r="M8" i="11"/>
  <c r="L8" i="11"/>
  <c r="K8" i="11"/>
  <c r="J8" i="11"/>
  <c r="I8" i="11"/>
  <c r="H8" i="11"/>
  <c r="G8" i="11"/>
  <c r="F8" i="11"/>
  <c r="D8" i="11"/>
  <c r="V7" i="11"/>
  <c r="U7" i="11"/>
  <c r="T7" i="11"/>
  <c r="S7" i="11"/>
  <c r="R7" i="11"/>
  <c r="Q7" i="11"/>
  <c r="P7" i="11"/>
  <c r="O7" i="11"/>
  <c r="N7" i="11"/>
  <c r="M7" i="11"/>
  <c r="L7" i="11"/>
  <c r="K7" i="11"/>
  <c r="J7" i="11"/>
  <c r="I7" i="11"/>
  <c r="H7" i="11"/>
  <c r="G7" i="11"/>
  <c r="F7" i="11"/>
  <c r="D7" i="11"/>
  <c r="V6" i="11"/>
  <c r="U6" i="11"/>
  <c r="T6" i="11"/>
  <c r="S6" i="11"/>
  <c r="R6" i="11"/>
  <c r="Q6" i="11"/>
  <c r="P6" i="11"/>
  <c r="O6" i="11"/>
  <c r="N6" i="11"/>
  <c r="M6" i="11"/>
  <c r="L6" i="11"/>
  <c r="K6" i="11"/>
  <c r="J6" i="11"/>
  <c r="I6" i="11"/>
  <c r="H6" i="11"/>
  <c r="G6" i="11"/>
  <c r="F6" i="11"/>
  <c r="E6" i="11"/>
  <c r="D6" i="11"/>
  <c r="V5" i="11"/>
  <c r="U5" i="11"/>
  <c r="T5" i="11"/>
  <c r="S5" i="11"/>
  <c r="R5" i="11"/>
  <c r="Q5" i="11"/>
  <c r="P5" i="11"/>
  <c r="O5" i="11"/>
  <c r="N5" i="11"/>
  <c r="M5" i="11"/>
  <c r="L5" i="11"/>
  <c r="K5" i="11"/>
  <c r="J5" i="11"/>
  <c r="I5" i="11"/>
  <c r="H5" i="11"/>
  <c r="G5" i="11"/>
  <c r="F5" i="11"/>
  <c r="D5" i="11"/>
  <c r="V4" i="11"/>
  <c r="U4" i="11"/>
  <c r="T4" i="11"/>
  <c r="S4" i="11"/>
  <c r="R4" i="11"/>
  <c r="Q4" i="11"/>
  <c r="P4" i="11"/>
  <c r="O4" i="11"/>
  <c r="N4" i="11"/>
  <c r="M4" i="11"/>
  <c r="L4" i="11"/>
  <c r="K4" i="11"/>
  <c r="J4" i="11"/>
  <c r="I4" i="11"/>
  <c r="H4" i="11"/>
  <c r="G4" i="11"/>
  <c r="F4" i="11"/>
  <c r="D4" i="11"/>
  <c r="C13" i="11"/>
  <c r="C12" i="11"/>
  <c r="C11" i="11"/>
  <c r="C10" i="11"/>
  <c r="C9" i="11"/>
  <c r="C6" i="11"/>
  <c r="V14" i="11"/>
  <c r="S14" i="11"/>
  <c r="U14" i="11"/>
  <c r="M14" i="11"/>
  <c r="T14" i="11"/>
  <c r="Q14" i="11"/>
  <c r="N14" i="11"/>
  <c r="R14" i="11"/>
  <c r="O14" i="11"/>
  <c r="AV258" i="6"/>
  <c r="AW258" i="6"/>
  <c r="AX258" i="6"/>
  <c r="AY258" i="6"/>
  <c r="AZ258" i="6"/>
  <c r="BA258" i="6"/>
  <c r="BB258" i="6"/>
  <c r="BC258" i="6"/>
  <c r="BD258" i="6"/>
  <c r="BE258" i="6"/>
  <c r="BF258" i="6"/>
  <c r="BG258" i="6"/>
  <c r="BH258" i="6"/>
  <c r="BI258" i="6"/>
  <c r="BJ258" i="6"/>
  <c r="BK258" i="6"/>
  <c r="BL258" i="6"/>
  <c r="BM258" i="6"/>
  <c r="BN258" i="6"/>
  <c r="BO258" i="6"/>
  <c r="BP258" i="6"/>
  <c r="BQ258" i="6"/>
  <c r="BR258" i="6"/>
  <c r="BS258" i="6"/>
  <c r="BT258" i="6"/>
  <c r="BU258" i="6"/>
  <c r="BV258" i="6"/>
  <c r="BW258" i="6"/>
  <c r="BX258" i="6"/>
  <c r="BY258" i="6"/>
  <c r="BZ258" i="6"/>
  <c r="CA258" i="6"/>
  <c r="CB258" i="6"/>
  <c r="CC258" i="6"/>
  <c r="CD258" i="6"/>
  <c r="CE258" i="6"/>
  <c r="CF258" i="6"/>
  <c r="CG258" i="6"/>
  <c r="CH258" i="6"/>
  <c r="CI258" i="6"/>
  <c r="CJ258" i="6"/>
  <c r="CK258" i="6"/>
  <c r="CL258" i="6"/>
  <c r="CM258" i="6"/>
  <c r="CN258" i="6"/>
  <c r="CO258" i="6"/>
  <c r="CP258" i="6"/>
  <c r="CQ258" i="6"/>
  <c r="CR258" i="6"/>
  <c r="CS258" i="6"/>
  <c r="CT258" i="6"/>
  <c r="CU258" i="6"/>
  <c r="CV258" i="6"/>
  <c r="CW258" i="6"/>
  <c r="CX258" i="6"/>
  <c r="CY258" i="6"/>
  <c r="CZ258" i="6"/>
  <c r="DA258" i="6"/>
  <c r="DB258" i="6"/>
  <c r="DC258" i="6"/>
  <c r="DD258" i="6"/>
  <c r="DE258" i="6"/>
  <c r="DF258" i="6"/>
  <c r="DG258" i="6"/>
  <c r="DH258" i="6"/>
  <c r="DI258" i="6"/>
  <c r="DJ258" i="6"/>
  <c r="DK258" i="6"/>
  <c r="DL258" i="6"/>
  <c r="DM258" i="6"/>
  <c r="DN258" i="6"/>
  <c r="DO258" i="6"/>
  <c r="DP258" i="6"/>
  <c r="DQ258" i="6"/>
  <c r="DR258" i="6"/>
  <c r="DS258" i="6"/>
  <c r="DT258" i="6"/>
  <c r="DU258" i="6"/>
  <c r="DV258" i="6"/>
  <c r="DW258" i="6"/>
  <c r="DX258" i="6"/>
  <c r="DY258" i="6"/>
  <c r="DZ258" i="6"/>
  <c r="EA258" i="6"/>
  <c r="EB258" i="6"/>
  <c r="EC258" i="6"/>
  <c r="ED258" i="6"/>
  <c r="EE258" i="6"/>
  <c r="EF258" i="6"/>
  <c r="EG258" i="6"/>
  <c r="EH258" i="6"/>
  <c r="EI258" i="6"/>
  <c r="EJ258" i="6"/>
  <c r="EK258" i="6"/>
  <c r="EL258" i="6"/>
  <c r="EM258" i="6"/>
  <c r="EN258" i="6"/>
  <c r="EO258" i="6"/>
  <c r="EP258" i="6"/>
  <c r="EQ258" i="6"/>
  <c r="AV257" i="6"/>
  <c r="AW257" i="6"/>
  <c r="AX257" i="6"/>
  <c r="AY257" i="6"/>
  <c r="AZ257" i="6"/>
  <c r="BA257" i="6"/>
  <c r="BB257" i="6"/>
  <c r="BC257" i="6"/>
  <c r="BD257" i="6"/>
  <c r="BE257" i="6"/>
  <c r="BF257" i="6"/>
  <c r="BG257" i="6"/>
  <c r="BH257" i="6"/>
  <c r="BI257" i="6"/>
  <c r="BJ257" i="6"/>
  <c r="BK257" i="6"/>
  <c r="BL257" i="6"/>
  <c r="BM257" i="6"/>
  <c r="BN257" i="6"/>
  <c r="BO257" i="6"/>
  <c r="BP257" i="6"/>
  <c r="BQ257" i="6"/>
  <c r="BR257" i="6"/>
  <c r="BS257" i="6"/>
  <c r="BT257" i="6"/>
  <c r="BU257" i="6"/>
  <c r="BV257" i="6"/>
  <c r="BW257" i="6"/>
  <c r="BX257" i="6"/>
  <c r="BY257" i="6"/>
  <c r="BZ257" i="6"/>
  <c r="CA257" i="6"/>
  <c r="CB257" i="6"/>
  <c r="CC257" i="6"/>
  <c r="CD257" i="6"/>
  <c r="CE257" i="6"/>
  <c r="CF257" i="6"/>
  <c r="CG257" i="6"/>
  <c r="CH257" i="6"/>
  <c r="CI257" i="6"/>
  <c r="CJ257" i="6"/>
  <c r="CK257" i="6"/>
  <c r="CL257" i="6"/>
  <c r="CM257" i="6"/>
  <c r="CN257" i="6"/>
  <c r="CO257" i="6"/>
  <c r="CP257" i="6"/>
  <c r="CQ257" i="6"/>
  <c r="CR257" i="6"/>
  <c r="CS257" i="6"/>
  <c r="CT257" i="6"/>
  <c r="CU257" i="6"/>
  <c r="CV257" i="6"/>
  <c r="CW257" i="6"/>
  <c r="CX257" i="6"/>
  <c r="CY257" i="6"/>
  <c r="CZ257" i="6"/>
  <c r="DA257" i="6"/>
  <c r="DB257" i="6"/>
  <c r="DC257" i="6"/>
  <c r="DD257" i="6"/>
  <c r="DE257" i="6"/>
  <c r="DF257" i="6"/>
  <c r="DG257" i="6"/>
  <c r="DH257" i="6"/>
  <c r="DI257" i="6"/>
  <c r="DJ257" i="6"/>
  <c r="DK257" i="6"/>
  <c r="DL257" i="6"/>
  <c r="DM257" i="6"/>
  <c r="DN257" i="6"/>
  <c r="DO257" i="6"/>
  <c r="DP257" i="6"/>
  <c r="DQ257" i="6"/>
  <c r="DR257" i="6"/>
  <c r="DS257" i="6"/>
  <c r="DT257" i="6"/>
  <c r="DU257" i="6"/>
  <c r="DV257" i="6"/>
  <c r="DW257" i="6"/>
  <c r="DX257" i="6"/>
  <c r="DY257" i="6"/>
  <c r="DZ257" i="6"/>
  <c r="EA257" i="6"/>
  <c r="EB257" i="6"/>
  <c r="EC257" i="6"/>
  <c r="ED257" i="6"/>
  <c r="EE257" i="6"/>
  <c r="EF257" i="6"/>
  <c r="EG257" i="6"/>
  <c r="EH257" i="6"/>
  <c r="EI257" i="6"/>
  <c r="EJ257" i="6"/>
  <c r="EK257" i="6"/>
  <c r="EL257" i="6"/>
  <c r="EM257" i="6"/>
  <c r="EN257" i="6"/>
  <c r="EO257" i="6"/>
  <c r="EP257" i="6"/>
  <c r="EQ257" i="6"/>
  <c r="AV256" i="6"/>
  <c r="AW256" i="6"/>
  <c r="AX256" i="6"/>
  <c r="AY256" i="6"/>
  <c r="AZ256" i="6"/>
  <c r="BA256" i="6"/>
  <c r="BB256" i="6"/>
  <c r="BC256" i="6"/>
  <c r="BD256" i="6"/>
  <c r="BE256" i="6"/>
  <c r="BF256" i="6"/>
  <c r="BG256" i="6"/>
  <c r="BH256" i="6"/>
  <c r="BI256" i="6"/>
  <c r="BJ256" i="6"/>
  <c r="BK256" i="6"/>
  <c r="BL256" i="6"/>
  <c r="BM256" i="6"/>
  <c r="BN256" i="6"/>
  <c r="BO256" i="6"/>
  <c r="BP256" i="6"/>
  <c r="BQ256" i="6"/>
  <c r="BR256" i="6"/>
  <c r="BS256" i="6"/>
  <c r="BT256" i="6"/>
  <c r="BU256" i="6"/>
  <c r="BV256" i="6"/>
  <c r="BW256" i="6"/>
  <c r="BX256" i="6"/>
  <c r="BY256" i="6"/>
  <c r="BZ256" i="6"/>
  <c r="CA256" i="6"/>
  <c r="CB256" i="6"/>
  <c r="CC256" i="6"/>
  <c r="CD256" i="6"/>
  <c r="CE256" i="6"/>
  <c r="CF256" i="6"/>
  <c r="CG256" i="6"/>
  <c r="CH256" i="6"/>
  <c r="CI256" i="6"/>
  <c r="CJ256" i="6"/>
  <c r="CK256" i="6"/>
  <c r="CL256" i="6"/>
  <c r="CM256" i="6"/>
  <c r="CN256" i="6"/>
  <c r="CO256" i="6"/>
  <c r="CP256" i="6"/>
  <c r="CQ256" i="6"/>
  <c r="CR256" i="6"/>
  <c r="CS256" i="6"/>
  <c r="CT256" i="6"/>
  <c r="CU256" i="6"/>
  <c r="CV256" i="6"/>
  <c r="CW256" i="6"/>
  <c r="CX256" i="6"/>
  <c r="CY256" i="6"/>
  <c r="CZ256" i="6"/>
  <c r="DA256" i="6"/>
  <c r="DB256" i="6"/>
  <c r="DC256" i="6"/>
  <c r="DD256" i="6"/>
  <c r="DE256" i="6"/>
  <c r="DF256" i="6"/>
  <c r="DG256" i="6"/>
  <c r="DH256" i="6"/>
  <c r="DI256" i="6"/>
  <c r="DJ256" i="6"/>
  <c r="DK256" i="6"/>
  <c r="DL256" i="6"/>
  <c r="DM256" i="6"/>
  <c r="DN256" i="6"/>
  <c r="DO256" i="6"/>
  <c r="DP256" i="6"/>
  <c r="DQ256" i="6"/>
  <c r="DR256" i="6"/>
  <c r="DS256" i="6"/>
  <c r="DT256" i="6"/>
  <c r="DU256" i="6"/>
  <c r="DV256" i="6"/>
  <c r="DW256" i="6"/>
  <c r="DX256" i="6"/>
  <c r="DY256" i="6"/>
  <c r="DZ256" i="6"/>
  <c r="EA256" i="6"/>
  <c r="EB256" i="6"/>
  <c r="EC256" i="6"/>
  <c r="ED256" i="6"/>
  <c r="EE256" i="6"/>
  <c r="EF256" i="6"/>
  <c r="EG256" i="6"/>
  <c r="EH256" i="6"/>
  <c r="EI256" i="6"/>
  <c r="EJ256" i="6"/>
  <c r="EK256" i="6"/>
  <c r="EL256" i="6"/>
  <c r="EM256" i="6"/>
  <c r="EN256" i="6"/>
  <c r="EO256" i="6"/>
  <c r="EP256" i="6"/>
  <c r="EQ256" i="6"/>
  <c r="AV255" i="6"/>
  <c r="AW255" i="6"/>
  <c r="AX255" i="6"/>
  <c r="AY255" i="6"/>
  <c r="AZ255" i="6"/>
  <c r="BA255" i="6"/>
  <c r="BB255" i="6"/>
  <c r="BC255" i="6"/>
  <c r="BD255" i="6"/>
  <c r="BE255" i="6"/>
  <c r="BF255" i="6"/>
  <c r="BG255" i="6"/>
  <c r="BH255" i="6"/>
  <c r="BI255" i="6"/>
  <c r="BJ255" i="6"/>
  <c r="BK255" i="6"/>
  <c r="BL255" i="6"/>
  <c r="BM255" i="6"/>
  <c r="BN255" i="6"/>
  <c r="BO255" i="6"/>
  <c r="BP255" i="6"/>
  <c r="BQ255" i="6"/>
  <c r="BR255" i="6"/>
  <c r="BS255" i="6"/>
  <c r="BT255" i="6"/>
  <c r="BU255" i="6"/>
  <c r="BV255" i="6"/>
  <c r="BW255" i="6"/>
  <c r="BX255" i="6"/>
  <c r="BY255" i="6"/>
  <c r="BZ255" i="6"/>
  <c r="CA255" i="6"/>
  <c r="CB255" i="6"/>
  <c r="CC255" i="6"/>
  <c r="CD255" i="6"/>
  <c r="CE255" i="6"/>
  <c r="CF255" i="6"/>
  <c r="CG255" i="6"/>
  <c r="CH255" i="6"/>
  <c r="CI255" i="6"/>
  <c r="CJ255" i="6"/>
  <c r="CK255" i="6"/>
  <c r="CL255" i="6"/>
  <c r="CM255" i="6"/>
  <c r="CN255" i="6"/>
  <c r="CO255" i="6"/>
  <c r="CP255" i="6"/>
  <c r="CQ255" i="6"/>
  <c r="CR255" i="6"/>
  <c r="CS255" i="6"/>
  <c r="CT255" i="6"/>
  <c r="CU255" i="6"/>
  <c r="CV255" i="6"/>
  <c r="CW255" i="6"/>
  <c r="CX255" i="6"/>
  <c r="CY255" i="6"/>
  <c r="CZ255" i="6"/>
  <c r="DA255" i="6"/>
  <c r="DB255" i="6"/>
  <c r="DC255" i="6"/>
  <c r="DD255" i="6"/>
  <c r="DE255" i="6"/>
  <c r="DF255" i="6"/>
  <c r="DG255" i="6"/>
  <c r="DH255" i="6"/>
  <c r="DI255" i="6"/>
  <c r="DJ255" i="6"/>
  <c r="DK255" i="6"/>
  <c r="DL255" i="6"/>
  <c r="DM255" i="6"/>
  <c r="DN255" i="6"/>
  <c r="DO255" i="6"/>
  <c r="DP255" i="6"/>
  <c r="DQ255" i="6"/>
  <c r="DR255" i="6"/>
  <c r="DS255" i="6"/>
  <c r="DT255" i="6"/>
  <c r="DU255" i="6"/>
  <c r="DV255" i="6"/>
  <c r="DW255" i="6"/>
  <c r="DX255" i="6"/>
  <c r="DY255" i="6"/>
  <c r="DZ255" i="6"/>
  <c r="EA255" i="6"/>
  <c r="EB255" i="6"/>
  <c r="EC255" i="6"/>
  <c r="ED255" i="6"/>
  <c r="EE255" i="6"/>
  <c r="EF255" i="6"/>
  <c r="EG255" i="6"/>
  <c r="EH255" i="6"/>
  <c r="EI255" i="6"/>
  <c r="EJ255" i="6"/>
  <c r="EK255" i="6"/>
  <c r="EL255" i="6"/>
  <c r="EM255" i="6"/>
  <c r="EN255" i="6"/>
  <c r="EO255" i="6"/>
  <c r="EP255" i="6"/>
  <c r="EQ255" i="6"/>
  <c r="AV254" i="6"/>
  <c r="AW254" i="6"/>
  <c r="AX254" i="6"/>
  <c r="AY254" i="6"/>
  <c r="AZ254" i="6"/>
  <c r="BA254" i="6"/>
  <c r="BB254" i="6"/>
  <c r="BC254" i="6"/>
  <c r="BD254" i="6"/>
  <c r="BE254" i="6"/>
  <c r="BF254" i="6"/>
  <c r="BG254" i="6"/>
  <c r="BH254" i="6"/>
  <c r="BI254" i="6"/>
  <c r="BJ254" i="6"/>
  <c r="BK254" i="6"/>
  <c r="BL254" i="6"/>
  <c r="BM254" i="6"/>
  <c r="BN254" i="6"/>
  <c r="BO254" i="6"/>
  <c r="BP254" i="6"/>
  <c r="BQ254" i="6"/>
  <c r="BR254" i="6"/>
  <c r="BS254" i="6"/>
  <c r="BT254" i="6"/>
  <c r="BU254" i="6"/>
  <c r="BV254" i="6"/>
  <c r="BW254" i="6"/>
  <c r="BX254" i="6"/>
  <c r="BY254" i="6"/>
  <c r="BZ254" i="6"/>
  <c r="CA254" i="6"/>
  <c r="CB254" i="6"/>
  <c r="CC254" i="6"/>
  <c r="CD254" i="6"/>
  <c r="CE254" i="6"/>
  <c r="CF254" i="6"/>
  <c r="CG254" i="6"/>
  <c r="CH254" i="6"/>
  <c r="CI254" i="6"/>
  <c r="CJ254" i="6"/>
  <c r="CK254" i="6"/>
  <c r="CL254" i="6"/>
  <c r="CM254" i="6"/>
  <c r="CN254" i="6"/>
  <c r="CO254" i="6"/>
  <c r="CP254" i="6"/>
  <c r="CQ254" i="6"/>
  <c r="CR254" i="6"/>
  <c r="CS254" i="6"/>
  <c r="CT254" i="6"/>
  <c r="CU254" i="6"/>
  <c r="CV254" i="6"/>
  <c r="CW254" i="6"/>
  <c r="CX254" i="6"/>
  <c r="CY254" i="6"/>
  <c r="CZ254" i="6"/>
  <c r="DA254" i="6"/>
  <c r="DB254" i="6"/>
  <c r="DC254" i="6"/>
  <c r="DD254" i="6"/>
  <c r="DE254" i="6"/>
  <c r="DF254" i="6"/>
  <c r="DG254" i="6"/>
  <c r="DH254" i="6"/>
  <c r="DI254" i="6"/>
  <c r="DJ254" i="6"/>
  <c r="DK254" i="6"/>
  <c r="DL254" i="6"/>
  <c r="DM254" i="6"/>
  <c r="DN254" i="6"/>
  <c r="DO254" i="6"/>
  <c r="DP254" i="6"/>
  <c r="DQ254" i="6"/>
  <c r="DR254" i="6"/>
  <c r="DS254" i="6"/>
  <c r="DT254" i="6"/>
  <c r="DU254" i="6"/>
  <c r="DV254" i="6"/>
  <c r="DW254" i="6"/>
  <c r="DX254" i="6"/>
  <c r="DY254" i="6"/>
  <c r="DZ254" i="6"/>
  <c r="EA254" i="6"/>
  <c r="EB254" i="6"/>
  <c r="EC254" i="6"/>
  <c r="ED254" i="6"/>
  <c r="EE254" i="6"/>
  <c r="EF254" i="6"/>
  <c r="EG254" i="6"/>
  <c r="EH254" i="6"/>
  <c r="EI254" i="6"/>
  <c r="EJ254" i="6"/>
  <c r="EK254" i="6"/>
  <c r="EL254" i="6"/>
  <c r="EM254" i="6"/>
  <c r="EN254" i="6"/>
  <c r="EO254" i="6"/>
  <c r="EP254" i="6"/>
  <c r="EQ254" i="6"/>
  <c r="AV253" i="6"/>
  <c r="AW253" i="6"/>
  <c r="AX253" i="6"/>
  <c r="AY253" i="6"/>
  <c r="AZ253" i="6"/>
  <c r="BA253" i="6"/>
  <c r="BB253" i="6"/>
  <c r="BC253" i="6"/>
  <c r="BD253" i="6"/>
  <c r="BE253" i="6"/>
  <c r="BF253" i="6"/>
  <c r="BG253" i="6"/>
  <c r="BH253" i="6"/>
  <c r="BI253" i="6"/>
  <c r="BJ253" i="6"/>
  <c r="BK253" i="6"/>
  <c r="BL253" i="6"/>
  <c r="BM253" i="6"/>
  <c r="BN253" i="6"/>
  <c r="BO253" i="6"/>
  <c r="BP253" i="6"/>
  <c r="BQ253" i="6"/>
  <c r="BR253" i="6"/>
  <c r="BS253" i="6"/>
  <c r="BT253" i="6"/>
  <c r="BU253" i="6"/>
  <c r="BV253" i="6"/>
  <c r="BW253" i="6"/>
  <c r="BX253" i="6"/>
  <c r="BY253" i="6"/>
  <c r="BZ253" i="6"/>
  <c r="CA253" i="6"/>
  <c r="CB253" i="6"/>
  <c r="CC253" i="6"/>
  <c r="CD253" i="6"/>
  <c r="CE253" i="6"/>
  <c r="CF253" i="6"/>
  <c r="CG253" i="6"/>
  <c r="CH253" i="6"/>
  <c r="CI253" i="6"/>
  <c r="CJ253" i="6"/>
  <c r="CK253" i="6"/>
  <c r="CL253" i="6"/>
  <c r="CM253" i="6"/>
  <c r="CN253" i="6"/>
  <c r="CO253" i="6"/>
  <c r="CP253" i="6"/>
  <c r="CQ253" i="6"/>
  <c r="CR253" i="6"/>
  <c r="CS253" i="6"/>
  <c r="CT253" i="6"/>
  <c r="CU253" i="6"/>
  <c r="CV253" i="6"/>
  <c r="CW253" i="6"/>
  <c r="CX253" i="6"/>
  <c r="CY253" i="6"/>
  <c r="CZ253" i="6"/>
  <c r="DA253" i="6"/>
  <c r="DB253" i="6"/>
  <c r="DC253" i="6"/>
  <c r="DD253" i="6"/>
  <c r="DE253" i="6"/>
  <c r="DF253" i="6"/>
  <c r="DG253" i="6"/>
  <c r="DH253" i="6"/>
  <c r="DI253" i="6"/>
  <c r="DJ253" i="6"/>
  <c r="DK253" i="6"/>
  <c r="DL253" i="6"/>
  <c r="DM253" i="6"/>
  <c r="DN253" i="6"/>
  <c r="DO253" i="6"/>
  <c r="DP253" i="6"/>
  <c r="DQ253" i="6"/>
  <c r="DR253" i="6"/>
  <c r="DS253" i="6"/>
  <c r="DT253" i="6"/>
  <c r="DU253" i="6"/>
  <c r="DV253" i="6"/>
  <c r="DW253" i="6"/>
  <c r="DX253" i="6"/>
  <c r="DY253" i="6"/>
  <c r="DZ253" i="6"/>
  <c r="EA253" i="6"/>
  <c r="EB253" i="6"/>
  <c r="EC253" i="6"/>
  <c r="ED253" i="6"/>
  <c r="EE253" i="6"/>
  <c r="EF253" i="6"/>
  <c r="EG253" i="6"/>
  <c r="EH253" i="6"/>
  <c r="EI253" i="6"/>
  <c r="EJ253" i="6"/>
  <c r="EK253" i="6"/>
  <c r="EL253" i="6"/>
  <c r="EM253" i="6"/>
  <c r="EN253" i="6"/>
  <c r="EO253" i="6"/>
  <c r="EP253" i="6"/>
  <c r="EQ253" i="6"/>
  <c r="AV252" i="6"/>
  <c r="AW252" i="6"/>
  <c r="AX252" i="6"/>
  <c r="AY252" i="6"/>
  <c r="AZ252" i="6"/>
  <c r="BA252" i="6"/>
  <c r="BB252" i="6"/>
  <c r="BC252" i="6"/>
  <c r="BD252" i="6"/>
  <c r="BE252" i="6"/>
  <c r="BF252" i="6"/>
  <c r="BG252" i="6"/>
  <c r="BH252" i="6"/>
  <c r="BI252" i="6"/>
  <c r="BJ252" i="6"/>
  <c r="BK252" i="6"/>
  <c r="BL252" i="6"/>
  <c r="BM252" i="6"/>
  <c r="BN252" i="6"/>
  <c r="BO252" i="6"/>
  <c r="BP252" i="6"/>
  <c r="BQ252" i="6"/>
  <c r="BR252" i="6"/>
  <c r="BS252" i="6"/>
  <c r="BT252" i="6"/>
  <c r="BU252" i="6"/>
  <c r="BV252" i="6"/>
  <c r="BW252" i="6"/>
  <c r="BX252" i="6"/>
  <c r="BY252" i="6"/>
  <c r="BZ252" i="6"/>
  <c r="CA252" i="6"/>
  <c r="CB252" i="6"/>
  <c r="CC252" i="6"/>
  <c r="CD252" i="6"/>
  <c r="CE252" i="6"/>
  <c r="CF252" i="6"/>
  <c r="CG252" i="6"/>
  <c r="CH252" i="6"/>
  <c r="CI252" i="6"/>
  <c r="CJ252" i="6"/>
  <c r="CK252" i="6"/>
  <c r="CL252" i="6"/>
  <c r="CM252" i="6"/>
  <c r="CN252" i="6"/>
  <c r="CO252" i="6"/>
  <c r="CP252" i="6"/>
  <c r="CQ252" i="6"/>
  <c r="CR252" i="6"/>
  <c r="CS252" i="6"/>
  <c r="CT252" i="6"/>
  <c r="CU252" i="6"/>
  <c r="CV252" i="6"/>
  <c r="CW252" i="6"/>
  <c r="CX252" i="6"/>
  <c r="CY252" i="6"/>
  <c r="CZ252" i="6"/>
  <c r="DA252" i="6"/>
  <c r="DB252" i="6"/>
  <c r="DC252" i="6"/>
  <c r="DD252" i="6"/>
  <c r="DE252" i="6"/>
  <c r="DF252" i="6"/>
  <c r="DG252" i="6"/>
  <c r="DH252" i="6"/>
  <c r="DI252" i="6"/>
  <c r="DJ252" i="6"/>
  <c r="DK252" i="6"/>
  <c r="DL252" i="6"/>
  <c r="DM252" i="6"/>
  <c r="DN252" i="6"/>
  <c r="DO252" i="6"/>
  <c r="DP252" i="6"/>
  <c r="DQ252" i="6"/>
  <c r="DR252" i="6"/>
  <c r="DS252" i="6"/>
  <c r="DT252" i="6"/>
  <c r="DU252" i="6"/>
  <c r="DV252" i="6"/>
  <c r="DW252" i="6"/>
  <c r="DX252" i="6"/>
  <c r="DY252" i="6"/>
  <c r="DZ252" i="6"/>
  <c r="EA252" i="6"/>
  <c r="EB252" i="6"/>
  <c r="EC252" i="6"/>
  <c r="ED252" i="6"/>
  <c r="EE252" i="6"/>
  <c r="EF252" i="6"/>
  <c r="EG252" i="6"/>
  <c r="EH252" i="6"/>
  <c r="EI252" i="6"/>
  <c r="EJ252" i="6"/>
  <c r="EK252" i="6"/>
  <c r="EL252" i="6"/>
  <c r="EM252" i="6"/>
  <c r="EN252" i="6"/>
  <c r="EO252" i="6"/>
  <c r="EP252" i="6"/>
  <c r="EQ252" i="6"/>
  <c r="AV251" i="6"/>
  <c r="AW251" i="6"/>
  <c r="AX251" i="6"/>
  <c r="AY251" i="6"/>
  <c r="AZ251" i="6"/>
  <c r="BA251" i="6"/>
  <c r="BB251" i="6"/>
  <c r="BC251" i="6"/>
  <c r="BD251" i="6"/>
  <c r="BE251" i="6"/>
  <c r="BF251" i="6"/>
  <c r="BG251" i="6"/>
  <c r="BH251" i="6"/>
  <c r="BI251" i="6"/>
  <c r="BJ251" i="6"/>
  <c r="BK251" i="6"/>
  <c r="BL251" i="6"/>
  <c r="BM251" i="6"/>
  <c r="BN251" i="6"/>
  <c r="BO251" i="6"/>
  <c r="BP251" i="6"/>
  <c r="BQ251" i="6"/>
  <c r="BR251" i="6"/>
  <c r="BS251" i="6"/>
  <c r="BT251" i="6"/>
  <c r="BU251" i="6"/>
  <c r="BV251" i="6"/>
  <c r="BW251" i="6"/>
  <c r="BX251" i="6"/>
  <c r="BY251" i="6"/>
  <c r="BZ251" i="6"/>
  <c r="CA251" i="6"/>
  <c r="CB251" i="6"/>
  <c r="CC251" i="6"/>
  <c r="CD251" i="6"/>
  <c r="CE251" i="6"/>
  <c r="CF251" i="6"/>
  <c r="CG251" i="6"/>
  <c r="CH251" i="6"/>
  <c r="CI251" i="6"/>
  <c r="CJ251" i="6"/>
  <c r="CK251" i="6"/>
  <c r="CL251" i="6"/>
  <c r="CM251" i="6"/>
  <c r="CN251" i="6"/>
  <c r="CO251" i="6"/>
  <c r="CP251" i="6"/>
  <c r="CQ251" i="6"/>
  <c r="CR251" i="6"/>
  <c r="CS251" i="6"/>
  <c r="CT251" i="6"/>
  <c r="CU251" i="6"/>
  <c r="CV251" i="6"/>
  <c r="CW251" i="6"/>
  <c r="CX251" i="6"/>
  <c r="CY251" i="6"/>
  <c r="CZ251" i="6"/>
  <c r="DA251" i="6"/>
  <c r="DB251" i="6"/>
  <c r="DC251" i="6"/>
  <c r="DD251" i="6"/>
  <c r="DE251" i="6"/>
  <c r="DF251" i="6"/>
  <c r="DG251" i="6"/>
  <c r="DH251" i="6"/>
  <c r="DI251" i="6"/>
  <c r="DJ251" i="6"/>
  <c r="DK251" i="6"/>
  <c r="DL251" i="6"/>
  <c r="DM251" i="6"/>
  <c r="DN251" i="6"/>
  <c r="DO251" i="6"/>
  <c r="DP251" i="6"/>
  <c r="DQ251" i="6"/>
  <c r="DR251" i="6"/>
  <c r="DS251" i="6"/>
  <c r="DT251" i="6"/>
  <c r="DU251" i="6"/>
  <c r="DV251" i="6"/>
  <c r="DW251" i="6"/>
  <c r="DX251" i="6"/>
  <c r="DY251" i="6"/>
  <c r="DZ251" i="6"/>
  <c r="EA251" i="6"/>
  <c r="EB251" i="6"/>
  <c r="EC251" i="6"/>
  <c r="ED251" i="6"/>
  <c r="EE251" i="6"/>
  <c r="EF251" i="6"/>
  <c r="EG251" i="6"/>
  <c r="EH251" i="6"/>
  <c r="EI251" i="6"/>
  <c r="EJ251" i="6"/>
  <c r="EK251" i="6"/>
  <c r="EL251" i="6"/>
  <c r="EM251" i="6"/>
  <c r="EN251" i="6"/>
  <c r="EO251" i="6"/>
  <c r="EP251" i="6"/>
  <c r="EQ251" i="6"/>
  <c r="AV250" i="6"/>
  <c r="AW250" i="6"/>
  <c r="AX250" i="6"/>
  <c r="AY250" i="6"/>
  <c r="AZ250" i="6"/>
  <c r="BA250" i="6"/>
  <c r="BB250" i="6"/>
  <c r="BC250" i="6"/>
  <c r="BD250" i="6"/>
  <c r="BE250" i="6"/>
  <c r="BF250" i="6"/>
  <c r="BG250" i="6"/>
  <c r="BH250" i="6"/>
  <c r="BI250" i="6"/>
  <c r="BJ250" i="6"/>
  <c r="BK250" i="6"/>
  <c r="BL250" i="6"/>
  <c r="BM250" i="6"/>
  <c r="BN250" i="6"/>
  <c r="BO250" i="6"/>
  <c r="BP250" i="6"/>
  <c r="BQ250" i="6"/>
  <c r="BR250" i="6"/>
  <c r="BS250" i="6"/>
  <c r="BT250" i="6"/>
  <c r="BU250" i="6"/>
  <c r="BV250" i="6"/>
  <c r="BW250" i="6"/>
  <c r="BX250" i="6"/>
  <c r="BY250" i="6"/>
  <c r="BZ250" i="6"/>
  <c r="CA250" i="6"/>
  <c r="CB250" i="6"/>
  <c r="CC250" i="6"/>
  <c r="CD250" i="6"/>
  <c r="CE250" i="6"/>
  <c r="CF250" i="6"/>
  <c r="CG250" i="6"/>
  <c r="CH250" i="6"/>
  <c r="CI250" i="6"/>
  <c r="CJ250" i="6"/>
  <c r="CK250" i="6"/>
  <c r="CL250" i="6"/>
  <c r="CM250" i="6"/>
  <c r="CN250" i="6"/>
  <c r="CO250" i="6"/>
  <c r="CP250" i="6"/>
  <c r="CQ250" i="6"/>
  <c r="CR250" i="6"/>
  <c r="CS250" i="6"/>
  <c r="CT250" i="6"/>
  <c r="CU250" i="6"/>
  <c r="CV250" i="6"/>
  <c r="CW250" i="6"/>
  <c r="CX250" i="6"/>
  <c r="CY250" i="6"/>
  <c r="CZ250" i="6"/>
  <c r="DA250" i="6"/>
  <c r="DB250" i="6"/>
  <c r="DC250" i="6"/>
  <c r="DD250" i="6"/>
  <c r="DE250" i="6"/>
  <c r="DF250" i="6"/>
  <c r="DG250" i="6"/>
  <c r="DH250" i="6"/>
  <c r="DI250" i="6"/>
  <c r="DJ250" i="6"/>
  <c r="DK250" i="6"/>
  <c r="DL250" i="6"/>
  <c r="DM250" i="6"/>
  <c r="DN250" i="6"/>
  <c r="DO250" i="6"/>
  <c r="DP250" i="6"/>
  <c r="DQ250" i="6"/>
  <c r="DR250" i="6"/>
  <c r="DS250" i="6"/>
  <c r="DT250" i="6"/>
  <c r="DU250" i="6"/>
  <c r="DV250" i="6"/>
  <c r="DW250" i="6"/>
  <c r="DX250" i="6"/>
  <c r="DY250" i="6"/>
  <c r="DZ250" i="6"/>
  <c r="EA250" i="6"/>
  <c r="EB250" i="6"/>
  <c r="EC250" i="6"/>
  <c r="ED250" i="6"/>
  <c r="EE250" i="6"/>
  <c r="EF250" i="6"/>
  <c r="EG250" i="6"/>
  <c r="EH250" i="6"/>
  <c r="EI250" i="6"/>
  <c r="EJ250" i="6"/>
  <c r="EK250" i="6"/>
  <c r="EL250" i="6"/>
  <c r="EM250" i="6"/>
  <c r="EN250" i="6"/>
  <c r="EO250" i="6"/>
  <c r="EP250" i="6"/>
  <c r="EQ250" i="6"/>
  <c r="AV249" i="6"/>
  <c r="AW249" i="6"/>
  <c r="AX249" i="6"/>
  <c r="AY249" i="6"/>
  <c r="AZ249" i="6"/>
  <c r="BA249" i="6"/>
  <c r="BB249" i="6"/>
  <c r="BC249" i="6"/>
  <c r="BD249" i="6"/>
  <c r="BE249" i="6"/>
  <c r="BF249" i="6"/>
  <c r="BG249" i="6"/>
  <c r="BH249" i="6"/>
  <c r="BI249" i="6"/>
  <c r="BJ249" i="6"/>
  <c r="BK249" i="6"/>
  <c r="BL249" i="6"/>
  <c r="BM249" i="6"/>
  <c r="BN249" i="6"/>
  <c r="BO249" i="6"/>
  <c r="BP249" i="6"/>
  <c r="BQ249" i="6"/>
  <c r="BR249" i="6"/>
  <c r="BS249" i="6"/>
  <c r="BT249" i="6"/>
  <c r="BU249" i="6"/>
  <c r="BV249" i="6"/>
  <c r="BW249" i="6"/>
  <c r="BX249" i="6"/>
  <c r="BY249" i="6"/>
  <c r="BZ249" i="6"/>
  <c r="CA249" i="6"/>
  <c r="CB249" i="6"/>
  <c r="CC249" i="6"/>
  <c r="CD249" i="6"/>
  <c r="CE249" i="6"/>
  <c r="CF249" i="6"/>
  <c r="CG249" i="6"/>
  <c r="CH249" i="6"/>
  <c r="CI249" i="6"/>
  <c r="CJ249" i="6"/>
  <c r="CK249" i="6"/>
  <c r="CL249" i="6"/>
  <c r="CM249" i="6"/>
  <c r="CN249" i="6"/>
  <c r="CO249" i="6"/>
  <c r="CP249" i="6"/>
  <c r="CQ249" i="6"/>
  <c r="CR249" i="6"/>
  <c r="CS249" i="6"/>
  <c r="CT249" i="6"/>
  <c r="CU249" i="6"/>
  <c r="CV249" i="6"/>
  <c r="CW249" i="6"/>
  <c r="CX249" i="6"/>
  <c r="CY249" i="6"/>
  <c r="CZ249" i="6"/>
  <c r="DA249" i="6"/>
  <c r="DB249" i="6"/>
  <c r="DC249" i="6"/>
  <c r="DD249" i="6"/>
  <c r="DE249" i="6"/>
  <c r="DF249" i="6"/>
  <c r="DG249" i="6"/>
  <c r="DH249" i="6"/>
  <c r="DI249" i="6"/>
  <c r="DJ249" i="6"/>
  <c r="DK249" i="6"/>
  <c r="DL249" i="6"/>
  <c r="DM249" i="6"/>
  <c r="DN249" i="6"/>
  <c r="DO249" i="6"/>
  <c r="DP249" i="6"/>
  <c r="DQ249" i="6"/>
  <c r="DR249" i="6"/>
  <c r="DS249" i="6"/>
  <c r="DT249" i="6"/>
  <c r="DU249" i="6"/>
  <c r="DV249" i="6"/>
  <c r="DW249" i="6"/>
  <c r="DX249" i="6"/>
  <c r="DY249" i="6"/>
  <c r="DZ249" i="6"/>
  <c r="EA249" i="6"/>
  <c r="EB249" i="6"/>
  <c r="EC249" i="6"/>
  <c r="ED249" i="6"/>
  <c r="EE249" i="6"/>
  <c r="EF249" i="6"/>
  <c r="EG249" i="6"/>
  <c r="EH249" i="6"/>
  <c r="EI249" i="6"/>
  <c r="EJ249" i="6"/>
  <c r="EK249" i="6"/>
  <c r="EL249" i="6"/>
  <c r="EM249" i="6"/>
  <c r="EN249" i="6"/>
  <c r="EO249" i="6"/>
  <c r="EP249" i="6"/>
  <c r="EQ249" i="6"/>
  <c r="AV248" i="6"/>
  <c r="AW248" i="6"/>
  <c r="AX248" i="6"/>
  <c r="AY248" i="6"/>
  <c r="AZ248" i="6"/>
  <c r="BA248" i="6"/>
  <c r="BB248" i="6"/>
  <c r="BC248" i="6"/>
  <c r="BD248" i="6"/>
  <c r="BE248" i="6"/>
  <c r="BF248" i="6"/>
  <c r="BG248" i="6"/>
  <c r="BH248" i="6"/>
  <c r="BI248" i="6"/>
  <c r="BJ248" i="6"/>
  <c r="BK248" i="6"/>
  <c r="BL248" i="6"/>
  <c r="BM248" i="6"/>
  <c r="BN248" i="6"/>
  <c r="BO248" i="6"/>
  <c r="BP248" i="6"/>
  <c r="BQ248" i="6"/>
  <c r="BR248" i="6"/>
  <c r="BS248" i="6"/>
  <c r="BT248" i="6"/>
  <c r="BU248" i="6"/>
  <c r="BV248" i="6"/>
  <c r="BW248" i="6"/>
  <c r="BX248" i="6"/>
  <c r="BY248" i="6"/>
  <c r="BZ248" i="6"/>
  <c r="CA248" i="6"/>
  <c r="CB248" i="6"/>
  <c r="CC248" i="6"/>
  <c r="CD248" i="6"/>
  <c r="CE248" i="6"/>
  <c r="CF248" i="6"/>
  <c r="CG248" i="6"/>
  <c r="CH248" i="6"/>
  <c r="CI248" i="6"/>
  <c r="CJ248" i="6"/>
  <c r="CK248" i="6"/>
  <c r="CL248" i="6"/>
  <c r="CM248" i="6"/>
  <c r="CN248" i="6"/>
  <c r="CO248" i="6"/>
  <c r="CP248" i="6"/>
  <c r="CQ248" i="6"/>
  <c r="CR248" i="6"/>
  <c r="CS248" i="6"/>
  <c r="CT248" i="6"/>
  <c r="CU248" i="6"/>
  <c r="CV248" i="6"/>
  <c r="CW248" i="6"/>
  <c r="CX248" i="6"/>
  <c r="CY248" i="6"/>
  <c r="CZ248" i="6"/>
  <c r="DA248" i="6"/>
  <c r="DB248" i="6"/>
  <c r="DC248" i="6"/>
  <c r="DD248" i="6"/>
  <c r="DE248" i="6"/>
  <c r="DF248" i="6"/>
  <c r="DG248" i="6"/>
  <c r="DH248" i="6"/>
  <c r="DI248" i="6"/>
  <c r="DJ248" i="6"/>
  <c r="DK248" i="6"/>
  <c r="DL248" i="6"/>
  <c r="DM248" i="6"/>
  <c r="DN248" i="6"/>
  <c r="DO248" i="6"/>
  <c r="DP248" i="6"/>
  <c r="DQ248" i="6"/>
  <c r="DR248" i="6"/>
  <c r="DS248" i="6"/>
  <c r="DT248" i="6"/>
  <c r="DU248" i="6"/>
  <c r="DV248" i="6"/>
  <c r="DW248" i="6"/>
  <c r="DX248" i="6"/>
  <c r="DY248" i="6"/>
  <c r="DZ248" i="6"/>
  <c r="EA248" i="6"/>
  <c r="EB248" i="6"/>
  <c r="EC248" i="6"/>
  <c r="ED248" i="6"/>
  <c r="EE248" i="6"/>
  <c r="EF248" i="6"/>
  <c r="EG248" i="6"/>
  <c r="EH248" i="6"/>
  <c r="EI248" i="6"/>
  <c r="EJ248" i="6"/>
  <c r="EK248" i="6"/>
  <c r="EL248" i="6"/>
  <c r="EM248" i="6"/>
  <c r="EN248" i="6"/>
  <c r="EO248" i="6"/>
  <c r="EP248" i="6"/>
  <c r="EQ248" i="6"/>
  <c r="AV247" i="6"/>
  <c r="AW247" i="6"/>
  <c r="AX247" i="6"/>
  <c r="AY247" i="6"/>
  <c r="AZ247" i="6"/>
  <c r="BA247" i="6"/>
  <c r="BB247" i="6"/>
  <c r="BC247" i="6"/>
  <c r="BD247" i="6"/>
  <c r="BE247" i="6"/>
  <c r="BF247" i="6"/>
  <c r="BG247" i="6"/>
  <c r="BH247" i="6"/>
  <c r="BI247" i="6"/>
  <c r="BJ247" i="6"/>
  <c r="BK247" i="6"/>
  <c r="BL247" i="6"/>
  <c r="BM247" i="6"/>
  <c r="BN247" i="6"/>
  <c r="BO247" i="6"/>
  <c r="BP247" i="6"/>
  <c r="BQ247" i="6"/>
  <c r="BR247" i="6"/>
  <c r="BS247" i="6"/>
  <c r="BT247" i="6"/>
  <c r="BU247" i="6"/>
  <c r="BV247" i="6"/>
  <c r="BW247" i="6"/>
  <c r="BX247" i="6"/>
  <c r="BY247" i="6"/>
  <c r="BZ247" i="6"/>
  <c r="CA247" i="6"/>
  <c r="CB247" i="6"/>
  <c r="CC247" i="6"/>
  <c r="CD247" i="6"/>
  <c r="CE247" i="6"/>
  <c r="CF247" i="6"/>
  <c r="CG247" i="6"/>
  <c r="CH247" i="6"/>
  <c r="CI247" i="6"/>
  <c r="CJ247" i="6"/>
  <c r="CK247" i="6"/>
  <c r="CL247" i="6"/>
  <c r="CM247" i="6"/>
  <c r="CN247" i="6"/>
  <c r="CO247" i="6"/>
  <c r="CP247" i="6"/>
  <c r="CQ247" i="6"/>
  <c r="CR247" i="6"/>
  <c r="CS247" i="6"/>
  <c r="CT247" i="6"/>
  <c r="CU247" i="6"/>
  <c r="CV247" i="6"/>
  <c r="CW247" i="6"/>
  <c r="CX247" i="6"/>
  <c r="CY247" i="6"/>
  <c r="CZ247" i="6"/>
  <c r="DA247" i="6"/>
  <c r="DB247" i="6"/>
  <c r="DC247" i="6"/>
  <c r="DD247" i="6"/>
  <c r="DE247" i="6"/>
  <c r="DF247" i="6"/>
  <c r="DG247" i="6"/>
  <c r="DH247" i="6"/>
  <c r="DI247" i="6"/>
  <c r="DJ247" i="6"/>
  <c r="DK247" i="6"/>
  <c r="DL247" i="6"/>
  <c r="DM247" i="6"/>
  <c r="DN247" i="6"/>
  <c r="DO247" i="6"/>
  <c r="DP247" i="6"/>
  <c r="DQ247" i="6"/>
  <c r="DR247" i="6"/>
  <c r="DS247" i="6"/>
  <c r="DT247" i="6"/>
  <c r="DU247" i="6"/>
  <c r="DV247" i="6"/>
  <c r="DW247" i="6"/>
  <c r="DX247" i="6"/>
  <c r="DY247" i="6"/>
  <c r="DZ247" i="6"/>
  <c r="EA247" i="6"/>
  <c r="EB247" i="6"/>
  <c r="EC247" i="6"/>
  <c r="ED247" i="6"/>
  <c r="EE247" i="6"/>
  <c r="EF247" i="6"/>
  <c r="EG247" i="6"/>
  <c r="EH247" i="6"/>
  <c r="EI247" i="6"/>
  <c r="EJ247" i="6"/>
  <c r="EK247" i="6"/>
  <c r="EL247" i="6"/>
  <c r="EM247" i="6"/>
  <c r="EN247" i="6"/>
  <c r="EO247" i="6"/>
  <c r="EP247" i="6"/>
  <c r="EQ247" i="6"/>
  <c r="AV246" i="6"/>
  <c r="AW246" i="6"/>
  <c r="AX246" i="6"/>
  <c r="AY246" i="6"/>
  <c r="AZ246" i="6"/>
  <c r="BA246" i="6"/>
  <c r="BB246" i="6"/>
  <c r="BC246" i="6"/>
  <c r="BD246" i="6"/>
  <c r="BE246" i="6"/>
  <c r="BF246" i="6"/>
  <c r="BG246" i="6"/>
  <c r="BH246" i="6"/>
  <c r="BI246" i="6"/>
  <c r="BJ246" i="6"/>
  <c r="BK246" i="6"/>
  <c r="BL246" i="6"/>
  <c r="BM246" i="6"/>
  <c r="BN246" i="6"/>
  <c r="BO246" i="6"/>
  <c r="BP246" i="6"/>
  <c r="BQ246" i="6"/>
  <c r="BR246" i="6"/>
  <c r="BS246" i="6"/>
  <c r="BT246" i="6"/>
  <c r="BU246" i="6"/>
  <c r="BV246" i="6"/>
  <c r="BW246" i="6"/>
  <c r="BX246" i="6"/>
  <c r="BY246" i="6"/>
  <c r="BZ246" i="6"/>
  <c r="CA246" i="6"/>
  <c r="CB246" i="6"/>
  <c r="CC246" i="6"/>
  <c r="CD246" i="6"/>
  <c r="CE246" i="6"/>
  <c r="CF246" i="6"/>
  <c r="CG246" i="6"/>
  <c r="CH246" i="6"/>
  <c r="CI246" i="6"/>
  <c r="CJ246" i="6"/>
  <c r="CK246" i="6"/>
  <c r="CL246" i="6"/>
  <c r="CM246" i="6"/>
  <c r="CN246" i="6"/>
  <c r="CO246" i="6"/>
  <c r="CP246" i="6"/>
  <c r="CQ246" i="6"/>
  <c r="CR246" i="6"/>
  <c r="CS246" i="6"/>
  <c r="CT246" i="6"/>
  <c r="CU246" i="6"/>
  <c r="CV246" i="6"/>
  <c r="CW246" i="6"/>
  <c r="CX246" i="6"/>
  <c r="CY246" i="6"/>
  <c r="CZ246" i="6"/>
  <c r="DA246" i="6"/>
  <c r="DB246" i="6"/>
  <c r="DC246" i="6"/>
  <c r="DD246" i="6"/>
  <c r="DE246" i="6"/>
  <c r="DF246" i="6"/>
  <c r="DG246" i="6"/>
  <c r="DH246" i="6"/>
  <c r="DI246" i="6"/>
  <c r="DJ246" i="6"/>
  <c r="DK246" i="6"/>
  <c r="DL246" i="6"/>
  <c r="DM246" i="6"/>
  <c r="DN246" i="6"/>
  <c r="DO246" i="6"/>
  <c r="DP246" i="6"/>
  <c r="DQ246" i="6"/>
  <c r="DR246" i="6"/>
  <c r="DS246" i="6"/>
  <c r="DT246" i="6"/>
  <c r="DU246" i="6"/>
  <c r="DV246" i="6"/>
  <c r="DW246" i="6"/>
  <c r="DX246" i="6"/>
  <c r="DY246" i="6"/>
  <c r="DZ246" i="6"/>
  <c r="EA246" i="6"/>
  <c r="EB246" i="6"/>
  <c r="EC246" i="6"/>
  <c r="ED246" i="6"/>
  <c r="EE246" i="6"/>
  <c r="EF246" i="6"/>
  <c r="EG246" i="6"/>
  <c r="EH246" i="6"/>
  <c r="EI246" i="6"/>
  <c r="EJ246" i="6"/>
  <c r="EK246" i="6"/>
  <c r="EL246" i="6"/>
  <c r="EM246" i="6"/>
  <c r="EN246" i="6"/>
  <c r="EO246" i="6"/>
  <c r="EP246" i="6"/>
  <c r="EQ246" i="6"/>
  <c r="AV245" i="6"/>
  <c r="AW245" i="6"/>
  <c r="AX245" i="6"/>
  <c r="AY245" i="6"/>
  <c r="AZ245" i="6"/>
  <c r="BA245" i="6"/>
  <c r="BB245" i="6"/>
  <c r="BC245" i="6"/>
  <c r="BD245" i="6"/>
  <c r="BE245" i="6"/>
  <c r="BF245" i="6"/>
  <c r="BG245" i="6"/>
  <c r="BH245" i="6"/>
  <c r="BI245" i="6"/>
  <c r="BJ245" i="6"/>
  <c r="BK245" i="6"/>
  <c r="BL245" i="6"/>
  <c r="BM245" i="6"/>
  <c r="BN245" i="6"/>
  <c r="BO245" i="6"/>
  <c r="BP245" i="6"/>
  <c r="BQ245" i="6"/>
  <c r="BR245" i="6"/>
  <c r="BS245" i="6"/>
  <c r="BT245" i="6"/>
  <c r="BU245" i="6"/>
  <c r="BV245" i="6"/>
  <c r="BW245" i="6"/>
  <c r="BX245" i="6"/>
  <c r="BY245" i="6"/>
  <c r="BZ245" i="6"/>
  <c r="CA245" i="6"/>
  <c r="CB245" i="6"/>
  <c r="CC245" i="6"/>
  <c r="CD245" i="6"/>
  <c r="CE245" i="6"/>
  <c r="CF245" i="6"/>
  <c r="CG245" i="6"/>
  <c r="CH245" i="6"/>
  <c r="CI245" i="6"/>
  <c r="CJ245" i="6"/>
  <c r="CK245" i="6"/>
  <c r="CL245" i="6"/>
  <c r="CM245" i="6"/>
  <c r="CN245" i="6"/>
  <c r="CO245" i="6"/>
  <c r="CP245" i="6"/>
  <c r="CQ245" i="6"/>
  <c r="CR245" i="6"/>
  <c r="CS245" i="6"/>
  <c r="CT245" i="6"/>
  <c r="CU245" i="6"/>
  <c r="CV245" i="6"/>
  <c r="CW245" i="6"/>
  <c r="CX245" i="6"/>
  <c r="CY245" i="6"/>
  <c r="CZ245" i="6"/>
  <c r="DA245" i="6"/>
  <c r="DB245" i="6"/>
  <c r="DC245" i="6"/>
  <c r="DD245" i="6"/>
  <c r="DE245" i="6"/>
  <c r="DF245" i="6"/>
  <c r="DG245" i="6"/>
  <c r="DH245" i="6"/>
  <c r="DI245" i="6"/>
  <c r="DJ245" i="6"/>
  <c r="DK245" i="6"/>
  <c r="DL245" i="6"/>
  <c r="DM245" i="6"/>
  <c r="DN245" i="6"/>
  <c r="DO245" i="6"/>
  <c r="DP245" i="6"/>
  <c r="DQ245" i="6"/>
  <c r="DR245" i="6"/>
  <c r="DS245" i="6"/>
  <c r="DT245" i="6"/>
  <c r="DU245" i="6"/>
  <c r="DV245" i="6"/>
  <c r="DW245" i="6"/>
  <c r="DX245" i="6"/>
  <c r="DY245" i="6"/>
  <c r="DZ245" i="6"/>
  <c r="EA245" i="6"/>
  <c r="EB245" i="6"/>
  <c r="EC245" i="6"/>
  <c r="ED245" i="6"/>
  <c r="EE245" i="6"/>
  <c r="EF245" i="6"/>
  <c r="EG245" i="6"/>
  <c r="EH245" i="6"/>
  <c r="EI245" i="6"/>
  <c r="EJ245" i="6"/>
  <c r="EK245" i="6"/>
  <c r="EL245" i="6"/>
  <c r="EM245" i="6"/>
  <c r="EN245" i="6"/>
  <c r="EO245" i="6"/>
  <c r="EP245" i="6"/>
  <c r="EQ245" i="6"/>
  <c r="AV244" i="6"/>
  <c r="AW244" i="6"/>
  <c r="AX244" i="6"/>
  <c r="AY244" i="6"/>
  <c r="AZ244" i="6"/>
  <c r="BA244" i="6"/>
  <c r="BB244" i="6"/>
  <c r="BC244" i="6"/>
  <c r="BD244" i="6"/>
  <c r="BE244" i="6"/>
  <c r="BF244" i="6"/>
  <c r="BG244" i="6"/>
  <c r="BH244" i="6"/>
  <c r="BI244" i="6"/>
  <c r="BJ244" i="6"/>
  <c r="BK244" i="6"/>
  <c r="BL244" i="6"/>
  <c r="BM244" i="6"/>
  <c r="BN244" i="6"/>
  <c r="BO244" i="6"/>
  <c r="BP244" i="6"/>
  <c r="BQ244" i="6"/>
  <c r="BR244" i="6"/>
  <c r="BS244" i="6"/>
  <c r="BT244" i="6"/>
  <c r="BU244" i="6"/>
  <c r="BV244" i="6"/>
  <c r="BW244" i="6"/>
  <c r="BX244" i="6"/>
  <c r="BY244" i="6"/>
  <c r="BZ244" i="6"/>
  <c r="CA244" i="6"/>
  <c r="CB244" i="6"/>
  <c r="CC244" i="6"/>
  <c r="CD244" i="6"/>
  <c r="CE244" i="6"/>
  <c r="CF244" i="6"/>
  <c r="CG244" i="6"/>
  <c r="CH244" i="6"/>
  <c r="CI244" i="6"/>
  <c r="CJ244" i="6"/>
  <c r="CK244" i="6"/>
  <c r="CL244" i="6"/>
  <c r="CM244" i="6"/>
  <c r="CN244" i="6"/>
  <c r="CO244" i="6"/>
  <c r="CP244" i="6"/>
  <c r="CQ244" i="6"/>
  <c r="CR244" i="6"/>
  <c r="CS244" i="6"/>
  <c r="CT244" i="6"/>
  <c r="CU244" i="6"/>
  <c r="CV244" i="6"/>
  <c r="CW244" i="6"/>
  <c r="CX244" i="6"/>
  <c r="CY244" i="6"/>
  <c r="CZ244" i="6"/>
  <c r="DA244" i="6"/>
  <c r="DB244" i="6"/>
  <c r="DC244" i="6"/>
  <c r="DD244" i="6"/>
  <c r="DE244" i="6"/>
  <c r="DF244" i="6"/>
  <c r="DG244" i="6"/>
  <c r="DH244" i="6"/>
  <c r="DI244" i="6"/>
  <c r="DJ244" i="6"/>
  <c r="DK244" i="6"/>
  <c r="DL244" i="6"/>
  <c r="DM244" i="6"/>
  <c r="DN244" i="6"/>
  <c r="DO244" i="6"/>
  <c r="DP244" i="6"/>
  <c r="DQ244" i="6"/>
  <c r="DR244" i="6"/>
  <c r="DS244" i="6"/>
  <c r="DT244" i="6"/>
  <c r="DU244" i="6"/>
  <c r="DV244" i="6"/>
  <c r="DW244" i="6"/>
  <c r="DX244" i="6"/>
  <c r="DY244" i="6"/>
  <c r="DZ244" i="6"/>
  <c r="EA244" i="6"/>
  <c r="EB244" i="6"/>
  <c r="EC244" i="6"/>
  <c r="ED244" i="6"/>
  <c r="EE244" i="6"/>
  <c r="EF244" i="6"/>
  <c r="EG244" i="6"/>
  <c r="EH244" i="6"/>
  <c r="EI244" i="6"/>
  <c r="EJ244" i="6"/>
  <c r="EK244" i="6"/>
  <c r="EL244" i="6"/>
  <c r="EM244" i="6"/>
  <c r="EN244" i="6"/>
  <c r="EO244" i="6"/>
  <c r="EP244" i="6"/>
  <c r="EQ244" i="6"/>
  <c r="AV243" i="6"/>
  <c r="AW243" i="6"/>
  <c r="AX243" i="6"/>
  <c r="AY243" i="6"/>
  <c r="AZ243" i="6"/>
  <c r="BA243" i="6"/>
  <c r="BB243" i="6"/>
  <c r="BC243" i="6"/>
  <c r="BD243" i="6"/>
  <c r="BE243" i="6"/>
  <c r="BF243" i="6"/>
  <c r="BG243" i="6"/>
  <c r="BH243" i="6"/>
  <c r="BI243" i="6"/>
  <c r="BJ243" i="6"/>
  <c r="BK243" i="6"/>
  <c r="BL243" i="6"/>
  <c r="BM243" i="6"/>
  <c r="BN243" i="6"/>
  <c r="BO243" i="6"/>
  <c r="BP243" i="6"/>
  <c r="BQ243" i="6"/>
  <c r="BR243" i="6"/>
  <c r="BS243" i="6"/>
  <c r="BT243" i="6"/>
  <c r="BU243" i="6"/>
  <c r="BV243" i="6"/>
  <c r="BW243" i="6"/>
  <c r="BX243" i="6"/>
  <c r="BY243" i="6"/>
  <c r="BZ243" i="6"/>
  <c r="CA243" i="6"/>
  <c r="CB243" i="6"/>
  <c r="CC243" i="6"/>
  <c r="CD243" i="6"/>
  <c r="CE243" i="6"/>
  <c r="CF243" i="6"/>
  <c r="CG243" i="6"/>
  <c r="CH243" i="6"/>
  <c r="CI243" i="6"/>
  <c r="CJ243" i="6"/>
  <c r="CK243" i="6"/>
  <c r="CL243" i="6"/>
  <c r="CM243" i="6"/>
  <c r="CN243" i="6"/>
  <c r="CO243" i="6"/>
  <c r="CP243" i="6"/>
  <c r="CQ243" i="6"/>
  <c r="CR243" i="6"/>
  <c r="CS243" i="6"/>
  <c r="CT243" i="6"/>
  <c r="CU243" i="6"/>
  <c r="CV243" i="6"/>
  <c r="CW243" i="6"/>
  <c r="CX243" i="6"/>
  <c r="CY243" i="6"/>
  <c r="CZ243" i="6"/>
  <c r="DA243" i="6"/>
  <c r="DB243" i="6"/>
  <c r="DC243" i="6"/>
  <c r="DD243" i="6"/>
  <c r="DE243" i="6"/>
  <c r="DF243" i="6"/>
  <c r="DG243" i="6"/>
  <c r="DH243" i="6"/>
  <c r="DI243" i="6"/>
  <c r="DJ243" i="6"/>
  <c r="DK243" i="6"/>
  <c r="DL243" i="6"/>
  <c r="DM243" i="6"/>
  <c r="DN243" i="6"/>
  <c r="DO243" i="6"/>
  <c r="DP243" i="6"/>
  <c r="DQ243" i="6"/>
  <c r="DR243" i="6"/>
  <c r="DS243" i="6"/>
  <c r="DT243" i="6"/>
  <c r="DU243" i="6"/>
  <c r="DV243" i="6"/>
  <c r="DW243" i="6"/>
  <c r="DX243" i="6"/>
  <c r="DY243" i="6"/>
  <c r="DZ243" i="6"/>
  <c r="EA243" i="6"/>
  <c r="EB243" i="6"/>
  <c r="EC243" i="6"/>
  <c r="ED243" i="6"/>
  <c r="EE243" i="6"/>
  <c r="EF243" i="6"/>
  <c r="EG243" i="6"/>
  <c r="EH243" i="6"/>
  <c r="EI243" i="6"/>
  <c r="EJ243" i="6"/>
  <c r="EK243" i="6"/>
  <c r="EL243" i="6"/>
  <c r="EM243" i="6"/>
  <c r="EN243" i="6"/>
  <c r="EO243" i="6"/>
  <c r="EP243" i="6"/>
  <c r="EQ243" i="6"/>
  <c r="AV242" i="6"/>
  <c r="AW242" i="6"/>
  <c r="AX242" i="6"/>
  <c r="AY242" i="6"/>
  <c r="AZ242" i="6"/>
  <c r="BA242" i="6"/>
  <c r="BB242" i="6"/>
  <c r="BC242" i="6"/>
  <c r="BD242" i="6"/>
  <c r="BE242" i="6"/>
  <c r="BF242" i="6"/>
  <c r="BG242" i="6"/>
  <c r="BH242" i="6"/>
  <c r="BI242" i="6"/>
  <c r="BJ242" i="6"/>
  <c r="BK242" i="6"/>
  <c r="BL242" i="6"/>
  <c r="BM242" i="6"/>
  <c r="BN242" i="6"/>
  <c r="BO242" i="6"/>
  <c r="BP242" i="6"/>
  <c r="BQ242" i="6"/>
  <c r="BR242" i="6"/>
  <c r="BS242" i="6"/>
  <c r="BT242" i="6"/>
  <c r="BU242" i="6"/>
  <c r="BV242" i="6"/>
  <c r="BW242" i="6"/>
  <c r="BX242" i="6"/>
  <c r="BY242" i="6"/>
  <c r="BZ242" i="6"/>
  <c r="CA242" i="6"/>
  <c r="CB242" i="6"/>
  <c r="CC242" i="6"/>
  <c r="CD242" i="6"/>
  <c r="CE242" i="6"/>
  <c r="CF242" i="6"/>
  <c r="CG242" i="6"/>
  <c r="CH242" i="6"/>
  <c r="CI242" i="6"/>
  <c r="CJ242" i="6"/>
  <c r="CK242" i="6"/>
  <c r="CL242" i="6"/>
  <c r="CM242" i="6"/>
  <c r="CN242" i="6"/>
  <c r="CO242" i="6"/>
  <c r="CP242" i="6"/>
  <c r="CQ242" i="6"/>
  <c r="CR242" i="6"/>
  <c r="CS242" i="6"/>
  <c r="CT242" i="6"/>
  <c r="CU242" i="6"/>
  <c r="CV242" i="6"/>
  <c r="CW242" i="6"/>
  <c r="CX242" i="6"/>
  <c r="CY242" i="6"/>
  <c r="CZ242" i="6"/>
  <c r="DA242" i="6"/>
  <c r="DB242" i="6"/>
  <c r="DC242" i="6"/>
  <c r="DD242" i="6"/>
  <c r="DE242" i="6"/>
  <c r="DF242" i="6"/>
  <c r="DG242" i="6"/>
  <c r="DH242" i="6"/>
  <c r="DI242" i="6"/>
  <c r="DJ242" i="6"/>
  <c r="DK242" i="6"/>
  <c r="DL242" i="6"/>
  <c r="DM242" i="6"/>
  <c r="DN242" i="6"/>
  <c r="DO242" i="6"/>
  <c r="DP242" i="6"/>
  <c r="DQ242" i="6"/>
  <c r="DR242" i="6"/>
  <c r="DS242" i="6"/>
  <c r="DT242" i="6"/>
  <c r="DU242" i="6"/>
  <c r="DV242" i="6"/>
  <c r="DW242" i="6"/>
  <c r="DX242" i="6"/>
  <c r="DY242" i="6"/>
  <c r="DZ242" i="6"/>
  <c r="EA242" i="6"/>
  <c r="EB242" i="6"/>
  <c r="EC242" i="6"/>
  <c r="ED242" i="6"/>
  <c r="EE242" i="6"/>
  <c r="EF242" i="6"/>
  <c r="EG242" i="6"/>
  <c r="EH242" i="6"/>
  <c r="EI242" i="6"/>
  <c r="EJ242" i="6"/>
  <c r="EK242" i="6"/>
  <c r="EL242" i="6"/>
  <c r="EM242" i="6"/>
  <c r="EN242" i="6"/>
  <c r="EO242" i="6"/>
  <c r="EP242" i="6"/>
  <c r="EQ242" i="6"/>
  <c r="AV241" i="6"/>
  <c r="AW241" i="6"/>
  <c r="AX241" i="6"/>
  <c r="AY241" i="6"/>
  <c r="AZ241" i="6"/>
  <c r="BA241" i="6"/>
  <c r="BB241" i="6"/>
  <c r="BC241" i="6"/>
  <c r="BD241" i="6"/>
  <c r="BE241" i="6"/>
  <c r="BF241" i="6"/>
  <c r="BG241" i="6"/>
  <c r="BH241" i="6"/>
  <c r="BI241" i="6"/>
  <c r="BJ241" i="6"/>
  <c r="BK241" i="6"/>
  <c r="BL241" i="6"/>
  <c r="BM241" i="6"/>
  <c r="BN241" i="6"/>
  <c r="BO241" i="6"/>
  <c r="BP241" i="6"/>
  <c r="BQ241" i="6"/>
  <c r="BR241" i="6"/>
  <c r="BS241" i="6"/>
  <c r="BT241" i="6"/>
  <c r="BU241" i="6"/>
  <c r="BV241" i="6"/>
  <c r="BW241" i="6"/>
  <c r="BX241" i="6"/>
  <c r="BY241" i="6"/>
  <c r="BZ241" i="6"/>
  <c r="CA241" i="6"/>
  <c r="CB241" i="6"/>
  <c r="CC241" i="6"/>
  <c r="CD241" i="6"/>
  <c r="CE241" i="6"/>
  <c r="CF241" i="6"/>
  <c r="CG241" i="6"/>
  <c r="CH241" i="6"/>
  <c r="CI241" i="6"/>
  <c r="CJ241" i="6"/>
  <c r="CK241" i="6"/>
  <c r="CL241" i="6"/>
  <c r="CM241" i="6"/>
  <c r="CN241" i="6"/>
  <c r="CO241" i="6"/>
  <c r="CP241" i="6"/>
  <c r="CQ241" i="6"/>
  <c r="CR241" i="6"/>
  <c r="CS241" i="6"/>
  <c r="CT241" i="6"/>
  <c r="CU241" i="6"/>
  <c r="CV241" i="6"/>
  <c r="CW241" i="6"/>
  <c r="CX241" i="6"/>
  <c r="CY241" i="6"/>
  <c r="CZ241" i="6"/>
  <c r="DA241" i="6"/>
  <c r="DB241" i="6"/>
  <c r="DC241" i="6"/>
  <c r="DD241" i="6"/>
  <c r="DE241" i="6"/>
  <c r="DF241" i="6"/>
  <c r="DG241" i="6"/>
  <c r="DH241" i="6"/>
  <c r="DI241" i="6"/>
  <c r="DJ241" i="6"/>
  <c r="DK241" i="6"/>
  <c r="DL241" i="6"/>
  <c r="DM241" i="6"/>
  <c r="DN241" i="6"/>
  <c r="DO241" i="6"/>
  <c r="DP241" i="6"/>
  <c r="DQ241" i="6"/>
  <c r="DR241" i="6"/>
  <c r="DS241" i="6"/>
  <c r="DT241" i="6"/>
  <c r="DU241" i="6"/>
  <c r="DV241" i="6"/>
  <c r="DW241" i="6"/>
  <c r="DX241" i="6"/>
  <c r="DY241" i="6"/>
  <c r="DZ241" i="6"/>
  <c r="EA241" i="6"/>
  <c r="EB241" i="6"/>
  <c r="EC241" i="6"/>
  <c r="ED241" i="6"/>
  <c r="EE241" i="6"/>
  <c r="EF241" i="6"/>
  <c r="EG241" i="6"/>
  <c r="EH241" i="6"/>
  <c r="EI241" i="6"/>
  <c r="EJ241" i="6"/>
  <c r="EK241" i="6"/>
  <c r="EL241" i="6"/>
  <c r="EM241" i="6"/>
  <c r="EN241" i="6"/>
  <c r="EO241" i="6"/>
  <c r="EP241" i="6"/>
  <c r="EQ241" i="6"/>
  <c r="AV240" i="6"/>
  <c r="AW240" i="6"/>
  <c r="AX240" i="6"/>
  <c r="AY240" i="6"/>
  <c r="AZ240" i="6"/>
  <c r="BA240" i="6"/>
  <c r="BB240" i="6"/>
  <c r="BC240" i="6"/>
  <c r="BD240" i="6"/>
  <c r="BE240" i="6"/>
  <c r="BF240" i="6"/>
  <c r="BG240" i="6"/>
  <c r="BH240" i="6"/>
  <c r="BI240" i="6"/>
  <c r="BJ240" i="6"/>
  <c r="BK240" i="6"/>
  <c r="BL240" i="6"/>
  <c r="BM240" i="6"/>
  <c r="BN240" i="6"/>
  <c r="BO240" i="6"/>
  <c r="BP240" i="6"/>
  <c r="BQ240" i="6"/>
  <c r="BR240" i="6"/>
  <c r="BS240" i="6"/>
  <c r="BT240" i="6"/>
  <c r="BU240" i="6"/>
  <c r="BV240" i="6"/>
  <c r="BW240" i="6"/>
  <c r="BX240" i="6"/>
  <c r="BY240" i="6"/>
  <c r="BZ240" i="6"/>
  <c r="CA240" i="6"/>
  <c r="CB240" i="6"/>
  <c r="CC240" i="6"/>
  <c r="CD240" i="6"/>
  <c r="CE240" i="6"/>
  <c r="CF240" i="6"/>
  <c r="CG240" i="6"/>
  <c r="CH240" i="6"/>
  <c r="CI240" i="6"/>
  <c r="CJ240" i="6"/>
  <c r="CK240" i="6"/>
  <c r="CL240" i="6"/>
  <c r="CM240" i="6"/>
  <c r="CN240" i="6"/>
  <c r="CO240" i="6"/>
  <c r="CP240" i="6"/>
  <c r="CQ240" i="6"/>
  <c r="CR240" i="6"/>
  <c r="CS240" i="6"/>
  <c r="CT240" i="6"/>
  <c r="CU240" i="6"/>
  <c r="CV240" i="6"/>
  <c r="CW240" i="6"/>
  <c r="CX240" i="6"/>
  <c r="CY240" i="6"/>
  <c r="CZ240" i="6"/>
  <c r="DA240" i="6"/>
  <c r="DB240" i="6"/>
  <c r="DC240" i="6"/>
  <c r="DD240" i="6"/>
  <c r="DE240" i="6"/>
  <c r="DF240" i="6"/>
  <c r="DG240" i="6"/>
  <c r="DH240" i="6"/>
  <c r="DI240" i="6"/>
  <c r="DJ240" i="6"/>
  <c r="DK240" i="6"/>
  <c r="DL240" i="6"/>
  <c r="DM240" i="6"/>
  <c r="DN240" i="6"/>
  <c r="DO240" i="6"/>
  <c r="DP240" i="6"/>
  <c r="DQ240" i="6"/>
  <c r="DR240" i="6"/>
  <c r="DS240" i="6"/>
  <c r="DT240" i="6"/>
  <c r="DU240" i="6"/>
  <c r="DV240" i="6"/>
  <c r="DW240" i="6"/>
  <c r="DX240" i="6"/>
  <c r="DY240" i="6"/>
  <c r="DZ240" i="6"/>
  <c r="EA240" i="6"/>
  <c r="EB240" i="6"/>
  <c r="EC240" i="6"/>
  <c r="ED240" i="6"/>
  <c r="EE240" i="6"/>
  <c r="EF240" i="6"/>
  <c r="EG240" i="6"/>
  <c r="EH240" i="6"/>
  <c r="EI240" i="6"/>
  <c r="EJ240" i="6"/>
  <c r="EK240" i="6"/>
  <c r="EL240" i="6"/>
  <c r="EM240" i="6"/>
  <c r="EN240" i="6"/>
  <c r="EO240" i="6"/>
  <c r="EP240" i="6"/>
  <c r="EQ240" i="6"/>
  <c r="AV239" i="6"/>
  <c r="AW239" i="6"/>
  <c r="AX239" i="6"/>
  <c r="AY239" i="6"/>
  <c r="AZ239" i="6"/>
  <c r="BA239" i="6"/>
  <c r="BB239" i="6"/>
  <c r="BC239" i="6"/>
  <c r="BD239" i="6"/>
  <c r="BE239" i="6"/>
  <c r="BF239" i="6"/>
  <c r="BG239" i="6"/>
  <c r="BH239" i="6"/>
  <c r="BI239" i="6"/>
  <c r="BJ239" i="6"/>
  <c r="BK239" i="6"/>
  <c r="BL239" i="6"/>
  <c r="BM239" i="6"/>
  <c r="BN239" i="6"/>
  <c r="BO239" i="6"/>
  <c r="BP239" i="6"/>
  <c r="BQ239" i="6"/>
  <c r="BR239" i="6"/>
  <c r="BS239" i="6"/>
  <c r="BT239" i="6"/>
  <c r="BU239" i="6"/>
  <c r="BV239" i="6"/>
  <c r="BW239" i="6"/>
  <c r="BX239" i="6"/>
  <c r="BY239" i="6"/>
  <c r="BZ239" i="6"/>
  <c r="CA239" i="6"/>
  <c r="CB239" i="6"/>
  <c r="CC239" i="6"/>
  <c r="CD239" i="6"/>
  <c r="CE239" i="6"/>
  <c r="CF239" i="6"/>
  <c r="CG239" i="6"/>
  <c r="CH239" i="6"/>
  <c r="CI239" i="6"/>
  <c r="CJ239" i="6"/>
  <c r="CK239" i="6"/>
  <c r="CL239" i="6"/>
  <c r="CM239" i="6"/>
  <c r="CN239" i="6"/>
  <c r="CO239" i="6"/>
  <c r="CP239" i="6"/>
  <c r="CQ239" i="6"/>
  <c r="CR239" i="6"/>
  <c r="CS239" i="6"/>
  <c r="CT239" i="6"/>
  <c r="CU239" i="6"/>
  <c r="CV239" i="6"/>
  <c r="CW239" i="6"/>
  <c r="CX239" i="6"/>
  <c r="CY239" i="6"/>
  <c r="CZ239" i="6"/>
  <c r="DA239" i="6"/>
  <c r="DB239" i="6"/>
  <c r="DC239" i="6"/>
  <c r="DD239" i="6"/>
  <c r="DE239" i="6"/>
  <c r="DF239" i="6"/>
  <c r="DG239" i="6"/>
  <c r="DH239" i="6"/>
  <c r="DI239" i="6"/>
  <c r="DJ239" i="6"/>
  <c r="DK239" i="6"/>
  <c r="DL239" i="6"/>
  <c r="DM239" i="6"/>
  <c r="DN239" i="6"/>
  <c r="DO239" i="6"/>
  <c r="DP239" i="6"/>
  <c r="DQ239" i="6"/>
  <c r="DR239" i="6"/>
  <c r="DS239" i="6"/>
  <c r="DT239" i="6"/>
  <c r="DU239" i="6"/>
  <c r="DV239" i="6"/>
  <c r="DW239" i="6"/>
  <c r="DX239" i="6"/>
  <c r="DY239" i="6"/>
  <c r="DZ239" i="6"/>
  <c r="EA239" i="6"/>
  <c r="EB239" i="6"/>
  <c r="EC239" i="6"/>
  <c r="ED239" i="6"/>
  <c r="EE239" i="6"/>
  <c r="EF239" i="6"/>
  <c r="EG239" i="6"/>
  <c r="EH239" i="6"/>
  <c r="EI239" i="6"/>
  <c r="EJ239" i="6"/>
  <c r="EK239" i="6"/>
  <c r="EL239" i="6"/>
  <c r="EM239" i="6"/>
  <c r="EN239" i="6"/>
  <c r="EO239" i="6"/>
  <c r="EP239" i="6"/>
  <c r="EQ239" i="6"/>
  <c r="AV238" i="6"/>
  <c r="AW238" i="6"/>
  <c r="AX238" i="6"/>
  <c r="AY238" i="6"/>
  <c r="AZ238" i="6"/>
  <c r="BA238" i="6"/>
  <c r="BB238" i="6"/>
  <c r="BC238" i="6"/>
  <c r="BD238" i="6"/>
  <c r="BE238" i="6"/>
  <c r="BF238" i="6"/>
  <c r="BG238" i="6"/>
  <c r="BH238" i="6"/>
  <c r="BI238" i="6"/>
  <c r="BJ238" i="6"/>
  <c r="BK238" i="6"/>
  <c r="BL238" i="6"/>
  <c r="BM238" i="6"/>
  <c r="BN238" i="6"/>
  <c r="BO238" i="6"/>
  <c r="BP238" i="6"/>
  <c r="BQ238" i="6"/>
  <c r="BR238" i="6"/>
  <c r="BS238" i="6"/>
  <c r="BT238" i="6"/>
  <c r="BU238" i="6"/>
  <c r="BV238" i="6"/>
  <c r="BW238" i="6"/>
  <c r="BX238" i="6"/>
  <c r="BY238" i="6"/>
  <c r="BZ238" i="6"/>
  <c r="CA238" i="6"/>
  <c r="CB238" i="6"/>
  <c r="CC238" i="6"/>
  <c r="CD238" i="6"/>
  <c r="CE238" i="6"/>
  <c r="CF238" i="6"/>
  <c r="CG238" i="6"/>
  <c r="CH238" i="6"/>
  <c r="CI238" i="6"/>
  <c r="CJ238" i="6"/>
  <c r="CK238" i="6"/>
  <c r="CL238" i="6"/>
  <c r="CM238" i="6"/>
  <c r="CN238" i="6"/>
  <c r="CO238" i="6"/>
  <c r="CP238" i="6"/>
  <c r="CQ238" i="6"/>
  <c r="CR238" i="6"/>
  <c r="CS238" i="6"/>
  <c r="CT238" i="6"/>
  <c r="CU238" i="6"/>
  <c r="CV238" i="6"/>
  <c r="CW238" i="6"/>
  <c r="CX238" i="6"/>
  <c r="CY238" i="6"/>
  <c r="CZ238" i="6"/>
  <c r="DA238" i="6"/>
  <c r="DB238" i="6"/>
  <c r="DC238" i="6"/>
  <c r="DD238" i="6"/>
  <c r="DE238" i="6"/>
  <c r="DF238" i="6"/>
  <c r="DG238" i="6"/>
  <c r="DH238" i="6"/>
  <c r="DI238" i="6"/>
  <c r="DJ238" i="6"/>
  <c r="DK238" i="6"/>
  <c r="DL238" i="6"/>
  <c r="DM238" i="6"/>
  <c r="DN238" i="6"/>
  <c r="DO238" i="6"/>
  <c r="DP238" i="6"/>
  <c r="DQ238" i="6"/>
  <c r="DR238" i="6"/>
  <c r="DS238" i="6"/>
  <c r="DT238" i="6"/>
  <c r="DU238" i="6"/>
  <c r="DV238" i="6"/>
  <c r="DW238" i="6"/>
  <c r="DX238" i="6"/>
  <c r="DY238" i="6"/>
  <c r="DZ238" i="6"/>
  <c r="EA238" i="6"/>
  <c r="EB238" i="6"/>
  <c r="EC238" i="6"/>
  <c r="ED238" i="6"/>
  <c r="EE238" i="6"/>
  <c r="EF238" i="6"/>
  <c r="EG238" i="6"/>
  <c r="EH238" i="6"/>
  <c r="EI238" i="6"/>
  <c r="EJ238" i="6"/>
  <c r="EK238" i="6"/>
  <c r="EL238" i="6"/>
  <c r="EM238" i="6"/>
  <c r="EN238" i="6"/>
  <c r="EO238" i="6"/>
  <c r="EP238" i="6"/>
  <c r="EQ238" i="6"/>
  <c r="AV237" i="6"/>
  <c r="AW237" i="6"/>
  <c r="AX237" i="6"/>
  <c r="AY237" i="6"/>
  <c r="AZ237" i="6"/>
  <c r="BA237" i="6"/>
  <c r="BB237" i="6"/>
  <c r="BC237" i="6"/>
  <c r="BD237" i="6"/>
  <c r="BE237" i="6"/>
  <c r="BF237" i="6"/>
  <c r="BG237" i="6"/>
  <c r="BH237" i="6"/>
  <c r="BI237" i="6"/>
  <c r="BJ237" i="6"/>
  <c r="BK237" i="6"/>
  <c r="BL237" i="6"/>
  <c r="BM237" i="6"/>
  <c r="BN237" i="6"/>
  <c r="BO237" i="6"/>
  <c r="BP237" i="6"/>
  <c r="BQ237" i="6"/>
  <c r="BR237" i="6"/>
  <c r="BS237" i="6"/>
  <c r="BT237" i="6"/>
  <c r="BU237" i="6"/>
  <c r="BV237" i="6"/>
  <c r="BW237" i="6"/>
  <c r="BX237" i="6"/>
  <c r="BY237" i="6"/>
  <c r="BZ237" i="6"/>
  <c r="CA237" i="6"/>
  <c r="CB237" i="6"/>
  <c r="CC237" i="6"/>
  <c r="CD237" i="6"/>
  <c r="CE237" i="6"/>
  <c r="CF237" i="6"/>
  <c r="CG237" i="6"/>
  <c r="CH237" i="6"/>
  <c r="CI237" i="6"/>
  <c r="CJ237" i="6"/>
  <c r="CK237" i="6"/>
  <c r="CL237" i="6"/>
  <c r="CM237" i="6"/>
  <c r="CN237" i="6"/>
  <c r="CO237" i="6"/>
  <c r="CP237" i="6"/>
  <c r="CQ237" i="6"/>
  <c r="CR237" i="6"/>
  <c r="CS237" i="6"/>
  <c r="CT237" i="6"/>
  <c r="CU237" i="6"/>
  <c r="CV237" i="6"/>
  <c r="CW237" i="6"/>
  <c r="CX237" i="6"/>
  <c r="CY237" i="6"/>
  <c r="CZ237" i="6"/>
  <c r="DA237" i="6"/>
  <c r="DB237" i="6"/>
  <c r="DC237" i="6"/>
  <c r="DD237" i="6"/>
  <c r="DE237" i="6"/>
  <c r="DF237" i="6"/>
  <c r="DG237" i="6"/>
  <c r="DH237" i="6"/>
  <c r="DI237" i="6"/>
  <c r="DJ237" i="6"/>
  <c r="DK237" i="6"/>
  <c r="DL237" i="6"/>
  <c r="DM237" i="6"/>
  <c r="DN237" i="6"/>
  <c r="DO237" i="6"/>
  <c r="DP237" i="6"/>
  <c r="DQ237" i="6"/>
  <c r="DR237" i="6"/>
  <c r="DS237" i="6"/>
  <c r="DT237" i="6"/>
  <c r="DU237" i="6"/>
  <c r="DV237" i="6"/>
  <c r="DW237" i="6"/>
  <c r="DX237" i="6"/>
  <c r="DY237" i="6"/>
  <c r="DZ237" i="6"/>
  <c r="EA237" i="6"/>
  <c r="EB237" i="6"/>
  <c r="EC237" i="6"/>
  <c r="ED237" i="6"/>
  <c r="EE237" i="6"/>
  <c r="EF237" i="6"/>
  <c r="EG237" i="6"/>
  <c r="EH237" i="6"/>
  <c r="EI237" i="6"/>
  <c r="EJ237" i="6"/>
  <c r="EK237" i="6"/>
  <c r="EL237" i="6"/>
  <c r="EM237" i="6"/>
  <c r="EN237" i="6"/>
  <c r="EO237" i="6"/>
  <c r="EP237" i="6"/>
  <c r="EQ237" i="6"/>
  <c r="AV236" i="6"/>
  <c r="AW236" i="6"/>
  <c r="AX236" i="6"/>
  <c r="AY236" i="6"/>
  <c r="AZ236" i="6"/>
  <c r="BA236" i="6"/>
  <c r="BB236" i="6"/>
  <c r="BC236" i="6"/>
  <c r="BD236" i="6"/>
  <c r="BE236" i="6"/>
  <c r="BF236" i="6"/>
  <c r="BG236" i="6"/>
  <c r="BH236" i="6"/>
  <c r="BI236" i="6"/>
  <c r="BJ236" i="6"/>
  <c r="BK236" i="6"/>
  <c r="BL236" i="6"/>
  <c r="BM236" i="6"/>
  <c r="BN236" i="6"/>
  <c r="BO236" i="6"/>
  <c r="BP236" i="6"/>
  <c r="BQ236" i="6"/>
  <c r="BR236" i="6"/>
  <c r="BS236" i="6"/>
  <c r="BT236" i="6"/>
  <c r="BU236" i="6"/>
  <c r="BV236" i="6"/>
  <c r="BW236" i="6"/>
  <c r="BX236" i="6"/>
  <c r="BY236" i="6"/>
  <c r="BZ236" i="6"/>
  <c r="CA236" i="6"/>
  <c r="CB236" i="6"/>
  <c r="CC236" i="6"/>
  <c r="CD236" i="6"/>
  <c r="CE236" i="6"/>
  <c r="CF236" i="6"/>
  <c r="CG236" i="6"/>
  <c r="CH236" i="6"/>
  <c r="CI236" i="6"/>
  <c r="CJ236" i="6"/>
  <c r="CK236" i="6"/>
  <c r="CL236" i="6"/>
  <c r="CM236" i="6"/>
  <c r="CN236" i="6"/>
  <c r="CO236" i="6"/>
  <c r="CP236" i="6"/>
  <c r="CQ236" i="6"/>
  <c r="CR236" i="6"/>
  <c r="CS236" i="6"/>
  <c r="CT236" i="6"/>
  <c r="CU236" i="6"/>
  <c r="CV236" i="6"/>
  <c r="CW236" i="6"/>
  <c r="CX236" i="6"/>
  <c r="CY236" i="6"/>
  <c r="CZ236" i="6"/>
  <c r="DA236" i="6"/>
  <c r="DB236" i="6"/>
  <c r="DC236" i="6"/>
  <c r="DD236" i="6"/>
  <c r="DE236" i="6"/>
  <c r="DF236" i="6"/>
  <c r="DG236" i="6"/>
  <c r="DH236" i="6"/>
  <c r="DI236" i="6"/>
  <c r="DJ236" i="6"/>
  <c r="DK236" i="6"/>
  <c r="DL236" i="6"/>
  <c r="DM236" i="6"/>
  <c r="DN236" i="6"/>
  <c r="DO236" i="6"/>
  <c r="DP236" i="6"/>
  <c r="DQ236" i="6"/>
  <c r="DR236" i="6"/>
  <c r="DS236" i="6"/>
  <c r="DT236" i="6"/>
  <c r="DU236" i="6"/>
  <c r="DV236" i="6"/>
  <c r="DW236" i="6"/>
  <c r="DX236" i="6"/>
  <c r="DY236" i="6"/>
  <c r="DZ236" i="6"/>
  <c r="EA236" i="6"/>
  <c r="EB236" i="6"/>
  <c r="EC236" i="6"/>
  <c r="ED236" i="6"/>
  <c r="EE236" i="6"/>
  <c r="EF236" i="6"/>
  <c r="EG236" i="6"/>
  <c r="EH236" i="6"/>
  <c r="EI236" i="6"/>
  <c r="EJ236" i="6"/>
  <c r="EK236" i="6"/>
  <c r="EL236" i="6"/>
  <c r="EM236" i="6"/>
  <c r="EN236" i="6"/>
  <c r="EO236" i="6"/>
  <c r="EP236" i="6"/>
  <c r="EQ236" i="6"/>
  <c r="AV235" i="6"/>
  <c r="AW235" i="6"/>
  <c r="AX235" i="6"/>
  <c r="AY235" i="6"/>
  <c r="AZ235" i="6"/>
  <c r="BA235" i="6"/>
  <c r="BB235" i="6"/>
  <c r="BC235" i="6"/>
  <c r="BD235" i="6"/>
  <c r="BE235" i="6"/>
  <c r="BF235" i="6"/>
  <c r="BG235" i="6"/>
  <c r="BH235" i="6"/>
  <c r="BI235" i="6"/>
  <c r="BJ235" i="6"/>
  <c r="BK235" i="6"/>
  <c r="BL235" i="6"/>
  <c r="BM235" i="6"/>
  <c r="BN235" i="6"/>
  <c r="BO235" i="6"/>
  <c r="BP235" i="6"/>
  <c r="BQ235" i="6"/>
  <c r="BR235" i="6"/>
  <c r="BS235" i="6"/>
  <c r="BT235" i="6"/>
  <c r="BU235" i="6"/>
  <c r="BV235" i="6"/>
  <c r="BW235" i="6"/>
  <c r="BX235" i="6"/>
  <c r="BY235" i="6"/>
  <c r="BZ235" i="6"/>
  <c r="CA235" i="6"/>
  <c r="CB235" i="6"/>
  <c r="CC235" i="6"/>
  <c r="CD235" i="6"/>
  <c r="CE235" i="6"/>
  <c r="CF235" i="6"/>
  <c r="CG235" i="6"/>
  <c r="CH235" i="6"/>
  <c r="CI235" i="6"/>
  <c r="CJ235" i="6"/>
  <c r="CK235" i="6"/>
  <c r="CL235" i="6"/>
  <c r="CM235" i="6"/>
  <c r="CN235" i="6"/>
  <c r="CO235" i="6"/>
  <c r="CP235" i="6"/>
  <c r="CQ235" i="6"/>
  <c r="CR235" i="6"/>
  <c r="CS235" i="6"/>
  <c r="CT235" i="6"/>
  <c r="CU235" i="6"/>
  <c r="CV235" i="6"/>
  <c r="CW235" i="6"/>
  <c r="CX235" i="6"/>
  <c r="CY235" i="6"/>
  <c r="CZ235" i="6"/>
  <c r="DA235" i="6"/>
  <c r="DB235" i="6"/>
  <c r="DC235" i="6"/>
  <c r="DD235" i="6"/>
  <c r="DE235" i="6"/>
  <c r="DF235" i="6"/>
  <c r="DG235" i="6"/>
  <c r="DH235" i="6"/>
  <c r="DI235" i="6"/>
  <c r="DJ235" i="6"/>
  <c r="DK235" i="6"/>
  <c r="DL235" i="6"/>
  <c r="DM235" i="6"/>
  <c r="DN235" i="6"/>
  <c r="DO235" i="6"/>
  <c r="DP235" i="6"/>
  <c r="DQ235" i="6"/>
  <c r="DR235" i="6"/>
  <c r="DS235" i="6"/>
  <c r="DT235" i="6"/>
  <c r="DU235" i="6"/>
  <c r="DV235" i="6"/>
  <c r="DW235" i="6"/>
  <c r="DX235" i="6"/>
  <c r="DY235" i="6"/>
  <c r="DZ235" i="6"/>
  <c r="EA235" i="6"/>
  <c r="EB235" i="6"/>
  <c r="EC235" i="6"/>
  <c r="ED235" i="6"/>
  <c r="EE235" i="6"/>
  <c r="EF235" i="6"/>
  <c r="EG235" i="6"/>
  <c r="EH235" i="6"/>
  <c r="EI235" i="6"/>
  <c r="EJ235" i="6"/>
  <c r="EK235" i="6"/>
  <c r="EL235" i="6"/>
  <c r="EM235" i="6"/>
  <c r="EN235" i="6"/>
  <c r="EO235" i="6"/>
  <c r="EP235" i="6"/>
  <c r="EQ235" i="6"/>
  <c r="AV234" i="6"/>
  <c r="AW234" i="6"/>
  <c r="AX234" i="6"/>
  <c r="AY234" i="6"/>
  <c r="AZ234" i="6"/>
  <c r="BA234" i="6"/>
  <c r="BB234" i="6"/>
  <c r="BC234" i="6"/>
  <c r="BD234" i="6"/>
  <c r="BE234" i="6"/>
  <c r="BF234" i="6"/>
  <c r="BG234" i="6"/>
  <c r="BH234" i="6"/>
  <c r="BI234" i="6"/>
  <c r="BJ234" i="6"/>
  <c r="BK234" i="6"/>
  <c r="BL234" i="6"/>
  <c r="BM234" i="6"/>
  <c r="BN234" i="6"/>
  <c r="BO234" i="6"/>
  <c r="BP234" i="6"/>
  <c r="BQ234" i="6"/>
  <c r="BR234" i="6"/>
  <c r="BS234" i="6"/>
  <c r="BT234" i="6"/>
  <c r="BU234" i="6"/>
  <c r="BV234" i="6"/>
  <c r="BW234" i="6"/>
  <c r="BX234" i="6"/>
  <c r="BY234" i="6"/>
  <c r="BZ234" i="6"/>
  <c r="CA234" i="6"/>
  <c r="CB234" i="6"/>
  <c r="CC234" i="6"/>
  <c r="CD234" i="6"/>
  <c r="CE234" i="6"/>
  <c r="CF234" i="6"/>
  <c r="CG234" i="6"/>
  <c r="CH234" i="6"/>
  <c r="CI234" i="6"/>
  <c r="CJ234" i="6"/>
  <c r="CK234" i="6"/>
  <c r="CL234" i="6"/>
  <c r="CM234" i="6"/>
  <c r="CN234" i="6"/>
  <c r="CO234" i="6"/>
  <c r="CP234" i="6"/>
  <c r="CQ234" i="6"/>
  <c r="CR234" i="6"/>
  <c r="CS234" i="6"/>
  <c r="CT234" i="6"/>
  <c r="CU234" i="6"/>
  <c r="CV234" i="6"/>
  <c r="CW234" i="6"/>
  <c r="CX234" i="6"/>
  <c r="CY234" i="6"/>
  <c r="CZ234" i="6"/>
  <c r="DA234" i="6"/>
  <c r="DB234" i="6"/>
  <c r="DC234" i="6"/>
  <c r="DD234" i="6"/>
  <c r="DE234" i="6"/>
  <c r="DF234" i="6"/>
  <c r="DG234" i="6"/>
  <c r="DH234" i="6"/>
  <c r="DI234" i="6"/>
  <c r="DJ234" i="6"/>
  <c r="DK234" i="6"/>
  <c r="DL234" i="6"/>
  <c r="DM234" i="6"/>
  <c r="DN234" i="6"/>
  <c r="DO234" i="6"/>
  <c r="DP234" i="6"/>
  <c r="DQ234" i="6"/>
  <c r="DR234" i="6"/>
  <c r="DS234" i="6"/>
  <c r="DT234" i="6"/>
  <c r="DU234" i="6"/>
  <c r="DV234" i="6"/>
  <c r="DW234" i="6"/>
  <c r="DX234" i="6"/>
  <c r="DY234" i="6"/>
  <c r="DZ234" i="6"/>
  <c r="EA234" i="6"/>
  <c r="EB234" i="6"/>
  <c r="EC234" i="6"/>
  <c r="ED234" i="6"/>
  <c r="EE234" i="6"/>
  <c r="EF234" i="6"/>
  <c r="EG234" i="6"/>
  <c r="EH234" i="6"/>
  <c r="EI234" i="6"/>
  <c r="EJ234" i="6"/>
  <c r="EK234" i="6"/>
  <c r="EL234" i="6"/>
  <c r="EM234" i="6"/>
  <c r="EN234" i="6"/>
  <c r="EO234" i="6"/>
  <c r="EP234" i="6"/>
  <c r="EQ234" i="6"/>
  <c r="AV233" i="6"/>
  <c r="AW233" i="6"/>
  <c r="AX233" i="6"/>
  <c r="AY233" i="6"/>
  <c r="AZ233" i="6"/>
  <c r="BA233" i="6"/>
  <c r="BB233" i="6"/>
  <c r="BC233" i="6"/>
  <c r="BD233" i="6"/>
  <c r="BE233" i="6"/>
  <c r="BF233" i="6"/>
  <c r="BG233" i="6"/>
  <c r="BH233" i="6"/>
  <c r="BI233" i="6"/>
  <c r="BJ233" i="6"/>
  <c r="BK233" i="6"/>
  <c r="BL233" i="6"/>
  <c r="BM233" i="6"/>
  <c r="BN233" i="6"/>
  <c r="BO233" i="6"/>
  <c r="BP233" i="6"/>
  <c r="BQ233" i="6"/>
  <c r="BR233" i="6"/>
  <c r="BS233" i="6"/>
  <c r="BT233" i="6"/>
  <c r="BU233" i="6"/>
  <c r="BV233" i="6"/>
  <c r="BW233" i="6"/>
  <c r="BX233" i="6"/>
  <c r="BY233" i="6"/>
  <c r="BZ233" i="6"/>
  <c r="CA233" i="6"/>
  <c r="CB233" i="6"/>
  <c r="CC233" i="6"/>
  <c r="CD233" i="6"/>
  <c r="CE233" i="6"/>
  <c r="CF233" i="6"/>
  <c r="CG233" i="6"/>
  <c r="CH233" i="6"/>
  <c r="CI233" i="6"/>
  <c r="CJ233" i="6"/>
  <c r="CK233" i="6"/>
  <c r="CL233" i="6"/>
  <c r="CM233" i="6"/>
  <c r="CN233" i="6"/>
  <c r="CO233" i="6"/>
  <c r="CP233" i="6"/>
  <c r="CQ233" i="6"/>
  <c r="CR233" i="6"/>
  <c r="CS233" i="6"/>
  <c r="CT233" i="6"/>
  <c r="CU233" i="6"/>
  <c r="CV233" i="6"/>
  <c r="CW233" i="6"/>
  <c r="CX233" i="6"/>
  <c r="CY233" i="6"/>
  <c r="CZ233" i="6"/>
  <c r="DA233" i="6"/>
  <c r="DB233" i="6"/>
  <c r="DC233" i="6"/>
  <c r="DD233" i="6"/>
  <c r="DE233" i="6"/>
  <c r="DF233" i="6"/>
  <c r="DG233" i="6"/>
  <c r="DH233" i="6"/>
  <c r="DI233" i="6"/>
  <c r="DJ233" i="6"/>
  <c r="DK233" i="6"/>
  <c r="DL233" i="6"/>
  <c r="DM233" i="6"/>
  <c r="DN233" i="6"/>
  <c r="DO233" i="6"/>
  <c r="DP233" i="6"/>
  <c r="DQ233" i="6"/>
  <c r="DR233" i="6"/>
  <c r="DS233" i="6"/>
  <c r="DT233" i="6"/>
  <c r="DU233" i="6"/>
  <c r="DV233" i="6"/>
  <c r="DW233" i="6"/>
  <c r="DX233" i="6"/>
  <c r="DY233" i="6"/>
  <c r="DZ233" i="6"/>
  <c r="EA233" i="6"/>
  <c r="EB233" i="6"/>
  <c r="EC233" i="6"/>
  <c r="ED233" i="6"/>
  <c r="EE233" i="6"/>
  <c r="EF233" i="6"/>
  <c r="EG233" i="6"/>
  <c r="EH233" i="6"/>
  <c r="EI233" i="6"/>
  <c r="EJ233" i="6"/>
  <c r="EK233" i="6"/>
  <c r="EL233" i="6"/>
  <c r="EM233" i="6"/>
  <c r="EN233" i="6"/>
  <c r="EO233" i="6"/>
  <c r="EP233" i="6"/>
  <c r="EQ233" i="6"/>
  <c r="AV232" i="6"/>
  <c r="AW232" i="6"/>
  <c r="AX232" i="6"/>
  <c r="AY232" i="6"/>
  <c r="AZ232" i="6"/>
  <c r="BA232" i="6"/>
  <c r="BB232" i="6"/>
  <c r="BC232" i="6"/>
  <c r="BD232" i="6"/>
  <c r="BE232" i="6"/>
  <c r="BF232" i="6"/>
  <c r="BG232" i="6"/>
  <c r="BH232" i="6"/>
  <c r="BI232" i="6"/>
  <c r="BJ232" i="6"/>
  <c r="BK232" i="6"/>
  <c r="BL232" i="6"/>
  <c r="BM232" i="6"/>
  <c r="BN232" i="6"/>
  <c r="BO232" i="6"/>
  <c r="BP232" i="6"/>
  <c r="BQ232" i="6"/>
  <c r="BR232" i="6"/>
  <c r="BS232" i="6"/>
  <c r="BT232" i="6"/>
  <c r="BU232" i="6"/>
  <c r="BV232" i="6"/>
  <c r="BW232" i="6"/>
  <c r="BX232" i="6"/>
  <c r="BY232" i="6"/>
  <c r="BZ232" i="6"/>
  <c r="CA232" i="6"/>
  <c r="CB232" i="6"/>
  <c r="CC232" i="6"/>
  <c r="CD232" i="6"/>
  <c r="CE232" i="6"/>
  <c r="CF232" i="6"/>
  <c r="CG232" i="6"/>
  <c r="CH232" i="6"/>
  <c r="CI232" i="6"/>
  <c r="CJ232" i="6"/>
  <c r="CK232" i="6"/>
  <c r="CL232" i="6"/>
  <c r="CM232" i="6"/>
  <c r="CN232" i="6"/>
  <c r="CO232" i="6"/>
  <c r="CP232" i="6"/>
  <c r="CQ232" i="6"/>
  <c r="CR232" i="6"/>
  <c r="CS232" i="6"/>
  <c r="CT232" i="6"/>
  <c r="CU232" i="6"/>
  <c r="CV232" i="6"/>
  <c r="CW232" i="6"/>
  <c r="CX232" i="6"/>
  <c r="CY232" i="6"/>
  <c r="CZ232" i="6"/>
  <c r="DA232" i="6"/>
  <c r="DB232" i="6"/>
  <c r="DC232" i="6"/>
  <c r="DD232" i="6"/>
  <c r="DE232" i="6"/>
  <c r="DF232" i="6"/>
  <c r="DG232" i="6"/>
  <c r="DH232" i="6"/>
  <c r="DI232" i="6"/>
  <c r="DJ232" i="6"/>
  <c r="DK232" i="6"/>
  <c r="DL232" i="6"/>
  <c r="DM232" i="6"/>
  <c r="DN232" i="6"/>
  <c r="DO232" i="6"/>
  <c r="DP232" i="6"/>
  <c r="DQ232" i="6"/>
  <c r="DR232" i="6"/>
  <c r="DS232" i="6"/>
  <c r="DT232" i="6"/>
  <c r="DU232" i="6"/>
  <c r="DV232" i="6"/>
  <c r="DW232" i="6"/>
  <c r="DX232" i="6"/>
  <c r="DY232" i="6"/>
  <c r="DZ232" i="6"/>
  <c r="EA232" i="6"/>
  <c r="EB232" i="6"/>
  <c r="EC232" i="6"/>
  <c r="ED232" i="6"/>
  <c r="EE232" i="6"/>
  <c r="EF232" i="6"/>
  <c r="EG232" i="6"/>
  <c r="EH232" i="6"/>
  <c r="EI232" i="6"/>
  <c r="EJ232" i="6"/>
  <c r="EK232" i="6"/>
  <c r="EL232" i="6"/>
  <c r="EM232" i="6"/>
  <c r="EN232" i="6"/>
  <c r="EO232" i="6"/>
  <c r="EP232" i="6"/>
  <c r="EQ232" i="6"/>
  <c r="AV231" i="6"/>
  <c r="AW231" i="6"/>
  <c r="AX231" i="6"/>
  <c r="AY231" i="6"/>
  <c r="AZ231" i="6"/>
  <c r="BA231" i="6"/>
  <c r="BB231" i="6"/>
  <c r="BC231" i="6"/>
  <c r="BD231" i="6"/>
  <c r="BE231" i="6"/>
  <c r="BF231" i="6"/>
  <c r="BG231" i="6"/>
  <c r="BH231" i="6"/>
  <c r="BI231" i="6"/>
  <c r="BJ231" i="6"/>
  <c r="BK231" i="6"/>
  <c r="BL231" i="6"/>
  <c r="BM231" i="6"/>
  <c r="BN231" i="6"/>
  <c r="BO231" i="6"/>
  <c r="BP231" i="6"/>
  <c r="BQ231" i="6"/>
  <c r="BR231" i="6"/>
  <c r="BS231" i="6"/>
  <c r="BT231" i="6"/>
  <c r="BU231" i="6"/>
  <c r="BV231" i="6"/>
  <c r="BW231" i="6"/>
  <c r="BX231" i="6"/>
  <c r="BY231" i="6"/>
  <c r="BZ231" i="6"/>
  <c r="CA231" i="6"/>
  <c r="CB231" i="6"/>
  <c r="CC231" i="6"/>
  <c r="CD231" i="6"/>
  <c r="CE231" i="6"/>
  <c r="CF231" i="6"/>
  <c r="CG231" i="6"/>
  <c r="CH231" i="6"/>
  <c r="CI231" i="6"/>
  <c r="CJ231" i="6"/>
  <c r="CK231" i="6"/>
  <c r="CL231" i="6"/>
  <c r="CM231" i="6"/>
  <c r="CN231" i="6"/>
  <c r="CO231" i="6"/>
  <c r="CP231" i="6"/>
  <c r="CQ231" i="6"/>
  <c r="CR231" i="6"/>
  <c r="CS231" i="6"/>
  <c r="CT231" i="6"/>
  <c r="CU231" i="6"/>
  <c r="CV231" i="6"/>
  <c r="CW231" i="6"/>
  <c r="CX231" i="6"/>
  <c r="CY231" i="6"/>
  <c r="CZ231" i="6"/>
  <c r="DA231" i="6"/>
  <c r="DB231" i="6"/>
  <c r="DC231" i="6"/>
  <c r="DD231" i="6"/>
  <c r="DE231" i="6"/>
  <c r="DF231" i="6"/>
  <c r="DG231" i="6"/>
  <c r="DH231" i="6"/>
  <c r="DI231" i="6"/>
  <c r="DJ231" i="6"/>
  <c r="DK231" i="6"/>
  <c r="DL231" i="6"/>
  <c r="DM231" i="6"/>
  <c r="DN231" i="6"/>
  <c r="DO231" i="6"/>
  <c r="DP231" i="6"/>
  <c r="DQ231" i="6"/>
  <c r="DR231" i="6"/>
  <c r="DS231" i="6"/>
  <c r="DT231" i="6"/>
  <c r="DU231" i="6"/>
  <c r="DV231" i="6"/>
  <c r="DW231" i="6"/>
  <c r="DX231" i="6"/>
  <c r="DY231" i="6"/>
  <c r="DZ231" i="6"/>
  <c r="EA231" i="6"/>
  <c r="EB231" i="6"/>
  <c r="EC231" i="6"/>
  <c r="ED231" i="6"/>
  <c r="EE231" i="6"/>
  <c r="EF231" i="6"/>
  <c r="EG231" i="6"/>
  <c r="EH231" i="6"/>
  <c r="EI231" i="6"/>
  <c r="EJ231" i="6"/>
  <c r="EK231" i="6"/>
  <c r="EL231" i="6"/>
  <c r="EM231" i="6"/>
  <c r="EN231" i="6"/>
  <c r="EO231" i="6"/>
  <c r="EP231" i="6"/>
  <c r="EQ231" i="6"/>
  <c r="AV230" i="6"/>
  <c r="AW230" i="6"/>
  <c r="AX230" i="6"/>
  <c r="AY230" i="6"/>
  <c r="AZ230" i="6"/>
  <c r="BA230" i="6"/>
  <c r="BB230" i="6"/>
  <c r="BC230" i="6"/>
  <c r="BD230" i="6"/>
  <c r="BE230" i="6"/>
  <c r="BF230" i="6"/>
  <c r="BG230" i="6"/>
  <c r="BH230" i="6"/>
  <c r="BI230" i="6"/>
  <c r="BJ230" i="6"/>
  <c r="BK230" i="6"/>
  <c r="BL230" i="6"/>
  <c r="BM230" i="6"/>
  <c r="BN230" i="6"/>
  <c r="BO230" i="6"/>
  <c r="BP230" i="6"/>
  <c r="BQ230" i="6"/>
  <c r="BR230" i="6"/>
  <c r="BS230" i="6"/>
  <c r="BT230" i="6"/>
  <c r="BU230" i="6"/>
  <c r="BV230" i="6"/>
  <c r="BW230" i="6"/>
  <c r="BX230" i="6"/>
  <c r="BY230" i="6"/>
  <c r="BZ230" i="6"/>
  <c r="CA230" i="6"/>
  <c r="CB230" i="6"/>
  <c r="CC230" i="6"/>
  <c r="CD230" i="6"/>
  <c r="CE230" i="6"/>
  <c r="CF230" i="6"/>
  <c r="CG230" i="6"/>
  <c r="CH230" i="6"/>
  <c r="CI230" i="6"/>
  <c r="CJ230" i="6"/>
  <c r="CK230" i="6"/>
  <c r="CL230" i="6"/>
  <c r="CM230" i="6"/>
  <c r="CN230" i="6"/>
  <c r="CO230" i="6"/>
  <c r="CP230" i="6"/>
  <c r="CQ230" i="6"/>
  <c r="CR230" i="6"/>
  <c r="CS230" i="6"/>
  <c r="CT230" i="6"/>
  <c r="CU230" i="6"/>
  <c r="CV230" i="6"/>
  <c r="CW230" i="6"/>
  <c r="CX230" i="6"/>
  <c r="CY230" i="6"/>
  <c r="CZ230" i="6"/>
  <c r="DA230" i="6"/>
  <c r="DB230" i="6"/>
  <c r="DC230" i="6"/>
  <c r="DD230" i="6"/>
  <c r="DE230" i="6"/>
  <c r="DF230" i="6"/>
  <c r="DG230" i="6"/>
  <c r="DH230" i="6"/>
  <c r="DI230" i="6"/>
  <c r="DJ230" i="6"/>
  <c r="DK230" i="6"/>
  <c r="DL230" i="6"/>
  <c r="DM230" i="6"/>
  <c r="DN230" i="6"/>
  <c r="DO230" i="6"/>
  <c r="DP230" i="6"/>
  <c r="DQ230" i="6"/>
  <c r="DR230" i="6"/>
  <c r="DS230" i="6"/>
  <c r="DT230" i="6"/>
  <c r="DU230" i="6"/>
  <c r="DV230" i="6"/>
  <c r="DW230" i="6"/>
  <c r="DX230" i="6"/>
  <c r="DY230" i="6"/>
  <c r="DZ230" i="6"/>
  <c r="EA230" i="6"/>
  <c r="EB230" i="6"/>
  <c r="EC230" i="6"/>
  <c r="ED230" i="6"/>
  <c r="EE230" i="6"/>
  <c r="EF230" i="6"/>
  <c r="EG230" i="6"/>
  <c r="EH230" i="6"/>
  <c r="EI230" i="6"/>
  <c r="EJ230" i="6"/>
  <c r="EK230" i="6"/>
  <c r="EL230" i="6"/>
  <c r="EM230" i="6"/>
  <c r="EN230" i="6"/>
  <c r="EO230" i="6"/>
  <c r="EP230" i="6"/>
  <c r="EQ230" i="6"/>
  <c r="AV229" i="6"/>
  <c r="AW229" i="6"/>
  <c r="AX229" i="6"/>
  <c r="AY229" i="6"/>
  <c r="AZ229" i="6"/>
  <c r="BA229" i="6"/>
  <c r="BB229" i="6"/>
  <c r="BC229" i="6"/>
  <c r="BD229" i="6"/>
  <c r="BE229" i="6"/>
  <c r="BF229" i="6"/>
  <c r="BG229" i="6"/>
  <c r="BH229" i="6"/>
  <c r="BI229" i="6"/>
  <c r="BJ229" i="6"/>
  <c r="BK229" i="6"/>
  <c r="BL229" i="6"/>
  <c r="BM229" i="6"/>
  <c r="BN229" i="6"/>
  <c r="BO229" i="6"/>
  <c r="BP229" i="6"/>
  <c r="BQ229" i="6"/>
  <c r="BR229" i="6"/>
  <c r="BS229" i="6"/>
  <c r="BT229" i="6"/>
  <c r="BU229" i="6"/>
  <c r="BV229" i="6"/>
  <c r="BW229" i="6"/>
  <c r="BX229" i="6"/>
  <c r="BY229" i="6"/>
  <c r="BZ229" i="6"/>
  <c r="CA229" i="6"/>
  <c r="CB229" i="6"/>
  <c r="CC229" i="6"/>
  <c r="CD229" i="6"/>
  <c r="CE229" i="6"/>
  <c r="CF229" i="6"/>
  <c r="CG229" i="6"/>
  <c r="CH229" i="6"/>
  <c r="CI229" i="6"/>
  <c r="CJ229" i="6"/>
  <c r="CK229" i="6"/>
  <c r="CL229" i="6"/>
  <c r="CM229" i="6"/>
  <c r="CN229" i="6"/>
  <c r="CO229" i="6"/>
  <c r="CP229" i="6"/>
  <c r="CQ229" i="6"/>
  <c r="CR229" i="6"/>
  <c r="CS229" i="6"/>
  <c r="CT229" i="6"/>
  <c r="CU229" i="6"/>
  <c r="CV229" i="6"/>
  <c r="CW229" i="6"/>
  <c r="CX229" i="6"/>
  <c r="CY229" i="6"/>
  <c r="CZ229" i="6"/>
  <c r="DA229" i="6"/>
  <c r="DB229" i="6"/>
  <c r="DC229" i="6"/>
  <c r="DD229" i="6"/>
  <c r="DE229" i="6"/>
  <c r="DF229" i="6"/>
  <c r="DG229" i="6"/>
  <c r="DH229" i="6"/>
  <c r="DI229" i="6"/>
  <c r="DJ229" i="6"/>
  <c r="DK229" i="6"/>
  <c r="DL229" i="6"/>
  <c r="DM229" i="6"/>
  <c r="DN229" i="6"/>
  <c r="DO229" i="6"/>
  <c r="DP229" i="6"/>
  <c r="DQ229" i="6"/>
  <c r="DR229" i="6"/>
  <c r="DS229" i="6"/>
  <c r="DT229" i="6"/>
  <c r="DU229" i="6"/>
  <c r="DV229" i="6"/>
  <c r="DW229" i="6"/>
  <c r="DX229" i="6"/>
  <c r="DY229" i="6"/>
  <c r="DZ229" i="6"/>
  <c r="EA229" i="6"/>
  <c r="EB229" i="6"/>
  <c r="EC229" i="6"/>
  <c r="ED229" i="6"/>
  <c r="EE229" i="6"/>
  <c r="EF229" i="6"/>
  <c r="EG229" i="6"/>
  <c r="EH229" i="6"/>
  <c r="EI229" i="6"/>
  <c r="EJ229" i="6"/>
  <c r="EK229" i="6"/>
  <c r="EL229" i="6"/>
  <c r="EM229" i="6"/>
  <c r="EN229" i="6"/>
  <c r="EO229" i="6"/>
  <c r="EP229" i="6"/>
  <c r="EQ229" i="6"/>
  <c r="AV228" i="6"/>
  <c r="AW228" i="6"/>
  <c r="AX228" i="6"/>
  <c r="AY228" i="6"/>
  <c r="AZ228" i="6"/>
  <c r="BA228" i="6"/>
  <c r="BB228" i="6"/>
  <c r="BC228" i="6"/>
  <c r="BD228" i="6"/>
  <c r="BE228" i="6"/>
  <c r="BF228" i="6"/>
  <c r="BG228" i="6"/>
  <c r="BH228" i="6"/>
  <c r="BI228" i="6"/>
  <c r="BJ228" i="6"/>
  <c r="BK228" i="6"/>
  <c r="BL228" i="6"/>
  <c r="BM228" i="6"/>
  <c r="BN228" i="6"/>
  <c r="BO228" i="6"/>
  <c r="BP228" i="6"/>
  <c r="BQ228" i="6"/>
  <c r="BR228" i="6"/>
  <c r="BS228" i="6"/>
  <c r="BT228" i="6"/>
  <c r="BU228" i="6"/>
  <c r="BV228" i="6"/>
  <c r="BW228" i="6"/>
  <c r="BX228" i="6"/>
  <c r="BY228" i="6"/>
  <c r="BZ228" i="6"/>
  <c r="CA228" i="6"/>
  <c r="CB228" i="6"/>
  <c r="CC228" i="6"/>
  <c r="CD228" i="6"/>
  <c r="CE228" i="6"/>
  <c r="CF228" i="6"/>
  <c r="CG228" i="6"/>
  <c r="CH228" i="6"/>
  <c r="CI228" i="6"/>
  <c r="CJ228" i="6"/>
  <c r="CK228" i="6"/>
  <c r="CL228" i="6"/>
  <c r="CM228" i="6"/>
  <c r="CN228" i="6"/>
  <c r="CO228" i="6"/>
  <c r="CP228" i="6"/>
  <c r="CQ228" i="6"/>
  <c r="CR228" i="6"/>
  <c r="CS228" i="6"/>
  <c r="CT228" i="6"/>
  <c r="CU228" i="6"/>
  <c r="CV228" i="6"/>
  <c r="CW228" i="6"/>
  <c r="CX228" i="6"/>
  <c r="CY228" i="6"/>
  <c r="CZ228" i="6"/>
  <c r="DA228" i="6"/>
  <c r="DB228" i="6"/>
  <c r="DC228" i="6"/>
  <c r="DD228" i="6"/>
  <c r="DE228" i="6"/>
  <c r="DF228" i="6"/>
  <c r="DG228" i="6"/>
  <c r="DH228" i="6"/>
  <c r="DI228" i="6"/>
  <c r="DJ228" i="6"/>
  <c r="DK228" i="6"/>
  <c r="DL228" i="6"/>
  <c r="DM228" i="6"/>
  <c r="DN228" i="6"/>
  <c r="DO228" i="6"/>
  <c r="DP228" i="6"/>
  <c r="DQ228" i="6"/>
  <c r="DR228" i="6"/>
  <c r="DS228" i="6"/>
  <c r="DT228" i="6"/>
  <c r="DU228" i="6"/>
  <c r="DV228" i="6"/>
  <c r="DW228" i="6"/>
  <c r="DX228" i="6"/>
  <c r="DY228" i="6"/>
  <c r="DZ228" i="6"/>
  <c r="EA228" i="6"/>
  <c r="EB228" i="6"/>
  <c r="EC228" i="6"/>
  <c r="ED228" i="6"/>
  <c r="EE228" i="6"/>
  <c r="EF228" i="6"/>
  <c r="EG228" i="6"/>
  <c r="EH228" i="6"/>
  <c r="EI228" i="6"/>
  <c r="EJ228" i="6"/>
  <c r="EK228" i="6"/>
  <c r="EL228" i="6"/>
  <c r="EM228" i="6"/>
  <c r="EN228" i="6"/>
  <c r="EO228" i="6"/>
  <c r="EP228" i="6"/>
  <c r="EQ228" i="6"/>
  <c r="AV227" i="6"/>
  <c r="AW227" i="6"/>
  <c r="AX227" i="6"/>
  <c r="AY227" i="6"/>
  <c r="AZ227" i="6"/>
  <c r="BA227" i="6"/>
  <c r="BB227" i="6"/>
  <c r="BC227" i="6"/>
  <c r="BD227" i="6"/>
  <c r="BE227" i="6"/>
  <c r="BF227" i="6"/>
  <c r="BG227" i="6"/>
  <c r="BH227" i="6"/>
  <c r="BI227" i="6"/>
  <c r="BJ227" i="6"/>
  <c r="BK227" i="6"/>
  <c r="BL227" i="6"/>
  <c r="BM227" i="6"/>
  <c r="BN227" i="6"/>
  <c r="BO227" i="6"/>
  <c r="BP227" i="6"/>
  <c r="BQ227" i="6"/>
  <c r="BR227" i="6"/>
  <c r="BS227" i="6"/>
  <c r="BT227" i="6"/>
  <c r="BU227" i="6"/>
  <c r="BV227" i="6"/>
  <c r="BW227" i="6"/>
  <c r="BX227" i="6"/>
  <c r="BY227" i="6"/>
  <c r="BZ227" i="6"/>
  <c r="CA227" i="6"/>
  <c r="CB227" i="6"/>
  <c r="CC227" i="6"/>
  <c r="CD227" i="6"/>
  <c r="CE227" i="6"/>
  <c r="CF227" i="6"/>
  <c r="CG227" i="6"/>
  <c r="CH227" i="6"/>
  <c r="CI227" i="6"/>
  <c r="CJ227" i="6"/>
  <c r="CK227" i="6"/>
  <c r="CL227" i="6"/>
  <c r="CM227" i="6"/>
  <c r="CN227" i="6"/>
  <c r="CO227" i="6"/>
  <c r="CP227" i="6"/>
  <c r="CQ227" i="6"/>
  <c r="CR227" i="6"/>
  <c r="CS227" i="6"/>
  <c r="CT227" i="6"/>
  <c r="CU227" i="6"/>
  <c r="CV227" i="6"/>
  <c r="CW227" i="6"/>
  <c r="CX227" i="6"/>
  <c r="CY227" i="6"/>
  <c r="CZ227" i="6"/>
  <c r="DA227" i="6"/>
  <c r="DB227" i="6"/>
  <c r="DC227" i="6"/>
  <c r="DD227" i="6"/>
  <c r="DE227" i="6"/>
  <c r="DF227" i="6"/>
  <c r="DG227" i="6"/>
  <c r="DH227" i="6"/>
  <c r="DI227" i="6"/>
  <c r="DJ227" i="6"/>
  <c r="DK227" i="6"/>
  <c r="DL227" i="6"/>
  <c r="DM227" i="6"/>
  <c r="DN227" i="6"/>
  <c r="DO227" i="6"/>
  <c r="DP227" i="6"/>
  <c r="DQ227" i="6"/>
  <c r="DR227" i="6"/>
  <c r="DS227" i="6"/>
  <c r="DT227" i="6"/>
  <c r="DU227" i="6"/>
  <c r="DV227" i="6"/>
  <c r="DW227" i="6"/>
  <c r="DX227" i="6"/>
  <c r="DY227" i="6"/>
  <c r="DZ227" i="6"/>
  <c r="EA227" i="6"/>
  <c r="EB227" i="6"/>
  <c r="EC227" i="6"/>
  <c r="ED227" i="6"/>
  <c r="EE227" i="6"/>
  <c r="EF227" i="6"/>
  <c r="EG227" i="6"/>
  <c r="EH227" i="6"/>
  <c r="EI227" i="6"/>
  <c r="EJ227" i="6"/>
  <c r="EK227" i="6"/>
  <c r="EL227" i="6"/>
  <c r="EM227" i="6"/>
  <c r="EN227" i="6"/>
  <c r="EO227" i="6"/>
  <c r="EP227" i="6"/>
  <c r="EQ227" i="6"/>
  <c r="AV226" i="6"/>
  <c r="AW226" i="6"/>
  <c r="AX226" i="6"/>
  <c r="AY226" i="6"/>
  <c r="AZ226" i="6"/>
  <c r="BA226" i="6"/>
  <c r="BB226" i="6"/>
  <c r="BC226" i="6"/>
  <c r="BD226" i="6"/>
  <c r="BE226" i="6"/>
  <c r="BF226" i="6"/>
  <c r="BG226" i="6"/>
  <c r="BH226" i="6"/>
  <c r="BI226" i="6"/>
  <c r="BJ226" i="6"/>
  <c r="BK226" i="6"/>
  <c r="BL226" i="6"/>
  <c r="BM226" i="6"/>
  <c r="BN226" i="6"/>
  <c r="BO226" i="6"/>
  <c r="BP226" i="6"/>
  <c r="BQ226" i="6"/>
  <c r="BR226" i="6"/>
  <c r="BS226" i="6"/>
  <c r="BT226" i="6"/>
  <c r="BU226" i="6"/>
  <c r="BV226" i="6"/>
  <c r="BW226" i="6"/>
  <c r="BX226" i="6"/>
  <c r="BY226" i="6"/>
  <c r="BZ226" i="6"/>
  <c r="CA226" i="6"/>
  <c r="CB226" i="6"/>
  <c r="CC226" i="6"/>
  <c r="CD226" i="6"/>
  <c r="CE226" i="6"/>
  <c r="CF226" i="6"/>
  <c r="CG226" i="6"/>
  <c r="CH226" i="6"/>
  <c r="CI226" i="6"/>
  <c r="CJ226" i="6"/>
  <c r="CK226" i="6"/>
  <c r="CL226" i="6"/>
  <c r="CM226" i="6"/>
  <c r="CN226" i="6"/>
  <c r="CO226" i="6"/>
  <c r="CP226" i="6"/>
  <c r="CQ226" i="6"/>
  <c r="CR226" i="6"/>
  <c r="CS226" i="6"/>
  <c r="CT226" i="6"/>
  <c r="CU226" i="6"/>
  <c r="CV226" i="6"/>
  <c r="CW226" i="6"/>
  <c r="CX226" i="6"/>
  <c r="CY226" i="6"/>
  <c r="CZ226" i="6"/>
  <c r="DA226" i="6"/>
  <c r="DB226" i="6"/>
  <c r="DC226" i="6"/>
  <c r="DD226" i="6"/>
  <c r="DE226" i="6"/>
  <c r="DF226" i="6"/>
  <c r="DG226" i="6"/>
  <c r="DH226" i="6"/>
  <c r="DI226" i="6"/>
  <c r="DJ226" i="6"/>
  <c r="DK226" i="6"/>
  <c r="DL226" i="6"/>
  <c r="DM226" i="6"/>
  <c r="DN226" i="6"/>
  <c r="DO226" i="6"/>
  <c r="DP226" i="6"/>
  <c r="DQ226" i="6"/>
  <c r="DR226" i="6"/>
  <c r="DS226" i="6"/>
  <c r="DT226" i="6"/>
  <c r="DU226" i="6"/>
  <c r="DV226" i="6"/>
  <c r="DW226" i="6"/>
  <c r="DX226" i="6"/>
  <c r="DY226" i="6"/>
  <c r="DZ226" i="6"/>
  <c r="EA226" i="6"/>
  <c r="EB226" i="6"/>
  <c r="EC226" i="6"/>
  <c r="ED226" i="6"/>
  <c r="EE226" i="6"/>
  <c r="EF226" i="6"/>
  <c r="EG226" i="6"/>
  <c r="EH226" i="6"/>
  <c r="EI226" i="6"/>
  <c r="EJ226" i="6"/>
  <c r="EK226" i="6"/>
  <c r="EL226" i="6"/>
  <c r="EM226" i="6"/>
  <c r="EN226" i="6"/>
  <c r="EO226" i="6"/>
  <c r="EP226" i="6"/>
  <c r="EQ226" i="6"/>
  <c r="AV225" i="6"/>
  <c r="AW225" i="6"/>
  <c r="AX225" i="6"/>
  <c r="AY225" i="6"/>
  <c r="AZ225" i="6"/>
  <c r="BA225" i="6"/>
  <c r="BB225" i="6"/>
  <c r="BC225" i="6"/>
  <c r="BD225" i="6"/>
  <c r="BE225" i="6"/>
  <c r="BF225" i="6"/>
  <c r="BG225" i="6"/>
  <c r="BH225" i="6"/>
  <c r="BI225" i="6"/>
  <c r="BJ225" i="6"/>
  <c r="BK225" i="6"/>
  <c r="BL225" i="6"/>
  <c r="BM225" i="6"/>
  <c r="BN225" i="6"/>
  <c r="BO225" i="6"/>
  <c r="BP225" i="6"/>
  <c r="BQ225" i="6"/>
  <c r="BR225" i="6"/>
  <c r="BS225" i="6"/>
  <c r="BT225" i="6"/>
  <c r="BU225" i="6"/>
  <c r="BV225" i="6"/>
  <c r="BW225" i="6"/>
  <c r="BX225" i="6"/>
  <c r="BY225" i="6"/>
  <c r="BZ225" i="6"/>
  <c r="CA225" i="6"/>
  <c r="CB225" i="6"/>
  <c r="CC225" i="6"/>
  <c r="CD225" i="6"/>
  <c r="CE225" i="6"/>
  <c r="CF225" i="6"/>
  <c r="CG225" i="6"/>
  <c r="CH225" i="6"/>
  <c r="CI225" i="6"/>
  <c r="CJ225" i="6"/>
  <c r="CK225" i="6"/>
  <c r="CL225" i="6"/>
  <c r="CM225" i="6"/>
  <c r="CN225" i="6"/>
  <c r="CO225" i="6"/>
  <c r="CP225" i="6"/>
  <c r="CQ225" i="6"/>
  <c r="CR225" i="6"/>
  <c r="CS225" i="6"/>
  <c r="CT225" i="6"/>
  <c r="CU225" i="6"/>
  <c r="CV225" i="6"/>
  <c r="CW225" i="6"/>
  <c r="CX225" i="6"/>
  <c r="CY225" i="6"/>
  <c r="CZ225" i="6"/>
  <c r="DA225" i="6"/>
  <c r="DB225" i="6"/>
  <c r="DC225" i="6"/>
  <c r="DD225" i="6"/>
  <c r="DE225" i="6"/>
  <c r="DF225" i="6"/>
  <c r="DG225" i="6"/>
  <c r="DH225" i="6"/>
  <c r="DI225" i="6"/>
  <c r="DJ225" i="6"/>
  <c r="DK225" i="6"/>
  <c r="DL225" i="6"/>
  <c r="DM225" i="6"/>
  <c r="DN225" i="6"/>
  <c r="DO225" i="6"/>
  <c r="DP225" i="6"/>
  <c r="DQ225" i="6"/>
  <c r="DR225" i="6"/>
  <c r="DS225" i="6"/>
  <c r="DT225" i="6"/>
  <c r="DU225" i="6"/>
  <c r="DV225" i="6"/>
  <c r="DW225" i="6"/>
  <c r="DX225" i="6"/>
  <c r="DY225" i="6"/>
  <c r="DZ225" i="6"/>
  <c r="EA225" i="6"/>
  <c r="EB225" i="6"/>
  <c r="EC225" i="6"/>
  <c r="ED225" i="6"/>
  <c r="EE225" i="6"/>
  <c r="EF225" i="6"/>
  <c r="EG225" i="6"/>
  <c r="EH225" i="6"/>
  <c r="EI225" i="6"/>
  <c r="EJ225" i="6"/>
  <c r="EK225" i="6"/>
  <c r="EL225" i="6"/>
  <c r="EM225" i="6"/>
  <c r="EN225" i="6"/>
  <c r="EO225" i="6"/>
  <c r="EP225" i="6"/>
  <c r="EQ225" i="6"/>
  <c r="AV224" i="6"/>
  <c r="AW224" i="6"/>
  <c r="AX224" i="6"/>
  <c r="AY224" i="6"/>
  <c r="AZ224" i="6"/>
  <c r="BA224" i="6"/>
  <c r="BB224" i="6"/>
  <c r="BC224" i="6"/>
  <c r="BD224" i="6"/>
  <c r="BE224" i="6"/>
  <c r="BF224" i="6"/>
  <c r="BG224" i="6"/>
  <c r="BH224" i="6"/>
  <c r="BI224" i="6"/>
  <c r="BJ224" i="6"/>
  <c r="BK224" i="6"/>
  <c r="BL224" i="6"/>
  <c r="BM224" i="6"/>
  <c r="BN224" i="6"/>
  <c r="BO224" i="6"/>
  <c r="BP224" i="6"/>
  <c r="BQ224" i="6"/>
  <c r="BR224" i="6"/>
  <c r="BS224" i="6"/>
  <c r="BT224" i="6"/>
  <c r="BU224" i="6"/>
  <c r="BV224" i="6"/>
  <c r="BW224" i="6"/>
  <c r="BX224" i="6"/>
  <c r="BY224" i="6"/>
  <c r="BZ224" i="6"/>
  <c r="CA224" i="6"/>
  <c r="CB224" i="6"/>
  <c r="CC224" i="6"/>
  <c r="CD224" i="6"/>
  <c r="CE224" i="6"/>
  <c r="CF224" i="6"/>
  <c r="CG224" i="6"/>
  <c r="CH224" i="6"/>
  <c r="CI224" i="6"/>
  <c r="CJ224" i="6"/>
  <c r="CK224" i="6"/>
  <c r="CL224" i="6"/>
  <c r="CM224" i="6"/>
  <c r="CN224" i="6"/>
  <c r="CO224" i="6"/>
  <c r="CP224" i="6"/>
  <c r="CQ224" i="6"/>
  <c r="CR224" i="6"/>
  <c r="CS224" i="6"/>
  <c r="CT224" i="6"/>
  <c r="CU224" i="6"/>
  <c r="CV224" i="6"/>
  <c r="CW224" i="6"/>
  <c r="CX224" i="6"/>
  <c r="CY224" i="6"/>
  <c r="CZ224" i="6"/>
  <c r="DA224" i="6"/>
  <c r="DB224" i="6"/>
  <c r="DC224" i="6"/>
  <c r="DD224" i="6"/>
  <c r="DE224" i="6"/>
  <c r="DF224" i="6"/>
  <c r="DG224" i="6"/>
  <c r="DH224" i="6"/>
  <c r="DI224" i="6"/>
  <c r="DJ224" i="6"/>
  <c r="DK224" i="6"/>
  <c r="DL224" i="6"/>
  <c r="DM224" i="6"/>
  <c r="DN224" i="6"/>
  <c r="DO224" i="6"/>
  <c r="DP224" i="6"/>
  <c r="DQ224" i="6"/>
  <c r="DR224" i="6"/>
  <c r="DS224" i="6"/>
  <c r="DT224" i="6"/>
  <c r="DU224" i="6"/>
  <c r="DV224" i="6"/>
  <c r="DW224" i="6"/>
  <c r="DX224" i="6"/>
  <c r="DY224" i="6"/>
  <c r="DZ224" i="6"/>
  <c r="EA224" i="6"/>
  <c r="EB224" i="6"/>
  <c r="EC224" i="6"/>
  <c r="ED224" i="6"/>
  <c r="EE224" i="6"/>
  <c r="EF224" i="6"/>
  <c r="EG224" i="6"/>
  <c r="EH224" i="6"/>
  <c r="EI224" i="6"/>
  <c r="EJ224" i="6"/>
  <c r="EK224" i="6"/>
  <c r="EL224" i="6"/>
  <c r="EM224" i="6"/>
  <c r="EN224" i="6"/>
  <c r="EO224" i="6"/>
  <c r="EP224" i="6"/>
  <c r="EQ224" i="6"/>
  <c r="AV223" i="6"/>
  <c r="AW223" i="6"/>
  <c r="AX223" i="6"/>
  <c r="AY223" i="6"/>
  <c r="AZ223" i="6"/>
  <c r="BA223" i="6"/>
  <c r="BB223" i="6"/>
  <c r="BC223" i="6"/>
  <c r="BD223" i="6"/>
  <c r="BE223" i="6"/>
  <c r="BF223" i="6"/>
  <c r="BG223" i="6"/>
  <c r="BH223" i="6"/>
  <c r="BI223" i="6"/>
  <c r="BJ223" i="6"/>
  <c r="BK223" i="6"/>
  <c r="BL223" i="6"/>
  <c r="BM223" i="6"/>
  <c r="BN223" i="6"/>
  <c r="BO223" i="6"/>
  <c r="BP223" i="6"/>
  <c r="BQ223" i="6"/>
  <c r="BR223" i="6"/>
  <c r="BS223" i="6"/>
  <c r="BT223" i="6"/>
  <c r="BU223" i="6"/>
  <c r="BV223" i="6"/>
  <c r="BW223" i="6"/>
  <c r="BX223" i="6"/>
  <c r="BY223" i="6"/>
  <c r="BZ223" i="6"/>
  <c r="CA223" i="6"/>
  <c r="CB223" i="6"/>
  <c r="CC223" i="6"/>
  <c r="CD223" i="6"/>
  <c r="CE223" i="6"/>
  <c r="CF223" i="6"/>
  <c r="CG223" i="6"/>
  <c r="CH223" i="6"/>
  <c r="CI223" i="6"/>
  <c r="CJ223" i="6"/>
  <c r="CK223" i="6"/>
  <c r="CL223" i="6"/>
  <c r="CM223" i="6"/>
  <c r="CN223" i="6"/>
  <c r="CO223" i="6"/>
  <c r="CP223" i="6"/>
  <c r="CQ223" i="6"/>
  <c r="CR223" i="6"/>
  <c r="CS223" i="6"/>
  <c r="CT223" i="6"/>
  <c r="CU223" i="6"/>
  <c r="CV223" i="6"/>
  <c r="CW223" i="6"/>
  <c r="CX223" i="6"/>
  <c r="CY223" i="6"/>
  <c r="CZ223" i="6"/>
  <c r="DA223" i="6"/>
  <c r="DB223" i="6"/>
  <c r="DC223" i="6"/>
  <c r="DD223" i="6"/>
  <c r="DE223" i="6"/>
  <c r="DF223" i="6"/>
  <c r="DG223" i="6"/>
  <c r="DH223" i="6"/>
  <c r="DI223" i="6"/>
  <c r="DJ223" i="6"/>
  <c r="DK223" i="6"/>
  <c r="DL223" i="6"/>
  <c r="DM223" i="6"/>
  <c r="DN223" i="6"/>
  <c r="DO223" i="6"/>
  <c r="DP223" i="6"/>
  <c r="DQ223" i="6"/>
  <c r="DR223" i="6"/>
  <c r="DS223" i="6"/>
  <c r="DT223" i="6"/>
  <c r="DU223" i="6"/>
  <c r="DV223" i="6"/>
  <c r="DW223" i="6"/>
  <c r="DX223" i="6"/>
  <c r="DY223" i="6"/>
  <c r="DZ223" i="6"/>
  <c r="EA223" i="6"/>
  <c r="EB223" i="6"/>
  <c r="EC223" i="6"/>
  <c r="ED223" i="6"/>
  <c r="EE223" i="6"/>
  <c r="EF223" i="6"/>
  <c r="EG223" i="6"/>
  <c r="EH223" i="6"/>
  <c r="EI223" i="6"/>
  <c r="EJ223" i="6"/>
  <c r="EK223" i="6"/>
  <c r="EL223" i="6"/>
  <c r="EM223" i="6"/>
  <c r="EN223" i="6"/>
  <c r="EO223" i="6"/>
  <c r="EP223" i="6"/>
  <c r="EQ223" i="6"/>
  <c r="AV222" i="6"/>
  <c r="AW222" i="6"/>
  <c r="AX222" i="6"/>
  <c r="AY222" i="6"/>
  <c r="AZ222" i="6"/>
  <c r="BA222" i="6"/>
  <c r="BB222" i="6"/>
  <c r="BC222" i="6"/>
  <c r="BD222" i="6"/>
  <c r="BE222" i="6"/>
  <c r="BF222" i="6"/>
  <c r="BG222" i="6"/>
  <c r="BH222" i="6"/>
  <c r="BI222" i="6"/>
  <c r="BJ222" i="6"/>
  <c r="BK222" i="6"/>
  <c r="BL222" i="6"/>
  <c r="BM222" i="6"/>
  <c r="BN222" i="6"/>
  <c r="BO222" i="6"/>
  <c r="BP222" i="6"/>
  <c r="BQ222" i="6"/>
  <c r="BR222" i="6"/>
  <c r="BS222" i="6"/>
  <c r="BT222" i="6"/>
  <c r="BU222" i="6"/>
  <c r="BV222" i="6"/>
  <c r="BW222" i="6"/>
  <c r="BX222" i="6"/>
  <c r="BY222" i="6"/>
  <c r="BZ222" i="6"/>
  <c r="CA222" i="6"/>
  <c r="CB222" i="6"/>
  <c r="CC222" i="6"/>
  <c r="CD222" i="6"/>
  <c r="CE222" i="6"/>
  <c r="CF222" i="6"/>
  <c r="CG222" i="6"/>
  <c r="CH222" i="6"/>
  <c r="CI222" i="6"/>
  <c r="CJ222" i="6"/>
  <c r="CK222" i="6"/>
  <c r="CL222" i="6"/>
  <c r="CM222" i="6"/>
  <c r="CN222" i="6"/>
  <c r="CO222" i="6"/>
  <c r="CP222" i="6"/>
  <c r="CQ222" i="6"/>
  <c r="CR222" i="6"/>
  <c r="CS222" i="6"/>
  <c r="CT222" i="6"/>
  <c r="CU222" i="6"/>
  <c r="CV222" i="6"/>
  <c r="CW222" i="6"/>
  <c r="CX222" i="6"/>
  <c r="CY222" i="6"/>
  <c r="CZ222" i="6"/>
  <c r="DA222" i="6"/>
  <c r="DB222" i="6"/>
  <c r="DC222" i="6"/>
  <c r="DD222" i="6"/>
  <c r="DE222" i="6"/>
  <c r="DF222" i="6"/>
  <c r="DG222" i="6"/>
  <c r="DH222" i="6"/>
  <c r="DI222" i="6"/>
  <c r="DJ222" i="6"/>
  <c r="DK222" i="6"/>
  <c r="DL222" i="6"/>
  <c r="DM222" i="6"/>
  <c r="DN222" i="6"/>
  <c r="DO222" i="6"/>
  <c r="DP222" i="6"/>
  <c r="DQ222" i="6"/>
  <c r="DR222" i="6"/>
  <c r="DS222" i="6"/>
  <c r="DT222" i="6"/>
  <c r="DU222" i="6"/>
  <c r="DV222" i="6"/>
  <c r="DW222" i="6"/>
  <c r="DX222" i="6"/>
  <c r="DY222" i="6"/>
  <c r="DZ222" i="6"/>
  <c r="EA222" i="6"/>
  <c r="EB222" i="6"/>
  <c r="EC222" i="6"/>
  <c r="ED222" i="6"/>
  <c r="EE222" i="6"/>
  <c r="EF222" i="6"/>
  <c r="EG222" i="6"/>
  <c r="EH222" i="6"/>
  <c r="EI222" i="6"/>
  <c r="EJ222" i="6"/>
  <c r="EK222" i="6"/>
  <c r="EL222" i="6"/>
  <c r="EM222" i="6"/>
  <c r="EN222" i="6"/>
  <c r="EO222" i="6"/>
  <c r="EP222" i="6"/>
  <c r="EQ222" i="6"/>
  <c r="AV221" i="6"/>
  <c r="AW221" i="6"/>
  <c r="AX221" i="6"/>
  <c r="AY221" i="6"/>
  <c r="AZ221" i="6"/>
  <c r="BA221" i="6"/>
  <c r="BB221" i="6"/>
  <c r="BC221" i="6"/>
  <c r="BD221" i="6"/>
  <c r="BE221" i="6"/>
  <c r="BF221" i="6"/>
  <c r="BG221" i="6"/>
  <c r="BH221" i="6"/>
  <c r="BI221" i="6"/>
  <c r="BJ221" i="6"/>
  <c r="BK221" i="6"/>
  <c r="BL221" i="6"/>
  <c r="BM221" i="6"/>
  <c r="BN221" i="6"/>
  <c r="BO221" i="6"/>
  <c r="BP221" i="6"/>
  <c r="BQ221" i="6"/>
  <c r="BR221" i="6"/>
  <c r="BS221" i="6"/>
  <c r="BT221" i="6"/>
  <c r="BU221" i="6"/>
  <c r="BV221" i="6"/>
  <c r="BW221" i="6"/>
  <c r="BX221" i="6"/>
  <c r="BY221" i="6"/>
  <c r="BZ221" i="6"/>
  <c r="CA221" i="6"/>
  <c r="CB221" i="6"/>
  <c r="CC221" i="6"/>
  <c r="CD221" i="6"/>
  <c r="CE221" i="6"/>
  <c r="CF221" i="6"/>
  <c r="CG221" i="6"/>
  <c r="CH221" i="6"/>
  <c r="CI221" i="6"/>
  <c r="CJ221" i="6"/>
  <c r="CK221" i="6"/>
  <c r="CL221" i="6"/>
  <c r="CM221" i="6"/>
  <c r="CN221" i="6"/>
  <c r="CO221" i="6"/>
  <c r="CP221" i="6"/>
  <c r="CQ221" i="6"/>
  <c r="CR221" i="6"/>
  <c r="CS221" i="6"/>
  <c r="CT221" i="6"/>
  <c r="CU221" i="6"/>
  <c r="CV221" i="6"/>
  <c r="CW221" i="6"/>
  <c r="CX221" i="6"/>
  <c r="CY221" i="6"/>
  <c r="CZ221" i="6"/>
  <c r="DA221" i="6"/>
  <c r="DB221" i="6"/>
  <c r="DC221" i="6"/>
  <c r="DD221" i="6"/>
  <c r="DE221" i="6"/>
  <c r="DF221" i="6"/>
  <c r="DG221" i="6"/>
  <c r="DH221" i="6"/>
  <c r="DI221" i="6"/>
  <c r="DJ221" i="6"/>
  <c r="DK221" i="6"/>
  <c r="DL221" i="6"/>
  <c r="DM221" i="6"/>
  <c r="DN221" i="6"/>
  <c r="DO221" i="6"/>
  <c r="DP221" i="6"/>
  <c r="DQ221" i="6"/>
  <c r="DR221" i="6"/>
  <c r="DS221" i="6"/>
  <c r="DT221" i="6"/>
  <c r="DU221" i="6"/>
  <c r="DV221" i="6"/>
  <c r="DW221" i="6"/>
  <c r="DX221" i="6"/>
  <c r="DY221" i="6"/>
  <c r="DZ221" i="6"/>
  <c r="EA221" i="6"/>
  <c r="EB221" i="6"/>
  <c r="EC221" i="6"/>
  <c r="ED221" i="6"/>
  <c r="EE221" i="6"/>
  <c r="EF221" i="6"/>
  <c r="EG221" i="6"/>
  <c r="EH221" i="6"/>
  <c r="EI221" i="6"/>
  <c r="EJ221" i="6"/>
  <c r="EK221" i="6"/>
  <c r="EL221" i="6"/>
  <c r="EM221" i="6"/>
  <c r="EN221" i="6"/>
  <c r="EO221" i="6"/>
  <c r="EP221" i="6"/>
  <c r="EQ221" i="6"/>
  <c r="AV220" i="6"/>
  <c r="AW220" i="6"/>
  <c r="AX220" i="6"/>
  <c r="AY220" i="6"/>
  <c r="AZ220" i="6"/>
  <c r="BA220" i="6"/>
  <c r="BB220" i="6"/>
  <c r="BC220" i="6"/>
  <c r="BD220" i="6"/>
  <c r="BE220" i="6"/>
  <c r="BF220" i="6"/>
  <c r="BG220" i="6"/>
  <c r="BH220" i="6"/>
  <c r="BI220" i="6"/>
  <c r="BJ220" i="6"/>
  <c r="BK220" i="6"/>
  <c r="BL220" i="6"/>
  <c r="BM220" i="6"/>
  <c r="BN220" i="6"/>
  <c r="BO220" i="6"/>
  <c r="BP220" i="6"/>
  <c r="BQ220" i="6"/>
  <c r="BR220" i="6"/>
  <c r="BS220" i="6"/>
  <c r="BT220" i="6"/>
  <c r="BU220" i="6"/>
  <c r="BV220" i="6"/>
  <c r="BW220" i="6"/>
  <c r="BX220" i="6"/>
  <c r="BY220" i="6"/>
  <c r="BZ220" i="6"/>
  <c r="CA220" i="6"/>
  <c r="CB220" i="6"/>
  <c r="CC220" i="6"/>
  <c r="CD220" i="6"/>
  <c r="CE220" i="6"/>
  <c r="CF220" i="6"/>
  <c r="CG220" i="6"/>
  <c r="CH220" i="6"/>
  <c r="CI220" i="6"/>
  <c r="CJ220" i="6"/>
  <c r="CK220" i="6"/>
  <c r="CL220" i="6"/>
  <c r="CM220" i="6"/>
  <c r="CN220" i="6"/>
  <c r="CO220" i="6"/>
  <c r="CP220" i="6"/>
  <c r="CQ220" i="6"/>
  <c r="CR220" i="6"/>
  <c r="CS220" i="6"/>
  <c r="CT220" i="6"/>
  <c r="CU220" i="6"/>
  <c r="CV220" i="6"/>
  <c r="CW220" i="6"/>
  <c r="CX220" i="6"/>
  <c r="CY220" i="6"/>
  <c r="CZ220" i="6"/>
  <c r="DA220" i="6"/>
  <c r="DB220" i="6"/>
  <c r="DC220" i="6"/>
  <c r="DD220" i="6"/>
  <c r="DE220" i="6"/>
  <c r="DF220" i="6"/>
  <c r="DG220" i="6"/>
  <c r="DH220" i="6"/>
  <c r="DI220" i="6"/>
  <c r="DJ220" i="6"/>
  <c r="DK220" i="6"/>
  <c r="DL220" i="6"/>
  <c r="DM220" i="6"/>
  <c r="DN220" i="6"/>
  <c r="DO220" i="6"/>
  <c r="DP220" i="6"/>
  <c r="DQ220" i="6"/>
  <c r="DR220" i="6"/>
  <c r="DS220" i="6"/>
  <c r="DT220" i="6"/>
  <c r="DU220" i="6"/>
  <c r="DV220" i="6"/>
  <c r="DW220" i="6"/>
  <c r="DX220" i="6"/>
  <c r="DY220" i="6"/>
  <c r="DZ220" i="6"/>
  <c r="EA220" i="6"/>
  <c r="EB220" i="6"/>
  <c r="EC220" i="6"/>
  <c r="ED220" i="6"/>
  <c r="EE220" i="6"/>
  <c r="EF220" i="6"/>
  <c r="EG220" i="6"/>
  <c r="EH220" i="6"/>
  <c r="EI220" i="6"/>
  <c r="EJ220" i="6"/>
  <c r="EK220" i="6"/>
  <c r="EL220" i="6"/>
  <c r="EM220" i="6"/>
  <c r="EN220" i="6"/>
  <c r="EO220" i="6"/>
  <c r="EP220" i="6"/>
  <c r="EQ220" i="6"/>
  <c r="AV219" i="6"/>
  <c r="AW219" i="6"/>
  <c r="AX219" i="6"/>
  <c r="AY219" i="6"/>
  <c r="AZ219" i="6"/>
  <c r="BA219" i="6"/>
  <c r="BB219" i="6"/>
  <c r="BC219" i="6"/>
  <c r="BD219" i="6"/>
  <c r="BE219" i="6"/>
  <c r="BF219" i="6"/>
  <c r="BG219" i="6"/>
  <c r="BH219" i="6"/>
  <c r="BI219" i="6"/>
  <c r="BJ219" i="6"/>
  <c r="BK219" i="6"/>
  <c r="BL219" i="6"/>
  <c r="BM219" i="6"/>
  <c r="BN219" i="6"/>
  <c r="BO219" i="6"/>
  <c r="BP219" i="6"/>
  <c r="BQ219" i="6"/>
  <c r="BR219" i="6"/>
  <c r="BS219" i="6"/>
  <c r="BT219" i="6"/>
  <c r="BU219" i="6"/>
  <c r="BV219" i="6"/>
  <c r="BW219" i="6"/>
  <c r="BX219" i="6"/>
  <c r="BY219" i="6"/>
  <c r="BZ219" i="6"/>
  <c r="CA219" i="6"/>
  <c r="CB219" i="6"/>
  <c r="CC219" i="6"/>
  <c r="CD219" i="6"/>
  <c r="CE219" i="6"/>
  <c r="CF219" i="6"/>
  <c r="CG219" i="6"/>
  <c r="CH219" i="6"/>
  <c r="CI219" i="6"/>
  <c r="CJ219" i="6"/>
  <c r="CK219" i="6"/>
  <c r="CL219" i="6"/>
  <c r="CM219" i="6"/>
  <c r="CN219" i="6"/>
  <c r="CO219" i="6"/>
  <c r="CP219" i="6"/>
  <c r="CQ219" i="6"/>
  <c r="CR219" i="6"/>
  <c r="CS219" i="6"/>
  <c r="CT219" i="6"/>
  <c r="CU219" i="6"/>
  <c r="CV219" i="6"/>
  <c r="CW219" i="6"/>
  <c r="CX219" i="6"/>
  <c r="CY219" i="6"/>
  <c r="CZ219" i="6"/>
  <c r="DA219" i="6"/>
  <c r="DB219" i="6"/>
  <c r="DC219" i="6"/>
  <c r="DD219" i="6"/>
  <c r="DE219" i="6"/>
  <c r="DF219" i="6"/>
  <c r="DG219" i="6"/>
  <c r="DH219" i="6"/>
  <c r="DI219" i="6"/>
  <c r="DJ219" i="6"/>
  <c r="DK219" i="6"/>
  <c r="DL219" i="6"/>
  <c r="DM219" i="6"/>
  <c r="DN219" i="6"/>
  <c r="DO219" i="6"/>
  <c r="DP219" i="6"/>
  <c r="DQ219" i="6"/>
  <c r="DR219" i="6"/>
  <c r="DS219" i="6"/>
  <c r="DT219" i="6"/>
  <c r="DU219" i="6"/>
  <c r="DV219" i="6"/>
  <c r="DW219" i="6"/>
  <c r="DX219" i="6"/>
  <c r="DY219" i="6"/>
  <c r="DZ219" i="6"/>
  <c r="EA219" i="6"/>
  <c r="EB219" i="6"/>
  <c r="EC219" i="6"/>
  <c r="ED219" i="6"/>
  <c r="EE219" i="6"/>
  <c r="EF219" i="6"/>
  <c r="EG219" i="6"/>
  <c r="EH219" i="6"/>
  <c r="EI219" i="6"/>
  <c r="EJ219" i="6"/>
  <c r="EK219" i="6"/>
  <c r="EL219" i="6"/>
  <c r="EM219" i="6"/>
  <c r="EN219" i="6"/>
  <c r="EO219" i="6"/>
  <c r="EP219" i="6"/>
  <c r="EQ219" i="6"/>
  <c r="AV218" i="6"/>
  <c r="AW218" i="6"/>
  <c r="AX218" i="6"/>
  <c r="AY218" i="6"/>
  <c r="AZ218" i="6"/>
  <c r="BA218" i="6"/>
  <c r="BB218" i="6"/>
  <c r="BC218" i="6"/>
  <c r="BD218" i="6"/>
  <c r="BE218" i="6"/>
  <c r="BF218" i="6"/>
  <c r="BG218" i="6"/>
  <c r="BH218" i="6"/>
  <c r="BI218" i="6"/>
  <c r="BJ218" i="6"/>
  <c r="BK218" i="6"/>
  <c r="BL218" i="6"/>
  <c r="BM218" i="6"/>
  <c r="BN218" i="6"/>
  <c r="BO218" i="6"/>
  <c r="BP218" i="6"/>
  <c r="BQ218" i="6"/>
  <c r="BR218" i="6"/>
  <c r="BS218" i="6"/>
  <c r="BT218" i="6"/>
  <c r="BU218" i="6"/>
  <c r="BV218" i="6"/>
  <c r="BW218" i="6"/>
  <c r="BX218" i="6"/>
  <c r="BY218" i="6"/>
  <c r="BZ218" i="6"/>
  <c r="CA218" i="6"/>
  <c r="CB218" i="6"/>
  <c r="CC218" i="6"/>
  <c r="CD218" i="6"/>
  <c r="CE218" i="6"/>
  <c r="CF218" i="6"/>
  <c r="CG218" i="6"/>
  <c r="CH218" i="6"/>
  <c r="CI218" i="6"/>
  <c r="CJ218" i="6"/>
  <c r="CK218" i="6"/>
  <c r="CL218" i="6"/>
  <c r="CM218" i="6"/>
  <c r="CN218" i="6"/>
  <c r="CO218" i="6"/>
  <c r="CP218" i="6"/>
  <c r="CQ218" i="6"/>
  <c r="CR218" i="6"/>
  <c r="CS218" i="6"/>
  <c r="CT218" i="6"/>
  <c r="CU218" i="6"/>
  <c r="CV218" i="6"/>
  <c r="CW218" i="6"/>
  <c r="CX218" i="6"/>
  <c r="CY218" i="6"/>
  <c r="CZ218" i="6"/>
  <c r="DA218" i="6"/>
  <c r="DB218" i="6"/>
  <c r="DC218" i="6"/>
  <c r="DD218" i="6"/>
  <c r="DE218" i="6"/>
  <c r="DF218" i="6"/>
  <c r="DG218" i="6"/>
  <c r="DH218" i="6"/>
  <c r="DI218" i="6"/>
  <c r="DJ218" i="6"/>
  <c r="DK218" i="6"/>
  <c r="DL218" i="6"/>
  <c r="DM218" i="6"/>
  <c r="DN218" i="6"/>
  <c r="DO218" i="6"/>
  <c r="DP218" i="6"/>
  <c r="DQ218" i="6"/>
  <c r="DR218" i="6"/>
  <c r="DS218" i="6"/>
  <c r="DT218" i="6"/>
  <c r="DU218" i="6"/>
  <c r="DV218" i="6"/>
  <c r="DW218" i="6"/>
  <c r="DX218" i="6"/>
  <c r="DY218" i="6"/>
  <c r="DZ218" i="6"/>
  <c r="EA218" i="6"/>
  <c r="EB218" i="6"/>
  <c r="EC218" i="6"/>
  <c r="ED218" i="6"/>
  <c r="EE218" i="6"/>
  <c r="EF218" i="6"/>
  <c r="EG218" i="6"/>
  <c r="EH218" i="6"/>
  <c r="EI218" i="6"/>
  <c r="EJ218" i="6"/>
  <c r="EK218" i="6"/>
  <c r="EL218" i="6"/>
  <c r="EM218" i="6"/>
  <c r="EN218" i="6"/>
  <c r="EO218" i="6"/>
  <c r="EP218" i="6"/>
  <c r="EQ218" i="6"/>
  <c r="AV217" i="6"/>
  <c r="AW217" i="6"/>
  <c r="AX217" i="6"/>
  <c r="AY217" i="6"/>
  <c r="AZ217" i="6"/>
  <c r="BA217" i="6"/>
  <c r="BB217" i="6"/>
  <c r="BC217" i="6"/>
  <c r="BD217" i="6"/>
  <c r="BE217" i="6"/>
  <c r="BF217" i="6"/>
  <c r="BG217" i="6"/>
  <c r="BH217" i="6"/>
  <c r="BI217" i="6"/>
  <c r="BJ217" i="6"/>
  <c r="BK217" i="6"/>
  <c r="BL217" i="6"/>
  <c r="BM217" i="6"/>
  <c r="BN217" i="6"/>
  <c r="BO217" i="6"/>
  <c r="BP217" i="6"/>
  <c r="BQ217" i="6"/>
  <c r="BR217" i="6"/>
  <c r="BS217" i="6"/>
  <c r="BT217" i="6"/>
  <c r="BU217" i="6"/>
  <c r="BV217" i="6"/>
  <c r="BW217" i="6"/>
  <c r="BX217" i="6"/>
  <c r="BY217" i="6"/>
  <c r="BZ217" i="6"/>
  <c r="CA217" i="6"/>
  <c r="CB217" i="6"/>
  <c r="CC217" i="6"/>
  <c r="CD217" i="6"/>
  <c r="CE217" i="6"/>
  <c r="CF217" i="6"/>
  <c r="CG217" i="6"/>
  <c r="CH217" i="6"/>
  <c r="CI217" i="6"/>
  <c r="CJ217" i="6"/>
  <c r="CK217" i="6"/>
  <c r="CL217" i="6"/>
  <c r="CM217" i="6"/>
  <c r="CN217" i="6"/>
  <c r="CO217" i="6"/>
  <c r="CP217" i="6"/>
  <c r="CQ217" i="6"/>
  <c r="CR217" i="6"/>
  <c r="CS217" i="6"/>
  <c r="CT217" i="6"/>
  <c r="CU217" i="6"/>
  <c r="CV217" i="6"/>
  <c r="CW217" i="6"/>
  <c r="CX217" i="6"/>
  <c r="CY217" i="6"/>
  <c r="CZ217" i="6"/>
  <c r="DA217" i="6"/>
  <c r="DB217" i="6"/>
  <c r="DC217" i="6"/>
  <c r="DD217" i="6"/>
  <c r="DE217" i="6"/>
  <c r="DF217" i="6"/>
  <c r="DG217" i="6"/>
  <c r="DH217" i="6"/>
  <c r="DI217" i="6"/>
  <c r="DJ217" i="6"/>
  <c r="DK217" i="6"/>
  <c r="DL217" i="6"/>
  <c r="DM217" i="6"/>
  <c r="DN217" i="6"/>
  <c r="DO217" i="6"/>
  <c r="DP217" i="6"/>
  <c r="DQ217" i="6"/>
  <c r="DR217" i="6"/>
  <c r="DS217" i="6"/>
  <c r="DT217" i="6"/>
  <c r="DU217" i="6"/>
  <c r="DV217" i="6"/>
  <c r="DW217" i="6"/>
  <c r="DX217" i="6"/>
  <c r="DY217" i="6"/>
  <c r="DZ217" i="6"/>
  <c r="EA217" i="6"/>
  <c r="EB217" i="6"/>
  <c r="EC217" i="6"/>
  <c r="ED217" i="6"/>
  <c r="EE217" i="6"/>
  <c r="EF217" i="6"/>
  <c r="EG217" i="6"/>
  <c r="EH217" i="6"/>
  <c r="EI217" i="6"/>
  <c r="EJ217" i="6"/>
  <c r="EK217" i="6"/>
  <c r="EL217" i="6"/>
  <c r="EM217" i="6"/>
  <c r="EN217" i="6"/>
  <c r="EO217" i="6"/>
  <c r="EP217" i="6"/>
  <c r="EQ217" i="6"/>
  <c r="AV216" i="6"/>
  <c r="AW216" i="6"/>
  <c r="AX216" i="6"/>
  <c r="AY216" i="6"/>
  <c r="AZ216" i="6"/>
  <c r="BA216" i="6"/>
  <c r="BB216" i="6"/>
  <c r="BC216" i="6"/>
  <c r="BD216" i="6"/>
  <c r="BE216" i="6"/>
  <c r="BF216" i="6"/>
  <c r="BG216" i="6"/>
  <c r="BH216" i="6"/>
  <c r="BI216" i="6"/>
  <c r="BJ216" i="6"/>
  <c r="BK216" i="6"/>
  <c r="BL216" i="6"/>
  <c r="BM216" i="6"/>
  <c r="BN216" i="6"/>
  <c r="BO216" i="6"/>
  <c r="BP216" i="6"/>
  <c r="BQ216" i="6"/>
  <c r="BR216" i="6"/>
  <c r="BS216" i="6"/>
  <c r="BT216" i="6"/>
  <c r="BU216" i="6"/>
  <c r="BV216" i="6"/>
  <c r="BW216" i="6"/>
  <c r="BX216" i="6"/>
  <c r="BY216" i="6"/>
  <c r="BZ216" i="6"/>
  <c r="CA216" i="6"/>
  <c r="CB216" i="6"/>
  <c r="CC216" i="6"/>
  <c r="CD216" i="6"/>
  <c r="CE216" i="6"/>
  <c r="CF216" i="6"/>
  <c r="CG216" i="6"/>
  <c r="CH216" i="6"/>
  <c r="CI216" i="6"/>
  <c r="CJ216" i="6"/>
  <c r="CK216" i="6"/>
  <c r="CL216" i="6"/>
  <c r="CM216" i="6"/>
  <c r="CN216" i="6"/>
  <c r="CO216" i="6"/>
  <c r="CP216" i="6"/>
  <c r="CQ216" i="6"/>
  <c r="CR216" i="6"/>
  <c r="CS216" i="6"/>
  <c r="CT216" i="6"/>
  <c r="CU216" i="6"/>
  <c r="CV216" i="6"/>
  <c r="CW216" i="6"/>
  <c r="CX216" i="6"/>
  <c r="CY216" i="6"/>
  <c r="CZ216" i="6"/>
  <c r="DA216" i="6"/>
  <c r="DB216" i="6"/>
  <c r="DC216" i="6"/>
  <c r="DD216" i="6"/>
  <c r="DE216" i="6"/>
  <c r="DF216" i="6"/>
  <c r="DG216" i="6"/>
  <c r="DH216" i="6"/>
  <c r="DI216" i="6"/>
  <c r="DJ216" i="6"/>
  <c r="DK216" i="6"/>
  <c r="DL216" i="6"/>
  <c r="DM216" i="6"/>
  <c r="DN216" i="6"/>
  <c r="DO216" i="6"/>
  <c r="DP216" i="6"/>
  <c r="DQ216" i="6"/>
  <c r="DR216" i="6"/>
  <c r="DS216" i="6"/>
  <c r="DT216" i="6"/>
  <c r="DU216" i="6"/>
  <c r="DV216" i="6"/>
  <c r="DW216" i="6"/>
  <c r="DX216" i="6"/>
  <c r="DY216" i="6"/>
  <c r="DZ216" i="6"/>
  <c r="EA216" i="6"/>
  <c r="EB216" i="6"/>
  <c r="EC216" i="6"/>
  <c r="ED216" i="6"/>
  <c r="EE216" i="6"/>
  <c r="EF216" i="6"/>
  <c r="EG216" i="6"/>
  <c r="EH216" i="6"/>
  <c r="EI216" i="6"/>
  <c r="EJ216" i="6"/>
  <c r="EK216" i="6"/>
  <c r="EL216" i="6"/>
  <c r="EM216" i="6"/>
  <c r="EN216" i="6"/>
  <c r="EO216" i="6"/>
  <c r="EP216" i="6"/>
  <c r="EQ216" i="6"/>
  <c r="AV215" i="6"/>
  <c r="AW215" i="6"/>
  <c r="AX215" i="6"/>
  <c r="AY215" i="6"/>
  <c r="AZ215" i="6"/>
  <c r="BA215" i="6"/>
  <c r="BB215" i="6"/>
  <c r="BC215" i="6"/>
  <c r="BD215" i="6"/>
  <c r="BE215" i="6"/>
  <c r="BF215" i="6"/>
  <c r="BG215" i="6"/>
  <c r="BH215" i="6"/>
  <c r="BI215" i="6"/>
  <c r="BJ215" i="6"/>
  <c r="BK215" i="6"/>
  <c r="BL215" i="6"/>
  <c r="BM215" i="6"/>
  <c r="BN215" i="6"/>
  <c r="BO215" i="6"/>
  <c r="BP215" i="6"/>
  <c r="BQ215" i="6"/>
  <c r="BR215" i="6"/>
  <c r="BS215" i="6"/>
  <c r="BT215" i="6"/>
  <c r="BU215" i="6"/>
  <c r="BV215" i="6"/>
  <c r="BW215" i="6"/>
  <c r="BX215" i="6"/>
  <c r="BY215" i="6"/>
  <c r="BZ215" i="6"/>
  <c r="CA215" i="6"/>
  <c r="CB215" i="6"/>
  <c r="CC215" i="6"/>
  <c r="CD215" i="6"/>
  <c r="CE215" i="6"/>
  <c r="CF215" i="6"/>
  <c r="CG215" i="6"/>
  <c r="CH215" i="6"/>
  <c r="CI215" i="6"/>
  <c r="CJ215" i="6"/>
  <c r="CK215" i="6"/>
  <c r="CL215" i="6"/>
  <c r="CM215" i="6"/>
  <c r="CN215" i="6"/>
  <c r="CO215" i="6"/>
  <c r="CP215" i="6"/>
  <c r="CQ215" i="6"/>
  <c r="CR215" i="6"/>
  <c r="CS215" i="6"/>
  <c r="CT215" i="6"/>
  <c r="CU215" i="6"/>
  <c r="CV215" i="6"/>
  <c r="CW215" i="6"/>
  <c r="CX215" i="6"/>
  <c r="CY215" i="6"/>
  <c r="CZ215" i="6"/>
  <c r="DA215" i="6"/>
  <c r="DB215" i="6"/>
  <c r="DC215" i="6"/>
  <c r="DD215" i="6"/>
  <c r="DE215" i="6"/>
  <c r="DF215" i="6"/>
  <c r="DG215" i="6"/>
  <c r="DH215" i="6"/>
  <c r="DI215" i="6"/>
  <c r="DJ215" i="6"/>
  <c r="DK215" i="6"/>
  <c r="DL215" i="6"/>
  <c r="DM215" i="6"/>
  <c r="DN215" i="6"/>
  <c r="DO215" i="6"/>
  <c r="DP215" i="6"/>
  <c r="DQ215" i="6"/>
  <c r="DR215" i="6"/>
  <c r="DS215" i="6"/>
  <c r="DT215" i="6"/>
  <c r="DU215" i="6"/>
  <c r="DV215" i="6"/>
  <c r="DW215" i="6"/>
  <c r="DX215" i="6"/>
  <c r="DY215" i="6"/>
  <c r="DZ215" i="6"/>
  <c r="EA215" i="6"/>
  <c r="EB215" i="6"/>
  <c r="EC215" i="6"/>
  <c r="ED215" i="6"/>
  <c r="EE215" i="6"/>
  <c r="EF215" i="6"/>
  <c r="EG215" i="6"/>
  <c r="EH215" i="6"/>
  <c r="EI215" i="6"/>
  <c r="EJ215" i="6"/>
  <c r="EK215" i="6"/>
  <c r="EL215" i="6"/>
  <c r="EM215" i="6"/>
  <c r="EN215" i="6"/>
  <c r="EO215" i="6"/>
  <c r="EP215" i="6"/>
  <c r="EQ215" i="6"/>
  <c r="AV214" i="6"/>
  <c r="AW214" i="6"/>
  <c r="AX214" i="6"/>
  <c r="AY214" i="6"/>
  <c r="AZ214" i="6"/>
  <c r="BA214" i="6"/>
  <c r="BB214" i="6"/>
  <c r="BC214" i="6"/>
  <c r="BD214" i="6"/>
  <c r="BE214" i="6"/>
  <c r="BF214" i="6"/>
  <c r="BG214" i="6"/>
  <c r="BH214" i="6"/>
  <c r="BI214" i="6"/>
  <c r="BJ214" i="6"/>
  <c r="BK214" i="6"/>
  <c r="BL214" i="6"/>
  <c r="BM214" i="6"/>
  <c r="BN214" i="6"/>
  <c r="BO214" i="6"/>
  <c r="BP214" i="6"/>
  <c r="BQ214" i="6"/>
  <c r="BR214" i="6"/>
  <c r="BS214" i="6"/>
  <c r="BT214" i="6"/>
  <c r="BU214" i="6"/>
  <c r="BV214" i="6"/>
  <c r="BW214" i="6"/>
  <c r="BX214" i="6"/>
  <c r="BY214" i="6"/>
  <c r="BZ214" i="6"/>
  <c r="CA214" i="6"/>
  <c r="CB214" i="6"/>
  <c r="CC214" i="6"/>
  <c r="CD214" i="6"/>
  <c r="CE214" i="6"/>
  <c r="CF214" i="6"/>
  <c r="CG214" i="6"/>
  <c r="CH214" i="6"/>
  <c r="CI214" i="6"/>
  <c r="CJ214" i="6"/>
  <c r="CK214" i="6"/>
  <c r="CL214" i="6"/>
  <c r="CM214" i="6"/>
  <c r="CN214" i="6"/>
  <c r="CO214" i="6"/>
  <c r="CP214" i="6"/>
  <c r="CQ214" i="6"/>
  <c r="CR214" i="6"/>
  <c r="CS214" i="6"/>
  <c r="CT214" i="6"/>
  <c r="CU214" i="6"/>
  <c r="CV214" i="6"/>
  <c r="CW214" i="6"/>
  <c r="CX214" i="6"/>
  <c r="CY214" i="6"/>
  <c r="CZ214" i="6"/>
  <c r="DA214" i="6"/>
  <c r="DB214" i="6"/>
  <c r="DC214" i="6"/>
  <c r="DD214" i="6"/>
  <c r="DE214" i="6"/>
  <c r="DF214" i="6"/>
  <c r="DG214" i="6"/>
  <c r="DH214" i="6"/>
  <c r="DI214" i="6"/>
  <c r="DJ214" i="6"/>
  <c r="DK214" i="6"/>
  <c r="DL214" i="6"/>
  <c r="DM214" i="6"/>
  <c r="DN214" i="6"/>
  <c r="DO214" i="6"/>
  <c r="DP214" i="6"/>
  <c r="DQ214" i="6"/>
  <c r="DR214" i="6"/>
  <c r="DS214" i="6"/>
  <c r="DT214" i="6"/>
  <c r="DU214" i="6"/>
  <c r="DV214" i="6"/>
  <c r="DW214" i="6"/>
  <c r="DX214" i="6"/>
  <c r="DY214" i="6"/>
  <c r="DZ214" i="6"/>
  <c r="EA214" i="6"/>
  <c r="EB214" i="6"/>
  <c r="EC214" i="6"/>
  <c r="ED214" i="6"/>
  <c r="EE214" i="6"/>
  <c r="EF214" i="6"/>
  <c r="EG214" i="6"/>
  <c r="EH214" i="6"/>
  <c r="EI214" i="6"/>
  <c r="EJ214" i="6"/>
  <c r="EK214" i="6"/>
  <c r="EL214" i="6"/>
  <c r="EM214" i="6"/>
  <c r="EN214" i="6"/>
  <c r="EO214" i="6"/>
  <c r="EP214" i="6"/>
  <c r="EQ214" i="6"/>
  <c r="AV213" i="6"/>
  <c r="AW213" i="6"/>
  <c r="AX213" i="6"/>
  <c r="AY213" i="6"/>
  <c r="AZ213" i="6"/>
  <c r="BA213" i="6"/>
  <c r="BB213" i="6"/>
  <c r="BC213" i="6"/>
  <c r="BD213" i="6"/>
  <c r="BE213" i="6"/>
  <c r="BF213" i="6"/>
  <c r="BG213" i="6"/>
  <c r="BH213" i="6"/>
  <c r="BI213" i="6"/>
  <c r="BJ213" i="6"/>
  <c r="BK213" i="6"/>
  <c r="BL213" i="6"/>
  <c r="BM213" i="6"/>
  <c r="BN213" i="6"/>
  <c r="BO213" i="6"/>
  <c r="BP213" i="6"/>
  <c r="BQ213" i="6"/>
  <c r="BR213" i="6"/>
  <c r="BS213" i="6"/>
  <c r="BT213" i="6"/>
  <c r="BU213" i="6"/>
  <c r="BV213" i="6"/>
  <c r="BW213" i="6"/>
  <c r="BX213" i="6"/>
  <c r="BY213" i="6"/>
  <c r="BZ213" i="6"/>
  <c r="CA213" i="6"/>
  <c r="CB213" i="6"/>
  <c r="CC213" i="6"/>
  <c r="CD213" i="6"/>
  <c r="CE213" i="6"/>
  <c r="CF213" i="6"/>
  <c r="CG213" i="6"/>
  <c r="CH213" i="6"/>
  <c r="CI213" i="6"/>
  <c r="CJ213" i="6"/>
  <c r="CK213" i="6"/>
  <c r="CL213" i="6"/>
  <c r="CM213" i="6"/>
  <c r="CN213" i="6"/>
  <c r="CO213" i="6"/>
  <c r="CP213" i="6"/>
  <c r="CQ213" i="6"/>
  <c r="CR213" i="6"/>
  <c r="CS213" i="6"/>
  <c r="CT213" i="6"/>
  <c r="CU213" i="6"/>
  <c r="CV213" i="6"/>
  <c r="CW213" i="6"/>
  <c r="CX213" i="6"/>
  <c r="CY213" i="6"/>
  <c r="CZ213" i="6"/>
  <c r="DA213" i="6"/>
  <c r="DB213" i="6"/>
  <c r="DC213" i="6"/>
  <c r="DD213" i="6"/>
  <c r="DE213" i="6"/>
  <c r="DF213" i="6"/>
  <c r="DG213" i="6"/>
  <c r="DH213" i="6"/>
  <c r="DI213" i="6"/>
  <c r="DJ213" i="6"/>
  <c r="DK213" i="6"/>
  <c r="DL213" i="6"/>
  <c r="DM213" i="6"/>
  <c r="DN213" i="6"/>
  <c r="DO213" i="6"/>
  <c r="DP213" i="6"/>
  <c r="DQ213" i="6"/>
  <c r="DR213" i="6"/>
  <c r="DS213" i="6"/>
  <c r="DT213" i="6"/>
  <c r="DU213" i="6"/>
  <c r="DV213" i="6"/>
  <c r="DW213" i="6"/>
  <c r="DX213" i="6"/>
  <c r="DY213" i="6"/>
  <c r="DZ213" i="6"/>
  <c r="EA213" i="6"/>
  <c r="EB213" i="6"/>
  <c r="EC213" i="6"/>
  <c r="ED213" i="6"/>
  <c r="EE213" i="6"/>
  <c r="EF213" i="6"/>
  <c r="EG213" i="6"/>
  <c r="EH213" i="6"/>
  <c r="EI213" i="6"/>
  <c r="EJ213" i="6"/>
  <c r="EK213" i="6"/>
  <c r="EL213" i="6"/>
  <c r="EM213" i="6"/>
  <c r="EN213" i="6"/>
  <c r="EO213" i="6"/>
  <c r="EP213" i="6"/>
  <c r="EQ213" i="6"/>
  <c r="AV212" i="6"/>
  <c r="AW212" i="6"/>
  <c r="AX212" i="6"/>
  <c r="AY212" i="6"/>
  <c r="AZ212" i="6"/>
  <c r="BA212" i="6"/>
  <c r="BB212" i="6"/>
  <c r="BC212" i="6"/>
  <c r="BD212" i="6"/>
  <c r="BE212" i="6"/>
  <c r="BF212" i="6"/>
  <c r="BG212" i="6"/>
  <c r="BH212" i="6"/>
  <c r="BI212" i="6"/>
  <c r="BJ212" i="6"/>
  <c r="BK212" i="6"/>
  <c r="BL212" i="6"/>
  <c r="BM212" i="6"/>
  <c r="BN212" i="6"/>
  <c r="BO212" i="6"/>
  <c r="BP212" i="6"/>
  <c r="BQ212" i="6"/>
  <c r="BR212" i="6"/>
  <c r="BS212" i="6"/>
  <c r="BT212" i="6"/>
  <c r="BU212" i="6"/>
  <c r="BV212" i="6"/>
  <c r="BW212" i="6"/>
  <c r="BX212" i="6"/>
  <c r="BY212" i="6"/>
  <c r="BZ212" i="6"/>
  <c r="CA212" i="6"/>
  <c r="CB212" i="6"/>
  <c r="CC212" i="6"/>
  <c r="CD212" i="6"/>
  <c r="CE212" i="6"/>
  <c r="CF212" i="6"/>
  <c r="CG212" i="6"/>
  <c r="CH212" i="6"/>
  <c r="CI212" i="6"/>
  <c r="CJ212" i="6"/>
  <c r="CK212" i="6"/>
  <c r="CL212" i="6"/>
  <c r="CM212" i="6"/>
  <c r="CN212" i="6"/>
  <c r="CO212" i="6"/>
  <c r="CP212" i="6"/>
  <c r="CQ212" i="6"/>
  <c r="CR212" i="6"/>
  <c r="CS212" i="6"/>
  <c r="CT212" i="6"/>
  <c r="CU212" i="6"/>
  <c r="CV212" i="6"/>
  <c r="CW212" i="6"/>
  <c r="CX212" i="6"/>
  <c r="CY212" i="6"/>
  <c r="CZ212" i="6"/>
  <c r="DA212" i="6"/>
  <c r="DB212" i="6"/>
  <c r="DC212" i="6"/>
  <c r="DD212" i="6"/>
  <c r="DE212" i="6"/>
  <c r="DF212" i="6"/>
  <c r="DG212" i="6"/>
  <c r="DH212" i="6"/>
  <c r="DI212" i="6"/>
  <c r="DJ212" i="6"/>
  <c r="DK212" i="6"/>
  <c r="DL212" i="6"/>
  <c r="DM212" i="6"/>
  <c r="DN212" i="6"/>
  <c r="DO212" i="6"/>
  <c r="DP212" i="6"/>
  <c r="DQ212" i="6"/>
  <c r="DR212" i="6"/>
  <c r="DS212" i="6"/>
  <c r="DT212" i="6"/>
  <c r="DU212" i="6"/>
  <c r="DV212" i="6"/>
  <c r="DW212" i="6"/>
  <c r="DX212" i="6"/>
  <c r="DY212" i="6"/>
  <c r="DZ212" i="6"/>
  <c r="EA212" i="6"/>
  <c r="EB212" i="6"/>
  <c r="EC212" i="6"/>
  <c r="ED212" i="6"/>
  <c r="EE212" i="6"/>
  <c r="EF212" i="6"/>
  <c r="EG212" i="6"/>
  <c r="EH212" i="6"/>
  <c r="EI212" i="6"/>
  <c r="EJ212" i="6"/>
  <c r="EK212" i="6"/>
  <c r="EL212" i="6"/>
  <c r="EM212" i="6"/>
  <c r="EN212" i="6"/>
  <c r="EO212" i="6"/>
  <c r="EP212" i="6"/>
  <c r="EQ212" i="6"/>
  <c r="AV211" i="6"/>
  <c r="AW211" i="6"/>
  <c r="AX211" i="6"/>
  <c r="AY211" i="6"/>
  <c r="AZ211" i="6"/>
  <c r="BA211" i="6"/>
  <c r="BB211" i="6"/>
  <c r="BC211" i="6"/>
  <c r="BD211" i="6"/>
  <c r="BE211" i="6"/>
  <c r="BF211" i="6"/>
  <c r="BG211" i="6"/>
  <c r="BH211" i="6"/>
  <c r="BI211" i="6"/>
  <c r="BJ211" i="6"/>
  <c r="BK211" i="6"/>
  <c r="BL211" i="6"/>
  <c r="BM211" i="6"/>
  <c r="BN211" i="6"/>
  <c r="BO211" i="6"/>
  <c r="BP211" i="6"/>
  <c r="BQ211" i="6"/>
  <c r="BR211" i="6"/>
  <c r="BS211" i="6"/>
  <c r="BT211" i="6"/>
  <c r="BU211" i="6"/>
  <c r="BV211" i="6"/>
  <c r="BW211" i="6"/>
  <c r="BX211" i="6"/>
  <c r="BY211" i="6"/>
  <c r="BZ211" i="6"/>
  <c r="CA211" i="6"/>
  <c r="CB211" i="6"/>
  <c r="CC211" i="6"/>
  <c r="CD211" i="6"/>
  <c r="CE211" i="6"/>
  <c r="CF211" i="6"/>
  <c r="CG211" i="6"/>
  <c r="CH211" i="6"/>
  <c r="CI211" i="6"/>
  <c r="CJ211" i="6"/>
  <c r="CK211" i="6"/>
  <c r="CL211" i="6"/>
  <c r="CM211" i="6"/>
  <c r="CN211" i="6"/>
  <c r="CO211" i="6"/>
  <c r="CP211" i="6"/>
  <c r="CQ211" i="6"/>
  <c r="CR211" i="6"/>
  <c r="CS211" i="6"/>
  <c r="CT211" i="6"/>
  <c r="CU211" i="6"/>
  <c r="CV211" i="6"/>
  <c r="CW211" i="6"/>
  <c r="CX211" i="6"/>
  <c r="CY211" i="6"/>
  <c r="CZ211" i="6"/>
  <c r="DA211" i="6"/>
  <c r="DB211" i="6"/>
  <c r="DC211" i="6"/>
  <c r="DD211" i="6"/>
  <c r="DE211" i="6"/>
  <c r="DF211" i="6"/>
  <c r="DG211" i="6"/>
  <c r="DH211" i="6"/>
  <c r="DI211" i="6"/>
  <c r="DJ211" i="6"/>
  <c r="DK211" i="6"/>
  <c r="DL211" i="6"/>
  <c r="DM211" i="6"/>
  <c r="DN211" i="6"/>
  <c r="DO211" i="6"/>
  <c r="DP211" i="6"/>
  <c r="DQ211" i="6"/>
  <c r="DR211" i="6"/>
  <c r="DS211" i="6"/>
  <c r="DT211" i="6"/>
  <c r="DU211" i="6"/>
  <c r="DV211" i="6"/>
  <c r="DW211" i="6"/>
  <c r="DX211" i="6"/>
  <c r="DY211" i="6"/>
  <c r="DZ211" i="6"/>
  <c r="EA211" i="6"/>
  <c r="EB211" i="6"/>
  <c r="EC211" i="6"/>
  <c r="ED211" i="6"/>
  <c r="EE211" i="6"/>
  <c r="EF211" i="6"/>
  <c r="EG211" i="6"/>
  <c r="EH211" i="6"/>
  <c r="EI211" i="6"/>
  <c r="EJ211" i="6"/>
  <c r="EK211" i="6"/>
  <c r="EL211" i="6"/>
  <c r="EM211" i="6"/>
  <c r="EN211" i="6"/>
  <c r="EO211" i="6"/>
  <c r="EP211" i="6"/>
  <c r="EQ211" i="6"/>
  <c r="AV210" i="6"/>
  <c r="AW210" i="6"/>
  <c r="AX210" i="6"/>
  <c r="AY210" i="6"/>
  <c r="AZ210" i="6"/>
  <c r="BA210" i="6"/>
  <c r="BB210" i="6"/>
  <c r="BC210" i="6"/>
  <c r="BD210" i="6"/>
  <c r="BE210" i="6"/>
  <c r="BF210" i="6"/>
  <c r="BG210" i="6"/>
  <c r="BH210" i="6"/>
  <c r="BI210" i="6"/>
  <c r="BJ210" i="6"/>
  <c r="BK210" i="6"/>
  <c r="BL210" i="6"/>
  <c r="BM210" i="6"/>
  <c r="BN210" i="6"/>
  <c r="BO210" i="6"/>
  <c r="BP210" i="6"/>
  <c r="BQ210" i="6"/>
  <c r="BR210" i="6"/>
  <c r="BS210" i="6"/>
  <c r="BT210" i="6"/>
  <c r="BU210" i="6"/>
  <c r="BV210" i="6"/>
  <c r="BW210" i="6"/>
  <c r="BX210" i="6"/>
  <c r="BY210" i="6"/>
  <c r="BZ210" i="6"/>
  <c r="CA210" i="6"/>
  <c r="CB210" i="6"/>
  <c r="CC210" i="6"/>
  <c r="CD210" i="6"/>
  <c r="CE210" i="6"/>
  <c r="CF210" i="6"/>
  <c r="CG210" i="6"/>
  <c r="CH210" i="6"/>
  <c r="CI210" i="6"/>
  <c r="CJ210" i="6"/>
  <c r="CK210" i="6"/>
  <c r="CL210" i="6"/>
  <c r="CM210" i="6"/>
  <c r="CN210" i="6"/>
  <c r="CO210" i="6"/>
  <c r="CP210" i="6"/>
  <c r="CQ210" i="6"/>
  <c r="CR210" i="6"/>
  <c r="CS210" i="6"/>
  <c r="CT210" i="6"/>
  <c r="CU210" i="6"/>
  <c r="CV210" i="6"/>
  <c r="CW210" i="6"/>
  <c r="CX210" i="6"/>
  <c r="CY210" i="6"/>
  <c r="CZ210" i="6"/>
  <c r="DA210" i="6"/>
  <c r="DB210" i="6"/>
  <c r="DC210" i="6"/>
  <c r="DD210" i="6"/>
  <c r="DE210" i="6"/>
  <c r="DF210" i="6"/>
  <c r="DG210" i="6"/>
  <c r="DH210" i="6"/>
  <c r="DI210" i="6"/>
  <c r="DJ210" i="6"/>
  <c r="DK210" i="6"/>
  <c r="DL210" i="6"/>
  <c r="DM210" i="6"/>
  <c r="DN210" i="6"/>
  <c r="DO210" i="6"/>
  <c r="DP210" i="6"/>
  <c r="DQ210" i="6"/>
  <c r="DR210" i="6"/>
  <c r="DS210" i="6"/>
  <c r="DT210" i="6"/>
  <c r="DU210" i="6"/>
  <c r="DV210" i="6"/>
  <c r="DW210" i="6"/>
  <c r="DX210" i="6"/>
  <c r="DY210" i="6"/>
  <c r="DZ210" i="6"/>
  <c r="EA210" i="6"/>
  <c r="EB210" i="6"/>
  <c r="EC210" i="6"/>
  <c r="ED210" i="6"/>
  <c r="EE210" i="6"/>
  <c r="EF210" i="6"/>
  <c r="EG210" i="6"/>
  <c r="EH210" i="6"/>
  <c r="EI210" i="6"/>
  <c r="EJ210" i="6"/>
  <c r="EK210" i="6"/>
  <c r="EL210" i="6"/>
  <c r="EM210" i="6"/>
  <c r="EN210" i="6"/>
  <c r="EO210" i="6"/>
  <c r="EP210" i="6"/>
  <c r="EQ210" i="6"/>
  <c r="AV209" i="6"/>
  <c r="AW209" i="6"/>
  <c r="AX209" i="6"/>
  <c r="AY209" i="6"/>
  <c r="AZ209" i="6"/>
  <c r="BA209" i="6"/>
  <c r="BB209" i="6"/>
  <c r="BC209" i="6"/>
  <c r="BD209" i="6"/>
  <c r="BE209" i="6"/>
  <c r="BF209" i="6"/>
  <c r="BG209" i="6"/>
  <c r="BH209" i="6"/>
  <c r="BI209" i="6"/>
  <c r="BJ209" i="6"/>
  <c r="BK209" i="6"/>
  <c r="BL209" i="6"/>
  <c r="BM209" i="6"/>
  <c r="BN209" i="6"/>
  <c r="BO209" i="6"/>
  <c r="BP209" i="6"/>
  <c r="BQ209" i="6"/>
  <c r="BR209" i="6"/>
  <c r="BS209" i="6"/>
  <c r="BT209" i="6"/>
  <c r="BU209" i="6"/>
  <c r="BV209" i="6"/>
  <c r="BW209" i="6"/>
  <c r="BX209" i="6"/>
  <c r="BY209" i="6"/>
  <c r="BZ209" i="6"/>
  <c r="CA209" i="6"/>
  <c r="CB209" i="6"/>
  <c r="CC209" i="6"/>
  <c r="CD209" i="6"/>
  <c r="CE209" i="6"/>
  <c r="CF209" i="6"/>
  <c r="CG209" i="6"/>
  <c r="CH209" i="6"/>
  <c r="CI209" i="6"/>
  <c r="CJ209" i="6"/>
  <c r="CK209" i="6"/>
  <c r="CL209" i="6"/>
  <c r="CM209" i="6"/>
  <c r="CN209" i="6"/>
  <c r="CO209" i="6"/>
  <c r="CP209" i="6"/>
  <c r="CQ209" i="6"/>
  <c r="CR209" i="6"/>
  <c r="CS209" i="6"/>
  <c r="CT209" i="6"/>
  <c r="CU209" i="6"/>
  <c r="CV209" i="6"/>
  <c r="CW209" i="6"/>
  <c r="CX209" i="6"/>
  <c r="CY209" i="6"/>
  <c r="CZ209" i="6"/>
  <c r="DA209" i="6"/>
  <c r="DB209" i="6"/>
  <c r="DC209" i="6"/>
  <c r="DD209" i="6"/>
  <c r="DE209" i="6"/>
  <c r="DF209" i="6"/>
  <c r="DG209" i="6"/>
  <c r="DH209" i="6"/>
  <c r="DI209" i="6"/>
  <c r="DJ209" i="6"/>
  <c r="DK209" i="6"/>
  <c r="DL209" i="6"/>
  <c r="DM209" i="6"/>
  <c r="DN209" i="6"/>
  <c r="DO209" i="6"/>
  <c r="DP209" i="6"/>
  <c r="DQ209" i="6"/>
  <c r="DR209" i="6"/>
  <c r="DS209" i="6"/>
  <c r="DT209" i="6"/>
  <c r="DU209" i="6"/>
  <c r="DV209" i="6"/>
  <c r="DW209" i="6"/>
  <c r="DX209" i="6"/>
  <c r="DY209" i="6"/>
  <c r="DZ209" i="6"/>
  <c r="EA209" i="6"/>
  <c r="EB209" i="6"/>
  <c r="EC209" i="6"/>
  <c r="ED209" i="6"/>
  <c r="EE209" i="6"/>
  <c r="EF209" i="6"/>
  <c r="EG209" i="6"/>
  <c r="EH209" i="6"/>
  <c r="EI209" i="6"/>
  <c r="EJ209" i="6"/>
  <c r="EK209" i="6"/>
  <c r="EL209" i="6"/>
  <c r="EM209" i="6"/>
  <c r="EN209" i="6"/>
  <c r="EO209" i="6"/>
  <c r="EP209" i="6"/>
  <c r="EQ209" i="6"/>
  <c r="AV208" i="6"/>
  <c r="AW208" i="6"/>
  <c r="AX208" i="6"/>
  <c r="AY208" i="6"/>
  <c r="AZ208" i="6"/>
  <c r="BA208" i="6"/>
  <c r="BB208" i="6"/>
  <c r="BC208" i="6"/>
  <c r="BD208" i="6"/>
  <c r="BE208" i="6"/>
  <c r="BF208" i="6"/>
  <c r="BG208" i="6"/>
  <c r="BH208" i="6"/>
  <c r="BI208" i="6"/>
  <c r="BJ208" i="6"/>
  <c r="BK208" i="6"/>
  <c r="BL208" i="6"/>
  <c r="BM208" i="6"/>
  <c r="BN208" i="6"/>
  <c r="BO208" i="6"/>
  <c r="BP208" i="6"/>
  <c r="BQ208" i="6"/>
  <c r="BR208" i="6"/>
  <c r="BS208" i="6"/>
  <c r="BT208" i="6"/>
  <c r="BU208" i="6"/>
  <c r="BV208" i="6"/>
  <c r="BW208" i="6"/>
  <c r="BX208" i="6"/>
  <c r="BY208" i="6"/>
  <c r="BZ208" i="6"/>
  <c r="CA208" i="6"/>
  <c r="CB208" i="6"/>
  <c r="CC208" i="6"/>
  <c r="CD208" i="6"/>
  <c r="CE208" i="6"/>
  <c r="CF208" i="6"/>
  <c r="CG208" i="6"/>
  <c r="CH208" i="6"/>
  <c r="CI208" i="6"/>
  <c r="CJ208" i="6"/>
  <c r="CK208" i="6"/>
  <c r="CL208" i="6"/>
  <c r="CM208" i="6"/>
  <c r="CN208" i="6"/>
  <c r="CO208" i="6"/>
  <c r="CP208" i="6"/>
  <c r="CQ208" i="6"/>
  <c r="CR208" i="6"/>
  <c r="CS208" i="6"/>
  <c r="CT208" i="6"/>
  <c r="CU208" i="6"/>
  <c r="CV208" i="6"/>
  <c r="CW208" i="6"/>
  <c r="CX208" i="6"/>
  <c r="CY208" i="6"/>
  <c r="CZ208" i="6"/>
  <c r="DA208" i="6"/>
  <c r="DB208" i="6"/>
  <c r="DC208" i="6"/>
  <c r="DD208" i="6"/>
  <c r="DE208" i="6"/>
  <c r="DF208" i="6"/>
  <c r="DG208" i="6"/>
  <c r="DH208" i="6"/>
  <c r="DI208" i="6"/>
  <c r="DJ208" i="6"/>
  <c r="DK208" i="6"/>
  <c r="DL208" i="6"/>
  <c r="DM208" i="6"/>
  <c r="DN208" i="6"/>
  <c r="DO208" i="6"/>
  <c r="DP208" i="6"/>
  <c r="DQ208" i="6"/>
  <c r="DR208" i="6"/>
  <c r="DS208" i="6"/>
  <c r="DT208" i="6"/>
  <c r="DU208" i="6"/>
  <c r="DV208" i="6"/>
  <c r="DW208" i="6"/>
  <c r="DX208" i="6"/>
  <c r="DY208" i="6"/>
  <c r="DZ208" i="6"/>
  <c r="EA208" i="6"/>
  <c r="EB208" i="6"/>
  <c r="EC208" i="6"/>
  <c r="ED208" i="6"/>
  <c r="EE208" i="6"/>
  <c r="EF208" i="6"/>
  <c r="EG208" i="6"/>
  <c r="EH208" i="6"/>
  <c r="EI208" i="6"/>
  <c r="EJ208" i="6"/>
  <c r="EK208" i="6"/>
  <c r="EL208" i="6"/>
  <c r="EM208" i="6"/>
  <c r="EN208" i="6"/>
  <c r="EO208" i="6"/>
  <c r="EP208" i="6"/>
  <c r="EQ208" i="6"/>
  <c r="AV207" i="6"/>
  <c r="AW207" i="6"/>
  <c r="AX207" i="6"/>
  <c r="AY207" i="6"/>
  <c r="AZ207" i="6"/>
  <c r="BA207" i="6"/>
  <c r="BB207" i="6"/>
  <c r="BC207" i="6"/>
  <c r="BD207" i="6"/>
  <c r="BE207" i="6"/>
  <c r="BF207" i="6"/>
  <c r="BG207" i="6"/>
  <c r="BH207" i="6"/>
  <c r="BI207" i="6"/>
  <c r="BJ207" i="6"/>
  <c r="BK207" i="6"/>
  <c r="BL207" i="6"/>
  <c r="BM207" i="6"/>
  <c r="BN207" i="6"/>
  <c r="BO207" i="6"/>
  <c r="BP207" i="6"/>
  <c r="BQ207" i="6"/>
  <c r="BR207" i="6"/>
  <c r="BS207" i="6"/>
  <c r="BT207" i="6"/>
  <c r="BU207" i="6"/>
  <c r="BV207" i="6"/>
  <c r="BW207" i="6"/>
  <c r="BX207" i="6"/>
  <c r="BY207" i="6"/>
  <c r="BZ207" i="6"/>
  <c r="CA207" i="6"/>
  <c r="CB207" i="6"/>
  <c r="CC207" i="6"/>
  <c r="CD207" i="6"/>
  <c r="CE207" i="6"/>
  <c r="CF207" i="6"/>
  <c r="CG207" i="6"/>
  <c r="CH207" i="6"/>
  <c r="CI207" i="6"/>
  <c r="CJ207" i="6"/>
  <c r="CK207" i="6"/>
  <c r="CL207" i="6"/>
  <c r="CM207" i="6"/>
  <c r="CN207" i="6"/>
  <c r="CO207" i="6"/>
  <c r="CP207" i="6"/>
  <c r="CQ207" i="6"/>
  <c r="CR207" i="6"/>
  <c r="CS207" i="6"/>
  <c r="CT207" i="6"/>
  <c r="CU207" i="6"/>
  <c r="CV207" i="6"/>
  <c r="CW207" i="6"/>
  <c r="CX207" i="6"/>
  <c r="CY207" i="6"/>
  <c r="CZ207" i="6"/>
  <c r="DA207" i="6"/>
  <c r="DB207" i="6"/>
  <c r="DC207" i="6"/>
  <c r="DD207" i="6"/>
  <c r="DE207" i="6"/>
  <c r="DF207" i="6"/>
  <c r="DG207" i="6"/>
  <c r="DH207" i="6"/>
  <c r="DI207" i="6"/>
  <c r="DJ207" i="6"/>
  <c r="DK207" i="6"/>
  <c r="DL207" i="6"/>
  <c r="DM207" i="6"/>
  <c r="DN207" i="6"/>
  <c r="DO207" i="6"/>
  <c r="DP207" i="6"/>
  <c r="DQ207" i="6"/>
  <c r="DR207" i="6"/>
  <c r="DS207" i="6"/>
  <c r="DT207" i="6"/>
  <c r="DU207" i="6"/>
  <c r="DV207" i="6"/>
  <c r="DW207" i="6"/>
  <c r="DX207" i="6"/>
  <c r="DY207" i="6"/>
  <c r="DZ207" i="6"/>
  <c r="EA207" i="6"/>
  <c r="EB207" i="6"/>
  <c r="EC207" i="6"/>
  <c r="ED207" i="6"/>
  <c r="EE207" i="6"/>
  <c r="EF207" i="6"/>
  <c r="EG207" i="6"/>
  <c r="EH207" i="6"/>
  <c r="EI207" i="6"/>
  <c r="EJ207" i="6"/>
  <c r="EK207" i="6"/>
  <c r="EL207" i="6"/>
  <c r="EM207" i="6"/>
  <c r="EN207" i="6"/>
  <c r="EO207" i="6"/>
  <c r="EP207" i="6"/>
  <c r="EQ207" i="6"/>
  <c r="AV206" i="6"/>
  <c r="AW206" i="6"/>
  <c r="AX206" i="6"/>
  <c r="AY206" i="6"/>
  <c r="AZ206" i="6"/>
  <c r="BA206" i="6"/>
  <c r="BB206" i="6"/>
  <c r="BC206" i="6"/>
  <c r="BD206" i="6"/>
  <c r="BE206" i="6"/>
  <c r="BF206" i="6"/>
  <c r="BG206" i="6"/>
  <c r="BH206" i="6"/>
  <c r="BI206" i="6"/>
  <c r="BJ206" i="6"/>
  <c r="BK206" i="6"/>
  <c r="BL206" i="6"/>
  <c r="BM206" i="6"/>
  <c r="BN206" i="6"/>
  <c r="BO206" i="6"/>
  <c r="BP206" i="6"/>
  <c r="BQ206" i="6"/>
  <c r="BR206" i="6"/>
  <c r="BS206" i="6"/>
  <c r="BT206" i="6"/>
  <c r="BU206" i="6"/>
  <c r="BV206" i="6"/>
  <c r="BW206" i="6"/>
  <c r="BX206" i="6"/>
  <c r="BY206" i="6"/>
  <c r="BZ206" i="6"/>
  <c r="CA206" i="6"/>
  <c r="CB206" i="6"/>
  <c r="CC206" i="6"/>
  <c r="CD206" i="6"/>
  <c r="CE206" i="6"/>
  <c r="CF206" i="6"/>
  <c r="CG206" i="6"/>
  <c r="CH206" i="6"/>
  <c r="CI206" i="6"/>
  <c r="CJ206" i="6"/>
  <c r="CK206" i="6"/>
  <c r="CL206" i="6"/>
  <c r="CM206" i="6"/>
  <c r="CN206" i="6"/>
  <c r="CO206" i="6"/>
  <c r="CP206" i="6"/>
  <c r="CQ206" i="6"/>
  <c r="CR206" i="6"/>
  <c r="CS206" i="6"/>
  <c r="CT206" i="6"/>
  <c r="CU206" i="6"/>
  <c r="CV206" i="6"/>
  <c r="CW206" i="6"/>
  <c r="CX206" i="6"/>
  <c r="CY206" i="6"/>
  <c r="CZ206" i="6"/>
  <c r="DA206" i="6"/>
  <c r="DB206" i="6"/>
  <c r="DC206" i="6"/>
  <c r="DD206" i="6"/>
  <c r="DE206" i="6"/>
  <c r="DF206" i="6"/>
  <c r="DG206" i="6"/>
  <c r="DH206" i="6"/>
  <c r="DI206" i="6"/>
  <c r="DJ206" i="6"/>
  <c r="DK206" i="6"/>
  <c r="DL206" i="6"/>
  <c r="DM206" i="6"/>
  <c r="DN206" i="6"/>
  <c r="DO206" i="6"/>
  <c r="DP206" i="6"/>
  <c r="DQ206" i="6"/>
  <c r="DR206" i="6"/>
  <c r="DS206" i="6"/>
  <c r="DT206" i="6"/>
  <c r="DU206" i="6"/>
  <c r="DV206" i="6"/>
  <c r="DW206" i="6"/>
  <c r="DX206" i="6"/>
  <c r="DY206" i="6"/>
  <c r="DZ206" i="6"/>
  <c r="EA206" i="6"/>
  <c r="EB206" i="6"/>
  <c r="EC206" i="6"/>
  <c r="ED206" i="6"/>
  <c r="EE206" i="6"/>
  <c r="EF206" i="6"/>
  <c r="EG206" i="6"/>
  <c r="EH206" i="6"/>
  <c r="EI206" i="6"/>
  <c r="EJ206" i="6"/>
  <c r="EK206" i="6"/>
  <c r="EL206" i="6"/>
  <c r="EM206" i="6"/>
  <c r="EN206" i="6"/>
  <c r="EO206" i="6"/>
  <c r="EP206" i="6"/>
  <c r="EQ206" i="6"/>
  <c r="AV205" i="6"/>
  <c r="AW205" i="6"/>
  <c r="AX205" i="6"/>
  <c r="AY205" i="6"/>
  <c r="AZ205" i="6"/>
  <c r="BA205" i="6"/>
  <c r="BB205" i="6"/>
  <c r="BC205" i="6"/>
  <c r="BD205" i="6"/>
  <c r="BE205" i="6"/>
  <c r="BF205" i="6"/>
  <c r="BG205" i="6"/>
  <c r="BH205" i="6"/>
  <c r="BI205" i="6"/>
  <c r="BJ205" i="6"/>
  <c r="BK205" i="6"/>
  <c r="BL205" i="6"/>
  <c r="BM205" i="6"/>
  <c r="BN205" i="6"/>
  <c r="BO205" i="6"/>
  <c r="BP205" i="6"/>
  <c r="BQ205" i="6"/>
  <c r="BR205" i="6"/>
  <c r="BS205" i="6"/>
  <c r="BT205" i="6"/>
  <c r="BU205" i="6"/>
  <c r="BV205" i="6"/>
  <c r="BW205" i="6"/>
  <c r="BX205" i="6"/>
  <c r="BY205" i="6"/>
  <c r="BZ205" i="6"/>
  <c r="CA205" i="6"/>
  <c r="CB205" i="6"/>
  <c r="CC205" i="6"/>
  <c r="CD205" i="6"/>
  <c r="CE205" i="6"/>
  <c r="CF205" i="6"/>
  <c r="CG205" i="6"/>
  <c r="CH205" i="6"/>
  <c r="CI205" i="6"/>
  <c r="CJ205" i="6"/>
  <c r="CK205" i="6"/>
  <c r="CL205" i="6"/>
  <c r="CM205" i="6"/>
  <c r="CN205" i="6"/>
  <c r="CO205" i="6"/>
  <c r="CP205" i="6"/>
  <c r="CQ205" i="6"/>
  <c r="CR205" i="6"/>
  <c r="CS205" i="6"/>
  <c r="CT205" i="6"/>
  <c r="CU205" i="6"/>
  <c r="CV205" i="6"/>
  <c r="CW205" i="6"/>
  <c r="CX205" i="6"/>
  <c r="CY205" i="6"/>
  <c r="CZ205" i="6"/>
  <c r="DA205" i="6"/>
  <c r="DB205" i="6"/>
  <c r="DC205" i="6"/>
  <c r="DD205" i="6"/>
  <c r="DE205" i="6"/>
  <c r="DF205" i="6"/>
  <c r="DG205" i="6"/>
  <c r="DH205" i="6"/>
  <c r="DI205" i="6"/>
  <c r="DJ205" i="6"/>
  <c r="DK205" i="6"/>
  <c r="DL205" i="6"/>
  <c r="DM205" i="6"/>
  <c r="DN205" i="6"/>
  <c r="DO205" i="6"/>
  <c r="DP205" i="6"/>
  <c r="DQ205" i="6"/>
  <c r="DR205" i="6"/>
  <c r="DS205" i="6"/>
  <c r="DT205" i="6"/>
  <c r="DU205" i="6"/>
  <c r="DV205" i="6"/>
  <c r="DW205" i="6"/>
  <c r="DX205" i="6"/>
  <c r="DY205" i="6"/>
  <c r="DZ205" i="6"/>
  <c r="EA205" i="6"/>
  <c r="EB205" i="6"/>
  <c r="EC205" i="6"/>
  <c r="ED205" i="6"/>
  <c r="EE205" i="6"/>
  <c r="EF205" i="6"/>
  <c r="EG205" i="6"/>
  <c r="EH205" i="6"/>
  <c r="EI205" i="6"/>
  <c r="EJ205" i="6"/>
  <c r="EK205" i="6"/>
  <c r="EL205" i="6"/>
  <c r="EM205" i="6"/>
  <c r="EN205" i="6"/>
  <c r="EO205" i="6"/>
  <c r="EP205" i="6"/>
  <c r="EQ205" i="6"/>
  <c r="AV204" i="6"/>
  <c r="AW204" i="6"/>
  <c r="AX204" i="6"/>
  <c r="AY204" i="6"/>
  <c r="AZ204" i="6"/>
  <c r="BA204" i="6"/>
  <c r="BB204" i="6"/>
  <c r="BC204" i="6"/>
  <c r="BD204" i="6"/>
  <c r="BE204" i="6"/>
  <c r="BF204" i="6"/>
  <c r="BG204" i="6"/>
  <c r="BH204" i="6"/>
  <c r="BI204" i="6"/>
  <c r="BJ204" i="6"/>
  <c r="BK204" i="6"/>
  <c r="BL204" i="6"/>
  <c r="BM204" i="6"/>
  <c r="BN204" i="6"/>
  <c r="BO204" i="6"/>
  <c r="BP204" i="6"/>
  <c r="BQ204" i="6"/>
  <c r="BR204" i="6"/>
  <c r="BS204" i="6"/>
  <c r="BT204" i="6"/>
  <c r="BU204" i="6"/>
  <c r="BV204" i="6"/>
  <c r="BW204" i="6"/>
  <c r="BX204" i="6"/>
  <c r="BY204" i="6"/>
  <c r="BZ204" i="6"/>
  <c r="CA204" i="6"/>
  <c r="CB204" i="6"/>
  <c r="CC204" i="6"/>
  <c r="CD204" i="6"/>
  <c r="CE204" i="6"/>
  <c r="CF204" i="6"/>
  <c r="CG204" i="6"/>
  <c r="CH204" i="6"/>
  <c r="CI204" i="6"/>
  <c r="CJ204" i="6"/>
  <c r="CK204" i="6"/>
  <c r="CL204" i="6"/>
  <c r="CM204" i="6"/>
  <c r="CN204" i="6"/>
  <c r="CO204" i="6"/>
  <c r="CP204" i="6"/>
  <c r="CQ204" i="6"/>
  <c r="CR204" i="6"/>
  <c r="CS204" i="6"/>
  <c r="CT204" i="6"/>
  <c r="CU204" i="6"/>
  <c r="CV204" i="6"/>
  <c r="CW204" i="6"/>
  <c r="CX204" i="6"/>
  <c r="CY204" i="6"/>
  <c r="CZ204" i="6"/>
  <c r="DA204" i="6"/>
  <c r="DB204" i="6"/>
  <c r="DC204" i="6"/>
  <c r="DD204" i="6"/>
  <c r="DE204" i="6"/>
  <c r="DF204" i="6"/>
  <c r="DG204" i="6"/>
  <c r="DH204" i="6"/>
  <c r="DI204" i="6"/>
  <c r="DJ204" i="6"/>
  <c r="DK204" i="6"/>
  <c r="DL204" i="6"/>
  <c r="DM204" i="6"/>
  <c r="DN204" i="6"/>
  <c r="DO204" i="6"/>
  <c r="DP204" i="6"/>
  <c r="DQ204" i="6"/>
  <c r="DR204" i="6"/>
  <c r="DS204" i="6"/>
  <c r="DT204" i="6"/>
  <c r="DU204" i="6"/>
  <c r="DV204" i="6"/>
  <c r="DW204" i="6"/>
  <c r="DX204" i="6"/>
  <c r="DY204" i="6"/>
  <c r="DZ204" i="6"/>
  <c r="EA204" i="6"/>
  <c r="EB204" i="6"/>
  <c r="EC204" i="6"/>
  <c r="ED204" i="6"/>
  <c r="EE204" i="6"/>
  <c r="EF204" i="6"/>
  <c r="EG204" i="6"/>
  <c r="EH204" i="6"/>
  <c r="EI204" i="6"/>
  <c r="EJ204" i="6"/>
  <c r="EK204" i="6"/>
  <c r="EL204" i="6"/>
  <c r="EM204" i="6"/>
  <c r="EN204" i="6"/>
  <c r="EO204" i="6"/>
  <c r="EP204" i="6"/>
  <c r="EQ204" i="6"/>
  <c r="AV203" i="6"/>
  <c r="AW203" i="6"/>
  <c r="AX203" i="6"/>
  <c r="AY203" i="6"/>
  <c r="AZ203" i="6"/>
  <c r="BA203" i="6"/>
  <c r="BB203" i="6"/>
  <c r="BC203" i="6"/>
  <c r="BD203" i="6"/>
  <c r="BE203" i="6"/>
  <c r="BF203" i="6"/>
  <c r="BG203" i="6"/>
  <c r="BH203" i="6"/>
  <c r="BI203" i="6"/>
  <c r="BJ203" i="6"/>
  <c r="BK203" i="6"/>
  <c r="BL203" i="6"/>
  <c r="BM203" i="6"/>
  <c r="BN203" i="6"/>
  <c r="BO203" i="6"/>
  <c r="BP203" i="6"/>
  <c r="BQ203" i="6"/>
  <c r="BR203" i="6"/>
  <c r="BS203" i="6"/>
  <c r="BT203" i="6"/>
  <c r="BU203" i="6"/>
  <c r="BV203" i="6"/>
  <c r="BW203" i="6"/>
  <c r="BX203" i="6"/>
  <c r="BY203" i="6"/>
  <c r="BZ203" i="6"/>
  <c r="CA203" i="6"/>
  <c r="CB203" i="6"/>
  <c r="CC203" i="6"/>
  <c r="CD203" i="6"/>
  <c r="CE203" i="6"/>
  <c r="CF203" i="6"/>
  <c r="CG203" i="6"/>
  <c r="CH203" i="6"/>
  <c r="CI203" i="6"/>
  <c r="CJ203" i="6"/>
  <c r="CK203" i="6"/>
  <c r="CL203" i="6"/>
  <c r="CM203" i="6"/>
  <c r="CN203" i="6"/>
  <c r="CO203" i="6"/>
  <c r="CP203" i="6"/>
  <c r="CQ203" i="6"/>
  <c r="CR203" i="6"/>
  <c r="CS203" i="6"/>
  <c r="CT203" i="6"/>
  <c r="CU203" i="6"/>
  <c r="CV203" i="6"/>
  <c r="CW203" i="6"/>
  <c r="CX203" i="6"/>
  <c r="CY203" i="6"/>
  <c r="CZ203" i="6"/>
  <c r="DA203" i="6"/>
  <c r="DB203" i="6"/>
  <c r="DC203" i="6"/>
  <c r="DD203" i="6"/>
  <c r="DE203" i="6"/>
  <c r="DF203" i="6"/>
  <c r="DG203" i="6"/>
  <c r="DH203" i="6"/>
  <c r="DI203" i="6"/>
  <c r="DJ203" i="6"/>
  <c r="DK203" i="6"/>
  <c r="DL203" i="6"/>
  <c r="DM203" i="6"/>
  <c r="DN203" i="6"/>
  <c r="DO203" i="6"/>
  <c r="DP203" i="6"/>
  <c r="DQ203" i="6"/>
  <c r="DR203" i="6"/>
  <c r="DS203" i="6"/>
  <c r="DT203" i="6"/>
  <c r="DU203" i="6"/>
  <c r="DV203" i="6"/>
  <c r="DW203" i="6"/>
  <c r="DX203" i="6"/>
  <c r="DY203" i="6"/>
  <c r="DZ203" i="6"/>
  <c r="EA203" i="6"/>
  <c r="EB203" i="6"/>
  <c r="EC203" i="6"/>
  <c r="ED203" i="6"/>
  <c r="EE203" i="6"/>
  <c r="EF203" i="6"/>
  <c r="EG203" i="6"/>
  <c r="EH203" i="6"/>
  <c r="EI203" i="6"/>
  <c r="EJ203" i="6"/>
  <c r="EK203" i="6"/>
  <c r="EL203" i="6"/>
  <c r="EM203" i="6"/>
  <c r="EN203" i="6"/>
  <c r="EO203" i="6"/>
  <c r="EP203" i="6"/>
  <c r="EQ203" i="6"/>
  <c r="AV202" i="6"/>
  <c r="AW202" i="6"/>
  <c r="AX202" i="6"/>
  <c r="AY202" i="6"/>
  <c r="AZ202" i="6"/>
  <c r="BA202" i="6"/>
  <c r="BB202" i="6"/>
  <c r="BC202" i="6"/>
  <c r="BD202" i="6"/>
  <c r="BE202" i="6"/>
  <c r="BF202" i="6"/>
  <c r="BG202" i="6"/>
  <c r="BH202" i="6"/>
  <c r="BI202" i="6"/>
  <c r="BJ202" i="6"/>
  <c r="BK202" i="6"/>
  <c r="BL202" i="6"/>
  <c r="BM202" i="6"/>
  <c r="BN202" i="6"/>
  <c r="BO202" i="6"/>
  <c r="BP202" i="6"/>
  <c r="BQ202" i="6"/>
  <c r="BR202" i="6"/>
  <c r="BS202" i="6"/>
  <c r="BT202" i="6"/>
  <c r="BU202" i="6"/>
  <c r="BV202" i="6"/>
  <c r="BW202" i="6"/>
  <c r="BX202" i="6"/>
  <c r="BY202" i="6"/>
  <c r="BZ202" i="6"/>
  <c r="CA202" i="6"/>
  <c r="CB202" i="6"/>
  <c r="CC202" i="6"/>
  <c r="CD202" i="6"/>
  <c r="CE202" i="6"/>
  <c r="CF202" i="6"/>
  <c r="CG202" i="6"/>
  <c r="CH202" i="6"/>
  <c r="CI202" i="6"/>
  <c r="CJ202" i="6"/>
  <c r="CK202" i="6"/>
  <c r="CL202" i="6"/>
  <c r="CM202" i="6"/>
  <c r="CN202" i="6"/>
  <c r="CO202" i="6"/>
  <c r="CP202" i="6"/>
  <c r="CQ202" i="6"/>
  <c r="CR202" i="6"/>
  <c r="CS202" i="6"/>
  <c r="CT202" i="6"/>
  <c r="CU202" i="6"/>
  <c r="CV202" i="6"/>
  <c r="CW202" i="6"/>
  <c r="CX202" i="6"/>
  <c r="CY202" i="6"/>
  <c r="CZ202" i="6"/>
  <c r="DA202" i="6"/>
  <c r="DB202" i="6"/>
  <c r="DC202" i="6"/>
  <c r="DD202" i="6"/>
  <c r="DE202" i="6"/>
  <c r="DF202" i="6"/>
  <c r="DG202" i="6"/>
  <c r="DH202" i="6"/>
  <c r="DI202" i="6"/>
  <c r="DJ202" i="6"/>
  <c r="DK202" i="6"/>
  <c r="DL202" i="6"/>
  <c r="DM202" i="6"/>
  <c r="DN202" i="6"/>
  <c r="DO202" i="6"/>
  <c r="DP202" i="6"/>
  <c r="DQ202" i="6"/>
  <c r="DR202" i="6"/>
  <c r="DS202" i="6"/>
  <c r="DT202" i="6"/>
  <c r="DU202" i="6"/>
  <c r="DV202" i="6"/>
  <c r="DW202" i="6"/>
  <c r="DX202" i="6"/>
  <c r="DY202" i="6"/>
  <c r="DZ202" i="6"/>
  <c r="EA202" i="6"/>
  <c r="EB202" i="6"/>
  <c r="EC202" i="6"/>
  <c r="ED202" i="6"/>
  <c r="EE202" i="6"/>
  <c r="EF202" i="6"/>
  <c r="EG202" i="6"/>
  <c r="EH202" i="6"/>
  <c r="EI202" i="6"/>
  <c r="EJ202" i="6"/>
  <c r="EK202" i="6"/>
  <c r="EL202" i="6"/>
  <c r="EM202" i="6"/>
  <c r="EN202" i="6"/>
  <c r="EO202" i="6"/>
  <c r="EP202" i="6"/>
  <c r="EQ202" i="6"/>
  <c r="AV201" i="6"/>
  <c r="AW201" i="6"/>
  <c r="AX201" i="6"/>
  <c r="AY201" i="6"/>
  <c r="AZ201" i="6"/>
  <c r="BA201" i="6"/>
  <c r="BB201" i="6"/>
  <c r="BC201" i="6"/>
  <c r="BD201" i="6"/>
  <c r="BE201" i="6"/>
  <c r="BF201" i="6"/>
  <c r="BG201" i="6"/>
  <c r="BH201" i="6"/>
  <c r="BI201" i="6"/>
  <c r="BJ201" i="6"/>
  <c r="BK201" i="6"/>
  <c r="BL201" i="6"/>
  <c r="BM201" i="6"/>
  <c r="BN201" i="6"/>
  <c r="BO201" i="6"/>
  <c r="BP201" i="6"/>
  <c r="BQ201" i="6"/>
  <c r="BR201" i="6"/>
  <c r="BS201" i="6"/>
  <c r="BT201" i="6"/>
  <c r="BU201" i="6"/>
  <c r="BV201" i="6"/>
  <c r="BW201" i="6"/>
  <c r="BX201" i="6"/>
  <c r="BY201" i="6"/>
  <c r="BZ201" i="6"/>
  <c r="CA201" i="6"/>
  <c r="CB201" i="6"/>
  <c r="CC201" i="6"/>
  <c r="CD201" i="6"/>
  <c r="CE201" i="6"/>
  <c r="CF201" i="6"/>
  <c r="CG201" i="6"/>
  <c r="CH201" i="6"/>
  <c r="CI201" i="6"/>
  <c r="CJ201" i="6"/>
  <c r="CK201" i="6"/>
  <c r="CL201" i="6"/>
  <c r="CM201" i="6"/>
  <c r="CN201" i="6"/>
  <c r="CO201" i="6"/>
  <c r="CP201" i="6"/>
  <c r="CQ201" i="6"/>
  <c r="CR201" i="6"/>
  <c r="CS201" i="6"/>
  <c r="CT201" i="6"/>
  <c r="CU201" i="6"/>
  <c r="CV201" i="6"/>
  <c r="CW201" i="6"/>
  <c r="CX201" i="6"/>
  <c r="CY201" i="6"/>
  <c r="CZ201" i="6"/>
  <c r="DA201" i="6"/>
  <c r="DB201" i="6"/>
  <c r="DC201" i="6"/>
  <c r="DD201" i="6"/>
  <c r="DE201" i="6"/>
  <c r="DF201" i="6"/>
  <c r="DG201" i="6"/>
  <c r="DH201" i="6"/>
  <c r="DI201" i="6"/>
  <c r="DJ201" i="6"/>
  <c r="DK201" i="6"/>
  <c r="DL201" i="6"/>
  <c r="DM201" i="6"/>
  <c r="DN201" i="6"/>
  <c r="DO201" i="6"/>
  <c r="DP201" i="6"/>
  <c r="DQ201" i="6"/>
  <c r="DR201" i="6"/>
  <c r="DS201" i="6"/>
  <c r="DT201" i="6"/>
  <c r="DU201" i="6"/>
  <c r="DV201" i="6"/>
  <c r="DW201" i="6"/>
  <c r="DX201" i="6"/>
  <c r="DY201" i="6"/>
  <c r="DZ201" i="6"/>
  <c r="EA201" i="6"/>
  <c r="EB201" i="6"/>
  <c r="EC201" i="6"/>
  <c r="ED201" i="6"/>
  <c r="EE201" i="6"/>
  <c r="EF201" i="6"/>
  <c r="EG201" i="6"/>
  <c r="EH201" i="6"/>
  <c r="EI201" i="6"/>
  <c r="EJ201" i="6"/>
  <c r="EK201" i="6"/>
  <c r="EL201" i="6"/>
  <c r="EM201" i="6"/>
  <c r="EN201" i="6"/>
  <c r="EO201" i="6"/>
  <c r="EP201" i="6"/>
  <c r="EQ201" i="6"/>
  <c r="AV200" i="6"/>
  <c r="AW200" i="6"/>
  <c r="AX200" i="6"/>
  <c r="AY200" i="6"/>
  <c r="AZ200" i="6"/>
  <c r="BA200" i="6"/>
  <c r="BB200" i="6"/>
  <c r="BC200" i="6"/>
  <c r="BD200" i="6"/>
  <c r="BE200" i="6"/>
  <c r="BF200" i="6"/>
  <c r="BG200" i="6"/>
  <c r="BH200" i="6"/>
  <c r="BI200" i="6"/>
  <c r="BJ200" i="6"/>
  <c r="BK200" i="6"/>
  <c r="BL200" i="6"/>
  <c r="BM200" i="6"/>
  <c r="BN200" i="6"/>
  <c r="BO200" i="6"/>
  <c r="BP200" i="6"/>
  <c r="BQ200" i="6"/>
  <c r="BR200" i="6"/>
  <c r="BS200" i="6"/>
  <c r="BT200" i="6"/>
  <c r="BU200" i="6"/>
  <c r="BV200" i="6"/>
  <c r="BW200" i="6"/>
  <c r="BX200" i="6"/>
  <c r="BY200" i="6"/>
  <c r="BZ200" i="6"/>
  <c r="CA200" i="6"/>
  <c r="CB200" i="6"/>
  <c r="CC200" i="6"/>
  <c r="CD200" i="6"/>
  <c r="CE200" i="6"/>
  <c r="CF200" i="6"/>
  <c r="CG200" i="6"/>
  <c r="CH200" i="6"/>
  <c r="CI200" i="6"/>
  <c r="CJ200" i="6"/>
  <c r="CK200" i="6"/>
  <c r="CL200" i="6"/>
  <c r="CM200" i="6"/>
  <c r="CN200" i="6"/>
  <c r="CO200" i="6"/>
  <c r="CP200" i="6"/>
  <c r="CQ200" i="6"/>
  <c r="CR200" i="6"/>
  <c r="CS200" i="6"/>
  <c r="CT200" i="6"/>
  <c r="CU200" i="6"/>
  <c r="CV200" i="6"/>
  <c r="CW200" i="6"/>
  <c r="CX200" i="6"/>
  <c r="CY200" i="6"/>
  <c r="CZ200" i="6"/>
  <c r="DA200" i="6"/>
  <c r="DB200" i="6"/>
  <c r="DC200" i="6"/>
  <c r="DD200" i="6"/>
  <c r="DE200" i="6"/>
  <c r="DF200" i="6"/>
  <c r="DG200" i="6"/>
  <c r="DH200" i="6"/>
  <c r="DI200" i="6"/>
  <c r="DJ200" i="6"/>
  <c r="DK200" i="6"/>
  <c r="DL200" i="6"/>
  <c r="DM200" i="6"/>
  <c r="DN200" i="6"/>
  <c r="DO200" i="6"/>
  <c r="DP200" i="6"/>
  <c r="DQ200" i="6"/>
  <c r="DR200" i="6"/>
  <c r="DS200" i="6"/>
  <c r="DT200" i="6"/>
  <c r="DU200" i="6"/>
  <c r="DV200" i="6"/>
  <c r="DW200" i="6"/>
  <c r="DX200" i="6"/>
  <c r="DY200" i="6"/>
  <c r="DZ200" i="6"/>
  <c r="EA200" i="6"/>
  <c r="EB200" i="6"/>
  <c r="EC200" i="6"/>
  <c r="ED200" i="6"/>
  <c r="EE200" i="6"/>
  <c r="EF200" i="6"/>
  <c r="EG200" i="6"/>
  <c r="EH200" i="6"/>
  <c r="EI200" i="6"/>
  <c r="EJ200" i="6"/>
  <c r="EK200" i="6"/>
  <c r="EL200" i="6"/>
  <c r="EM200" i="6"/>
  <c r="EN200" i="6"/>
  <c r="EO200" i="6"/>
  <c r="EP200" i="6"/>
  <c r="EQ200" i="6"/>
  <c r="AV199" i="6"/>
  <c r="AW199" i="6"/>
  <c r="AX199" i="6"/>
  <c r="AY199" i="6"/>
  <c r="AZ199" i="6"/>
  <c r="BA199" i="6"/>
  <c r="BB199" i="6"/>
  <c r="BC199" i="6"/>
  <c r="BD199" i="6"/>
  <c r="BE199" i="6"/>
  <c r="BF199" i="6"/>
  <c r="BG199" i="6"/>
  <c r="BH199" i="6"/>
  <c r="BI199" i="6"/>
  <c r="BJ199" i="6"/>
  <c r="BK199" i="6"/>
  <c r="BL199" i="6"/>
  <c r="BM199" i="6"/>
  <c r="BN199" i="6"/>
  <c r="BO199" i="6"/>
  <c r="BP199" i="6"/>
  <c r="BQ199" i="6"/>
  <c r="BR199" i="6"/>
  <c r="BS199" i="6"/>
  <c r="BT199" i="6"/>
  <c r="BU199" i="6"/>
  <c r="BV199" i="6"/>
  <c r="BW199" i="6"/>
  <c r="BX199" i="6"/>
  <c r="BY199" i="6"/>
  <c r="BZ199" i="6"/>
  <c r="CA199" i="6"/>
  <c r="CB199" i="6"/>
  <c r="CC199" i="6"/>
  <c r="CD199" i="6"/>
  <c r="CE199" i="6"/>
  <c r="CF199" i="6"/>
  <c r="CG199" i="6"/>
  <c r="CH199" i="6"/>
  <c r="CI199" i="6"/>
  <c r="CJ199" i="6"/>
  <c r="CK199" i="6"/>
  <c r="CL199" i="6"/>
  <c r="CM199" i="6"/>
  <c r="CN199" i="6"/>
  <c r="CO199" i="6"/>
  <c r="CP199" i="6"/>
  <c r="CQ199" i="6"/>
  <c r="CR199" i="6"/>
  <c r="CS199" i="6"/>
  <c r="CT199" i="6"/>
  <c r="CU199" i="6"/>
  <c r="CV199" i="6"/>
  <c r="CW199" i="6"/>
  <c r="CX199" i="6"/>
  <c r="CY199" i="6"/>
  <c r="CZ199" i="6"/>
  <c r="DA199" i="6"/>
  <c r="DB199" i="6"/>
  <c r="DC199" i="6"/>
  <c r="DD199" i="6"/>
  <c r="DE199" i="6"/>
  <c r="DF199" i="6"/>
  <c r="DG199" i="6"/>
  <c r="DH199" i="6"/>
  <c r="DI199" i="6"/>
  <c r="DJ199" i="6"/>
  <c r="DK199" i="6"/>
  <c r="DL199" i="6"/>
  <c r="DM199" i="6"/>
  <c r="DN199" i="6"/>
  <c r="DO199" i="6"/>
  <c r="DP199" i="6"/>
  <c r="DQ199" i="6"/>
  <c r="DR199" i="6"/>
  <c r="DS199" i="6"/>
  <c r="DT199" i="6"/>
  <c r="DU199" i="6"/>
  <c r="DV199" i="6"/>
  <c r="DW199" i="6"/>
  <c r="DX199" i="6"/>
  <c r="DY199" i="6"/>
  <c r="DZ199" i="6"/>
  <c r="EA199" i="6"/>
  <c r="EB199" i="6"/>
  <c r="EC199" i="6"/>
  <c r="ED199" i="6"/>
  <c r="EE199" i="6"/>
  <c r="EF199" i="6"/>
  <c r="EG199" i="6"/>
  <c r="EH199" i="6"/>
  <c r="EI199" i="6"/>
  <c r="EJ199" i="6"/>
  <c r="EK199" i="6"/>
  <c r="EL199" i="6"/>
  <c r="EM199" i="6"/>
  <c r="EN199" i="6"/>
  <c r="EO199" i="6"/>
  <c r="EP199" i="6"/>
  <c r="EQ199" i="6"/>
  <c r="AV198" i="6"/>
  <c r="AW198" i="6"/>
  <c r="AX198" i="6"/>
  <c r="AY198" i="6"/>
  <c r="AZ198" i="6"/>
  <c r="BA198" i="6"/>
  <c r="BB198" i="6"/>
  <c r="BC198" i="6"/>
  <c r="BD198" i="6"/>
  <c r="BE198" i="6"/>
  <c r="BF198" i="6"/>
  <c r="BG198" i="6"/>
  <c r="BH198" i="6"/>
  <c r="BI198" i="6"/>
  <c r="BJ198" i="6"/>
  <c r="BK198" i="6"/>
  <c r="BL198" i="6"/>
  <c r="BM198" i="6"/>
  <c r="BN198" i="6"/>
  <c r="BO198" i="6"/>
  <c r="BP198" i="6"/>
  <c r="BQ198" i="6"/>
  <c r="BR198" i="6"/>
  <c r="BS198" i="6"/>
  <c r="BT198" i="6"/>
  <c r="BU198" i="6"/>
  <c r="BV198" i="6"/>
  <c r="BW198" i="6"/>
  <c r="BX198" i="6"/>
  <c r="BY198" i="6"/>
  <c r="BZ198" i="6"/>
  <c r="CA198" i="6"/>
  <c r="CB198" i="6"/>
  <c r="CC198" i="6"/>
  <c r="CD198" i="6"/>
  <c r="CE198" i="6"/>
  <c r="CF198" i="6"/>
  <c r="CG198" i="6"/>
  <c r="CH198" i="6"/>
  <c r="CI198" i="6"/>
  <c r="CJ198" i="6"/>
  <c r="CK198" i="6"/>
  <c r="CL198" i="6"/>
  <c r="CM198" i="6"/>
  <c r="CN198" i="6"/>
  <c r="CO198" i="6"/>
  <c r="CP198" i="6"/>
  <c r="CQ198" i="6"/>
  <c r="CR198" i="6"/>
  <c r="CS198" i="6"/>
  <c r="CT198" i="6"/>
  <c r="CU198" i="6"/>
  <c r="CV198" i="6"/>
  <c r="CW198" i="6"/>
  <c r="CX198" i="6"/>
  <c r="CY198" i="6"/>
  <c r="CZ198" i="6"/>
  <c r="DA198" i="6"/>
  <c r="DB198" i="6"/>
  <c r="DC198" i="6"/>
  <c r="DD198" i="6"/>
  <c r="DE198" i="6"/>
  <c r="DF198" i="6"/>
  <c r="DG198" i="6"/>
  <c r="DH198" i="6"/>
  <c r="DI198" i="6"/>
  <c r="DJ198" i="6"/>
  <c r="DK198" i="6"/>
  <c r="DL198" i="6"/>
  <c r="DM198" i="6"/>
  <c r="DN198" i="6"/>
  <c r="DO198" i="6"/>
  <c r="DP198" i="6"/>
  <c r="DQ198" i="6"/>
  <c r="DR198" i="6"/>
  <c r="DS198" i="6"/>
  <c r="DT198" i="6"/>
  <c r="DU198" i="6"/>
  <c r="DV198" i="6"/>
  <c r="DW198" i="6"/>
  <c r="DX198" i="6"/>
  <c r="DY198" i="6"/>
  <c r="DZ198" i="6"/>
  <c r="EA198" i="6"/>
  <c r="EB198" i="6"/>
  <c r="EC198" i="6"/>
  <c r="ED198" i="6"/>
  <c r="EE198" i="6"/>
  <c r="EF198" i="6"/>
  <c r="EG198" i="6"/>
  <c r="EH198" i="6"/>
  <c r="EI198" i="6"/>
  <c r="EJ198" i="6"/>
  <c r="EK198" i="6"/>
  <c r="EL198" i="6"/>
  <c r="EM198" i="6"/>
  <c r="EN198" i="6"/>
  <c r="EO198" i="6"/>
  <c r="EP198" i="6"/>
  <c r="EQ198" i="6"/>
  <c r="AV197" i="6"/>
  <c r="AW197" i="6"/>
  <c r="AX197" i="6"/>
  <c r="AY197" i="6"/>
  <c r="AZ197" i="6"/>
  <c r="BA197" i="6"/>
  <c r="BB197" i="6"/>
  <c r="BC197" i="6"/>
  <c r="BD197" i="6"/>
  <c r="BE197" i="6"/>
  <c r="BF197" i="6"/>
  <c r="BG197" i="6"/>
  <c r="BH197" i="6"/>
  <c r="BI197" i="6"/>
  <c r="BJ197" i="6"/>
  <c r="BK197" i="6"/>
  <c r="BL197" i="6"/>
  <c r="BM197" i="6"/>
  <c r="BN197" i="6"/>
  <c r="BO197" i="6"/>
  <c r="BP197" i="6"/>
  <c r="BQ197" i="6"/>
  <c r="BR197" i="6"/>
  <c r="BS197" i="6"/>
  <c r="BT197" i="6"/>
  <c r="BU197" i="6"/>
  <c r="BV197" i="6"/>
  <c r="BW197" i="6"/>
  <c r="BX197" i="6"/>
  <c r="BY197" i="6"/>
  <c r="BZ197" i="6"/>
  <c r="CA197" i="6"/>
  <c r="CB197" i="6"/>
  <c r="CC197" i="6"/>
  <c r="CD197" i="6"/>
  <c r="CE197" i="6"/>
  <c r="CF197" i="6"/>
  <c r="CG197" i="6"/>
  <c r="CH197" i="6"/>
  <c r="CI197" i="6"/>
  <c r="CJ197" i="6"/>
  <c r="CK197" i="6"/>
  <c r="CL197" i="6"/>
  <c r="CM197" i="6"/>
  <c r="CN197" i="6"/>
  <c r="CO197" i="6"/>
  <c r="CP197" i="6"/>
  <c r="CQ197" i="6"/>
  <c r="CR197" i="6"/>
  <c r="CS197" i="6"/>
  <c r="CT197" i="6"/>
  <c r="CU197" i="6"/>
  <c r="CV197" i="6"/>
  <c r="CW197" i="6"/>
  <c r="CX197" i="6"/>
  <c r="CY197" i="6"/>
  <c r="CZ197" i="6"/>
  <c r="DA197" i="6"/>
  <c r="DB197" i="6"/>
  <c r="DC197" i="6"/>
  <c r="DD197" i="6"/>
  <c r="DE197" i="6"/>
  <c r="DF197" i="6"/>
  <c r="DG197" i="6"/>
  <c r="DH197" i="6"/>
  <c r="DI197" i="6"/>
  <c r="DJ197" i="6"/>
  <c r="DK197" i="6"/>
  <c r="DL197" i="6"/>
  <c r="DM197" i="6"/>
  <c r="DN197" i="6"/>
  <c r="DO197" i="6"/>
  <c r="DP197" i="6"/>
  <c r="DQ197" i="6"/>
  <c r="DR197" i="6"/>
  <c r="DS197" i="6"/>
  <c r="DT197" i="6"/>
  <c r="DU197" i="6"/>
  <c r="DV197" i="6"/>
  <c r="DW197" i="6"/>
  <c r="DX197" i="6"/>
  <c r="DY197" i="6"/>
  <c r="DZ197" i="6"/>
  <c r="EA197" i="6"/>
  <c r="EB197" i="6"/>
  <c r="EC197" i="6"/>
  <c r="ED197" i="6"/>
  <c r="EE197" i="6"/>
  <c r="EF197" i="6"/>
  <c r="EG197" i="6"/>
  <c r="EH197" i="6"/>
  <c r="EI197" i="6"/>
  <c r="EJ197" i="6"/>
  <c r="EK197" i="6"/>
  <c r="EL197" i="6"/>
  <c r="EM197" i="6"/>
  <c r="EN197" i="6"/>
  <c r="EO197" i="6"/>
  <c r="EP197" i="6"/>
  <c r="EQ197" i="6"/>
  <c r="AV196" i="6"/>
  <c r="AW196" i="6"/>
  <c r="AX196" i="6"/>
  <c r="AY196" i="6"/>
  <c r="AZ196" i="6"/>
  <c r="BA196" i="6"/>
  <c r="BB196" i="6"/>
  <c r="BC196" i="6"/>
  <c r="BD196" i="6"/>
  <c r="BE196" i="6"/>
  <c r="BF196" i="6"/>
  <c r="BG196" i="6"/>
  <c r="BH196" i="6"/>
  <c r="BI196" i="6"/>
  <c r="BJ196" i="6"/>
  <c r="BK196" i="6"/>
  <c r="BL196" i="6"/>
  <c r="BM196" i="6"/>
  <c r="BN196" i="6"/>
  <c r="BO196" i="6"/>
  <c r="BP196" i="6"/>
  <c r="BQ196" i="6"/>
  <c r="BR196" i="6"/>
  <c r="BS196" i="6"/>
  <c r="BT196" i="6"/>
  <c r="BU196" i="6"/>
  <c r="BV196" i="6"/>
  <c r="BW196" i="6"/>
  <c r="BX196" i="6"/>
  <c r="BY196" i="6"/>
  <c r="BZ196" i="6"/>
  <c r="CA196" i="6"/>
  <c r="CB196" i="6"/>
  <c r="CC196" i="6"/>
  <c r="CD196" i="6"/>
  <c r="CE196" i="6"/>
  <c r="CF196" i="6"/>
  <c r="CG196" i="6"/>
  <c r="CH196" i="6"/>
  <c r="CI196" i="6"/>
  <c r="CJ196" i="6"/>
  <c r="CK196" i="6"/>
  <c r="CL196" i="6"/>
  <c r="CM196" i="6"/>
  <c r="CN196" i="6"/>
  <c r="CO196" i="6"/>
  <c r="CP196" i="6"/>
  <c r="CQ196" i="6"/>
  <c r="CR196" i="6"/>
  <c r="CS196" i="6"/>
  <c r="CT196" i="6"/>
  <c r="CU196" i="6"/>
  <c r="CV196" i="6"/>
  <c r="CW196" i="6"/>
  <c r="CX196" i="6"/>
  <c r="CY196" i="6"/>
  <c r="CZ196" i="6"/>
  <c r="DA196" i="6"/>
  <c r="DB196" i="6"/>
  <c r="DC196" i="6"/>
  <c r="DD196" i="6"/>
  <c r="DE196" i="6"/>
  <c r="DF196" i="6"/>
  <c r="DG196" i="6"/>
  <c r="DH196" i="6"/>
  <c r="DI196" i="6"/>
  <c r="DJ196" i="6"/>
  <c r="DK196" i="6"/>
  <c r="DL196" i="6"/>
  <c r="DM196" i="6"/>
  <c r="DN196" i="6"/>
  <c r="DO196" i="6"/>
  <c r="DP196" i="6"/>
  <c r="DQ196" i="6"/>
  <c r="DR196" i="6"/>
  <c r="DS196" i="6"/>
  <c r="DT196" i="6"/>
  <c r="DU196" i="6"/>
  <c r="DV196" i="6"/>
  <c r="DW196" i="6"/>
  <c r="DX196" i="6"/>
  <c r="DY196" i="6"/>
  <c r="DZ196" i="6"/>
  <c r="EA196" i="6"/>
  <c r="EB196" i="6"/>
  <c r="EC196" i="6"/>
  <c r="ED196" i="6"/>
  <c r="EE196" i="6"/>
  <c r="EF196" i="6"/>
  <c r="EG196" i="6"/>
  <c r="EH196" i="6"/>
  <c r="EI196" i="6"/>
  <c r="EJ196" i="6"/>
  <c r="EK196" i="6"/>
  <c r="EL196" i="6"/>
  <c r="EM196" i="6"/>
  <c r="EN196" i="6"/>
  <c r="EO196" i="6"/>
  <c r="EP196" i="6"/>
  <c r="EQ196" i="6"/>
  <c r="AV195" i="6"/>
  <c r="AW195" i="6"/>
  <c r="AX195" i="6"/>
  <c r="AY195" i="6"/>
  <c r="AZ195" i="6"/>
  <c r="BA195" i="6"/>
  <c r="BB195" i="6"/>
  <c r="BC195" i="6"/>
  <c r="BD195" i="6"/>
  <c r="BE195" i="6"/>
  <c r="BF195" i="6"/>
  <c r="BG195" i="6"/>
  <c r="BH195" i="6"/>
  <c r="BI195" i="6"/>
  <c r="BJ195" i="6"/>
  <c r="BK195" i="6"/>
  <c r="BL195" i="6"/>
  <c r="BM195" i="6"/>
  <c r="BN195" i="6"/>
  <c r="BO195" i="6"/>
  <c r="BP195" i="6"/>
  <c r="BQ195" i="6"/>
  <c r="BR195" i="6"/>
  <c r="BS195" i="6"/>
  <c r="BT195" i="6"/>
  <c r="BU195" i="6"/>
  <c r="BV195" i="6"/>
  <c r="BW195" i="6"/>
  <c r="BX195" i="6"/>
  <c r="BY195" i="6"/>
  <c r="BZ195" i="6"/>
  <c r="CA195" i="6"/>
  <c r="CB195" i="6"/>
  <c r="CC195" i="6"/>
  <c r="CD195" i="6"/>
  <c r="CE195" i="6"/>
  <c r="CF195" i="6"/>
  <c r="CG195" i="6"/>
  <c r="CH195" i="6"/>
  <c r="CI195" i="6"/>
  <c r="CJ195" i="6"/>
  <c r="CK195" i="6"/>
  <c r="CL195" i="6"/>
  <c r="CM195" i="6"/>
  <c r="CN195" i="6"/>
  <c r="CO195" i="6"/>
  <c r="CP195" i="6"/>
  <c r="CQ195" i="6"/>
  <c r="CR195" i="6"/>
  <c r="CS195" i="6"/>
  <c r="CT195" i="6"/>
  <c r="CU195" i="6"/>
  <c r="CV195" i="6"/>
  <c r="CW195" i="6"/>
  <c r="CX195" i="6"/>
  <c r="CY195" i="6"/>
  <c r="CZ195" i="6"/>
  <c r="DA195" i="6"/>
  <c r="DB195" i="6"/>
  <c r="DC195" i="6"/>
  <c r="DD195" i="6"/>
  <c r="DE195" i="6"/>
  <c r="DF195" i="6"/>
  <c r="DG195" i="6"/>
  <c r="DH195" i="6"/>
  <c r="DI195" i="6"/>
  <c r="DJ195" i="6"/>
  <c r="DK195" i="6"/>
  <c r="DL195" i="6"/>
  <c r="DM195" i="6"/>
  <c r="DN195" i="6"/>
  <c r="DO195" i="6"/>
  <c r="DP195" i="6"/>
  <c r="DQ195" i="6"/>
  <c r="DR195" i="6"/>
  <c r="DS195" i="6"/>
  <c r="DT195" i="6"/>
  <c r="DU195" i="6"/>
  <c r="DV195" i="6"/>
  <c r="DW195" i="6"/>
  <c r="DX195" i="6"/>
  <c r="DY195" i="6"/>
  <c r="DZ195" i="6"/>
  <c r="EA195" i="6"/>
  <c r="EB195" i="6"/>
  <c r="EC195" i="6"/>
  <c r="ED195" i="6"/>
  <c r="EE195" i="6"/>
  <c r="EF195" i="6"/>
  <c r="EG195" i="6"/>
  <c r="EH195" i="6"/>
  <c r="EI195" i="6"/>
  <c r="EJ195" i="6"/>
  <c r="EK195" i="6"/>
  <c r="EL195" i="6"/>
  <c r="EM195" i="6"/>
  <c r="EN195" i="6"/>
  <c r="EO195" i="6"/>
  <c r="EP195" i="6"/>
  <c r="EQ195" i="6"/>
  <c r="AV194" i="6"/>
  <c r="AW194" i="6"/>
  <c r="AX194" i="6"/>
  <c r="AY194" i="6"/>
  <c r="AZ194" i="6"/>
  <c r="BA194" i="6"/>
  <c r="BB194" i="6"/>
  <c r="BC194" i="6"/>
  <c r="BD194" i="6"/>
  <c r="BE194" i="6"/>
  <c r="BF194" i="6"/>
  <c r="BG194" i="6"/>
  <c r="BH194" i="6"/>
  <c r="BI194" i="6"/>
  <c r="BJ194" i="6"/>
  <c r="BK194" i="6"/>
  <c r="BL194" i="6"/>
  <c r="BM194" i="6"/>
  <c r="BN194" i="6"/>
  <c r="BO194" i="6"/>
  <c r="BP194" i="6"/>
  <c r="BQ194" i="6"/>
  <c r="BR194" i="6"/>
  <c r="BS194" i="6"/>
  <c r="BT194" i="6"/>
  <c r="BU194" i="6"/>
  <c r="BV194" i="6"/>
  <c r="BW194" i="6"/>
  <c r="BX194" i="6"/>
  <c r="BY194" i="6"/>
  <c r="BZ194" i="6"/>
  <c r="CA194" i="6"/>
  <c r="CB194" i="6"/>
  <c r="CC194" i="6"/>
  <c r="CD194" i="6"/>
  <c r="CE194" i="6"/>
  <c r="CF194" i="6"/>
  <c r="CG194" i="6"/>
  <c r="CH194" i="6"/>
  <c r="CI194" i="6"/>
  <c r="CJ194" i="6"/>
  <c r="CK194" i="6"/>
  <c r="CL194" i="6"/>
  <c r="CM194" i="6"/>
  <c r="CN194" i="6"/>
  <c r="CO194" i="6"/>
  <c r="CP194" i="6"/>
  <c r="CQ194" i="6"/>
  <c r="CR194" i="6"/>
  <c r="CS194" i="6"/>
  <c r="CT194" i="6"/>
  <c r="CU194" i="6"/>
  <c r="CV194" i="6"/>
  <c r="CW194" i="6"/>
  <c r="CX194" i="6"/>
  <c r="CY194" i="6"/>
  <c r="CZ194" i="6"/>
  <c r="DA194" i="6"/>
  <c r="DB194" i="6"/>
  <c r="DC194" i="6"/>
  <c r="DD194" i="6"/>
  <c r="DE194" i="6"/>
  <c r="DF194" i="6"/>
  <c r="DG194" i="6"/>
  <c r="DH194" i="6"/>
  <c r="DI194" i="6"/>
  <c r="DJ194" i="6"/>
  <c r="DK194" i="6"/>
  <c r="DL194" i="6"/>
  <c r="DM194" i="6"/>
  <c r="DN194" i="6"/>
  <c r="DO194" i="6"/>
  <c r="DP194" i="6"/>
  <c r="DQ194" i="6"/>
  <c r="DR194" i="6"/>
  <c r="DS194" i="6"/>
  <c r="DT194" i="6"/>
  <c r="DU194" i="6"/>
  <c r="DV194" i="6"/>
  <c r="DW194" i="6"/>
  <c r="DX194" i="6"/>
  <c r="DY194" i="6"/>
  <c r="DZ194" i="6"/>
  <c r="EA194" i="6"/>
  <c r="EB194" i="6"/>
  <c r="EC194" i="6"/>
  <c r="ED194" i="6"/>
  <c r="EE194" i="6"/>
  <c r="EF194" i="6"/>
  <c r="EG194" i="6"/>
  <c r="EH194" i="6"/>
  <c r="EI194" i="6"/>
  <c r="EJ194" i="6"/>
  <c r="EK194" i="6"/>
  <c r="EL194" i="6"/>
  <c r="EM194" i="6"/>
  <c r="EN194" i="6"/>
  <c r="EO194" i="6"/>
  <c r="EP194" i="6"/>
  <c r="EQ194" i="6"/>
  <c r="AV193" i="6"/>
  <c r="AW193" i="6"/>
  <c r="AX193" i="6"/>
  <c r="AY193" i="6"/>
  <c r="AZ193" i="6"/>
  <c r="BA193" i="6"/>
  <c r="BB193" i="6"/>
  <c r="BC193" i="6"/>
  <c r="BD193" i="6"/>
  <c r="BE193" i="6"/>
  <c r="BF193" i="6"/>
  <c r="BG193" i="6"/>
  <c r="BH193" i="6"/>
  <c r="BI193" i="6"/>
  <c r="BJ193" i="6"/>
  <c r="BK193" i="6"/>
  <c r="BL193" i="6"/>
  <c r="BM193" i="6"/>
  <c r="BN193" i="6"/>
  <c r="BO193" i="6"/>
  <c r="BP193" i="6"/>
  <c r="BQ193" i="6"/>
  <c r="BR193" i="6"/>
  <c r="BS193" i="6"/>
  <c r="BT193" i="6"/>
  <c r="BU193" i="6"/>
  <c r="BV193" i="6"/>
  <c r="BW193" i="6"/>
  <c r="BX193" i="6"/>
  <c r="BY193" i="6"/>
  <c r="BZ193" i="6"/>
  <c r="CA193" i="6"/>
  <c r="CB193" i="6"/>
  <c r="CC193" i="6"/>
  <c r="CD193" i="6"/>
  <c r="CE193" i="6"/>
  <c r="CF193" i="6"/>
  <c r="CG193" i="6"/>
  <c r="CH193" i="6"/>
  <c r="CI193" i="6"/>
  <c r="CJ193" i="6"/>
  <c r="CK193" i="6"/>
  <c r="CL193" i="6"/>
  <c r="CM193" i="6"/>
  <c r="CN193" i="6"/>
  <c r="CO193" i="6"/>
  <c r="CP193" i="6"/>
  <c r="CQ193" i="6"/>
  <c r="CR193" i="6"/>
  <c r="CS193" i="6"/>
  <c r="CT193" i="6"/>
  <c r="CU193" i="6"/>
  <c r="CV193" i="6"/>
  <c r="CW193" i="6"/>
  <c r="CX193" i="6"/>
  <c r="CY193" i="6"/>
  <c r="CZ193" i="6"/>
  <c r="DA193" i="6"/>
  <c r="DB193" i="6"/>
  <c r="DC193" i="6"/>
  <c r="DD193" i="6"/>
  <c r="DE193" i="6"/>
  <c r="DF193" i="6"/>
  <c r="DG193" i="6"/>
  <c r="DH193" i="6"/>
  <c r="DI193" i="6"/>
  <c r="DJ193" i="6"/>
  <c r="DK193" i="6"/>
  <c r="DL193" i="6"/>
  <c r="DM193" i="6"/>
  <c r="DN193" i="6"/>
  <c r="DO193" i="6"/>
  <c r="DP193" i="6"/>
  <c r="DQ193" i="6"/>
  <c r="DR193" i="6"/>
  <c r="DS193" i="6"/>
  <c r="DT193" i="6"/>
  <c r="DU193" i="6"/>
  <c r="DV193" i="6"/>
  <c r="DW193" i="6"/>
  <c r="DX193" i="6"/>
  <c r="DY193" i="6"/>
  <c r="DZ193" i="6"/>
  <c r="EA193" i="6"/>
  <c r="EB193" i="6"/>
  <c r="EC193" i="6"/>
  <c r="ED193" i="6"/>
  <c r="EE193" i="6"/>
  <c r="EF193" i="6"/>
  <c r="EG193" i="6"/>
  <c r="EH193" i="6"/>
  <c r="EI193" i="6"/>
  <c r="EJ193" i="6"/>
  <c r="EK193" i="6"/>
  <c r="EL193" i="6"/>
  <c r="EM193" i="6"/>
  <c r="EN193" i="6"/>
  <c r="EO193" i="6"/>
  <c r="EP193" i="6"/>
  <c r="EQ193" i="6"/>
  <c r="AV192" i="6"/>
  <c r="AW192" i="6"/>
  <c r="AX192" i="6"/>
  <c r="AY192" i="6"/>
  <c r="AZ192" i="6"/>
  <c r="BA192" i="6"/>
  <c r="BB192" i="6"/>
  <c r="BC192" i="6"/>
  <c r="BD192" i="6"/>
  <c r="BE192" i="6"/>
  <c r="BF192" i="6"/>
  <c r="BG192" i="6"/>
  <c r="BH192" i="6"/>
  <c r="BI192" i="6"/>
  <c r="BJ192" i="6"/>
  <c r="BK192" i="6"/>
  <c r="BL192" i="6"/>
  <c r="BM192" i="6"/>
  <c r="BN192" i="6"/>
  <c r="BO192" i="6"/>
  <c r="BP192" i="6"/>
  <c r="BQ192" i="6"/>
  <c r="BR192" i="6"/>
  <c r="BS192" i="6"/>
  <c r="BT192" i="6"/>
  <c r="BU192" i="6"/>
  <c r="BV192" i="6"/>
  <c r="BW192" i="6"/>
  <c r="BX192" i="6"/>
  <c r="BY192" i="6"/>
  <c r="BZ192" i="6"/>
  <c r="CA192" i="6"/>
  <c r="CB192" i="6"/>
  <c r="CC192" i="6"/>
  <c r="CD192" i="6"/>
  <c r="CE192" i="6"/>
  <c r="CF192" i="6"/>
  <c r="CG192" i="6"/>
  <c r="CH192" i="6"/>
  <c r="CI192" i="6"/>
  <c r="CJ192" i="6"/>
  <c r="CK192" i="6"/>
  <c r="CL192" i="6"/>
  <c r="CM192" i="6"/>
  <c r="CN192" i="6"/>
  <c r="CO192" i="6"/>
  <c r="CP192" i="6"/>
  <c r="CQ192" i="6"/>
  <c r="CR192" i="6"/>
  <c r="CS192" i="6"/>
  <c r="CT192" i="6"/>
  <c r="CU192" i="6"/>
  <c r="CV192" i="6"/>
  <c r="CW192" i="6"/>
  <c r="CX192" i="6"/>
  <c r="CY192" i="6"/>
  <c r="CZ192" i="6"/>
  <c r="DA192" i="6"/>
  <c r="DB192" i="6"/>
  <c r="DC192" i="6"/>
  <c r="DD192" i="6"/>
  <c r="DE192" i="6"/>
  <c r="DF192" i="6"/>
  <c r="DG192" i="6"/>
  <c r="DH192" i="6"/>
  <c r="DI192" i="6"/>
  <c r="DJ192" i="6"/>
  <c r="DK192" i="6"/>
  <c r="DL192" i="6"/>
  <c r="DM192" i="6"/>
  <c r="DN192" i="6"/>
  <c r="DO192" i="6"/>
  <c r="DP192" i="6"/>
  <c r="DQ192" i="6"/>
  <c r="DR192" i="6"/>
  <c r="DS192" i="6"/>
  <c r="DT192" i="6"/>
  <c r="DU192" i="6"/>
  <c r="DV192" i="6"/>
  <c r="DW192" i="6"/>
  <c r="DX192" i="6"/>
  <c r="DY192" i="6"/>
  <c r="DZ192" i="6"/>
  <c r="EA192" i="6"/>
  <c r="EB192" i="6"/>
  <c r="EC192" i="6"/>
  <c r="ED192" i="6"/>
  <c r="EE192" i="6"/>
  <c r="EF192" i="6"/>
  <c r="EG192" i="6"/>
  <c r="EH192" i="6"/>
  <c r="EI192" i="6"/>
  <c r="EJ192" i="6"/>
  <c r="EK192" i="6"/>
  <c r="EL192" i="6"/>
  <c r="EM192" i="6"/>
  <c r="EN192" i="6"/>
  <c r="EO192" i="6"/>
  <c r="EP192" i="6"/>
  <c r="EQ192" i="6"/>
  <c r="AV191" i="6"/>
  <c r="AW191" i="6"/>
  <c r="AX191" i="6"/>
  <c r="AY191" i="6"/>
  <c r="AZ191" i="6"/>
  <c r="BA191" i="6"/>
  <c r="BB191" i="6"/>
  <c r="BC191" i="6"/>
  <c r="BD191" i="6"/>
  <c r="BE191" i="6"/>
  <c r="BF191" i="6"/>
  <c r="BG191" i="6"/>
  <c r="BH191" i="6"/>
  <c r="BI191" i="6"/>
  <c r="BJ191" i="6"/>
  <c r="BK191" i="6"/>
  <c r="BL191" i="6"/>
  <c r="BM191" i="6"/>
  <c r="BN191" i="6"/>
  <c r="BO191" i="6"/>
  <c r="BP191" i="6"/>
  <c r="BQ191" i="6"/>
  <c r="BR191" i="6"/>
  <c r="BS191" i="6"/>
  <c r="BT191" i="6"/>
  <c r="BU191" i="6"/>
  <c r="BV191" i="6"/>
  <c r="BW191" i="6"/>
  <c r="BX191" i="6"/>
  <c r="BY191" i="6"/>
  <c r="BZ191" i="6"/>
  <c r="CA191" i="6"/>
  <c r="CB191" i="6"/>
  <c r="CC191" i="6"/>
  <c r="CD191" i="6"/>
  <c r="CE191" i="6"/>
  <c r="CF191" i="6"/>
  <c r="CG191" i="6"/>
  <c r="CH191" i="6"/>
  <c r="CI191" i="6"/>
  <c r="CJ191" i="6"/>
  <c r="CK191" i="6"/>
  <c r="CL191" i="6"/>
  <c r="CM191" i="6"/>
  <c r="CN191" i="6"/>
  <c r="CO191" i="6"/>
  <c r="CP191" i="6"/>
  <c r="CQ191" i="6"/>
  <c r="CR191" i="6"/>
  <c r="CS191" i="6"/>
  <c r="CT191" i="6"/>
  <c r="CU191" i="6"/>
  <c r="CV191" i="6"/>
  <c r="CW191" i="6"/>
  <c r="CX191" i="6"/>
  <c r="CY191" i="6"/>
  <c r="CZ191" i="6"/>
  <c r="DA191" i="6"/>
  <c r="DB191" i="6"/>
  <c r="DC191" i="6"/>
  <c r="DD191" i="6"/>
  <c r="DE191" i="6"/>
  <c r="DF191" i="6"/>
  <c r="DG191" i="6"/>
  <c r="DH191" i="6"/>
  <c r="DI191" i="6"/>
  <c r="DJ191" i="6"/>
  <c r="DK191" i="6"/>
  <c r="DL191" i="6"/>
  <c r="DM191" i="6"/>
  <c r="DN191" i="6"/>
  <c r="DO191" i="6"/>
  <c r="DP191" i="6"/>
  <c r="DQ191" i="6"/>
  <c r="DR191" i="6"/>
  <c r="DS191" i="6"/>
  <c r="DT191" i="6"/>
  <c r="DU191" i="6"/>
  <c r="DV191" i="6"/>
  <c r="DW191" i="6"/>
  <c r="DX191" i="6"/>
  <c r="DY191" i="6"/>
  <c r="DZ191" i="6"/>
  <c r="EA191" i="6"/>
  <c r="EB191" i="6"/>
  <c r="EC191" i="6"/>
  <c r="ED191" i="6"/>
  <c r="EE191" i="6"/>
  <c r="EF191" i="6"/>
  <c r="EG191" i="6"/>
  <c r="EH191" i="6"/>
  <c r="EI191" i="6"/>
  <c r="EJ191" i="6"/>
  <c r="EK191" i="6"/>
  <c r="EL191" i="6"/>
  <c r="EM191" i="6"/>
  <c r="EN191" i="6"/>
  <c r="EO191" i="6"/>
  <c r="EP191" i="6"/>
  <c r="EQ191" i="6"/>
  <c r="AV190" i="6"/>
  <c r="AW190" i="6"/>
  <c r="AX190" i="6"/>
  <c r="AY190" i="6"/>
  <c r="AZ190" i="6"/>
  <c r="BA190" i="6"/>
  <c r="BB190" i="6"/>
  <c r="BC190" i="6"/>
  <c r="BD190" i="6"/>
  <c r="BE190" i="6"/>
  <c r="BF190" i="6"/>
  <c r="BG190" i="6"/>
  <c r="BH190" i="6"/>
  <c r="BI190" i="6"/>
  <c r="BJ190" i="6"/>
  <c r="BK190" i="6"/>
  <c r="BL190" i="6"/>
  <c r="BM190" i="6"/>
  <c r="BN190" i="6"/>
  <c r="BO190" i="6"/>
  <c r="BP190" i="6"/>
  <c r="BQ190" i="6"/>
  <c r="BR190" i="6"/>
  <c r="BS190" i="6"/>
  <c r="BT190" i="6"/>
  <c r="BU190" i="6"/>
  <c r="BV190" i="6"/>
  <c r="BW190" i="6"/>
  <c r="BX190" i="6"/>
  <c r="BY190" i="6"/>
  <c r="BZ190" i="6"/>
  <c r="CA190" i="6"/>
  <c r="CB190" i="6"/>
  <c r="CC190" i="6"/>
  <c r="CD190" i="6"/>
  <c r="CE190" i="6"/>
  <c r="CF190" i="6"/>
  <c r="CG190" i="6"/>
  <c r="CH190" i="6"/>
  <c r="CI190" i="6"/>
  <c r="CJ190" i="6"/>
  <c r="CK190" i="6"/>
  <c r="CL190" i="6"/>
  <c r="CM190" i="6"/>
  <c r="CN190" i="6"/>
  <c r="CO190" i="6"/>
  <c r="CP190" i="6"/>
  <c r="CQ190" i="6"/>
  <c r="CR190" i="6"/>
  <c r="CS190" i="6"/>
  <c r="CT190" i="6"/>
  <c r="CU190" i="6"/>
  <c r="CV190" i="6"/>
  <c r="CW190" i="6"/>
  <c r="CX190" i="6"/>
  <c r="CY190" i="6"/>
  <c r="CZ190" i="6"/>
  <c r="DA190" i="6"/>
  <c r="DB190" i="6"/>
  <c r="DC190" i="6"/>
  <c r="DD190" i="6"/>
  <c r="DE190" i="6"/>
  <c r="DF190" i="6"/>
  <c r="DG190" i="6"/>
  <c r="DH190" i="6"/>
  <c r="DI190" i="6"/>
  <c r="DJ190" i="6"/>
  <c r="DK190" i="6"/>
  <c r="DL190" i="6"/>
  <c r="DM190" i="6"/>
  <c r="DN190" i="6"/>
  <c r="DO190" i="6"/>
  <c r="DP190" i="6"/>
  <c r="DQ190" i="6"/>
  <c r="DR190" i="6"/>
  <c r="DS190" i="6"/>
  <c r="DT190" i="6"/>
  <c r="DU190" i="6"/>
  <c r="DV190" i="6"/>
  <c r="DW190" i="6"/>
  <c r="DX190" i="6"/>
  <c r="DY190" i="6"/>
  <c r="DZ190" i="6"/>
  <c r="EA190" i="6"/>
  <c r="EB190" i="6"/>
  <c r="EC190" i="6"/>
  <c r="ED190" i="6"/>
  <c r="EE190" i="6"/>
  <c r="EF190" i="6"/>
  <c r="EG190" i="6"/>
  <c r="EH190" i="6"/>
  <c r="EI190" i="6"/>
  <c r="EJ190" i="6"/>
  <c r="EK190" i="6"/>
  <c r="EL190" i="6"/>
  <c r="EM190" i="6"/>
  <c r="EN190" i="6"/>
  <c r="EO190" i="6"/>
  <c r="EP190" i="6"/>
  <c r="EQ190" i="6"/>
  <c r="AV189" i="6"/>
  <c r="AW189" i="6"/>
  <c r="AX189" i="6"/>
  <c r="AY189" i="6"/>
  <c r="AZ189" i="6"/>
  <c r="BA189" i="6"/>
  <c r="BB189" i="6"/>
  <c r="BC189" i="6"/>
  <c r="BD189" i="6"/>
  <c r="BE189" i="6"/>
  <c r="BF189" i="6"/>
  <c r="BG189" i="6"/>
  <c r="BH189" i="6"/>
  <c r="BI189" i="6"/>
  <c r="BJ189" i="6"/>
  <c r="BK189" i="6"/>
  <c r="BL189" i="6"/>
  <c r="BM189" i="6"/>
  <c r="BN189" i="6"/>
  <c r="BO189" i="6"/>
  <c r="BP189" i="6"/>
  <c r="BQ189" i="6"/>
  <c r="BR189" i="6"/>
  <c r="BS189" i="6"/>
  <c r="BT189" i="6"/>
  <c r="BU189" i="6"/>
  <c r="BV189" i="6"/>
  <c r="BW189" i="6"/>
  <c r="BX189" i="6"/>
  <c r="BY189" i="6"/>
  <c r="BZ189" i="6"/>
  <c r="CA189" i="6"/>
  <c r="CB189" i="6"/>
  <c r="CC189" i="6"/>
  <c r="CD189" i="6"/>
  <c r="CE189" i="6"/>
  <c r="CF189" i="6"/>
  <c r="CG189" i="6"/>
  <c r="CH189" i="6"/>
  <c r="CI189" i="6"/>
  <c r="CJ189" i="6"/>
  <c r="CK189" i="6"/>
  <c r="CL189" i="6"/>
  <c r="CM189" i="6"/>
  <c r="CN189" i="6"/>
  <c r="CO189" i="6"/>
  <c r="CP189" i="6"/>
  <c r="CQ189" i="6"/>
  <c r="CR189" i="6"/>
  <c r="CS189" i="6"/>
  <c r="CT189" i="6"/>
  <c r="CU189" i="6"/>
  <c r="CV189" i="6"/>
  <c r="CW189" i="6"/>
  <c r="CX189" i="6"/>
  <c r="CY189" i="6"/>
  <c r="CZ189" i="6"/>
  <c r="DA189" i="6"/>
  <c r="DB189" i="6"/>
  <c r="DC189" i="6"/>
  <c r="DD189" i="6"/>
  <c r="DE189" i="6"/>
  <c r="DF189" i="6"/>
  <c r="DG189" i="6"/>
  <c r="DH189" i="6"/>
  <c r="DI189" i="6"/>
  <c r="DJ189" i="6"/>
  <c r="DK189" i="6"/>
  <c r="DL189" i="6"/>
  <c r="DM189" i="6"/>
  <c r="DN189" i="6"/>
  <c r="DO189" i="6"/>
  <c r="DP189" i="6"/>
  <c r="DQ189" i="6"/>
  <c r="DR189" i="6"/>
  <c r="DS189" i="6"/>
  <c r="DT189" i="6"/>
  <c r="DU189" i="6"/>
  <c r="DV189" i="6"/>
  <c r="DW189" i="6"/>
  <c r="DX189" i="6"/>
  <c r="DY189" i="6"/>
  <c r="DZ189" i="6"/>
  <c r="EA189" i="6"/>
  <c r="EB189" i="6"/>
  <c r="EC189" i="6"/>
  <c r="ED189" i="6"/>
  <c r="EE189" i="6"/>
  <c r="EF189" i="6"/>
  <c r="EG189" i="6"/>
  <c r="EH189" i="6"/>
  <c r="EI189" i="6"/>
  <c r="EJ189" i="6"/>
  <c r="EK189" i="6"/>
  <c r="EL189" i="6"/>
  <c r="EM189" i="6"/>
  <c r="EN189" i="6"/>
  <c r="EO189" i="6"/>
  <c r="EP189" i="6"/>
  <c r="EQ189" i="6"/>
  <c r="AV188" i="6"/>
  <c r="AW188" i="6"/>
  <c r="AX188" i="6"/>
  <c r="AY188" i="6"/>
  <c r="AZ188" i="6"/>
  <c r="BA188" i="6"/>
  <c r="BB188" i="6"/>
  <c r="BC188" i="6"/>
  <c r="BD188" i="6"/>
  <c r="BE188" i="6"/>
  <c r="BF188" i="6"/>
  <c r="BG188" i="6"/>
  <c r="BH188" i="6"/>
  <c r="BI188" i="6"/>
  <c r="BJ188" i="6"/>
  <c r="BK188" i="6"/>
  <c r="BL188" i="6"/>
  <c r="BM188" i="6"/>
  <c r="BN188" i="6"/>
  <c r="BO188" i="6"/>
  <c r="BP188" i="6"/>
  <c r="BQ188" i="6"/>
  <c r="BR188" i="6"/>
  <c r="BS188" i="6"/>
  <c r="BT188" i="6"/>
  <c r="BU188" i="6"/>
  <c r="BV188" i="6"/>
  <c r="BW188" i="6"/>
  <c r="BX188" i="6"/>
  <c r="BY188" i="6"/>
  <c r="BZ188" i="6"/>
  <c r="CA188" i="6"/>
  <c r="CB188" i="6"/>
  <c r="CC188" i="6"/>
  <c r="CD188" i="6"/>
  <c r="CE188" i="6"/>
  <c r="CF188" i="6"/>
  <c r="CG188" i="6"/>
  <c r="CH188" i="6"/>
  <c r="CI188" i="6"/>
  <c r="CJ188" i="6"/>
  <c r="CK188" i="6"/>
  <c r="CL188" i="6"/>
  <c r="CM188" i="6"/>
  <c r="CN188" i="6"/>
  <c r="CO188" i="6"/>
  <c r="CP188" i="6"/>
  <c r="CQ188" i="6"/>
  <c r="CR188" i="6"/>
  <c r="CS188" i="6"/>
  <c r="CT188" i="6"/>
  <c r="CU188" i="6"/>
  <c r="CV188" i="6"/>
  <c r="CW188" i="6"/>
  <c r="CX188" i="6"/>
  <c r="CY188" i="6"/>
  <c r="CZ188" i="6"/>
  <c r="DA188" i="6"/>
  <c r="DB188" i="6"/>
  <c r="DC188" i="6"/>
  <c r="DD188" i="6"/>
  <c r="DE188" i="6"/>
  <c r="DF188" i="6"/>
  <c r="DG188" i="6"/>
  <c r="DH188" i="6"/>
  <c r="DI188" i="6"/>
  <c r="DJ188" i="6"/>
  <c r="DK188" i="6"/>
  <c r="DL188" i="6"/>
  <c r="DM188" i="6"/>
  <c r="DN188" i="6"/>
  <c r="DO188" i="6"/>
  <c r="DP188" i="6"/>
  <c r="DQ188" i="6"/>
  <c r="DR188" i="6"/>
  <c r="DS188" i="6"/>
  <c r="DT188" i="6"/>
  <c r="DU188" i="6"/>
  <c r="DV188" i="6"/>
  <c r="DW188" i="6"/>
  <c r="DX188" i="6"/>
  <c r="DY188" i="6"/>
  <c r="DZ188" i="6"/>
  <c r="EA188" i="6"/>
  <c r="EB188" i="6"/>
  <c r="EC188" i="6"/>
  <c r="ED188" i="6"/>
  <c r="EE188" i="6"/>
  <c r="EF188" i="6"/>
  <c r="EG188" i="6"/>
  <c r="EH188" i="6"/>
  <c r="EI188" i="6"/>
  <c r="EJ188" i="6"/>
  <c r="EK188" i="6"/>
  <c r="EL188" i="6"/>
  <c r="EM188" i="6"/>
  <c r="EN188" i="6"/>
  <c r="EO188" i="6"/>
  <c r="EP188" i="6"/>
  <c r="EQ188" i="6"/>
  <c r="AV187" i="6"/>
  <c r="AW187" i="6"/>
  <c r="AX187" i="6"/>
  <c r="AY187" i="6"/>
  <c r="AZ187" i="6"/>
  <c r="BA187" i="6"/>
  <c r="BB187" i="6"/>
  <c r="BC187" i="6"/>
  <c r="BD187" i="6"/>
  <c r="BE187" i="6"/>
  <c r="BF187" i="6"/>
  <c r="BG187" i="6"/>
  <c r="BH187" i="6"/>
  <c r="BI187" i="6"/>
  <c r="BJ187" i="6"/>
  <c r="BK187" i="6"/>
  <c r="BL187" i="6"/>
  <c r="BM187" i="6"/>
  <c r="BN187" i="6"/>
  <c r="BO187" i="6"/>
  <c r="BP187" i="6"/>
  <c r="BQ187" i="6"/>
  <c r="BR187" i="6"/>
  <c r="BS187" i="6"/>
  <c r="BT187" i="6"/>
  <c r="BU187" i="6"/>
  <c r="BV187" i="6"/>
  <c r="BW187" i="6"/>
  <c r="BX187" i="6"/>
  <c r="BY187" i="6"/>
  <c r="BZ187" i="6"/>
  <c r="CA187" i="6"/>
  <c r="CB187" i="6"/>
  <c r="CC187" i="6"/>
  <c r="CD187" i="6"/>
  <c r="CE187" i="6"/>
  <c r="CF187" i="6"/>
  <c r="CG187" i="6"/>
  <c r="CH187" i="6"/>
  <c r="CI187" i="6"/>
  <c r="CJ187" i="6"/>
  <c r="CK187" i="6"/>
  <c r="CL187" i="6"/>
  <c r="CM187" i="6"/>
  <c r="CN187" i="6"/>
  <c r="CO187" i="6"/>
  <c r="CP187" i="6"/>
  <c r="CQ187" i="6"/>
  <c r="CR187" i="6"/>
  <c r="CS187" i="6"/>
  <c r="CT187" i="6"/>
  <c r="CU187" i="6"/>
  <c r="CV187" i="6"/>
  <c r="CW187" i="6"/>
  <c r="CX187" i="6"/>
  <c r="CY187" i="6"/>
  <c r="CZ187" i="6"/>
  <c r="DA187" i="6"/>
  <c r="DB187" i="6"/>
  <c r="DC187" i="6"/>
  <c r="DD187" i="6"/>
  <c r="DE187" i="6"/>
  <c r="DF187" i="6"/>
  <c r="DG187" i="6"/>
  <c r="DH187" i="6"/>
  <c r="DI187" i="6"/>
  <c r="DJ187" i="6"/>
  <c r="DK187" i="6"/>
  <c r="DL187" i="6"/>
  <c r="DM187" i="6"/>
  <c r="DN187" i="6"/>
  <c r="DO187" i="6"/>
  <c r="DP187" i="6"/>
  <c r="DQ187" i="6"/>
  <c r="DR187" i="6"/>
  <c r="DS187" i="6"/>
  <c r="DT187" i="6"/>
  <c r="DU187" i="6"/>
  <c r="DV187" i="6"/>
  <c r="DW187" i="6"/>
  <c r="DX187" i="6"/>
  <c r="DY187" i="6"/>
  <c r="DZ187" i="6"/>
  <c r="EA187" i="6"/>
  <c r="EB187" i="6"/>
  <c r="EC187" i="6"/>
  <c r="ED187" i="6"/>
  <c r="EE187" i="6"/>
  <c r="EF187" i="6"/>
  <c r="EG187" i="6"/>
  <c r="EH187" i="6"/>
  <c r="EI187" i="6"/>
  <c r="EJ187" i="6"/>
  <c r="EK187" i="6"/>
  <c r="EL187" i="6"/>
  <c r="EM187" i="6"/>
  <c r="EN187" i="6"/>
  <c r="EO187" i="6"/>
  <c r="EP187" i="6"/>
  <c r="EQ187" i="6"/>
  <c r="AV186" i="6"/>
  <c r="AW186" i="6"/>
  <c r="AX186" i="6"/>
  <c r="AY186" i="6"/>
  <c r="AZ186" i="6"/>
  <c r="BA186" i="6"/>
  <c r="BB186" i="6"/>
  <c r="BC186" i="6"/>
  <c r="BD186" i="6"/>
  <c r="BE186" i="6"/>
  <c r="BF186" i="6"/>
  <c r="BG186" i="6"/>
  <c r="BH186" i="6"/>
  <c r="BI186" i="6"/>
  <c r="BJ186" i="6"/>
  <c r="BK186" i="6"/>
  <c r="BL186" i="6"/>
  <c r="BM186" i="6"/>
  <c r="BN186" i="6"/>
  <c r="BO186" i="6"/>
  <c r="BP186" i="6"/>
  <c r="BQ186" i="6"/>
  <c r="BR186" i="6"/>
  <c r="BS186" i="6"/>
  <c r="BT186" i="6"/>
  <c r="BU186" i="6"/>
  <c r="BV186" i="6"/>
  <c r="BW186" i="6"/>
  <c r="BX186" i="6"/>
  <c r="BY186" i="6"/>
  <c r="BZ186" i="6"/>
  <c r="CA186" i="6"/>
  <c r="CB186" i="6"/>
  <c r="CC186" i="6"/>
  <c r="CD186" i="6"/>
  <c r="CE186" i="6"/>
  <c r="CF186" i="6"/>
  <c r="CG186" i="6"/>
  <c r="CH186" i="6"/>
  <c r="CI186" i="6"/>
  <c r="CJ186" i="6"/>
  <c r="CK186" i="6"/>
  <c r="CL186" i="6"/>
  <c r="CM186" i="6"/>
  <c r="CN186" i="6"/>
  <c r="CO186" i="6"/>
  <c r="CP186" i="6"/>
  <c r="CQ186" i="6"/>
  <c r="CR186" i="6"/>
  <c r="CS186" i="6"/>
  <c r="CT186" i="6"/>
  <c r="CU186" i="6"/>
  <c r="CV186" i="6"/>
  <c r="CW186" i="6"/>
  <c r="CX186" i="6"/>
  <c r="CY186" i="6"/>
  <c r="CZ186" i="6"/>
  <c r="DA186" i="6"/>
  <c r="DB186" i="6"/>
  <c r="DC186" i="6"/>
  <c r="DD186" i="6"/>
  <c r="DE186" i="6"/>
  <c r="DF186" i="6"/>
  <c r="DG186" i="6"/>
  <c r="DH186" i="6"/>
  <c r="DI186" i="6"/>
  <c r="DJ186" i="6"/>
  <c r="DK186" i="6"/>
  <c r="DL186" i="6"/>
  <c r="DM186" i="6"/>
  <c r="DN186" i="6"/>
  <c r="DO186" i="6"/>
  <c r="DP186" i="6"/>
  <c r="DQ186" i="6"/>
  <c r="DR186" i="6"/>
  <c r="DS186" i="6"/>
  <c r="DT186" i="6"/>
  <c r="DU186" i="6"/>
  <c r="DV186" i="6"/>
  <c r="DW186" i="6"/>
  <c r="DX186" i="6"/>
  <c r="DY186" i="6"/>
  <c r="DZ186" i="6"/>
  <c r="EA186" i="6"/>
  <c r="EB186" i="6"/>
  <c r="EC186" i="6"/>
  <c r="ED186" i="6"/>
  <c r="EE186" i="6"/>
  <c r="EF186" i="6"/>
  <c r="EG186" i="6"/>
  <c r="EH186" i="6"/>
  <c r="EI186" i="6"/>
  <c r="EJ186" i="6"/>
  <c r="EK186" i="6"/>
  <c r="EL186" i="6"/>
  <c r="EM186" i="6"/>
  <c r="EN186" i="6"/>
  <c r="EO186" i="6"/>
  <c r="EP186" i="6"/>
  <c r="EQ186" i="6"/>
  <c r="AV185" i="6"/>
  <c r="AW185" i="6"/>
  <c r="AX185" i="6"/>
  <c r="AY185" i="6"/>
  <c r="AZ185" i="6"/>
  <c r="BA185" i="6"/>
  <c r="BB185" i="6"/>
  <c r="BC185" i="6"/>
  <c r="BD185" i="6"/>
  <c r="BE185" i="6"/>
  <c r="BF185" i="6"/>
  <c r="BG185" i="6"/>
  <c r="BH185" i="6"/>
  <c r="BI185" i="6"/>
  <c r="BJ185" i="6"/>
  <c r="BK185" i="6"/>
  <c r="BL185" i="6"/>
  <c r="BM185" i="6"/>
  <c r="BN185" i="6"/>
  <c r="BO185" i="6"/>
  <c r="BP185" i="6"/>
  <c r="BQ185" i="6"/>
  <c r="BR185" i="6"/>
  <c r="BS185" i="6"/>
  <c r="BT185" i="6"/>
  <c r="BU185" i="6"/>
  <c r="BV185" i="6"/>
  <c r="BW185" i="6"/>
  <c r="BX185" i="6"/>
  <c r="BY185" i="6"/>
  <c r="BZ185" i="6"/>
  <c r="CA185" i="6"/>
  <c r="CB185" i="6"/>
  <c r="CC185" i="6"/>
  <c r="CD185" i="6"/>
  <c r="CE185" i="6"/>
  <c r="CF185" i="6"/>
  <c r="CG185" i="6"/>
  <c r="CH185" i="6"/>
  <c r="CI185" i="6"/>
  <c r="CJ185" i="6"/>
  <c r="CK185" i="6"/>
  <c r="CL185" i="6"/>
  <c r="CM185" i="6"/>
  <c r="CN185" i="6"/>
  <c r="CO185" i="6"/>
  <c r="CP185" i="6"/>
  <c r="CQ185" i="6"/>
  <c r="CR185" i="6"/>
  <c r="CS185" i="6"/>
  <c r="CT185" i="6"/>
  <c r="CU185" i="6"/>
  <c r="CV185" i="6"/>
  <c r="CW185" i="6"/>
  <c r="CX185" i="6"/>
  <c r="CY185" i="6"/>
  <c r="CZ185" i="6"/>
  <c r="DA185" i="6"/>
  <c r="DB185" i="6"/>
  <c r="DC185" i="6"/>
  <c r="DD185" i="6"/>
  <c r="DE185" i="6"/>
  <c r="DF185" i="6"/>
  <c r="DG185" i="6"/>
  <c r="DH185" i="6"/>
  <c r="DI185" i="6"/>
  <c r="DJ185" i="6"/>
  <c r="DK185" i="6"/>
  <c r="DL185" i="6"/>
  <c r="DM185" i="6"/>
  <c r="DN185" i="6"/>
  <c r="DO185" i="6"/>
  <c r="DP185" i="6"/>
  <c r="DQ185" i="6"/>
  <c r="DR185" i="6"/>
  <c r="DS185" i="6"/>
  <c r="DT185" i="6"/>
  <c r="DU185" i="6"/>
  <c r="DV185" i="6"/>
  <c r="DW185" i="6"/>
  <c r="DX185" i="6"/>
  <c r="DY185" i="6"/>
  <c r="DZ185" i="6"/>
  <c r="EA185" i="6"/>
  <c r="EB185" i="6"/>
  <c r="EC185" i="6"/>
  <c r="ED185" i="6"/>
  <c r="EE185" i="6"/>
  <c r="EF185" i="6"/>
  <c r="EG185" i="6"/>
  <c r="EH185" i="6"/>
  <c r="EI185" i="6"/>
  <c r="EJ185" i="6"/>
  <c r="EK185" i="6"/>
  <c r="EL185" i="6"/>
  <c r="EM185" i="6"/>
  <c r="EN185" i="6"/>
  <c r="EO185" i="6"/>
  <c r="EP185" i="6"/>
  <c r="EQ185" i="6"/>
  <c r="AV184" i="6"/>
  <c r="AW184" i="6"/>
  <c r="AX184" i="6"/>
  <c r="AY184" i="6"/>
  <c r="AZ184" i="6"/>
  <c r="BA184" i="6"/>
  <c r="BB184" i="6"/>
  <c r="BC184" i="6"/>
  <c r="BD184" i="6"/>
  <c r="BE184" i="6"/>
  <c r="BF184" i="6"/>
  <c r="BG184" i="6"/>
  <c r="BH184" i="6"/>
  <c r="BI184" i="6"/>
  <c r="BJ184" i="6"/>
  <c r="BK184" i="6"/>
  <c r="BL184" i="6"/>
  <c r="BM184" i="6"/>
  <c r="BN184" i="6"/>
  <c r="BO184" i="6"/>
  <c r="BP184" i="6"/>
  <c r="BQ184" i="6"/>
  <c r="BR184" i="6"/>
  <c r="BS184" i="6"/>
  <c r="BT184" i="6"/>
  <c r="BU184" i="6"/>
  <c r="BV184" i="6"/>
  <c r="BW184" i="6"/>
  <c r="BX184" i="6"/>
  <c r="BY184" i="6"/>
  <c r="BZ184" i="6"/>
  <c r="CA184" i="6"/>
  <c r="CB184" i="6"/>
  <c r="CC184" i="6"/>
  <c r="CD184" i="6"/>
  <c r="CE184" i="6"/>
  <c r="CF184" i="6"/>
  <c r="CG184" i="6"/>
  <c r="CH184" i="6"/>
  <c r="CI184" i="6"/>
  <c r="CJ184" i="6"/>
  <c r="CK184" i="6"/>
  <c r="CL184" i="6"/>
  <c r="CM184" i="6"/>
  <c r="CN184" i="6"/>
  <c r="CO184" i="6"/>
  <c r="CP184" i="6"/>
  <c r="CQ184" i="6"/>
  <c r="CR184" i="6"/>
  <c r="CS184" i="6"/>
  <c r="CT184" i="6"/>
  <c r="CU184" i="6"/>
  <c r="CV184" i="6"/>
  <c r="CW184" i="6"/>
  <c r="CX184" i="6"/>
  <c r="CY184" i="6"/>
  <c r="CZ184" i="6"/>
  <c r="DA184" i="6"/>
  <c r="DB184" i="6"/>
  <c r="DC184" i="6"/>
  <c r="DD184" i="6"/>
  <c r="DE184" i="6"/>
  <c r="DF184" i="6"/>
  <c r="DG184" i="6"/>
  <c r="DH184" i="6"/>
  <c r="DI184" i="6"/>
  <c r="DJ184" i="6"/>
  <c r="DK184" i="6"/>
  <c r="DL184" i="6"/>
  <c r="DM184" i="6"/>
  <c r="DN184" i="6"/>
  <c r="DO184" i="6"/>
  <c r="DP184" i="6"/>
  <c r="DQ184" i="6"/>
  <c r="DR184" i="6"/>
  <c r="DS184" i="6"/>
  <c r="DT184" i="6"/>
  <c r="DU184" i="6"/>
  <c r="DV184" i="6"/>
  <c r="DW184" i="6"/>
  <c r="DX184" i="6"/>
  <c r="DY184" i="6"/>
  <c r="DZ184" i="6"/>
  <c r="EA184" i="6"/>
  <c r="EB184" i="6"/>
  <c r="EC184" i="6"/>
  <c r="ED184" i="6"/>
  <c r="EE184" i="6"/>
  <c r="EF184" i="6"/>
  <c r="EG184" i="6"/>
  <c r="EH184" i="6"/>
  <c r="EI184" i="6"/>
  <c r="EJ184" i="6"/>
  <c r="EK184" i="6"/>
  <c r="EL184" i="6"/>
  <c r="EM184" i="6"/>
  <c r="EN184" i="6"/>
  <c r="EO184" i="6"/>
  <c r="EP184" i="6"/>
  <c r="EQ184" i="6"/>
  <c r="AV183" i="6"/>
  <c r="AW183" i="6"/>
  <c r="AX183" i="6"/>
  <c r="AY183" i="6"/>
  <c r="AZ183" i="6"/>
  <c r="BA183" i="6"/>
  <c r="BB183" i="6"/>
  <c r="BC183" i="6"/>
  <c r="BD183" i="6"/>
  <c r="BE183" i="6"/>
  <c r="BF183" i="6"/>
  <c r="BG183" i="6"/>
  <c r="BH183" i="6"/>
  <c r="BI183" i="6"/>
  <c r="BJ183" i="6"/>
  <c r="BK183" i="6"/>
  <c r="BL183" i="6"/>
  <c r="BM183" i="6"/>
  <c r="BN183" i="6"/>
  <c r="BO183" i="6"/>
  <c r="BP183" i="6"/>
  <c r="BQ183" i="6"/>
  <c r="BR183" i="6"/>
  <c r="BS183" i="6"/>
  <c r="BT183" i="6"/>
  <c r="BU183" i="6"/>
  <c r="BV183" i="6"/>
  <c r="BW183" i="6"/>
  <c r="BX183" i="6"/>
  <c r="BY183" i="6"/>
  <c r="BZ183" i="6"/>
  <c r="CA183" i="6"/>
  <c r="CB183" i="6"/>
  <c r="CC183" i="6"/>
  <c r="CD183" i="6"/>
  <c r="CE183" i="6"/>
  <c r="CF183" i="6"/>
  <c r="CG183" i="6"/>
  <c r="CH183" i="6"/>
  <c r="CI183" i="6"/>
  <c r="CJ183" i="6"/>
  <c r="CK183" i="6"/>
  <c r="CL183" i="6"/>
  <c r="CM183" i="6"/>
  <c r="CN183" i="6"/>
  <c r="CO183" i="6"/>
  <c r="CP183" i="6"/>
  <c r="CQ183" i="6"/>
  <c r="CR183" i="6"/>
  <c r="CS183" i="6"/>
  <c r="CT183" i="6"/>
  <c r="CU183" i="6"/>
  <c r="CV183" i="6"/>
  <c r="CW183" i="6"/>
  <c r="CX183" i="6"/>
  <c r="CY183" i="6"/>
  <c r="CZ183" i="6"/>
  <c r="DA183" i="6"/>
  <c r="DB183" i="6"/>
  <c r="DC183" i="6"/>
  <c r="DD183" i="6"/>
  <c r="DE183" i="6"/>
  <c r="DF183" i="6"/>
  <c r="DG183" i="6"/>
  <c r="DH183" i="6"/>
  <c r="DI183" i="6"/>
  <c r="DJ183" i="6"/>
  <c r="DK183" i="6"/>
  <c r="DL183" i="6"/>
  <c r="DM183" i="6"/>
  <c r="DN183" i="6"/>
  <c r="DO183" i="6"/>
  <c r="DP183" i="6"/>
  <c r="DQ183" i="6"/>
  <c r="DR183" i="6"/>
  <c r="DS183" i="6"/>
  <c r="DT183" i="6"/>
  <c r="DU183" i="6"/>
  <c r="DV183" i="6"/>
  <c r="DW183" i="6"/>
  <c r="DX183" i="6"/>
  <c r="DY183" i="6"/>
  <c r="DZ183" i="6"/>
  <c r="EA183" i="6"/>
  <c r="EB183" i="6"/>
  <c r="EC183" i="6"/>
  <c r="ED183" i="6"/>
  <c r="EE183" i="6"/>
  <c r="EF183" i="6"/>
  <c r="EG183" i="6"/>
  <c r="EH183" i="6"/>
  <c r="EI183" i="6"/>
  <c r="EJ183" i="6"/>
  <c r="EK183" i="6"/>
  <c r="EL183" i="6"/>
  <c r="EM183" i="6"/>
  <c r="EN183" i="6"/>
  <c r="EO183" i="6"/>
  <c r="EP183" i="6"/>
  <c r="EQ183" i="6"/>
  <c r="AV182" i="6"/>
  <c r="AW182" i="6"/>
  <c r="AX182" i="6"/>
  <c r="AY182" i="6"/>
  <c r="AZ182" i="6"/>
  <c r="BA182" i="6"/>
  <c r="BB182" i="6"/>
  <c r="BC182" i="6"/>
  <c r="BD182" i="6"/>
  <c r="BE182" i="6"/>
  <c r="BF182" i="6"/>
  <c r="BG182" i="6"/>
  <c r="BH182" i="6"/>
  <c r="BI182" i="6"/>
  <c r="BJ182" i="6"/>
  <c r="BK182" i="6"/>
  <c r="BL182" i="6"/>
  <c r="BM182" i="6"/>
  <c r="BN182" i="6"/>
  <c r="BO182" i="6"/>
  <c r="BP182" i="6"/>
  <c r="BQ182" i="6"/>
  <c r="BR182" i="6"/>
  <c r="BS182" i="6"/>
  <c r="BT182" i="6"/>
  <c r="BU182" i="6"/>
  <c r="BV182" i="6"/>
  <c r="BW182" i="6"/>
  <c r="BX182" i="6"/>
  <c r="BY182" i="6"/>
  <c r="BZ182" i="6"/>
  <c r="CA182" i="6"/>
  <c r="CB182" i="6"/>
  <c r="CC182" i="6"/>
  <c r="CD182" i="6"/>
  <c r="CE182" i="6"/>
  <c r="CF182" i="6"/>
  <c r="CG182" i="6"/>
  <c r="CH182" i="6"/>
  <c r="CI182" i="6"/>
  <c r="CJ182" i="6"/>
  <c r="CK182" i="6"/>
  <c r="CL182" i="6"/>
  <c r="CM182" i="6"/>
  <c r="CN182" i="6"/>
  <c r="CO182" i="6"/>
  <c r="CP182" i="6"/>
  <c r="CQ182" i="6"/>
  <c r="CR182" i="6"/>
  <c r="CS182" i="6"/>
  <c r="CT182" i="6"/>
  <c r="CU182" i="6"/>
  <c r="CV182" i="6"/>
  <c r="CW182" i="6"/>
  <c r="CX182" i="6"/>
  <c r="CY182" i="6"/>
  <c r="CZ182" i="6"/>
  <c r="DA182" i="6"/>
  <c r="DB182" i="6"/>
  <c r="DC182" i="6"/>
  <c r="DD182" i="6"/>
  <c r="DE182" i="6"/>
  <c r="DF182" i="6"/>
  <c r="DG182" i="6"/>
  <c r="DH182" i="6"/>
  <c r="DI182" i="6"/>
  <c r="DJ182" i="6"/>
  <c r="DK182" i="6"/>
  <c r="DL182" i="6"/>
  <c r="DM182" i="6"/>
  <c r="DN182" i="6"/>
  <c r="DO182" i="6"/>
  <c r="DP182" i="6"/>
  <c r="DQ182" i="6"/>
  <c r="DR182" i="6"/>
  <c r="DS182" i="6"/>
  <c r="DT182" i="6"/>
  <c r="DU182" i="6"/>
  <c r="DV182" i="6"/>
  <c r="DW182" i="6"/>
  <c r="DX182" i="6"/>
  <c r="DY182" i="6"/>
  <c r="DZ182" i="6"/>
  <c r="EA182" i="6"/>
  <c r="EB182" i="6"/>
  <c r="EC182" i="6"/>
  <c r="ED182" i="6"/>
  <c r="EE182" i="6"/>
  <c r="EF182" i="6"/>
  <c r="EG182" i="6"/>
  <c r="EH182" i="6"/>
  <c r="EI182" i="6"/>
  <c r="EJ182" i="6"/>
  <c r="EK182" i="6"/>
  <c r="EL182" i="6"/>
  <c r="EM182" i="6"/>
  <c r="EN182" i="6"/>
  <c r="EO182" i="6"/>
  <c r="EP182" i="6"/>
  <c r="EQ182" i="6"/>
  <c r="AV181" i="6"/>
  <c r="AW181" i="6"/>
  <c r="AX181" i="6"/>
  <c r="AY181" i="6"/>
  <c r="AZ181" i="6"/>
  <c r="BA181" i="6"/>
  <c r="BB181" i="6"/>
  <c r="BC181" i="6"/>
  <c r="BD181" i="6"/>
  <c r="BE181" i="6"/>
  <c r="BF181" i="6"/>
  <c r="BG181" i="6"/>
  <c r="BH181" i="6"/>
  <c r="BI181" i="6"/>
  <c r="BJ181" i="6"/>
  <c r="BK181" i="6"/>
  <c r="BL181" i="6"/>
  <c r="BM181" i="6"/>
  <c r="BN181" i="6"/>
  <c r="BO181" i="6"/>
  <c r="BP181" i="6"/>
  <c r="BQ181" i="6"/>
  <c r="BR181" i="6"/>
  <c r="BS181" i="6"/>
  <c r="BT181" i="6"/>
  <c r="BU181" i="6"/>
  <c r="BV181" i="6"/>
  <c r="BW181" i="6"/>
  <c r="BX181" i="6"/>
  <c r="BY181" i="6"/>
  <c r="BZ181" i="6"/>
  <c r="CA181" i="6"/>
  <c r="CB181" i="6"/>
  <c r="CC181" i="6"/>
  <c r="CD181" i="6"/>
  <c r="CE181" i="6"/>
  <c r="CF181" i="6"/>
  <c r="CG181" i="6"/>
  <c r="CH181" i="6"/>
  <c r="CI181" i="6"/>
  <c r="CJ181" i="6"/>
  <c r="CK181" i="6"/>
  <c r="CL181" i="6"/>
  <c r="CM181" i="6"/>
  <c r="CN181" i="6"/>
  <c r="CO181" i="6"/>
  <c r="CP181" i="6"/>
  <c r="CQ181" i="6"/>
  <c r="CR181" i="6"/>
  <c r="CS181" i="6"/>
  <c r="CT181" i="6"/>
  <c r="CU181" i="6"/>
  <c r="CV181" i="6"/>
  <c r="CW181" i="6"/>
  <c r="CX181" i="6"/>
  <c r="CY181" i="6"/>
  <c r="CZ181" i="6"/>
  <c r="DA181" i="6"/>
  <c r="DB181" i="6"/>
  <c r="DC181" i="6"/>
  <c r="DD181" i="6"/>
  <c r="DE181" i="6"/>
  <c r="DF181" i="6"/>
  <c r="DG181" i="6"/>
  <c r="DH181" i="6"/>
  <c r="DI181" i="6"/>
  <c r="DJ181" i="6"/>
  <c r="DK181" i="6"/>
  <c r="DL181" i="6"/>
  <c r="DM181" i="6"/>
  <c r="DN181" i="6"/>
  <c r="DO181" i="6"/>
  <c r="DP181" i="6"/>
  <c r="DQ181" i="6"/>
  <c r="DR181" i="6"/>
  <c r="DS181" i="6"/>
  <c r="DT181" i="6"/>
  <c r="DU181" i="6"/>
  <c r="DV181" i="6"/>
  <c r="DW181" i="6"/>
  <c r="DX181" i="6"/>
  <c r="DY181" i="6"/>
  <c r="DZ181" i="6"/>
  <c r="EA181" i="6"/>
  <c r="EB181" i="6"/>
  <c r="EC181" i="6"/>
  <c r="ED181" i="6"/>
  <c r="EE181" i="6"/>
  <c r="EF181" i="6"/>
  <c r="EG181" i="6"/>
  <c r="EH181" i="6"/>
  <c r="EI181" i="6"/>
  <c r="EJ181" i="6"/>
  <c r="EK181" i="6"/>
  <c r="EL181" i="6"/>
  <c r="EM181" i="6"/>
  <c r="EN181" i="6"/>
  <c r="EO181" i="6"/>
  <c r="EP181" i="6"/>
  <c r="EQ181" i="6"/>
  <c r="AV180" i="6"/>
  <c r="AW180" i="6"/>
  <c r="AX180" i="6"/>
  <c r="AY180" i="6"/>
  <c r="AZ180" i="6"/>
  <c r="BA180" i="6"/>
  <c r="BB180" i="6"/>
  <c r="BC180" i="6"/>
  <c r="BD180" i="6"/>
  <c r="BE180" i="6"/>
  <c r="BF180" i="6"/>
  <c r="BG180" i="6"/>
  <c r="BH180" i="6"/>
  <c r="BI180" i="6"/>
  <c r="BJ180" i="6"/>
  <c r="BK180" i="6"/>
  <c r="BL180" i="6"/>
  <c r="BM180" i="6"/>
  <c r="BN180" i="6"/>
  <c r="BO180" i="6"/>
  <c r="BP180" i="6"/>
  <c r="BQ180" i="6"/>
  <c r="BR180" i="6"/>
  <c r="BS180" i="6"/>
  <c r="BT180" i="6"/>
  <c r="BU180" i="6"/>
  <c r="BV180" i="6"/>
  <c r="BW180" i="6"/>
  <c r="BX180" i="6"/>
  <c r="BY180" i="6"/>
  <c r="BZ180" i="6"/>
  <c r="CA180" i="6"/>
  <c r="CB180" i="6"/>
  <c r="CC180" i="6"/>
  <c r="CD180" i="6"/>
  <c r="CE180" i="6"/>
  <c r="CF180" i="6"/>
  <c r="CG180" i="6"/>
  <c r="CH180" i="6"/>
  <c r="CI180" i="6"/>
  <c r="CJ180" i="6"/>
  <c r="CK180" i="6"/>
  <c r="CL180" i="6"/>
  <c r="CM180" i="6"/>
  <c r="CN180" i="6"/>
  <c r="CO180" i="6"/>
  <c r="CP180" i="6"/>
  <c r="CQ180" i="6"/>
  <c r="CR180" i="6"/>
  <c r="CS180" i="6"/>
  <c r="CT180" i="6"/>
  <c r="CU180" i="6"/>
  <c r="CV180" i="6"/>
  <c r="CW180" i="6"/>
  <c r="CX180" i="6"/>
  <c r="CY180" i="6"/>
  <c r="CZ180" i="6"/>
  <c r="DA180" i="6"/>
  <c r="DB180" i="6"/>
  <c r="DC180" i="6"/>
  <c r="DD180" i="6"/>
  <c r="DE180" i="6"/>
  <c r="DF180" i="6"/>
  <c r="DG180" i="6"/>
  <c r="DH180" i="6"/>
  <c r="DI180" i="6"/>
  <c r="DJ180" i="6"/>
  <c r="DK180" i="6"/>
  <c r="DL180" i="6"/>
  <c r="DM180" i="6"/>
  <c r="DN180" i="6"/>
  <c r="DO180" i="6"/>
  <c r="DP180" i="6"/>
  <c r="DQ180" i="6"/>
  <c r="DR180" i="6"/>
  <c r="DS180" i="6"/>
  <c r="DT180" i="6"/>
  <c r="DU180" i="6"/>
  <c r="DV180" i="6"/>
  <c r="DW180" i="6"/>
  <c r="DX180" i="6"/>
  <c r="DY180" i="6"/>
  <c r="DZ180" i="6"/>
  <c r="EA180" i="6"/>
  <c r="EB180" i="6"/>
  <c r="EC180" i="6"/>
  <c r="ED180" i="6"/>
  <c r="EE180" i="6"/>
  <c r="EF180" i="6"/>
  <c r="EG180" i="6"/>
  <c r="EH180" i="6"/>
  <c r="EI180" i="6"/>
  <c r="EJ180" i="6"/>
  <c r="EK180" i="6"/>
  <c r="EL180" i="6"/>
  <c r="EM180" i="6"/>
  <c r="EN180" i="6"/>
  <c r="EO180" i="6"/>
  <c r="EP180" i="6"/>
  <c r="EQ180" i="6"/>
  <c r="AV179" i="6"/>
  <c r="AW179" i="6"/>
  <c r="AX179" i="6"/>
  <c r="AY179" i="6"/>
  <c r="AZ179" i="6"/>
  <c r="BA179" i="6"/>
  <c r="BB179" i="6"/>
  <c r="BC179" i="6"/>
  <c r="BD179" i="6"/>
  <c r="BE179" i="6"/>
  <c r="BF179" i="6"/>
  <c r="BG179" i="6"/>
  <c r="BH179" i="6"/>
  <c r="BI179" i="6"/>
  <c r="BJ179" i="6"/>
  <c r="BK179" i="6"/>
  <c r="BL179" i="6"/>
  <c r="BM179" i="6"/>
  <c r="BN179" i="6"/>
  <c r="BO179" i="6"/>
  <c r="BP179" i="6"/>
  <c r="BQ179" i="6"/>
  <c r="BR179" i="6"/>
  <c r="BS179" i="6"/>
  <c r="BT179" i="6"/>
  <c r="BU179" i="6"/>
  <c r="BV179" i="6"/>
  <c r="BW179" i="6"/>
  <c r="BX179" i="6"/>
  <c r="BY179" i="6"/>
  <c r="BZ179" i="6"/>
  <c r="CA179" i="6"/>
  <c r="CB179" i="6"/>
  <c r="CC179" i="6"/>
  <c r="CD179" i="6"/>
  <c r="CE179" i="6"/>
  <c r="CF179" i="6"/>
  <c r="CG179" i="6"/>
  <c r="CH179" i="6"/>
  <c r="CI179" i="6"/>
  <c r="CJ179" i="6"/>
  <c r="CK179" i="6"/>
  <c r="CL179" i="6"/>
  <c r="CM179" i="6"/>
  <c r="CN179" i="6"/>
  <c r="CO179" i="6"/>
  <c r="CP179" i="6"/>
  <c r="CQ179" i="6"/>
  <c r="CR179" i="6"/>
  <c r="CS179" i="6"/>
  <c r="CT179" i="6"/>
  <c r="CU179" i="6"/>
  <c r="CV179" i="6"/>
  <c r="CW179" i="6"/>
  <c r="CX179" i="6"/>
  <c r="CY179" i="6"/>
  <c r="CZ179" i="6"/>
  <c r="DA179" i="6"/>
  <c r="DB179" i="6"/>
  <c r="DC179" i="6"/>
  <c r="DD179" i="6"/>
  <c r="DE179" i="6"/>
  <c r="DF179" i="6"/>
  <c r="DG179" i="6"/>
  <c r="DH179" i="6"/>
  <c r="DI179" i="6"/>
  <c r="DJ179" i="6"/>
  <c r="DK179" i="6"/>
  <c r="DL179" i="6"/>
  <c r="DM179" i="6"/>
  <c r="DN179" i="6"/>
  <c r="DO179" i="6"/>
  <c r="DP179" i="6"/>
  <c r="DQ179" i="6"/>
  <c r="DR179" i="6"/>
  <c r="DS179" i="6"/>
  <c r="DT179" i="6"/>
  <c r="DU179" i="6"/>
  <c r="DV179" i="6"/>
  <c r="DW179" i="6"/>
  <c r="DX179" i="6"/>
  <c r="DY179" i="6"/>
  <c r="DZ179" i="6"/>
  <c r="EA179" i="6"/>
  <c r="EB179" i="6"/>
  <c r="EC179" i="6"/>
  <c r="ED179" i="6"/>
  <c r="EE179" i="6"/>
  <c r="EF179" i="6"/>
  <c r="EG179" i="6"/>
  <c r="EH179" i="6"/>
  <c r="EI179" i="6"/>
  <c r="EJ179" i="6"/>
  <c r="EK179" i="6"/>
  <c r="EL179" i="6"/>
  <c r="EM179" i="6"/>
  <c r="EN179" i="6"/>
  <c r="EO179" i="6"/>
  <c r="EP179" i="6"/>
  <c r="EQ179" i="6"/>
  <c r="AV178" i="6"/>
  <c r="AW178" i="6"/>
  <c r="AX178" i="6"/>
  <c r="AY178" i="6"/>
  <c r="AZ178" i="6"/>
  <c r="BA178" i="6"/>
  <c r="BB178" i="6"/>
  <c r="BC178" i="6"/>
  <c r="BD178" i="6"/>
  <c r="BE178" i="6"/>
  <c r="BF178" i="6"/>
  <c r="BG178" i="6"/>
  <c r="BH178" i="6"/>
  <c r="BI178" i="6"/>
  <c r="BJ178" i="6"/>
  <c r="BK178" i="6"/>
  <c r="BL178" i="6"/>
  <c r="BM178" i="6"/>
  <c r="BN178" i="6"/>
  <c r="BO178" i="6"/>
  <c r="BP178" i="6"/>
  <c r="BQ178" i="6"/>
  <c r="BR178" i="6"/>
  <c r="BS178" i="6"/>
  <c r="BT178" i="6"/>
  <c r="BU178" i="6"/>
  <c r="BV178" i="6"/>
  <c r="BW178" i="6"/>
  <c r="BX178" i="6"/>
  <c r="BY178" i="6"/>
  <c r="BZ178" i="6"/>
  <c r="CA178" i="6"/>
  <c r="CB178" i="6"/>
  <c r="CC178" i="6"/>
  <c r="CD178" i="6"/>
  <c r="CE178" i="6"/>
  <c r="CF178" i="6"/>
  <c r="CG178" i="6"/>
  <c r="CH178" i="6"/>
  <c r="CI178" i="6"/>
  <c r="CJ178" i="6"/>
  <c r="CK178" i="6"/>
  <c r="CL178" i="6"/>
  <c r="CM178" i="6"/>
  <c r="CN178" i="6"/>
  <c r="CO178" i="6"/>
  <c r="CP178" i="6"/>
  <c r="CQ178" i="6"/>
  <c r="CR178" i="6"/>
  <c r="CS178" i="6"/>
  <c r="CT178" i="6"/>
  <c r="CU178" i="6"/>
  <c r="CV178" i="6"/>
  <c r="CW178" i="6"/>
  <c r="CX178" i="6"/>
  <c r="CY178" i="6"/>
  <c r="CZ178" i="6"/>
  <c r="DA178" i="6"/>
  <c r="DB178" i="6"/>
  <c r="DC178" i="6"/>
  <c r="DD178" i="6"/>
  <c r="DE178" i="6"/>
  <c r="DF178" i="6"/>
  <c r="DG178" i="6"/>
  <c r="DH178" i="6"/>
  <c r="DI178" i="6"/>
  <c r="DJ178" i="6"/>
  <c r="DK178" i="6"/>
  <c r="DL178" i="6"/>
  <c r="DM178" i="6"/>
  <c r="DN178" i="6"/>
  <c r="DO178" i="6"/>
  <c r="DP178" i="6"/>
  <c r="DQ178" i="6"/>
  <c r="DR178" i="6"/>
  <c r="DS178" i="6"/>
  <c r="DT178" i="6"/>
  <c r="DU178" i="6"/>
  <c r="DV178" i="6"/>
  <c r="DW178" i="6"/>
  <c r="DX178" i="6"/>
  <c r="DY178" i="6"/>
  <c r="DZ178" i="6"/>
  <c r="EA178" i="6"/>
  <c r="EB178" i="6"/>
  <c r="EC178" i="6"/>
  <c r="ED178" i="6"/>
  <c r="EE178" i="6"/>
  <c r="EF178" i="6"/>
  <c r="EG178" i="6"/>
  <c r="EH178" i="6"/>
  <c r="EI178" i="6"/>
  <c r="EJ178" i="6"/>
  <c r="EK178" i="6"/>
  <c r="EL178" i="6"/>
  <c r="EM178" i="6"/>
  <c r="EN178" i="6"/>
  <c r="EO178" i="6"/>
  <c r="EP178" i="6"/>
  <c r="EQ178" i="6"/>
  <c r="AV177" i="6"/>
  <c r="AW177" i="6"/>
  <c r="AX177" i="6"/>
  <c r="AY177" i="6"/>
  <c r="AZ177" i="6"/>
  <c r="BA177" i="6"/>
  <c r="BB177" i="6"/>
  <c r="BC177" i="6"/>
  <c r="BD177" i="6"/>
  <c r="BE177" i="6"/>
  <c r="BF177" i="6"/>
  <c r="BG177" i="6"/>
  <c r="BH177" i="6"/>
  <c r="BI177" i="6"/>
  <c r="BJ177" i="6"/>
  <c r="BK177" i="6"/>
  <c r="BL177" i="6"/>
  <c r="BM177" i="6"/>
  <c r="BN177" i="6"/>
  <c r="BO177" i="6"/>
  <c r="BP177" i="6"/>
  <c r="BQ177" i="6"/>
  <c r="BR177" i="6"/>
  <c r="BS177" i="6"/>
  <c r="BT177" i="6"/>
  <c r="BU177" i="6"/>
  <c r="BV177" i="6"/>
  <c r="BW177" i="6"/>
  <c r="BX177" i="6"/>
  <c r="BY177" i="6"/>
  <c r="BZ177" i="6"/>
  <c r="CA177" i="6"/>
  <c r="CB177" i="6"/>
  <c r="CC177" i="6"/>
  <c r="CD177" i="6"/>
  <c r="CE177" i="6"/>
  <c r="CF177" i="6"/>
  <c r="CG177" i="6"/>
  <c r="CH177" i="6"/>
  <c r="CI177" i="6"/>
  <c r="CJ177" i="6"/>
  <c r="CK177" i="6"/>
  <c r="CL177" i="6"/>
  <c r="CM177" i="6"/>
  <c r="CN177" i="6"/>
  <c r="CO177" i="6"/>
  <c r="CP177" i="6"/>
  <c r="CQ177" i="6"/>
  <c r="CR177" i="6"/>
  <c r="CS177" i="6"/>
  <c r="CT177" i="6"/>
  <c r="CU177" i="6"/>
  <c r="CV177" i="6"/>
  <c r="CW177" i="6"/>
  <c r="CX177" i="6"/>
  <c r="CY177" i="6"/>
  <c r="CZ177" i="6"/>
  <c r="DA177" i="6"/>
  <c r="DB177" i="6"/>
  <c r="DC177" i="6"/>
  <c r="DD177" i="6"/>
  <c r="DE177" i="6"/>
  <c r="DF177" i="6"/>
  <c r="DG177" i="6"/>
  <c r="DH177" i="6"/>
  <c r="DI177" i="6"/>
  <c r="DJ177" i="6"/>
  <c r="DK177" i="6"/>
  <c r="DL177" i="6"/>
  <c r="DM177" i="6"/>
  <c r="DN177" i="6"/>
  <c r="DO177" i="6"/>
  <c r="DP177" i="6"/>
  <c r="DQ177" i="6"/>
  <c r="DR177" i="6"/>
  <c r="DS177" i="6"/>
  <c r="DT177" i="6"/>
  <c r="DU177" i="6"/>
  <c r="DV177" i="6"/>
  <c r="DW177" i="6"/>
  <c r="DX177" i="6"/>
  <c r="DY177" i="6"/>
  <c r="DZ177" i="6"/>
  <c r="EA177" i="6"/>
  <c r="EB177" i="6"/>
  <c r="EC177" i="6"/>
  <c r="ED177" i="6"/>
  <c r="EE177" i="6"/>
  <c r="EF177" i="6"/>
  <c r="EG177" i="6"/>
  <c r="EH177" i="6"/>
  <c r="EI177" i="6"/>
  <c r="EJ177" i="6"/>
  <c r="EK177" i="6"/>
  <c r="EL177" i="6"/>
  <c r="EM177" i="6"/>
  <c r="EN177" i="6"/>
  <c r="EO177" i="6"/>
  <c r="EP177" i="6"/>
  <c r="EQ177" i="6"/>
  <c r="AV176" i="6"/>
  <c r="AW176" i="6"/>
  <c r="AX176" i="6"/>
  <c r="AY176" i="6"/>
  <c r="AZ176" i="6"/>
  <c r="BA176" i="6"/>
  <c r="BB176" i="6"/>
  <c r="BC176" i="6"/>
  <c r="BD176" i="6"/>
  <c r="BE176" i="6"/>
  <c r="BF176" i="6"/>
  <c r="BG176" i="6"/>
  <c r="BH176" i="6"/>
  <c r="BI176" i="6"/>
  <c r="BJ176" i="6"/>
  <c r="BK176" i="6"/>
  <c r="BL176" i="6"/>
  <c r="BM176" i="6"/>
  <c r="BN176" i="6"/>
  <c r="BO176" i="6"/>
  <c r="BP176" i="6"/>
  <c r="BQ176" i="6"/>
  <c r="BR176" i="6"/>
  <c r="BS176" i="6"/>
  <c r="BT176" i="6"/>
  <c r="BU176" i="6"/>
  <c r="BV176" i="6"/>
  <c r="BW176" i="6"/>
  <c r="BX176" i="6"/>
  <c r="BY176" i="6"/>
  <c r="BZ176" i="6"/>
  <c r="CA176" i="6"/>
  <c r="CB176" i="6"/>
  <c r="CC176" i="6"/>
  <c r="CD176" i="6"/>
  <c r="CE176" i="6"/>
  <c r="CF176" i="6"/>
  <c r="CG176" i="6"/>
  <c r="CH176" i="6"/>
  <c r="CI176" i="6"/>
  <c r="CJ176" i="6"/>
  <c r="CK176" i="6"/>
  <c r="CL176" i="6"/>
  <c r="CM176" i="6"/>
  <c r="CN176" i="6"/>
  <c r="CO176" i="6"/>
  <c r="CP176" i="6"/>
  <c r="CQ176" i="6"/>
  <c r="CR176" i="6"/>
  <c r="CS176" i="6"/>
  <c r="CT176" i="6"/>
  <c r="CU176" i="6"/>
  <c r="CV176" i="6"/>
  <c r="CW176" i="6"/>
  <c r="CX176" i="6"/>
  <c r="CY176" i="6"/>
  <c r="CZ176" i="6"/>
  <c r="DA176" i="6"/>
  <c r="DB176" i="6"/>
  <c r="DC176" i="6"/>
  <c r="DD176" i="6"/>
  <c r="DE176" i="6"/>
  <c r="DF176" i="6"/>
  <c r="DG176" i="6"/>
  <c r="DH176" i="6"/>
  <c r="DI176" i="6"/>
  <c r="DJ176" i="6"/>
  <c r="DK176" i="6"/>
  <c r="DL176" i="6"/>
  <c r="DM176" i="6"/>
  <c r="DN176" i="6"/>
  <c r="DO176" i="6"/>
  <c r="DP176" i="6"/>
  <c r="DQ176" i="6"/>
  <c r="DR176" i="6"/>
  <c r="DS176" i="6"/>
  <c r="DT176" i="6"/>
  <c r="DU176" i="6"/>
  <c r="DV176" i="6"/>
  <c r="DW176" i="6"/>
  <c r="DX176" i="6"/>
  <c r="DY176" i="6"/>
  <c r="DZ176" i="6"/>
  <c r="EA176" i="6"/>
  <c r="EB176" i="6"/>
  <c r="EC176" i="6"/>
  <c r="ED176" i="6"/>
  <c r="EE176" i="6"/>
  <c r="EF176" i="6"/>
  <c r="EG176" i="6"/>
  <c r="EH176" i="6"/>
  <c r="EI176" i="6"/>
  <c r="EJ176" i="6"/>
  <c r="EK176" i="6"/>
  <c r="EL176" i="6"/>
  <c r="EM176" i="6"/>
  <c r="EN176" i="6"/>
  <c r="EO176" i="6"/>
  <c r="EP176" i="6"/>
  <c r="EQ176" i="6"/>
  <c r="AV175" i="6"/>
  <c r="AW175" i="6"/>
  <c r="AX175" i="6"/>
  <c r="AY175" i="6"/>
  <c r="AZ175" i="6"/>
  <c r="BA175" i="6"/>
  <c r="BB175" i="6"/>
  <c r="BC175" i="6"/>
  <c r="BD175" i="6"/>
  <c r="BE175" i="6"/>
  <c r="BF175" i="6"/>
  <c r="BG175" i="6"/>
  <c r="BH175" i="6"/>
  <c r="BI175" i="6"/>
  <c r="BJ175" i="6"/>
  <c r="BK175" i="6"/>
  <c r="BL175" i="6"/>
  <c r="BM175" i="6"/>
  <c r="BN175" i="6"/>
  <c r="BO175" i="6"/>
  <c r="BP175" i="6"/>
  <c r="BQ175" i="6"/>
  <c r="BR175" i="6"/>
  <c r="BS175" i="6"/>
  <c r="BT175" i="6"/>
  <c r="BU175" i="6"/>
  <c r="BV175" i="6"/>
  <c r="BW175" i="6"/>
  <c r="BX175" i="6"/>
  <c r="BY175" i="6"/>
  <c r="BZ175" i="6"/>
  <c r="CA175" i="6"/>
  <c r="CB175" i="6"/>
  <c r="CC175" i="6"/>
  <c r="CD175" i="6"/>
  <c r="CE175" i="6"/>
  <c r="CF175" i="6"/>
  <c r="CG175" i="6"/>
  <c r="CH175" i="6"/>
  <c r="CI175" i="6"/>
  <c r="CJ175" i="6"/>
  <c r="CK175" i="6"/>
  <c r="CL175" i="6"/>
  <c r="CM175" i="6"/>
  <c r="CN175" i="6"/>
  <c r="CO175" i="6"/>
  <c r="CP175" i="6"/>
  <c r="CQ175" i="6"/>
  <c r="CR175" i="6"/>
  <c r="CS175" i="6"/>
  <c r="CT175" i="6"/>
  <c r="CU175" i="6"/>
  <c r="CV175" i="6"/>
  <c r="CW175" i="6"/>
  <c r="CX175" i="6"/>
  <c r="CY175" i="6"/>
  <c r="CZ175" i="6"/>
  <c r="DA175" i="6"/>
  <c r="DB175" i="6"/>
  <c r="DC175" i="6"/>
  <c r="DD175" i="6"/>
  <c r="DE175" i="6"/>
  <c r="DF175" i="6"/>
  <c r="DG175" i="6"/>
  <c r="DH175" i="6"/>
  <c r="DI175" i="6"/>
  <c r="DJ175" i="6"/>
  <c r="DK175" i="6"/>
  <c r="DL175" i="6"/>
  <c r="DM175" i="6"/>
  <c r="DN175" i="6"/>
  <c r="DO175" i="6"/>
  <c r="DP175" i="6"/>
  <c r="DQ175" i="6"/>
  <c r="DR175" i="6"/>
  <c r="DS175" i="6"/>
  <c r="DT175" i="6"/>
  <c r="DU175" i="6"/>
  <c r="DV175" i="6"/>
  <c r="DW175" i="6"/>
  <c r="DX175" i="6"/>
  <c r="DY175" i="6"/>
  <c r="DZ175" i="6"/>
  <c r="EA175" i="6"/>
  <c r="EB175" i="6"/>
  <c r="EC175" i="6"/>
  <c r="ED175" i="6"/>
  <c r="EE175" i="6"/>
  <c r="EF175" i="6"/>
  <c r="EG175" i="6"/>
  <c r="EH175" i="6"/>
  <c r="EI175" i="6"/>
  <c r="EJ175" i="6"/>
  <c r="EK175" i="6"/>
  <c r="EL175" i="6"/>
  <c r="EM175" i="6"/>
  <c r="EN175" i="6"/>
  <c r="EO175" i="6"/>
  <c r="EP175" i="6"/>
  <c r="EQ175" i="6"/>
  <c r="AV174" i="6"/>
  <c r="AW174" i="6"/>
  <c r="AX174" i="6"/>
  <c r="AY174" i="6"/>
  <c r="AZ174" i="6"/>
  <c r="BA174" i="6"/>
  <c r="BB174" i="6"/>
  <c r="BC174" i="6"/>
  <c r="BD174" i="6"/>
  <c r="BE174" i="6"/>
  <c r="BF174" i="6"/>
  <c r="BG174" i="6"/>
  <c r="BH174" i="6"/>
  <c r="BI174" i="6"/>
  <c r="BJ174" i="6"/>
  <c r="BK174" i="6"/>
  <c r="BL174" i="6"/>
  <c r="BM174" i="6"/>
  <c r="BN174" i="6"/>
  <c r="BO174" i="6"/>
  <c r="BP174" i="6"/>
  <c r="BQ174" i="6"/>
  <c r="BR174" i="6"/>
  <c r="BS174" i="6"/>
  <c r="BT174" i="6"/>
  <c r="BU174" i="6"/>
  <c r="BV174" i="6"/>
  <c r="BW174" i="6"/>
  <c r="BX174" i="6"/>
  <c r="BY174" i="6"/>
  <c r="BZ174" i="6"/>
  <c r="CA174" i="6"/>
  <c r="CB174" i="6"/>
  <c r="CC174" i="6"/>
  <c r="CD174" i="6"/>
  <c r="CE174" i="6"/>
  <c r="CF174" i="6"/>
  <c r="CG174" i="6"/>
  <c r="CH174" i="6"/>
  <c r="CI174" i="6"/>
  <c r="CJ174" i="6"/>
  <c r="CK174" i="6"/>
  <c r="CL174" i="6"/>
  <c r="CM174" i="6"/>
  <c r="CN174" i="6"/>
  <c r="CO174" i="6"/>
  <c r="CP174" i="6"/>
  <c r="CQ174" i="6"/>
  <c r="CR174" i="6"/>
  <c r="CS174" i="6"/>
  <c r="CT174" i="6"/>
  <c r="CU174" i="6"/>
  <c r="CV174" i="6"/>
  <c r="CW174" i="6"/>
  <c r="CX174" i="6"/>
  <c r="CY174" i="6"/>
  <c r="CZ174" i="6"/>
  <c r="DA174" i="6"/>
  <c r="DB174" i="6"/>
  <c r="DC174" i="6"/>
  <c r="DD174" i="6"/>
  <c r="DE174" i="6"/>
  <c r="DF174" i="6"/>
  <c r="DG174" i="6"/>
  <c r="DH174" i="6"/>
  <c r="DI174" i="6"/>
  <c r="DJ174" i="6"/>
  <c r="DK174" i="6"/>
  <c r="DL174" i="6"/>
  <c r="DM174" i="6"/>
  <c r="DN174" i="6"/>
  <c r="DO174" i="6"/>
  <c r="DP174" i="6"/>
  <c r="DQ174" i="6"/>
  <c r="DR174" i="6"/>
  <c r="DS174" i="6"/>
  <c r="DT174" i="6"/>
  <c r="DU174" i="6"/>
  <c r="DV174" i="6"/>
  <c r="DW174" i="6"/>
  <c r="DX174" i="6"/>
  <c r="DY174" i="6"/>
  <c r="DZ174" i="6"/>
  <c r="EA174" i="6"/>
  <c r="EB174" i="6"/>
  <c r="EC174" i="6"/>
  <c r="ED174" i="6"/>
  <c r="EE174" i="6"/>
  <c r="EF174" i="6"/>
  <c r="EG174" i="6"/>
  <c r="EH174" i="6"/>
  <c r="EI174" i="6"/>
  <c r="EJ174" i="6"/>
  <c r="EK174" i="6"/>
  <c r="EL174" i="6"/>
  <c r="EM174" i="6"/>
  <c r="EN174" i="6"/>
  <c r="EO174" i="6"/>
  <c r="EP174" i="6"/>
  <c r="EQ174" i="6"/>
  <c r="AV173" i="6"/>
  <c r="AW173" i="6"/>
  <c r="AX173" i="6"/>
  <c r="AY173" i="6"/>
  <c r="AZ173" i="6"/>
  <c r="BA173" i="6"/>
  <c r="BB173" i="6"/>
  <c r="BC173" i="6"/>
  <c r="BD173" i="6"/>
  <c r="BE173" i="6"/>
  <c r="BF173" i="6"/>
  <c r="BG173" i="6"/>
  <c r="BH173" i="6"/>
  <c r="BI173" i="6"/>
  <c r="BJ173" i="6"/>
  <c r="BK173" i="6"/>
  <c r="BL173" i="6"/>
  <c r="BM173" i="6"/>
  <c r="BN173" i="6"/>
  <c r="BO173" i="6"/>
  <c r="BP173" i="6"/>
  <c r="BQ173" i="6"/>
  <c r="BR173" i="6"/>
  <c r="BS173" i="6"/>
  <c r="BT173" i="6"/>
  <c r="BU173" i="6"/>
  <c r="BV173" i="6"/>
  <c r="BW173" i="6"/>
  <c r="BX173" i="6"/>
  <c r="BY173" i="6"/>
  <c r="BZ173" i="6"/>
  <c r="CA173" i="6"/>
  <c r="CB173" i="6"/>
  <c r="CC173" i="6"/>
  <c r="CD173" i="6"/>
  <c r="CE173" i="6"/>
  <c r="CF173" i="6"/>
  <c r="CG173" i="6"/>
  <c r="CH173" i="6"/>
  <c r="CI173" i="6"/>
  <c r="CJ173" i="6"/>
  <c r="CK173" i="6"/>
  <c r="CL173" i="6"/>
  <c r="CM173" i="6"/>
  <c r="CN173" i="6"/>
  <c r="CO173" i="6"/>
  <c r="CP173" i="6"/>
  <c r="CQ173" i="6"/>
  <c r="CR173" i="6"/>
  <c r="CS173" i="6"/>
  <c r="CT173" i="6"/>
  <c r="CU173" i="6"/>
  <c r="CV173" i="6"/>
  <c r="CW173" i="6"/>
  <c r="CX173" i="6"/>
  <c r="CY173" i="6"/>
  <c r="CZ173" i="6"/>
  <c r="DA173" i="6"/>
  <c r="DB173" i="6"/>
  <c r="DC173" i="6"/>
  <c r="DD173" i="6"/>
  <c r="DE173" i="6"/>
  <c r="DF173" i="6"/>
  <c r="DG173" i="6"/>
  <c r="DH173" i="6"/>
  <c r="DI173" i="6"/>
  <c r="DJ173" i="6"/>
  <c r="DK173" i="6"/>
  <c r="DL173" i="6"/>
  <c r="DM173" i="6"/>
  <c r="DN173" i="6"/>
  <c r="DO173" i="6"/>
  <c r="DP173" i="6"/>
  <c r="DQ173" i="6"/>
  <c r="DR173" i="6"/>
  <c r="DS173" i="6"/>
  <c r="DT173" i="6"/>
  <c r="DU173" i="6"/>
  <c r="DV173" i="6"/>
  <c r="DW173" i="6"/>
  <c r="DX173" i="6"/>
  <c r="DY173" i="6"/>
  <c r="DZ173" i="6"/>
  <c r="EA173" i="6"/>
  <c r="EB173" i="6"/>
  <c r="EC173" i="6"/>
  <c r="ED173" i="6"/>
  <c r="EE173" i="6"/>
  <c r="EF173" i="6"/>
  <c r="EG173" i="6"/>
  <c r="EH173" i="6"/>
  <c r="EI173" i="6"/>
  <c r="EJ173" i="6"/>
  <c r="EK173" i="6"/>
  <c r="EL173" i="6"/>
  <c r="EM173" i="6"/>
  <c r="EN173" i="6"/>
  <c r="EO173" i="6"/>
  <c r="EP173" i="6"/>
  <c r="EQ173" i="6"/>
  <c r="AV172" i="6"/>
  <c r="AW172" i="6"/>
  <c r="AX172" i="6"/>
  <c r="AY172" i="6"/>
  <c r="AZ172" i="6"/>
  <c r="BA172" i="6"/>
  <c r="BB172" i="6"/>
  <c r="BC172" i="6"/>
  <c r="BD172" i="6"/>
  <c r="BE172" i="6"/>
  <c r="BF172" i="6"/>
  <c r="BG172" i="6"/>
  <c r="BH172" i="6"/>
  <c r="BI172" i="6"/>
  <c r="BJ172" i="6"/>
  <c r="BK172" i="6"/>
  <c r="BL172" i="6"/>
  <c r="BM172" i="6"/>
  <c r="BN172" i="6"/>
  <c r="BO172" i="6"/>
  <c r="BP172" i="6"/>
  <c r="BQ172" i="6"/>
  <c r="BR172" i="6"/>
  <c r="BS172" i="6"/>
  <c r="BT172" i="6"/>
  <c r="BU172" i="6"/>
  <c r="BV172" i="6"/>
  <c r="BW172" i="6"/>
  <c r="BX172" i="6"/>
  <c r="BY172" i="6"/>
  <c r="BZ172" i="6"/>
  <c r="CA172" i="6"/>
  <c r="CB172" i="6"/>
  <c r="CC172" i="6"/>
  <c r="CD172" i="6"/>
  <c r="CE172" i="6"/>
  <c r="CF172" i="6"/>
  <c r="CG172" i="6"/>
  <c r="CH172" i="6"/>
  <c r="CI172" i="6"/>
  <c r="CJ172" i="6"/>
  <c r="CK172" i="6"/>
  <c r="CL172" i="6"/>
  <c r="CM172" i="6"/>
  <c r="CN172" i="6"/>
  <c r="CO172" i="6"/>
  <c r="CP172" i="6"/>
  <c r="CQ172" i="6"/>
  <c r="CR172" i="6"/>
  <c r="CS172" i="6"/>
  <c r="CT172" i="6"/>
  <c r="CU172" i="6"/>
  <c r="CV172" i="6"/>
  <c r="CW172" i="6"/>
  <c r="CX172" i="6"/>
  <c r="CY172" i="6"/>
  <c r="CZ172" i="6"/>
  <c r="DA172" i="6"/>
  <c r="DB172" i="6"/>
  <c r="DC172" i="6"/>
  <c r="DD172" i="6"/>
  <c r="DE172" i="6"/>
  <c r="DF172" i="6"/>
  <c r="DG172" i="6"/>
  <c r="DH172" i="6"/>
  <c r="DI172" i="6"/>
  <c r="DJ172" i="6"/>
  <c r="DK172" i="6"/>
  <c r="DL172" i="6"/>
  <c r="DM172" i="6"/>
  <c r="DN172" i="6"/>
  <c r="DO172" i="6"/>
  <c r="DP172" i="6"/>
  <c r="DQ172" i="6"/>
  <c r="DR172" i="6"/>
  <c r="DS172" i="6"/>
  <c r="DT172" i="6"/>
  <c r="DU172" i="6"/>
  <c r="DV172" i="6"/>
  <c r="DW172" i="6"/>
  <c r="DX172" i="6"/>
  <c r="DY172" i="6"/>
  <c r="DZ172" i="6"/>
  <c r="EA172" i="6"/>
  <c r="EB172" i="6"/>
  <c r="EC172" i="6"/>
  <c r="ED172" i="6"/>
  <c r="EE172" i="6"/>
  <c r="EF172" i="6"/>
  <c r="EG172" i="6"/>
  <c r="EH172" i="6"/>
  <c r="EI172" i="6"/>
  <c r="EJ172" i="6"/>
  <c r="EK172" i="6"/>
  <c r="EL172" i="6"/>
  <c r="EM172" i="6"/>
  <c r="EN172" i="6"/>
  <c r="EO172" i="6"/>
  <c r="EP172" i="6"/>
  <c r="EQ172" i="6"/>
  <c r="AV171" i="6"/>
  <c r="AW171" i="6"/>
  <c r="AX171" i="6"/>
  <c r="AY171" i="6"/>
  <c r="AZ171" i="6"/>
  <c r="BA171" i="6"/>
  <c r="BB171" i="6"/>
  <c r="BC171" i="6"/>
  <c r="BD171" i="6"/>
  <c r="BE171" i="6"/>
  <c r="BF171" i="6"/>
  <c r="BG171" i="6"/>
  <c r="BH171" i="6"/>
  <c r="BI171" i="6"/>
  <c r="BJ171" i="6"/>
  <c r="BK171" i="6"/>
  <c r="BL171" i="6"/>
  <c r="BM171" i="6"/>
  <c r="BN171" i="6"/>
  <c r="BO171" i="6"/>
  <c r="BP171" i="6"/>
  <c r="BQ171" i="6"/>
  <c r="BR171" i="6"/>
  <c r="BS171" i="6"/>
  <c r="BT171" i="6"/>
  <c r="BU171" i="6"/>
  <c r="BV171" i="6"/>
  <c r="BW171" i="6"/>
  <c r="BX171" i="6"/>
  <c r="BY171" i="6"/>
  <c r="BZ171" i="6"/>
  <c r="CA171" i="6"/>
  <c r="CB171" i="6"/>
  <c r="CC171" i="6"/>
  <c r="CD171" i="6"/>
  <c r="CE171" i="6"/>
  <c r="CF171" i="6"/>
  <c r="CG171" i="6"/>
  <c r="CH171" i="6"/>
  <c r="CI171" i="6"/>
  <c r="CJ171" i="6"/>
  <c r="CK171" i="6"/>
  <c r="CL171" i="6"/>
  <c r="CM171" i="6"/>
  <c r="CN171" i="6"/>
  <c r="CO171" i="6"/>
  <c r="CP171" i="6"/>
  <c r="CQ171" i="6"/>
  <c r="CR171" i="6"/>
  <c r="CS171" i="6"/>
  <c r="CT171" i="6"/>
  <c r="CU171" i="6"/>
  <c r="CV171" i="6"/>
  <c r="CW171" i="6"/>
  <c r="CX171" i="6"/>
  <c r="CY171" i="6"/>
  <c r="CZ171" i="6"/>
  <c r="DA171" i="6"/>
  <c r="DB171" i="6"/>
  <c r="DC171" i="6"/>
  <c r="DD171" i="6"/>
  <c r="DE171" i="6"/>
  <c r="DF171" i="6"/>
  <c r="DG171" i="6"/>
  <c r="DH171" i="6"/>
  <c r="DI171" i="6"/>
  <c r="DJ171" i="6"/>
  <c r="DK171" i="6"/>
  <c r="DL171" i="6"/>
  <c r="DM171" i="6"/>
  <c r="DN171" i="6"/>
  <c r="DO171" i="6"/>
  <c r="DP171" i="6"/>
  <c r="DQ171" i="6"/>
  <c r="DR171" i="6"/>
  <c r="DS171" i="6"/>
  <c r="DT171" i="6"/>
  <c r="DU171" i="6"/>
  <c r="DV171" i="6"/>
  <c r="DW171" i="6"/>
  <c r="DX171" i="6"/>
  <c r="DY171" i="6"/>
  <c r="DZ171" i="6"/>
  <c r="EA171" i="6"/>
  <c r="EB171" i="6"/>
  <c r="EC171" i="6"/>
  <c r="ED171" i="6"/>
  <c r="EE171" i="6"/>
  <c r="EF171" i="6"/>
  <c r="EG171" i="6"/>
  <c r="EH171" i="6"/>
  <c r="EI171" i="6"/>
  <c r="EJ171" i="6"/>
  <c r="EK171" i="6"/>
  <c r="EL171" i="6"/>
  <c r="EM171" i="6"/>
  <c r="EN171" i="6"/>
  <c r="EO171" i="6"/>
  <c r="EP171" i="6"/>
  <c r="EQ171" i="6"/>
  <c r="AV170" i="6"/>
  <c r="AW170" i="6"/>
  <c r="AX170" i="6"/>
  <c r="AY170" i="6"/>
  <c r="AZ170" i="6"/>
  <c r="BA170" i="6"/>
  <c r="BB170" i="6"/>
  <c r="BC170" i="6"/>
  <c r="BD170" i="6"/>
  <c r="BE170" i="6"/>
  <c r="BF170" i="6"/>
  <c r="BG170" i="6"/>
  <c r="BH170" i="6"/>
  <c r="BI170" i="6"/>
  <c r="BJ170" i="6"/>
  <c r="BK170" i="6"/>
  <c r="BL170" i="6"/>
  <c r="BM170" i="6"/>
  <c r="BN170" i="6"/>
  <c r="BO170" i="6"/>
  <c r="BP170" i="6"/>
  <c r="BQ170" i="6"/>
  <c r="BR170" i="6"/>
  <c r="BS170" i="6"/>
  <c r="BT170" i="6"/>
  <c r="BU170" i="6"/>
  <c r="BV170" i="6"/>
  <c r="BW170" i="6"/>
  <c r="BX170" i="6"/>
  <c r="BY170" i="6"/>
  <c r="BZ170" i="6"/>
  <c r="CA170" i="6"/>
  <c r="CB170" i="6"/>
  <c r="CC170" i="6"/>
  <c r="CD170" i="6"/>
  <c r="CE170" i="6"/>
  <c r="CF170" i="6"/>
  <c r="CG170" i="6"/>
  <c r="CH170" i="6"/>
  <c r="CI170" i="6"/>
  <c r="CJ170" i="6"/>
  <c r="CK170" i="6"/>
  <c r="CL170" i="6"/>
  <c r="CM170" i="6"/>
  <c r="CN170" i="6"/>
  <c r="CO170" i="6"/>
  <c r="CP170" i="6"/>
  <c r="CQ170" i="6"/>
  <c r="CR170" i="6"/>
  <c r="CS170" i="6"/>
  <c r="CT170" i="6"/>
  <c r="CU170" i="6"/>
  <c r="CV170" i="6"/>
  <c r="CW170" i="6"/>
  <c r="CX170" i="6"/>
  <c r="CY170" i="6"/>
  <c r="CZ170" i="6"/>
  <c r="DA170" i="6"/>
  <c r="DB170" i="6"/>
  <c r="DC170" i="6"/>
  <c r="DD170" i="6"/>
  <c r="DE170" i="6"/>
  <c r="DF170" i="6"/>
  <c r="DG170" i="6"/>
  <c r="DH170" i="6"/>
  <c r="DI170" i="6"/>
  <c r="DJ170" i="6"/>
  <c r="DK170" i="6"/>
  <c r="DL170" i="6"/>
  <c r="DM170" i="6"/>
  <c r="DN170" i="6"/>
  <c r="DO170" i="6"/>
  <c r="DP170" i="6"/>
  <c r="DQ170" i="6"/>
  <c r="DR170" i="6"/>
  <c r="DS170" i="6"/>
  <c r="DT170" i="6"/>
  <c r="DU170" i="6"/>
  <c r="DV170" i="6"/>
  <c r="DW170" i="6"/>
  <c r="DX170" i="6"/>
  <c r="DY170" i="6"/>
  <c r="DZ170" i="6"/>
  <c r="EA170" i="6"/>
  <c r="EB170" i="6"/>
  <c r="EC170" i="6"/>
  <c r="ED170" i="6"/>
  <c r="EE170" i="6"/>
  <c r="EF170" i="6"/>
  <c r="EG170" i="6"/>
  <c r="EH170" i="6"/>
  <c r="EI170" i="6"/>
  <c r="EJ170" i="6"/>
  <c r="EK170" i="6"/>
  <c r="EL170" i="6"/>
  <c r="EM170" i="6"/>
  <c r="EN170" i="6"/>
  <c r="EO170" i="6"/>
  <c r="EP170" i="6"/>
  <c r="EQ170" i="6"/>
  <c r="AV169" i="6"/>
  <c r="AW169" i="6"/>
  <c r="AX169" i="6"/>
  <c r="AY169" i="6"/>
  <c r="AZ169" i="6"/>
  <c r="BA169" i="6"/>
  <c r="BB169" i="6"/>
  <c r="BC169" i="6"/>
  <c r="BD169" i="6"/>
  <c r="BE169" i="6"/>
  <c r="BF169" i="6"/>
  <c r="BG169" i="6"/>
  <c r="BH169" i="6"/>
  <c r="BI169" i="6"/>
  <c r="BJ169" i="6"/>
  <c r="BK169" i="6"/>
  <c r="BL169" i="6"/>
  <c r="BM169" i="6"/>
  <c r="BN169" i="6"/>
  <c r="BO169" i="6"/>
  <c r="BP169" i="6"/>
  <c r="BQ169" i="6"/>
  <c r="BR169" i="6"/>
  <c r="BS169" i="6"/>
  <c r="BT169" i="6"/>
  <c r="BU169" i="6"/>
  <c r="BV169" i="6"/>
  <c r="BW169" i="6"/>
  <c r="BX169" i="6"/>
  <c r="BY169" i="6"/>
  <c r="BZ169" i="6"/>
  <c r="CA169" i="6"/>
  <c r="CB169" i="6"/>
  <c r="CC169" i="6"/>
  <c r="CD169" i="6"/>
  <c r="CE169" i="6"/>
  <c r="CF169" i="6"/>
  <c r="CG169" i="6"/>
  <c r="CH169" i="6"/>
  <c r="CI169" i="6"/>
  <c r="CJ169" i="6"/>
  <c r="CK169" i="6"/>
  <c r="CL169" i="6"/>
  <c r="CM169" i="6"/>
  <c r="CN169" i="6"/>
  <c r="CO169" i="6"/>
  <c r="CP169" i="6"/>
  <c r="CQ169" i="6"/>
  <c r="CR169" i="6"/>
  <c r="CS169" i="6"/>
  <c r="CT169" i="6"/>
  <c r="CU169" i="6"/>
  <c r="CV169" i="6"/>
  <c r="CW169" i="6"/>
  <c r="CX169" i="6"/>
  <c r="CY169" i="6"/>
  <c r="CZ169" i="6"/>
  <c r="DA169" i="6"/>
  <c r="DB169" i="6"/>
  <c r="DC169" i="6"/>
  <c r="DD169" i="6"/>
  <c r="DE169" i="6"/>
  <c r="DF169" i="6"/>
  <c r="DG169" i="6"/>
  <c r="DH169" i="6"/>
  <c r="DI169" i="6"/>
  <c r="DJ169" i="6"/>
  <c r="DK169" i="6"/>
  <c r="DL169" i="6"/>
  <c r="DM169" i="6"/>
  <c r="DN169" i="6"/>
  <c r="DO169" i="6"/>
  <c r="DP169" i="6"/>
  <c r="DQ169" i="6"/>
  <c r="DR169" i="6"/>
  <c r="DS169" i="6"/>
  <c r="DT169" i="6"/>
  <c r="DU169" i="6"/>
  <c r="DV169" i="6"/>
  <c r="DW169" i="6"/>
  <c r="DX169" i="6"/>
  <c r="DY169" i="6"/>
  <c r="DZ169" i="6"/>
  <c r="EA169" i="6"/>
  <c r="EB169" i="6"/>
  <c r="EC169" i="6"/>
  <c r="ED169" i="6"/>
  <c r="EE169" i="6"/>
  <c r="EF169" i="6"/>
  <c r="EG169" i="6"/>
  <c r="EH169" i="6"/>
  <c r="EI169" i="6"/>
  <c r="EJ169" i="6"/>
  <c r="EK169" i="6"/>
  <c r="EL169" i="6"/>
  <c r="EM169" i="6"/>
  <c r="EN169" i="6"/>
  <c r="EO169" i="6"/>
  <c r="EP169" i="6"/>
  <c r="EQ169" i="6"/>
  <c r="AV168" i="6"/>
  <c r="AW168" i="6"/>
  <c r="AX168" i="6"/>
  <c r="AY168" i="6"/>
  <c r="AZ168" i="6"/>
  <c r="BA168" i="6"/>
  <c r="BB168" i="6"/>
  <c r="BC168" i="6"/>
  <c r="BD168" i="6"/>
  <c r="BE168" i="6"/>
  <c r="BF168" i="6"/>
  <c r="BG168" i="6"/>
  <c r="BH168" i="6"/>
  <c r="BI168" i="6"/>
  <c r="BJ168" i="6"/>
  <c r="BK168" i="6"/>
  <c r="BL168" i="6"/>
  <c r="BM168" i="6"/>
  <c r="BN168" i="6"/>
  <c r="BO168" i="6"/>
  <c r="BP168" i="6"/>
  <c r="BQ168" i="6"/>
  <c r="BR168" i="6"/>
  <c r="BS168" i="6"/>
  <c r="BT168" i="6"/>
  <c r="BU168" i="6"/>
  <c r="BV168" i="6"/>
  <c r="BW168" i="6"/>
  <c r="BX168" i="6"/>
  <c r="BY168" i="6"/>
  <c r="BZ168" i="6"/>
  <c r="CA168" i="6"/>
  <c r="CB168" i="6"/>
  <c r="CC168" i="6"/>
  <c r="CD168" i="6"/>
  <c r="CE168" i="6"/>
  <c r="CF168" i="6"/>
  <c r="CG168" i="6"/>
  <c r="CH168" i="6"/>
  <c r="CI168" i="6"/>
  <c r="CJ168" i="6"/>
  <c r="CK168" i="6"/>
  <c r="CL168" i="6"/>
  <c r="CM168" i="6"/>
  <c r="CN168" i="6"/>
  <c r="CO168" i="6"/>
  <c r="CP168" i="6"/>
  <c r="CQ168" i="6"/>
  <c r="CR168" i="6"/>
  <c r="CS168" i="6"/>
  <c r="CT168" i="6"/>
  <c r="CU168" i="6"/>
  <c r="CV168" i="6"/>
  <c r="CW168" i="6"/>
  <c r="CX168" i="6"/>
  <c r="CY168" i="6"/>
  <c r="CZ168" i="6"/>
  <c r="DA168" i="6"/>
  <c r="DB168" i="6"/>
  <c r="DC168" i="6"/>
  <c r="DD168" i="6"/>
  <c r="DE168" i="6"/>
  <c r="DF168" i="6"/>
  <c r="DG168" i="6"/>
  <c r="DH168" i="6"/>
  <c r="DI168" i="6"/>
  <c r="DJ168" i="6"/>
  <c r="DK168" i="6"/>
  <c r="DL168" i="6"/>
  <c r="DM168" i="6"/>
  <c r="DN168" i="6"/>
  <c r="DO168" i="6"/>
  <c r="DP168" i="6"/>
  <c r="DQ168" i="6"/>
  <c r="DR168" i="6"/>
  <c r="DS168" i="6"/>
  <c r="DT168" i="6"/>
  <c r="DU168" i="6"/>
  <c r="DV168" i="6"/>
  <c r="DW168" i="6"/>
  <c r="DX168" i="6"/>
  <c r="DY168" i="6"/>
  <c r="DZ168" i="6"/>
  <c r="EA168" i="6"/>
  <c r="EB168" i="6"/>
  <c r="EC168" i="6"/>
  <c r="ED168" i="6"/>
  <c r="EE168" i="6"/>
  <c r="EF168" i="6"/>
  <c r="EG168" i="6"/>
  <c r="EH168" i="6"/>
  <c r="EI168" i="6"/>
  <c r="EJ168" i="6"/>
  <c r="EK168" i="6"/>
  <c r="EL168" i="6"/>
  <c r="EM168" i="6"/>
  <c r="EN168" i="6"/>
  <c r="EO168" i="6"/>
  <c r="EP168" i="6"/>
  <c r="EQ168" i="6"/>
  <c r="AV167" i="6"/>
  <c r="AW167" i="6"/>
  <c r="AX167" i="6"/>
  <c r="AY167" i="6"/>
  <c r="AZ167" i="6"/>
  <c r="BA167" i="6"/>
  <c r="BB167" i="6"/>
  <c r="BC167" i="6"/>
  <c r="BD167" i="6"/>
  <c r="BE167" i="6"/>
  <c r="BF167" i="6"/>
  <c r="BG167" i="6"/>
  <c r="BH167" i="6"/>
  <c r="BI167" i="6"/>
  <c r="BJ167" i="6"/>
  <c r="BK167" i="6"/>
  <c r="BL167" i="6"/>
  <c r="BM167" i="6"/>
  <c r="BN167" i="6"/>
  <c r="BO167" i="6"/>
  <c r="BP167" i="6"/>
  <c r="BQ167" i="6"/>
  <c r="BR167" i="6"/>
  <c r="BS167" i="6"/>
  <c r="BT167" i="6"/>
  <c r="BU167" i="6"/>
  <c r="BV167" i="6"/>
  <c r="BW167" i="6"/>
  <c r="BX167" i="6"/>
  <c r="BY167" i="6"/>
  <c r="BZ167" i="6"/>
  <c r="CA167" i="6"/>
  <c r="CB167" i="6"/>
  <c r="CC167" i="6"/>
  <c r="CD167" i="6"/>
  <c r="CE167" i="6"/>
  <c r="CF167" i="6"/>
  <c r="CG167" i="6"/>
  <c r="CH167" i="6"/>
  <c r="CI167" i="6"/>
  <c r="CJ167" i="6"/>
  <c r="CK167" i="6"/>
  <c r="CL167" i="6"/>
  <c r="CM167" i="6"/>
  <c r="CN167" i="6"/>
  <c r="CO167" i="6"/>
  <c r="CP167" i="6"/>
  <c r="CQ167" i="6"/>
  <c r="CR167" i="6"/>
  <c r="CS167" i="6"/>
  <c r="CT167" i="6"/>
  <c r="CU167" i="6"/>
  <c r="CV167" i="6"/>
  <c r="CW167" i="6"/>
  <c r="CX167" i="6"/>
  <c r="CY167" i="6"/>
  <c r="CZ167" i="6"/>
  <c r="DA167" i="6"/>
  <c r="DB167" i="6"/>
  <c r="DC167" i="6"/>
  <c r="DD167" i="6"/>
  <c r="DE167" i="6"/>
  <c r="DF167" i="6"/>
  <c r="DG167" i="6"/>
  <c r="DH167" i="6"/>
  <c r="DI167" i="6"/>
  <c r="DJ167" i="6"/>
  <c r="DK167" i="6"/>
  <c r="DL167" i="6"/>
  <c r="DM167" i="6"/>
  <c r="DN167" i="6"/>
  <c r="DO167" i="6"/>
  <c r="DP167" i="6"/>
  <c r="DQ167" i="6"/>
  <c r="DR167" i="6"/>
  <c r="DS167" i="6"/>
  <c r="DT167" i="6"/>
  <c r="DU167" i="6"/>
  <c r="DV167" i="6"/>
  <c r="DW167" i="6"/>
  <c r="DX167" i="6"/>
  <c r="DY167" i="6"/>
  <c r="DZ167" i="6"/>
  <c r="EA167" i="6"/>
  <c r="EB167" i="6"/>
  <c r="EC167" i="6"/>
  <c r="ED167" i="6"/>
  <c r="EE167" i="6"/>
  <c r="EF167" i="6"/>
  <c r="EG167" i="6"/>
  <c r="EH167" i="6"/>
  <c r="EI167" i="6"/>
  <c r="EJ167" i="6"/>
  <c r="EK167" i="6"/>
  <c r="EL167" i="6"/>
  <c r="EM167" i="6"/>
  <c r="EN167" i="6"/>
  <c r="EO167" i="6"/>
  <c r="EP167" i="6"/>
  <c r="EQ167" i="6"/>
  <c r="AV166" i="6"/>
  <c r="AW166" i="6"/>
  <c r="AX166" i="6"/>
  <c r="AY166" i="6"/>
  <c r="AZ166" i="6"/>
  <c r="BA166" i="6"/>
  <c r="BB166" i="6"/>
  <c r="BC166" i="6"/>
  <c r="BD166" i="6"/>
  <c r="BE166" i="6"/>
  <c r="BF166" i="6"/>
  <c r="BG166" i="6"/>
  <c r="BH166" i="6"/>
  <c r="BI166" i="6"/>
  <c r="BJ166" i="6"/>
  <c r="BK166" i="6"/>
  <c r="BL166" i="6"/>
  <c r="BM166" i="6"/>
  <c r="BN166" i="6"/>
  <c r="BO166" i="6"/>
  <c r="BP166" i="6"/>
  <c r="BQ166" i="6"/>
  <c r="BR166" i="6"/>
  <c r="BS166" i="6"/>
  <c r="BT166" i="6"/>
  <c r="BU166" i="6"/>
  <c r="BV166" i="6"/>
  <c r="BW166" i="6"/>
  <c r="BX166" i="6"/>
  <c r="BY166" i="6"/>
  <c r="BZ166" i="6"/>
  <c r="CA166" i="6"/>
  <c r="CB166" i="6"/>
  <c r="CC166" i="6"/>
  <c r="CD166" i="6"/>
  <c r="CE166" i="6"/>
  <c r="CF166" i="6"/>
  <c r="CG166" i="6"/>
  <c r="CH166" i="6"/>
  <c r="CI166" i="6"/>
  <c r="CJ166" i="6"/>
  <c r="CK166" i="6"/>
  <c r="CL166" i="6"/>
  <c r="CM166" i="6"/>
  <c r="CN166" i="6"/>
  <c r="CO166" i="6"/>
  <c r="CP166" i="6"/>
  <c r="CQ166" i="6"/>
  <c r="CR166" i="6"/>
  <c r="CS166" i="6"/>
  <c r="CT166" i="6"/>
  <c r="CU166" i="6"/>
  <c r="CV166" i="6"/>
  <c r="CW166" i="6"/>
  <c r="CX166" i="6"/>
  <c r="CY166" i="6"/>
  <c r="CZ166" i="6"/>
  <c r="DA166" i="6"/>
  <c r="DB166" i="6"/>
  <c r="DC166" i="6"/>
  <c r="DD166" i="6"/>
  <c r="DE166" i="6"/>
  <c r="DF166" i="6"/>
  <c r="DG166" i="6"/>
  <c r="DH166" i="6"/>
  <c r="DI166" i="6"/>
  <c r="DJ166" i="6"/>
  <c r="DK166" i="6"/>
  <c r="DL166" i="6"/>
  <c r="DM166" i="6"/>
  <c r="DN166" i="6"/>
  <c r="DO166" i="6"/>
  <c r="DP166" i="6"/>
  <c r="DQ166" i="6"/>
  <c r="DR166" i="6"/>
  <c r="DS166" i="6"/>
  <c r="DT166" i="6"/>
  <c r="DU166" i="6"/>
  <c r="DV166" i="6"/>
  <c r="DW166" i="6"/>
  <c r="DX166" i="6"/>
  <c r="DY166" i="6"/>
  <c r="DZ166" i="6"/>
  <c r="EA166" i="6"/>
  <c r="EB166" i="6"/>
  <c r="EC166" i="6"/>
  <c r="ED166" i="6"/>
  <c r="EE166" i="6"/>
  <c r="EF166" i="6"/>
  <c r="EG166" i="6"/>
  <c r="EH166" i="6"/>
  <c r="EI166" i="6"/>
  <c r="EJ166" i="6"/>
  <c r="EK166" i="6"/>
  <c r="EL166" i="6"/>
  <c r="EM166" i="6"/>
  <c r="EN166" i="6"/>
  <c r="EO166" i="6"/>
  <c r="EP166" i="6"/>
  <c r="EQ166" i="6"/>
  <c r="AV165" i="6"/>
  <c r="AW165" i="6"/>
  <c r="AX165" i="6"/>
  <c r="AY165" i="6"/>
  <c r="AZ165" i="6"/>
  <c r="BA165" i="6"/>
  <c r="BB165" i="6"/>
  <c r="BC165" i="6"/>
  <c r="BD165" i="6"/>
  <c r="BE165" i="6"/>
  <c r="BF165" i="6"/>
  <c r="BG165" i="6"/>
  <c r="BH165" i="6"/>
  <c r="BI165" i="6"/>
  <c r="BJ165" i="6"/>
  <c r="BK165" i="6"/>
  <c r="BL165" i="6"/>
  <c r="BM165" i="6"/>
  <c r="BN165" i="6"/>
  <c r="BO165" i="6"/>
  <c r="BP165" i="6"/>
  <c r="BQ165" i="6"/>
  <c r="BR165" i="6"/>
  <c r="BS165" i="6"/>
  <c r="BT165" i="6"/>
  <c r="BU165" i="6"/>
  <c r="BV165" i="6"/>
  <c r="BW165" i="6"/>
  <c r="BX165" i="6"/>
  <c r="BY165" i="6"/>
  <c r="BZ165" i="6"/>
  <c r="CA165" i="6"/>
  <c r="CB165" i="6"/>
  <c r="CC165" i="6"/>
  <c r="CD165" i="6"/>
  <c r="CE165" i="6"/>
  <c r="CF165" i="6"/>
  <c r="CG165" i="6"/>
  <c r="CH165" i="6"/>
  <c r="CI165" i="6"/>
  <c r="CJ165" i="6"/>
  <c r="CK165" i="6"/>
  <c r="CL165" i="6"/>
  <c r="CM165" i="6"/>
  <c r="CN165" i="6"/>
  <c r="CO165" i="6"/>
  <c r="CP165" i="6"/>
  <c r="CQ165" i="6"/>
  <c r="CR165" i="6"/>
  <c r="CS165" i="6"/>
  <c r="CT165" i="6"/>
  <c r="CU165" i="6"/>
  <c r="CV165" i="6"/>
  <c r="CW165" i="6"/>
  <c r="CX165" i="6"/>
  <c r="CY165" i="6"/>
  <c r="CZ165" i="6"/>
  <c r="DA165" i="6"/>
  <c r="DB165" i="6"/>
  <c r="DC165" i="6"/>
  <c r="DD165" i="6"/>
  <c r="DE165" i="6"/>
  <c r="DF165" i="6"/>
  <c r="DG165" i="6"/>
  <c r="DH165" i="6"/>
  <c r="DI165" i="6"/>
  <c r="DJ165" i="6"/>
  <c r="DK165" i="6"/>
  <c r="DL165" i="6"/>
  <c r="DM165" i="6"/>
  <c r="DN165" i="6"/>
  <c r="DO165" i="6"/>
  <c r="DP165" i="6"/>
  <c r="DQ165" i="6"/>
  <c r="DR165" i="6"/>
  <c r="DS165" i="6"/>
  <c r="DT165" i="6"/>
  <c r="DU165" i="6"/>
  <c r="DV165" i="6"/>
  <c r="DW165" i="6"/>
  <c r="DX165" i="6"/>
  <c r="DY165" i="6"/>
  <c r="DZ165" i="6"/>
  <c r="EA165" i="6"/>
  <c r="EB165" i="6"/>
  <c r="EC165" i="6"/>
  <c r="ED165" i="6"/>
  <c r="EE165" i="6"/>
  <c r="EF165" i="6"/>
  <c r="EG165" i="6"/>
  <c r="EH165" i="6"/>
  <c r="EI165" i="6"/>
  <c r="EJ165" i="6"/>
  <c r="EK165" i="6"/>
  <c r="EL165" i="6"/>
  <c r="EM165" i="6"/>
  <c r="EN165" i="6"/>
  <c r="EO165" i="6"/>
  <c r="EP165" i="6"/>
  <c r="EQ165" i="6"/>
  <c r="AV164" i="6"/>
  <c r="AW164" i="6"/>
  <c r="AX164" i="6"/>
  <c r="AY164" i="6"/>
  <c r="AZ164" i="6"/>
  <c r="BA164" i="6"/>
  <c r="BB164" i="6"/>
  <c r="BC164" i="6"/>
  <c r="BD164" i="6"/>
  <c r="BE164" i="6"/>
  <c r="BF164" i="6"/>
  <c r="BG164" i="6"/>
  <c r="BH164" i="6"/>
  <c r="BI164" i="6"/>
  <c r="BJ164" i="6"/>
  <c r="BK164" i="6"/>
  <c r="BL164" i="6"/>
  <c r="BM164" i="6"/>
  <c r="BN164" i="6"/>
  <c r="BO164" i="6"/>
  <c r="BP164" i="6"/>
  <c r="BQ164" i="6"/>
  <c r="BR164" i="6"/>
  <c r="BS164" i="6"/>
  <c r="BT164" i="6"/>
  <c r="BU164" i="6"/>
  <c r="BV164" i="6"/>
  <c r="BW164" i="6"/>
  <c r="BX164" i="6"/>
  <c r="BY164" i="6"/>
  <c r="BZ164" i="6"/>
  <c r="CA164" i="6"/>
  <c r="CB164" i="6"/>
  <c r="CC164" i="6"/>
  <c r="CD164" i="6"/>
  <c r="CE164" i="6"/>
  <c r="CF164" i="6"/>
  <c r="CG164" i="6"/>
  <c r="CH164" i="6"/>
  <c r="CI164" i="6"/>
  <c r="CJ164" i="6"/>
  <c r="CK164" i="6"/>
  <c r="CL164" i="6"/>
  <c r="CM164" i="6"/>
  <c r="CN164" i="6"/>
  <c r="CO164" i="6"/>
  <c r="CP164" i="6"/>
  <c r="CQ164" i="6"/>
  <c r="CR164" i="6"/>
  <c r="CS164" i="6"/>
  <c r="CT164" i="6"/>
  <c r="CU164" i="6"/>
  <c r="CV164" i="6"/>
  <c r="CW164" i="6"/>
  <c r="CX164" i="6"/>
  <c r="CY164" i="6"/>
  <c r="CZ164" i="6"/>
  <c r="DA164" i="6"/>
  <c r="DB164" i="6"/>
  <c r="DC164" i="6"/>
  <c r="DD164" i="6"/>
  <c r="DE164" i="6"/>
  <c r="DF164" i="6"/>
  <c r="DG164" i="6"/>
  <c r="DH164" i="6"/>
  <c r="DI164" i="6"/>
  <c r="DJ164" i="6"/>
  <c r="DK164" i="6"/>
  <c r="DL164" i="6"/>
  <c r="DM164" i="6"/>
  <c r="DN164" i="6"/>
  <c r="DO164" i="6"/>
  <c r="DP164" i="6"/>
  <c r="DQ164" i="6"/>
  <c r="DR164" i="6"/>
  <c r="DS164" i="6"/>
  <c r="DT164" i="6"/>
  <c r="DU164" i="6"/>
  <c r="DV164" i="6"/>
  <c r="DW164" i="6"/>
  <c r="DX164" i="6"/>
  <c r="DY164" i="6"/>
  <c r="DZ164" i="6"/>
  <c r="EA164" i="6"/>
  <c r="EB164" i="6"/>
  <c r="EC164" i="6"/>
  <c r="ED164" i="6"/>
  <c r="EE164" i="6"/>
  <c r="EF164" i="6"/>
  <c r="EG164" i="6"/>
  <c r="EH164" i="6"/>
  <c r="EI164" i="6"/>
  <c r="EJ164" i="6"/>
  <c r="EK164" i="6"/>
  <c r="EL164" i="6"/>
  <c r="EM164" i="6"/>
  <c r="EN164" i="6"/>
  <c r="EO164" i="6"/>
  <c r="EP164" i="6"/>
  <c r="EQ164" i="6"/>
  <c r="AV163" i="6"/>
  <c r="AW163" i="6"/>
  <c r="AX163" i="6"/>
  <c r="AY163" i="6"/>
  <c r="AZ163" i="6"/>
  <c r="BA163" i="6"/>
  <c r="BB163" i="6"/>
  <c r="BC163" i="6"/>
  <c r="BD163" i="6"/>
  <c r="BE163" i="6"/>
  <c r="BF163" i="6"/>
  <c r="BG163" i="6"/>
  <c r="BH163" i="6"/>
  <c r="BI163" i="6"/>
  <c r="BJ163" i="6"/>
  <c r="BK163" i="6"/>
  <c r="BL163" i="6"/>
  <c r="BM163" i="6"/>
  <c r="BN163" i="6"/>
  <c r="BO163" i="6"/>
  <c r="BP163" i="6"/>
  <c r="BQ163" i="6"/>
  <c r="BR163" i="6"/>
  <c r="BS163" i="6"/>
  <c r="BT163" i="6"/>
  <c r="BU163" i="6"/>
  <c r="BV163" i="6"/>
  <c r="BW163" i="6"/>
  <c r="BX163" i="6"/>
  <c r="BY163" i="6"/>
  <c r="BZ163" i="6"/>
  <c r="CA163" i="6"/>
  <c r="CB163" i="6"/>
  <c r="CC163" i="6"/>
  <c r="CD163" i="6"/>
  <c r="CE163" i="6"/>
  <c r="CF163" i="6"/>
  <c r="CG163" i="6"/>
  <c r="CH163" i="6"/>
  <c r="CI163" i="6"/>
  <c r="CJ163" i="6"/>
  <c r="CK163" i="6"/>
  <c r="CL163" i="6"/>
  <c r="CM163" i="6"/>
  <c r="CN163" i="6"/>
  <c r="CO163" i="6"/>
  <c r="CP163" i="6"/>
  <c r="CQ163" i="6"/>
  <c r="CR163" i="6"/>
  <c r="CS163" i="6"/>
  <c r="CT163" i="6"/>
  <c r="CU163" i="6"/>
  <c r="CV163" i="6"/>
  <c r="CW163" i="6"/>
  <c r="CX163" i="6"/>
  <c r="CY163" i="6"/>
  <c r="CZ163" i="6"/>
  <c r="DA163" i="6"/>
  <c r="DB163" i="6"/>
  <c r="DC163" i="6"/>
  <c r="DD163" i="6"/>
  <c r="DE163" i="6"/>
  <c r="DF163" i="6"/>
  <c r="DG163" i="6"/>
  <c r="DH163" i="6"/>
  <c r="DI163" i="6"/>
  <c r="DJ163" i="6"/>
  <c r="DK163" i="6"/>
  <c r="DL163" i="6"/>
  <c r="DM163" i="6"/>
  <c r="DN163" i="6"/>
  <c r="DO163" i="6"/>
  <c r="DP163" i="6"/>
  <c r="DQ163" i="6"/>
  <c r="DR163" i="6"/>
  <c r="DS163" i="6"/>
  <c r="DT163" i="6"/>
  <c r="DU163" i="6"/>
  <c r="DV163" i="6"/>
  <c r="DW163" i="6"/>
  <c r="DX163" i="6"/>
  <c r="DY163" i="6"/>
  <c r="DZ163" i="6"/>
  <c r="EA163" i="6"/>
  <c r="EB163" i="6"/>
  <c r="EC163" i="6"/>
  <c r="ED163" i="6"/>
  <c r="EE163" i="6"/>
  <c r="EF163" i="6"/>
  <c r="EG163" i="6"/>
  <c r="EH163" i="6"/>
  <c r="EI163" i="6"/>
  <c r="EJ163" i="6"/>
  <c r="EK163" i="6"/>
  <c r="EL163" i="6"/>
  <c r="EM163" i="6"/>
  <c r="EN163" i="6"/>
  <c r="EO163" i="6"/>
  <c r="EP163" i="6"/>
  <c r="EQ163" i="6"/>
  <c r="AV162" i="6"/>
  <c r="AW162" i="6"/>
  <c r="AX162" i="6"/>
  <c r="AY162" i="6"/>
  <c r="AZ162" i="6"/>
  <c r="BA162" i="6"/>
  <c r="BB162" i="6"/>
  <c r="BC162" i="6"/>
  <c r="BD162" i="6"/>
  <c r="BE162" i="6"/>
  <c r="BF162" i="6"/>
  <c r="BG162" i="6"/>
  <c r="BH162" i="6"/>
  <c r="BI162" i="6"/>
  <c r="BJ162" i="6"/>
  <c r="BK162" i="6"/>
  <c r="BL162" i="6"/>
  <c r="BM162" i="6"/>
  <c r="BN162" i="6"/>
  <c r="BO162" i="6"/>
  <c r="BP162" i="6"/>
  <c r="BQ162" i="6"/>
  <c r="BR162" i="6"/>
  <c r="BS162" i="6"/>
  <c r="BT162" i="6"/>
  <c r="BU162" i="6"/>
  <c r="BV162" i="6"/>
  <c r="BW162" i="6"/>
  <c r="BX162" i="6"/>
  <c r="BY162" i="6"/>
  <c r="BZ162" i="6"/>
  <c r="CA162" i="6"/>
  <c r="CB162" i="6"/>
  <c r="CC162" i="6"/>
  <c r="CD162" i="6"/>
  <c r="CE162" i="6"/>
  <c r="CF162" i="6"/>
  <c r="CG162" i="6"/>
  <c r="CH162" i="6"/>
  <c r="CI162" i="6"/>
  <c r="CJ162" i="6"/>
  <c r="CK162" i="6"/>
  <c r="CL162" i="6"/>
  <c r="CM162" i="6"/>
  <c r="CN162" i="6"/>
  <c r="CO162" i="6"/>
  <c r="CP162" i="6"/>
  <c r="CQ162" i="6"/>
  <c r="CR162" i="6"/>
  <c r="CS162" i="6"/>
  <c r="CT162" i="6"/>
  <c r="CU162" i="6"/>
  <c r="CV162" i="6"/>
  <c r="CW162" i="6"/>
  <c r="CX162" i="6"/>
  <c r="CY162" i="6"/>
  <c r="CZ162" i="6"/>
  <c r="DA162" i="6"/>
  <c r="DB162" i="6"/>
  <c r="DC162" i="6"/>
  <c r="DD162" i="6"/>
  <c r="DE162" i="6"/>
  <c r="DF162" i="6"/>
  <c r="DG162" i="6"/>
  <c r="DH162" i="6"/>
  <c r="DI162" i="6"/>
  <c r="DJ162" i="6"/>
  <c r="DK162" i="6"/>
  <c r="DL162" i="6"/>
  <c r="DM162" i="6"/>
  <c r="DN162" i="6"/>
  <c r="DO162" i="6"/>
  <c r="DP162" i="6"/>
  <c r="DQ162" i="6"/>
  <c r="DR162" i="6"/>
  <c r="DS162" i="6"/>
  <c r="DT162" i="6"/>
  <c r="DU162" i="6"/>
  <c r="DV162" i="6"/>
  <c r="DW162" i="6"/>
  <c r="DX162" i="6"/>
  <c r="DY162" i="6"/>
  <c r="DZ162" i="6"/>
  <c r="EA162" i="6"/>
  <c r="EB162" i="6"/>
  <c r="EC162" i="6"/>
  <c r="ED162" i="6"/>
  <c r="EE162" i="6"/>
  <c r="EF162" i="6"/>
  <c r="EG162" i="6"/>
  <c r="EH162" i="6"/>
  <c r="EI162" i="6"/>
  <c r="EJ162" i="6"/>
  <c r="EK162" i="6"/>
  <c r="EL162" i="6"/>
  <c r="EM162" i="6"/>
  <c r="EN162" i="6"/>
  <c r="EO162" i="6"/>
  <c r="EP162" i="6"/>
  <c r="EQ162" i="6"/>
  <c r="AV161" i="6"/>
  <c r="AW161" i="6"/>
  <c r="AX161" i="6"/>
  <c r="AY161" i="6"/>
  <c r="AZ161" i="6"/>
  <c r="BA161" i="6"/>
  <c r="BB161" i="6"/>
  <c r="BC161" i="6"/>
  <c r="BD161" i="6"/>
  <c r="BE161" i="6"/>
  <c r="BF161" i="6"/>
  <c r="BG161" i="6"/>
  <c r="BH161" i="6"/>
  <c r="BI161" i="6"/>
  <c r="BJ161" i="6"/>
  <c r="BK161" i="6"/>
  <c r="BL161" i="6"/>
  <c r="BM161" i="6"/>
  <c r="BN161" i="6"/>
  <c r="BO161" i="6"/>
  <c r="BP161" i="6"/>
  <c r="BQ161" i="6"/>
  <c r="BR161" i="6"/>
  <c r="BS161" i="6"/>
  <c r="BT161" i="6"/>
  <c r="BU161" i="6"/>
  <c r="BV161" i="6"/>
  <c r="BW161" i="6"/>
  <c r="BX161" i="6"/>
  <c r="BY161" i="6"/>
  <c r="BZ161" i="6"/>
  <c r="CA161" i="6"/>
  <c r="CB161" i="6"/>
  <c r="CC161" i="6"/>
  <c r="CD161" i="6"/>
  <c r="CE161" i="6"/>
  <c r="CF161" i="6"/>
  <c r="CG161" i="6"/>
  <c r="CH161" i="6"/>
  <c r="CI161" i="6"/>
  <c r="CJ161" i="6"/>
  <c r="CK161" i="6"/>
  <c r="CL161" i="6"/>
  <c r="CM161" i="6"/>
  <c r="CN161" i="6"/>
  <c r="CO161" i="6"/>
  <c r="CP161" i="6"/>
  <c r="CQ161" i="6"/>
  <c r="CR161" i="6"/>
  <c r="CS161" i="6"/>
  <c r="CT161" i="6"/>
  <c r="CU161" i="6"/>
  <c r="CV161" i="6"/>
  <c r="CW161" i="6"/>
  <c r="CX161" i="6"/>
  <c r="CY161" i="6"/>
  <c r="CZ161" i="6"/>
  <c r="DA161" i="6"/>
  <c r="DB161" i="6"/>
  <c r="DC161" i="6"/>
  <c r="DD161" i="6"/>
  <c r="DE161" i="6"/>
  <c r="DF161" i="6"/>
  <c r="DG161" i="6"/>
  <c r="DH161" i="6"/>
  <c r="DI161" i="6"/>
  <c r="DJ161" i="6"/>
  <c r="DK161" i="6"/>
  <c r="DL161" i="6"/>
  <c r="DM161" i="6"/>
  <c r="DN161" i="6"/>
  <c r="DO161" i="6"/>
  <c r="DP161" i="6"/>
  <c r="DQ161" i="6"/>
  <c r="DR161" i="6"/>
  <c r="DS161" i="6"/>
  <c r="DT161" i="6"/>
  <c r="DU161" i="6"/>
  <c r="DV161" i="6"/>
  <c r="DW161" i="6"/>
  <c r="DX161" i="6"/>
  <c r="DY161" i="6"/>
  <c r="DZ161" i="6"/>
  <c r="EA161" i="6"/>
  <c r="EB161" i="6"/>
  <c r="EC161" i="6"/>
  <c r="ED161" i="6"/>
  <c r="EE161" i="6"/>
  <c r="EF161" i="6"/>
  <c r="EG161" i="6"/>
  <c r="EH161" i="6"/>
  <c r="EI161" i="6"/>
  <c r="EJ161" i="6"/>
  <c r="EK161" i="6"/>
  <c r="EL161" i="6"/>
  <c r="EM161" i="6"/>
  <c r="EN161" i="6"/>
  <c r="EO161" i="6"/>
  <c r="EP161" i="6"/>
  <c r="EQ161" i="6"/>
  <c r="AV160" i="6"/>
  <c r="AW160" i="6"/>
  <c r="AX160" i="6"/>
  <c r="AY160" i="6"/>
  <c r="AZ160" i="6"/>
  <c r="BA160" i="6"/>
  <c r="BB160" i="6"/>
  <c r="BC160" i="6"/>
  <c r="BD160" i="6"/>
  <c r="BE160" i="6"/>
  <c r="BF160" i="6"/>
  <c r="BG160" i="6"/>
  <c r="BH160" i="6"/>
  <c r="BI160" i="6"/>
  <c r="BJ160" i="6"/>
  <c r="BK160" i="6"/>
  <c r="BL160" i="6"/>
  <c r="BM160" i="6"/>
  <c r="BN160" i="6"/>
  <c r="BO160" i="6"/>
  <c r="BP160" i="6"/>
  <c r="BQ160" i="6"/>
  <c r="BR160" i="6"/>
  <c r="BS160" i="6"/>
  <c r="BT160" i="6"/>
  <c r="BU160" i="6"/>
  <c r="BV160" i="6"/>
  <c r="BW160" i="6"/>
  <c r="BX160" i="6"/>
  <c r="BY160" i="6"/>
  <c r="BZ160" i="6"/>
  <c r="CA160" i="6"/>
  <c r="CB160" i="6"/>
  <c r="CC160" i="6"/>
  <c r="CD160" i="6"/>
  <c r="CE160" i="6"/>
  <c r="CF160" i="6"/>
  <c r="CG160" i="6"/>
  <c r="CH160" i="6"/>
  <c r="CI160" i="6"/>
  <c r="CJ160" i="6"/>
  <c r="CK160" i="6"/>
  <c r="CL160" i="6"/>
  <c r="CM160" i="6"/>
  <c r="CN160" i="6"/>
  <c r="CO160" i="6"/>
  <c r="CP160" i="6"/>
  <c r="CQ160" i="6"/>
  <c r="CR160" i="6"/>
  <c r="CS160" i="6"/>
  <c r="CT160" i="6"/>
  <c r="CU160" i="6"/>
  <c r="CV160" i="6"/>
  <c r="CW160" i="6"/>
  <c r="CX160" i="6"/>
  <c r="CY160" i="6"/>
  <c r="CZ160" i="6"/>
  <c r="DA160" i="6"/>
  <c r="DB160" i="6"/>
  <c r="DC160" i="6"/>
  <c r="DD160" i="6"/>
  <c r="DE160" i="6"/>
  <c r="DF160" i="6"/>
  <c r="DG160" i="6"/>
  <c r="DH160" i="6"/>
  <c r="DI160" i="6"/>
  <c r="DJ160" i="6"/>
  <c r="DK160" i="6"/>
  <c r="DL160" i="6"/>
  <c r="DM160" i="6"/>
  <c r="DN160" i="6"/>
  <c r="DO160" i="6"/>
  <c r="DP160" i="6"/>
  <c r="DQ160" i="6"/>
  <c r="DR160" i="6"/>
  <c r="DS160" i="6"/>
  <c r="DT160" i="6"/>
  <c r="DU160" i="6"/>
  <c r="DV160" i="6"/>
  <c r="DW160" i="6"/>
  <c r="DX160" i="6"/>
  <c r="DY160" i="6"/>
  <c r="DZ160" i="6"/>
  <c r="EA160" i="6"/>
  <c r="EB160" i="6"/>
  <c r="EC160" i="6"/>
  <c r="ED160" i="6"/>
  <c r="EE160" i="6"/>
  <c r="EF160" i="6"/>
  <c r="EG160" i="6"/>
  <c r="EH160" i="6"/>
  <c r="EI160" i="6"/>
  <c r="EJ160" i="6"/>
  <c r="EK160" i="6"/>
  <c r="EL160" i="6"/>
  <c r="EM160" i="6"/>
  <c r="EN160" i="6"/>
  <c r="EO160" i="6"/>
  <c r="EP160" i="6"/>
  <c r="EQ160" i="6"/>
  <c r="AV159" i="6"/>
  <c r="AW159" i="6"/>
  <c r="AX159" i="6"/>
  <c r="AY159" i="6"/>
  <c r="AZ159" i="6"/>
  <c r="BA159" i="6"/>
  <c r="BB159" i="6"/>
  <c r="BC159" i="6"/>
  <c r="BD159" i="6"/>
  <c r="BE159" i="6"/>
  <c r="BF159" i="6"/>
  <c r="BG159" i="6"/>
  <c r="BH159" i="6"/>
  <c r="BI159" i="6"/>
  <c r="BJ159" i="6"/>
  <c r="BK159" i="6"/>
  <c r="BL159" i="6"/>
  <c r="BM159" i="6"/>
  <c r="BN159" i="6"/>
  <c r="BO159" i="6"/>
  <c r="BP159" i="6"/>
  <c r="BQ159" i="6"/>
  <c r="BR159" i="6"/>
  <c r="BS159" i="6"/>
  <c r="BT159" i="6"/>
  <c r="BU159" i="6"/>
  <c r="BV159" i="6"/>
  <c r="BW159" i="6"/>
  <c r="BX159" i="6"/>
  <c r="BY159" i="6"/>
  <c r="BZ159" i="6"/>
  <c r="CA159" i="6"/>
  <c r="CB159" i="6"/>
  <c r="CC159" i="6"/>
  <c r="CD159" i="6"/>
  <c r="CE159" i="6"/>
  <c r="CF159" i="6"/>
  <c r="CG159" i="6"/>
  <c r="CH159" i="6"/>
  <c r="CI159" i="6"/>
  <c r="CJ159" i="6"/>
  <c r="CK159" i="6"/>
  <c r="CL159" i="6"/>
  <c r="CM159" i="6"/>
  <c r="CN159" i="6"/>
  <c r="CO159" i="6"/>
  <c r="CP159" i="6"/>
  <c r="CQ159" i="6"/>
  <c r="CR159" i="6"/>
  <c r="CS159" i="6"/>
  <c r="CT159" i="6"/>
  <c r="CU159" i="6"/>
  <c r="CV159" i="6"/>
  <c r="CW159" i="6"/>
  <c r="CX159" i="6"/>
  <c r="CY159" i="6"/>
  <c r="CZ159" i="6"/>
  <c r="DA159" i="6"/>
  <c r="DB159" i="6"/>
  <c r="DC159" i="6"/>
  <c r="DD159" i="6"/>
  <c r="DE159" i="6"/>
  <c r="DF159" i="6"/>
  <c r="DG159" i="6"/>
  <c r="DH159" i="6"/>
  <c r="DI159" i="6"/>
  <c r="DJ159" i="6"/>
  <c r="DK159" i="6"/>
  <c r="DL159" i="6"/>
  <c r="DM159" i="6"/>
  <c r="DN159" i="6"/>
  <c r="DO159" i="6"/>
  <c r="DP159" i="6"/>
  <c r="DQ159" i="6"/>
  <c r="DR159" i="6"/>
  <c r="DS159" i="6"/>
  <c r="DT159" i="6"/>
  <c r="DU159" i="6"/>
  <c r="DV159" i="6"/>
  <c r="DW159" i="6"/>
  <c r="DX159" i="6"/>
  <c r="DY159" i="6"/>
  <c r="DZ159" i="6"/>
  <c r="EA159" i="6"/>
  <c r="EB159" i="6"/>
  <c r="EC159" i="6"/>
  <c r="ED159" i="6"/>
  <c r="EE159" i="6"/>
  <c r="EF159" i="6"/>
  <c r="EG159" i="6"/>
  <c r="EH159" i="6"/>
  <c r="EI159" i="6"/>
  <c r="EJ159" i="6"/>
  <c r="EK159" i="6"/>
  <c r="EL159" i="6"/>
  <c r="EM159" i="6"/>
  <c r="EN159" i="6"/>
  <c r="EO159" i="6"/>
  <c r="EP159" i="6"/>
  <c r="EQ159" i="6"/>
  <c r="AV158" i="6"/>
  <c r="AW158" i="6"/>
  <c r="AX158" i="6"/>
  <c r="AY158" i="6"/>
  <c r="AZ158" i="6"/>
  <c r="BA158" i="6"/>
  <c r="BB158" i="6"/>
  <c r="BC158" i="6"/>
  <c r="BD158" i="6"/>
  <c r="BE158" i="6"/>
  <c r="BF158" i="6"/>
  <c r="BG158" i="6"/>
  <c r="BH158" i="6"/>
  <c r="BI158" i="6"/>
  <c r="BJ158" i="6"/>
  <c r="BK158" i="6"/>
  <c r="BL158" i="6"/>
  <c r="BM158" i="6"/>
  <c r="BN158" i="6"/>
  <c r="BO158" i="6"/>
  <c r="BP158" i="6"/>
  <c r="BQ158" i="6"/>
  <c r="BR158" i="6"/>
  <c r="BS158" i="6"/>
  <c r="BT158" i="6"/>
  <c r="BU158" i="6"/>
  <c r="BV158" i="6"/>
  <c r="BW158" i="6"/>
  <c r="BX158" i="6"/>
  <c r="BY158" i="6"/>
  <c r="BZ158" i="6"/>
  <c r="CA158" i="6"/>
  <c r="CB158" i="6"/>
  <c r="CC158" i="6"/>
  <c r="CD158" i="6"/>
  <c r="CE158" i="6"/>
  <c r="CF158" i="6"/>
  <c r="CG158" i="6"/>
  <c r="CH158" i="6"/>
  <c r="CI158" i="6"/>
  <c r="CJ158" i="6"/>
  <c r="CK158" i="6"/>
  <c r="CL158" i="6"/>
  <c r="CM158" i="6"/>
  <c r="CN158" i="6"/>
  <c r="CO158" i="6"/>
  <c r="CP158" i="6"/>
  <c r="CQ158" i="6"/>
  <c r="CR158" i="6"/>
  <c r="CS158" i="6"/>
  <c r="CT158" i="6"/>
  <c r="CU158" i="6"/>
  <c r="CV158" i="6"/>
  <c r="CW158" i="6"/>
  <c r="CX158" i="6"/>
  <c r="CY158" i="6"/>
  <c r="CZ158" i="6"/>
  <c r="DA158" i="6"/>
  <c r="DB158" i="6"/>
  <c r="DC158" i="6"/>
  <c r="DD158" i="6"/>
  <c r="DE158" i="6"/>
  <c r="DF158" i="6"/>
  <c r="DG158" i="6"/>
  <c r="DH158" i="6"/>
  <c r="DI158" i="6"/>
  <c r="DJ158" i="6"/>
  <c r="DK158" i="6"/>
  <c r="DL158" i="6"/>
  <c r="DM158" i="6"/>
  <c r="DN158" i="6"/>
  <c r="DO158" i="6"/>
  <c r="DP158" i="6"/>
  <c r="DQ158" i="6"/>
  <c r="DR158" i="6"/>
  <c r="DS158" i="6"/>
  <c r="DT158" i="6"/>
  <c r="DU158" i="6"/>
  <c r="DV158" i="6"/>
  <c r="DW158" i="6"/>
  <c r="DX158" i="6"/>
  <c r="DY158" i="6"/>
  <c r="DZ158" i="6"/>
  <c r="EA158" i="6"/>
  <c r="EB158" i="6"/>
  <c r="EC158" i="6"/>
  <c r="ED158" i="6"/>
  <c r="EE158" i="6"/>
  <c r="EF158" i="6"/>
  <c r="EG158" i="6"/>
  <c r="EH158" i="6"/>
  <c r="EI158" i="6"/>
  <c r="EJ158" i="6"/>
  <c r="EK158" i="6"/>
  <c r="EL158" i="6"/>
  <c r="EM158" i="6"/>
  <c r="EN158" i="6"/>
  <c r="EO158" i="6"/>
  <c r="EP158" i="6"/>
  <c r="EQ158" i="6"/>
  <c r="AV157" i="6"/>
  <c r="AW157" i="6"/>
  <c r="AX157" i="6"/>
  <c r="AY157" i="6"/>
  <c r="AZ157" i="6"/>
  <c r="BA157" i="6"/>
  <c r="BB157" i="6"/>
  <c r="BC157" i="6"/>
  <c r="BD157" i="6"/>
  <c r="BE157" i="6"/>
  <c r="BF157" i="6"/>
  <c r="BG157" i="6"/>
  <c r="BH157" i="6"/>
  <c r="BI157" i="6"/>
  <c r="BJ157" i="6"/>
  <c r="BK157" i="6"/>
  <c r="BL157" i="6"/>
  <c r="BM157" i="6"/>
  <c r="BN157" i="6"/>
  <c r="BO157" i="6"/>
  <c r="BP157" i="6"/>
  <c r="BQ157" i="6"/>
  <c r="BR157" i="6"/>
  <c r="BS157" i="6"/>
  <c r="BT157" i="6"/>
  <c r="BU157" i="6"/>
  <c r="BV157" i="6"/>
  <c r="BW157" i="6"/>
  <c r="BX157" i="6"/>
  <c r="BY157" i="6"/>
  <c r="BZ157" i="6"/>
  <c r="CA157" i="6"/>
  <c r="CB157" i="6"/>
  <c r="CC157" i="6"/>
  <c r="CD157" i="6"/>
  <c r="CE157" i="6"/>
  <c r="CF157" i="6"/>
  <c r="CG157" i="6"/>
  <c r="CH157" i="6"/>
  <c r="CI157" i="6"/>
  <c r="CJ157" i="6"/>
  <c r="CK157" i="6"/>
  <c r="CL157" i="6"/>
  <c r="CM157" i="6"/>
  <c r="CN157" i="6"/>
  <c r="CO157" i="6"/>
  <c r="CP157" i="6"/>
  <c r="CQ157" i="6"/>
  <c r="CR157" i="6"/>
  <c r="CS157" i="6"/>
  <c r="CT157" i="6"/>
  <c r="CU157" i="6"/>
  <c r="CV157" i="6"/>
  <c r="CW157" i="6"/>
  <c r="CX157" i="6"/>
  <c r="CY157" i="6"/>
  <c r="CZ157" i="6"/>
  <c r="DA157" i="6"/>
  <c r="DB157" i="6"/>
  <c r="DC157" i="6"/>
  <c r="DD157" i="6"/>
  <c r="DE157" i="6"/>
  <c r="DF157" i="6"/>
  <c r="DG157" i="6"/>
  <c r="DH157" i="6"/>
  <c r="DI157" i="6"/>
  <c r="DJ157" i="6"/>
  <c r="DK157" i="6"/>
  <c r="DL157" i="6"/>
  <c r="DM157" i="6"/>
  <c r="DN157" i="6"/>
  <c r="DO157" i="6"/>
  <c r="DP157" i="6"/>
  <c r="DQ157" i="6"/>
  <c r="DR157" i="6"/>
  <c r="DS157" i="6"/>
  <c r="DT157" i="6"/>
  <c r="DU157" i="6"/>
  <c r="DV157" i="6"/>
  <c r="DW157" i="6"/>
  <c r="DX157" i="6"/>
  <c r="DY157" i="6"/>
  <c r="DZ157" i="6"/>
  <c r="EA157" i="6"/>
  <c r="EB157" i="6"/>
  <c r="EC157" i="6"/>
  <c r="ED157" i="6"/>
  <c r="EE157" i="6"/>
  <c r="EF157" i="6"/>
  <c r="EG157" i="6"/>
  <c r="EH157" i="6"/>
  <c r="EI157" i="6"/>
  <c r="EJ157" i="6"/>
  <c r="EK157" i="6"/>
  <c r="EL157" i="6"/>
  <c r="EM157" i="6"/>
  <c r="EN157" i="6"/>
  <c r="EO157" i="6"/>
  <c r="EP157" i="6"/>
  <c r="EQ157" i="6"/>
  <c r="AV156" i="6"/>
  <c r="AW156" i="6"/>
  <c r="AX156" i="6"/>
  <c r="AY156" i="6"/>
  <c r="AZ156" i="6"/>
  <c r="BA156" i="6"/>
  <c r="BB156" i="6"/>
  <c r="BC156" i="6"/>
  <c r="BD156" i="6"/>
  <c r="BE156" i="6"/>
  <c r="BF156" i="6"/>
  <c r="BG156" i="6"/>
  <c r="BH156" i="6"/>
  <c r="BI156" i="6"/>
  <c r="BJ156" i="6"/>
  <c r="BK156" i="6"/>
  <c r="BL156" i="6"/>
  <c r="BM156" i="6"/>
  <c r="BN156" i="6"/>
  <c r="BO156" i="6"/>
  <c r="BP156" i="6"/>
  <c r="BQ156" i="6"/>
  <c r="BR156" i="6"/>
  <c r="BS156" i="6"/>
  <c r="BT156" i="6"/>
  <c r="BU156" i="6"/>
  <c r="BV156" i="6"/>
  <c r="BW156" i="6"/>
  <c r="BX156" i="6"/>
  <c r="BY156" i="6"/>
  <c r="BZ156" i="6"/>
  <c r="CA156" i="6"/>
  <c r="CB156" i="6"/>
  <c r="CC156" i="6"/>
  <c r="CD156" i="6"/>
  <c r="CE156" i="6"/>
  <c r="CF156" i="6"/>
  <c r="CG156" i="6"/>
  <c r="CH156" i="6"/>
  <c r="CI156" i="6"/>
  <c r="CJ156" i="6"/>
  <c r="CK156" i="6"/>
  <c r="CL156" i="6"/>
  <c r="CM156" i="6"/>
  <c r="CN156" i="6"/>
  <c r="CO156" i="6"/>
  <c r="CP156" i="6"/>
  <c r="CQ156" i="6"/>
  <c r="CR156" i="6"/>
  <c r="CS156" i="6"/>
  <c r="CT156" i="6"/>
  <c r="CU156" i="6"/>
  <c r="CV156" i="6"/>
  <c r="CW156" i="6"/>
  <c r="CX156" i="6"/>
  <c r="CY156" i="6"/>
  <c r="CZ156" i="6"/>
  <c r="DA156" i="6"/>
  <c r="DB156" i="6"/>
  <c r="DC156" i="6"/>
  <c r="DD156" i="6"/>
  <c r="DE156" i="6"/>
  <c r="DF156" i="6"/>
  <c r="DG156" i="6"/>
  <c r="DH156" i="6"/>
  <c r="DI156" i="6"/>
  <c r="DJ156" i="6"/>
  <c r="DK156" i="6"/>
  <c r="DL156" i="6"/>
  <c r="DM156" i="6"/>
  <c r="DN156" i="6"/>
  <c r="DO156" i="6"/>
  <c r="DP156" i="6"/>
  <c r="DQ156" i="6"/>
  <c r="DR156" i="6"/>
  <c r="DS156" i="6"/>
  <c r="DT156" i="6"/>
  <c r="DU156" i="6"/>
  <c r="DV156" i="6"/>
  <c r="DW156" i="6"/>
  <c r="DX156" i="6"/>
  <c r="DY156" i="6"/>
  <c r="DZ156" i="6"/>
  <c r="EA156" i="6"/>
  <c r="EB156" i="6"/>
  <c r="EC156" i="6"/>
  <c r="ED156" i="6"/>
  <c r="EE156" i="6"/>
  <c r="EF156" i="6"/>
  <c r="EG156" i="6"/>
  <c r="EH156" i="6"/>
  <c r="EI156" i="6"/>
  <c r="EJ156" i="6"/>
  <c r="EK156" i="6"/>
  <c r="EL156" i="6"/>
  <c r="EM156" i="6"/>
  <c r="EN156" i="6"/>
  <c r="EO156" i="6"/>
  <c r="EP156" i="6"/>
  <c r="EQ156" i="6"/>
  <c r="AV155" i="6"/>
  <c r="AW155" i="6"/>
  <c r="AX155" i="6"/>
  <c r="AY155" i="6"/>
  <c r="AZ155" i="6"/>
  <c r="BA155" i="6"/>
  <c r="BB155" i="6"/>
  <c r="BC155" i="6"/>
  <c r="BD155" i="6"/>
  <c r="BE155" i="6"/>
  <c r="BF155" i="6"/>
  <c r="BG155" i="6"/>
  <c r="BH155" i="6"/>
  <c r="BI155" i="6"/>
  <c r="BJ155" i="6"/>
  <c r="BK155" i="6"/>
  <c r="BL155" i="6"/>
  <c r="BM155" i="6"/>
  <c r="BN155" i="6"/>
  <c r="BO155" i="6"/>
  <c r="BP155" i="6"/>
  <c r="BQ155" i="6"/>
  <c r="BR155" i="6"/>
  <c r="BS155" i="6"/>
  <c r="BT155" i="6"/>
  <c r="BU155" i="6"/>
  <c r="BV155" i="6"/>
  <c r="BW155" i="6"/>
  <c r="BX155" i="6"/>
  <c r="BY155" i="6"/>
  <c r="BZ155" i="6"/>
  <c r="CA155" i="6"/>
  <c r="CB155" i="6"/>
  <c r="CC155" i="6"/>
  <c r="CD155" i="6"/>
  <c r="CE155" i="6"/>
  <c r="CF155" i="6"/>
  <c r="CG155" i="6"/>
  <c r="CH155" i="6"/>
  <c r="CI155" i="6"/>
  <c r="CJ155" i="6"/>
  <c r="CK155" i="6"/>
  <c r="CL155" i="6"/>
  <c r="CM155" i="6"/>
  <c r="CN155" i="6"/>
  <c r="CO155" i="6"/>
  <c r="CP155" i="6"/>
  <c r="CQ155" i="6"/>
  <c r="CR155" i="6"/>
  <c r="CS155" i="6"/>
  <c r="CT155" i="6"/>
  <c r="CU155" i="6"/>
  <c r="CV155" i="6"/>
  <c r="CW155" i="6"/>
  <c r="CX155" i="6"/>
  <c r="CY155" i="6"/>
  <c r="CZ155" i="6"/>
  <c r="DA155" i="6"/>
  <c r="DB155" i="6"/>
  <c r="DC155" i="6"/>
  <c r="DD155" i="6"/>
  <c r="DE155" i="6"/>
  <c r="DF155" i="6"/>
  <c r="DG155" i="6"/>
  <c r="DH155" i="6"/>
  <c r="DI155" i="6"/>
  <c r="DJ155" i="6"/>
  <c r="DK155" i="6"/>
  <c r="DL155" i="6"/>
  <c r="DM155" i="6"/>
  <c r="DN155" i="6"/>
  <c r="DO155" i="6"/>
  <c r="DP155" i="6"/>
  <c r="DQ155" i="6"/>
  <c r="DR155" i="6"/>
  <c r="DS155" i="6"/>
  <c r="DT155" i="6"/>
  <c r="DU155" i="6"/>
  <c r="DV155" i="6"/>
  <c r="DW155" i="6"/>
  <c r="DX155" i="6"/>
  <c r="DY155" i="6"/>
  <c r="DZ155" i="6"/>
  <c r="EA155" i="6"/>
  <c r="EB155" i="6"/>
  <c r="EC155" i="6"/>
  <c r="ED155" i="6"/>
  <c r="EE155" i="6"/>
  <c r="EF155" i="6"/>
  <c r="EG155" i="6"/>
  <c r="EH155" i="6"/>
  <c r="EI155" i="6"/>
  <c r="EJ155" i="6"/>
  <c r="EK155" i="6"/>
  <c r="EL155" i="6"/>
  <c r="EM155" i="6"/>
  <c r="EN155" i="6"/>
  <c r="EO155" i="6"/>
  <c r="EP155" i="6"/>
  <c r="EQ155" i="6"/>
  <c r="AV154" i="6"/>
  <c r="AW154" i="6"/>
  <c r="AX154" i="6"/>
  <c r="AY154" i="6"/>
  <c r="AZ154" i="6"/>
  <c r="BA154" i="6"/>
  <c r="BB154" i="6"/>
  <c r="BC154" i="6"/>
  <c r="BD154" i="6"/>
  <c r="BE154" i="6"/>
  <c r="BF154" i="6"/>
  <c r="BG154" i="6"/>
  <c r="BH154" i="6"/>
  <c r="BI154" i="6"/>
  <c r="BJ154" i="6"/>
  <c r="BK154" i="6"/>
  <c r="BL154" i="6"/>
  <c r="BM154" i="6"/>
  <c r="BN154" i="6"/>
  <c r="BO154" i="6"/>
  <c r="BP154" i="6"/>
  <c r="BQ154" i="6"/>
  <c r="BR154" i="6"/>
  <c r="BS154" i="6"/>
  <c r="BT154" i="6"/>
  <c r="BU154" i="6"/>
  <c r="BV154" i="6"/>
  <c r="BW154" i="6"/>
  <c r="BX154" i="6"/>
  <c r="BY154" i="6"/>
  <c r="BZ154" i="6"/>
  <c r="CA154" i="6"/>
  <c r="CB154" i="6"/>
  <c r="CC154" i="6"/>
  <c r="CD154" i="6"/>
  <c r="CE154" i="6"/>
  <c r="CF154" i="6"/>
  <c r="CG154" i="6"/>
  <c r="CH154" i="6"/>
  <c r="CI154" i="6"/>
  <c r="CJ154" i="6"/>
  <c r="CK154" i="6"/>
  <c r="CL154" i="6"/>
  <c r="CM154" i="6"/>
  <c r="CN154" i="6"/>
  <c r="CO154" i="6"/>
  <c r="CP154" i="6"/>
  <c r="CQ154" i="6"/>
  <c r="CR154" i="6"/>
  <c r="CS154" i="6"/>
  <c r="CT154" i="6"/>
  <c r="CU154" i="6"/>
  <c r="CV154" i="6"/>
  <c r="CW154" i="6"/>
  <c r="CX154" i="6"/>
  <c r="CY154" i="6"/>
  <c r="CZ154" i="6"/>
  <c r="DA154" i="6"/>
  <c r="DB154" i="6"/>
  <c r="DC154" i="6"/>
  <c r="DD154" i="6"/>
  <c r="DE154" i="6"/>
  <c r="DF154" i="6"/>
  <c r="DG154" i="6"/>
  <c r="DH154" i="6"/>
  <c r="DI154" i="6"/>
  <c r="DJ154" i="6"/>
  <c r="DK154" i="6"/>
  <c r="DL154" i="6"/>
  <c r="DM154" i="6"/>
  <c r="DN154" i="6"/>
  <c r="DO154" i="6"/>
  <c r="DP154" i="6"/>
  <c r="DQ154" i="6"/>
  <c r="DR154" i="6"/>
  <c r="DS154" i="6"/>
  <c r="DT154" i="6"/>
  <c r="DU154" i="6"/>
  <c r="DV154" i="6"/>
  <c r="DW154" i="6"/>
  <c r="DX154" i="6"/>
  <c r="DY154" i="6"/>
  <c r="DZ154" i="6"/>
  <c r="EA154" i="6"/>
  <c r="EB154" i="6"/>
  <c r="EC154" i="6"/>
  <c r="ED154" i="6"/>
  <c r="EE154" i="6"/>
  <c r="EF154" i="6"/>
  <c r="EG154" i="6"/>
  <c r="EH154" i="6"/>
  <c r="EI154" i="6"/>
  <c r="EJ154" i="6"/>
  <c r="EK154" i="6"/>
  <c r="EL154" i="6"/>
  <c r="EM154" i="6"/>
  <c r="EN154" i="6"/>
  <c r="EO154" i="6"/>
  <c r="EP154" i="6"/>
  <c r="EQ154" i="6"/>
  <c r="AV153" i="6"/>
  <c r="AW153" i="6"/>
  <c r="AX153" i="6"/>
  <c r="AY153" i="6"/>
  <c r="AZ153" i="6"/>
  <c r="BA153" i="6"/>
  <c r="BB153" i="6"/>
  <c r="BC153" i="6"/>
  <c r="BD153" i="6"/>
  <c r="BE153" i="6"/>
  <c r="BF153" i="6"/>
  <c r="BG153" i="6"/>
  <c r="BH153" i="6"/>
  <c r="BI153" i="6"/>
  <c r="BJ153" i="6"/>
  <c r="BK153" i="6"/>
  <c r="BL153" i="6"/>
  <c r="BM153" i="6"/>
  <c r="BN153" i="6"/>
  <c r="BO153" i="6"/>
  <c r="BP153" i="6"/>
  <c r="BQ153" i="6"/>
  <c r="BR153" i="6"/>
  <c r="BS153" i="6"/>
  <c r="BT153" i="6"/>
  <c r="BU153" i="6"/>
  <c r="BV153" i="6"/>
  <c r="BW153" i="6"/>
  <c r="BX153" i="6"/>
  <c r="BY153" i="6"/>
  <c r="BZ153" i="6"/>
  <c r="CA153" i="6"/>
  <c r="CB153" i="6"/>
  <c r="CC153" i="6"/>
  <c r="CD153" i="6"/>
  <c r="CE153" i="6"/>
  <c r="CF153" i="6"/>
  <c r="CG153" i="6"/>
  <c r="CH153" i="6"/>
  <c r="CI153" i="6"/>
  <c r="CJ153" i="6"/>
  <c r="CK153" i="6"/>
  <c r="CL153" i="6"/>
  <c r="CM153" i="6"/>
  <c r="CN153" i="6"/>
  <c r="CO153" i="6"/>
  <c r="CP153" i="6"/>
  <c r="CQ153" i="6"/>
  <c r="CR153" i="6"/>
  <c r="CS153" i="6"/>
  <c r="CT153" i="6"/>
  <c r="CU153" i="6"/>
  <c r="CV153" i="6"/>
  <c r="CW153" i="6"/>
  <c r="CX153" i="6"/>
  <c r="CY153" i="6"/>
  <c r="CZ153" i="6"/>
  <c r="DA153" i="6"/>
  <c r="DB153" i="6"/>
  <c r="DC153" i="6"/>
  <c r="DD153" i="6"/>
  <c r="DE153" i="6"/>
  <c r="DF153" i="6"/>
  <c r="DG153" i="6"/>
  <c r="DH153" i="6"/>
  <c r="DI153" i="6"/>
  <c r="DJ153" i="6"/>
  <c r="DK153" i="6"/>
  <c r="DL153" i="6"/>
  <c r="DM153" i="6"/>
  <c r="DN153" i="6"/>
  <c r="DO153" i="6"/>
  <c r="DP153" i="6"/>
  <c r="DQ153" i="6"/>
  <c r="DR153" i="6"/>
  <c r="DS153" i="6"/>
  <c r="DT153" i="6"/>
  <c r="DU153" i="6"/>
  <c r="DV153" i="6"/>
  <c r="DW153" i="6"/>
  <c r="DX153" i="6"/>
  <c r="DY153" i="6"/>
  <c r="DZ153" i="6"/>
  <c r="EA153" i="6"/>
  <c r="EB153" i="6"/>
  <c r="EC153" i="6"/>
  <c r="ED153" i="6"/>
  <c r="EE153" i="6"/>
  <c r="EF153" i="6"/>
  <c r="EG153" i="6"/>
  <c r="EH153" i="6"/>
  <c r="EI153" i="6"/>
  <c r="EJ153" i="6"/>
  <c r="EK153" i="6"/>
  <c r="EL153" i="6"/>
  <c r="EM153" i="6"/>
  <c r="EN153" i="6"/>
  <c r="EO153" i="6"/>
  <c r="EP153" i="6"/>
  <c r="EQ153" i="6"/>
  <c r="AV152" i="6"/>
  <c r="AW152" i="6"/>
  <c r="AX152" i="6"/>
  <c r="AY152" i="6"/>
  <c r="AZ152" i="6"/>
  <c r="BA152" i="6"/>
  <c r="BB152" i="6"/>
  <c r="BC152" i="6"/>
  <c r="BD152" i="6"/>
  <c r="BE152" i="6"/>
  <c r="BF152" i="6"/>
  <c r="BG152" i="6"/>
  <c r="BH152" i="6"/>
  <c r="BI152" i="6"/>
  <c r="BJ152" i="6"/>
  <c r="BK152" i="6"/>
  <c r="BL152" i="6"/>
  <c r="BM152" i="6"/>
  <c r="BN152" i="6"/>
  <c r="BO152" i="6"/>
  <c r="BP152" i="6"/>
  <c r="BQ152" i="6"/>
  <c r="BR152" i="6"/>
  <c r="BS152" i="6"/>
  <c r="BT152" i="6"/>
  <c r="BU152" i="6"/>
  <c r="BV152" i="6"/>
  <c r="BW152" i="6"/>
  <c r="BX152" i="6"/>
  <c r="BY152" i="6"/>
  <c r="BZ152" i="6"/>
  <c r="CA152" i="6"/>
  <c r="CB152" i="6"/>
  <c r="CC152" i="6"/>
  <c r="CD152" i="6"/>
  <c r="CE152" i="6"/>
  <c r="CF152" i="6"/>
  <c r="CG152" i="6"/>
  <c r="CH152" i="6"/>
  <c r="CI152" i="6"/>
  <c r="CJ152" i="6"/>
  <c r="CK152" i="6"/>
  <c r="CL152" i="6"/>
  <c r="CM152" i="6"/>
  <c r="CN152" i="6"/>
  <c r="CO152" i="6"/>
  <c r="CP152" i="6"/>
  <c r="CQ152" i="6"/>
  <c r="CR152" i="6"/>
  <c r="CS152" i="6"/>
  <c r="CT152" i="6"/>
  <c r="CU152" i="6"/>
  <c r="CV152" i="6"/>
  <c r="CW152" i="6"/>
  <c r="CX152" i="6"/>
  <c r="CY152" i="6"/>
  <c r="CZ152" i="6"/>
  <c r="DA152" i="6"/>
  <c r="DB152" i="6"/>
  <c r="DC152" i="6"/>
  <c r="DD152" i="6"/>
  <c r="DE152" i="6"/>
  <c r="DF152" i="6"/>
  <c r="DG152" i="6"/>
  <c r="DH152" i="6"/>
  <c r="DI152" i="6"/>
  <c r="DJ152" i="6"/>
  <c r="DK152" i="6"/>
  <c r="DL152" i="6"/>
  <c r="DM152" i="6"/>
  <c r="DN152" i="6"/>
  <c r="DO152" i="6"/>
  <c r="DP152" i="6"/>
  <c r="DQ152" i="6"/>
  <c r="DR152" i="6"/>
  <c r="DS152" i="6"/>
  <c r="DT152" i="6"/>
  <c r="DU152" i="6"/>
  <c r="DV152" i="6"/>
  <c r="DW152" i="6"/>
  <c r="DX152" i="6"/>
  <c r="DY152" i="6"/>
  <c r="DZ152" i="6"/>
  <c r="EA152" i="6"/>
  <c r="EB152" i="6"/>
  <c r="EC152" i="6"/>
  <c r="ED152" i="6"/>
  <c r="EE152" i="6"/>
  <c r="EF152" i="6"/>
  <c r="EG152" i="6"/>
  <c r="EH152" i="6"/>
  <c r="EI152" i="6"/>
  <c r="EJ152" i="6"/>
  <c r="EK152" i="6"/>
  <c r="EL152" i="6"/>
  <c r="EM152" i="6"/>
  <c r="EN152" i="6"/>
  <c r="EO152" i="6"/>
  <c r="EP152" i="6"/>
  <c r="EQ152" i="6"/>
  <c r="AV151" i="6"/>
  <c r="AW151" i="6"/>
  <c r="AX151" i="6"/>
  <c r="AY151" i="6"/>
  <c r="AZ151" i="6"/>
  <c r="BA151" i="6"/>
  <c r="BB151" i="6"/>
  <c r="BC151" i="6"/>
  <c r="BD151" i="6"/>
  <c r="BE151" i="6"/>
  <c r="BF151" i="6"/>
  <c r="BG151" i="6"/>
  <c r="BH151" i="6"/>
  <c r="BI151" i="6"/>
  <c r="BJ151" i="6"/>
  <c r="BK151" i="6"/>
  <c r="BL151" i="6"/>
  <c r="BM151" i="6"/>
  <c r="BN151" i="6"/>
  <c r="BO151" i="6"/>
  <c r="BP151" i="6"/>
  <c r="BQ151" i="6"/>
  <c r="BR151" i="6"/>
  <c r="BS151" i="6"/>
  <c r="BT151" i="6"/>
  <c r="BU151" i="6"/>
  <c r="BV151" i="6"/>
  <c r="BW151" i="6"/>
  <c r="BX151" i="6"/>
  <c r="BY151" i="6"/>
  <c r="BZ151" i="6"/>
  <c r="CA151" i="6"/>
  <c r="CB151" i="6"/>
  <c r="CC151" i="6"/>
  <c r="CD151" i="6"/>
  <c r="CE151" i="6"/>
  <c r="CF151" i="6"/>
  <c r="CG151" i="6"/>
  <c r="CH151" i="6"/>
  <c r="CI151" i="6"/>
  <c r="CJ151" i="6"/>
  <c r="CK151" i="6"/>
  <c r="CL151" i="6"/>
  <c r="CM151" i="6"/>
  <c r="CN151" i="6"/>
  <c r="CO151" i="6"/>
  <c r="CP151" i="6"/>
  <c r="CQ151" i="6"/>
  <c r="CR151" i="6"/>
  <c r="CS151" i="6"/>
  <c r="CT151" i="6"/>
  <c r="CU151" i="6"/>
  <c r="CV151" i="6"/>
  <c r="CW151" i="6"/>
  <c r="CX151" i="6"/>
  <c r="CY151" i="6"/>
  <c r="CZ151" i="6"/>
  <c r="DA151" i="6"/>
  <c r="DB151" i="6"/>
  <c r="DC151" i="6"/>
  <c r="DD151" i="6"/>
  <c r="DE151" i="6"/>
  <c r="DF151" i="6"/>
  <c r="DG151" i="6"/>
  <c r="DH151" i="6"/>
  <c r="DI151" i="6"/>
  <c r="DJ151" i="6"/>
  <c r="DK151" i="6"/>
  <c r="DL151" i="6"/>
  <c r="DM151" i="6"/>
  <c r="DN151" i="6"/>
  <c r="DO151" i="6"/>
  <c r="DP151" i="6"/>
  <c r="DQ151" i="6"/>
  <c r="DR151" i="6"/>
  <c r="DS151" i="6"/>
  <c r="DT151" i="6"/>
  <c r="DU151" i="6"/>
  <c r="DV151" i="6"/>
  <c r="DW151" i="6"/>
  <c r="DX151" i="6"/>
  <c r="DY151" i="6"/>
  <c r="DZ151" i="6"/>
  <c r="EA151" i="6"/>
  <c r="EB151" i="6"/>
  <c r="EC151" i="6"/>
  <c r="ED151" i="6"/>
  <c r="EE151" i="6"/>
  <c r="EF151" i="6"/>
  <c r="EG151" i="6"/>
  <c r="EH151" i="6"/>
  <c r="EI151" i="6"/>
  <c r="EJ151" i="6"/>
  <c r="EK151" i="6"/>
  <c r="EL151" i="6"/>
  <c r="EM151" i="6"/>
  <c r="EN151" i="6"/>
  <c r="EO151" i="6"/>
  <c r="EP151" i="6"/>
  <c r="EQ151" i="6"/>
  <c r="AV150" i="6"/>
  <c r="AW150" i="6"/>
  <c r="AX150" i="6"/>
  <c r="AY150" i="6"/>
  <c r="AZ150" i="6"/>
  <c r="BA150" i="6"/>
  <c r="BB150" i="6"/>
  <c r="BC150" i="6"/>
  <c r="BD150" i="6"/>
  <c r="BE150" i="6"/>
  <c r="BF150" i="6"/>
  <c r="BG150" i="6"/>
  <c r="BH150" i="6"/>
  <c r="BI150" i="6"/>
  <c r="BJ150" i="6"/>
  <c r="BK150" i="6"/>
  <c r="BL150" i="6"/>
  <c r="BM150" i="6"/>
  <c r="BN150" i="6"/>
  <c r="BO150" i="6"/>
  <c r="BP150" i="6"/>
  <c r="BQ150" i="6"/>
  <c r="BR150" i="6"/>
  <c r="BS150" i="6"/>
  <c r="BT150" i="6"/>
  <c r="BU150" i="6"/>
  <c r="BV150" i="6"/>
  <c r="BW150" i="6"/>
  <c r="BX150" i="6"/>
  <c r="BY150" i="6"/>
  <c r="BZ150" i="6"/>
  <c r="CA150" i="6"/>
  <c r="CB150" i="6"/>
  <c r="CC150" i="6"/>
  <c r="CD150" i="6"/>
  <c r="CE150" i="6"/>
  <c r="CF150" i="6"/>
  <c r="CG150" i="6"/>
  <c r="CH150" i="6"/>
  <c r="CI150" i="6"/>
  <c r="CJ150" i="6"/>
  <c r="CK150" i="6"/>
  <c r="CL150" i="6"/>
  <c r="CM150" i="6"/>
  <c r="CN150" i="6"/>
  <c r="CO150" i="6"/>
  <c r="CP150" i="6"/>
  <c r="CQ150" i="6"/>
  <c r="CR150" i="6"/>
  <c r="CS150" i="6"/>
  <c r="CT150" i="6"/>
  <c r="CU150" i="6"/>
  <c r="CV150" i="6"/>
  <c r="CW150" i="6"/>
  <c r="CX150" i="6"/>
  <c r="CY150" i="6"/>
  <c r="CZ150" i="6"/>
  <c r="DA150" i="6"/>
  <c r="DB150" i="6"/>
  <c r="DC150" i="6"/>
  <c r="DD150" i="6"/>
  <c r="DE150" i="6"/>
  <c r="DF150" i="6"/>
  <c r="DG150" i="6"/>
  <c r="DH150" i="6"/>
  <c r="DI150" i="6"/>
  <c r="DJ150" i="6"/>
  <c r="DK150" i="6"/>
  <c r="DL150" i="6"/>
  <c r="DM150" i="6"/>
  <c r="DN150" i="6"/>
  <c r="DO150" i="6"/>
  <c r="DP150" i="6"/>
  <c r="DQ150" i="6"/>
  <c r="DR150" i="6"/>
  <c r="DS150" i="6"/>
  <c r="DT150" i="6"/>
  <c r="DU150" i="6"/>
  <c r="DV150" i="6"/>
  <c r="DW150" i="6"/>
  <c r="DX150" i="6"/>
  <c r="DY150" i="6"/>
  <c r="DZ150" i="6"/>
  <c r="EA150" i="6"/>
  <c r="EB150" i="6"/>
  <c r="EC150" i="6"/>
  <c r="ED150" i="6"/>
  <c r="EE150" i="6"/>
  <c r="EF150" i="6"/>
  <c r="EG150" i="6"/>
  <c r="EH150" i="6"/>
  <c r="EI150" i="6"/>
  <c r="EJ150" i="6"/>
  <c r="EK150" i="6"/>
  <c r="EL150" i="6"/>
  <c r="EM150" i="6"/>
  <c r="EN150" i="6"/>
  <c r="EO150" i="6"/>
  <c r="EP150" i="6"/>
  <c r="EQ150" i="6"/>
  <c r="AV149" i="6"/>
  <c r="AW149" i="6"/>
  <c r="AX149" i="6"/>
  <c r="AY149" i="6"/>
  <c r="AZ149" i="6"/>
  <c r="BA149" i="6"/>
  <c r="BB149" i="6"/>
  <c r="BC149" i="6"/>
  <c r="BD149" i="6"/>
  <c r="BE149" i="6"/>
  <c r="BF149" i="6"/>
  <c r="BG149" i="6"/>
  <c r="BH149" i="6"/>
  <c r="BI149" i="6"/>
  <c r="BJ149" i="6"/>
  <c r="BK149" i="6"/>
  <c r="BL149" i="6"/>
  <c r="BM149" i="6"/>
  <c r="BN149" i="6"/>
  <c r="BO149" i="6"/>
  <c r="BP149" i="6"/>
  <c r="BQ149" i="6"/>
  <c r="BR149" i="6"/>
  <c r="BS149" i="6"/>
  <c r="BT149" i="6"/>
  <c r="BU149" i="6"/>
  <c r="BV149" i="6"/>
  <c r="BW149" i="6"/>
  <c r="BX149" i="6"/>
  <c r="BY149" i="6"/>
  <c r="BZ149" i="6"/>
  <c r="CA149" i="6"/>
  <c r="CB149" i="6"/>
  <c r="CC149" i="6"/>
  <c r="CD149" i="6"/>
  <c r="CE149" i="6"/>
  <c r="CF149" i="6"/>
  <c r="CG149" i="6"/>
  <c r="CH149" i="6"/>
  <c r="CI149" i="6"/>
  <c r="CJ149" i="6"/>
  <c r="CK149" i="6"/>
  <c r="CL149" i="6"/>
  <c r="CM149" i="6"/>
  <c r="CN149" i="6"/>
  <c r="CO149" i="6"/>
  <c r="CP149" i="6"/>
  <c r="CQ149" i="6"/>
  <c r="CR149" i="6"/>
  <c r="CS149" i="6"/>
  <c r="CT149" i="6"/>
  <c r="CU149" i="6"/>
  <c r="CV149" i="6"/>
  <c r="CW149" i="6"/>
  <c r="CX149" i="6"/>
  <c r="CY149" i="6"/>
  <c r="CZ149" i="6"/>
  <c r="DA149" i="6"/>
  <c r="DB149" i="6"/>
  <c r="DC149" i="6"/>
  <c r="DD149" i="6"/>
  <c r="DE149" i="6"/>
  <c r="DF149" i="6"/>
  <c r="DG149" i="6"/>
  <c r="DH149" i="6"/>
  <c r="DI149" i="6"/>
  <c r="DJ149" i="6"/>
  <c r="DK149" i="6"/>
  <c r="DL149" i="6"/>
  <c r="DM149" i="6"/>
  <c r="DN149" i="6"/>
  <c r="DO149" i="6"/>
  <c r="DP149" i="6"/>
  <c r="DQ149" i="6"/>
  <c r="DR149" i="6"/>
  <c r="DS149" i="6"/>
  <c r="DT149" i="6"/>
  <c r="DU149" i="6"/>
  <c r="DV149" i="6"/>
  <c r="DW149" i="6"/>
  <c r="DX149" i="6"/>
  <c r="DY149" i="6"/>
  <c r="DZ149" i="6"/>
  <c r="EA149" i="6"/>
  <c r="EB149" i="6"/>
  <c r="EC149" i="6"/>
  <c r="ED149" i="6"/>
  <c r="EE149" i="6"/>
  <c r="EF149" i="6"/>
  <c r="EG149" i="6"/>
  <c r="EH149" i="6"/>
  <c r="EI149" i="6"/>
  <c r="EJ149" i="6"/>
  <c r="EK149" i="6"/>
  <c r="EL149" i="6"/>
  <c r="EM149" i="6"/>
  <c r="EN149" i="6"/>
  <c r="EO149" i="6"/>
  <c r="EP149" i="6"/>
  <c r="EQ149" i="6"/>
  <c r="AV148" i="6"/>
  <c r="AW148" i="6"/>
  <c r="AX148" i="6"/>
  <c r="AY148" i="6"/>
  <c r="AZ148" i="6"/>
  <c r="BA148" i="6"/>
  <c r="BB148" i="6"/>
  <c r="BC148" i="6"/>
  <c r="BD148" i="6"/>
  <c r="BE148" i="6"/>
  <c r="BF148" i="6"/>
  <c r="BG148" i="6"/>
  <c r="BH148" i="6"/>
  <c r="BI148" i="6"/>
  <c r="BJ148" i="6"/>
  <c r="BK148" i="6"/>
  <c r="BL148" i="6"/>
  <c r="BM148" i="6"/>
  <c r="BN148" i="6"/>
  <c r="BO148" i="6"/>
  <c r="BP148" i="6"/>
  <c r="BQ148" i="6"/>
  <c r="BR148" i="6"/>
  <c r="BS148" i="6"/>
  <c r="BT148" i="6"/>
  <c r="BU148" i="6"/>
  <c r="BV148" i="6"/>
  <c r="BW148" i="6"/>
  <c r="BX148" i="6"/>
  <c r="BY148" i="6"/>
  <c r="BZ148" i="6"/>
  <c r="CA148" i="6"/>
  <c r="CB148" i="6"/>
  <c r="CC148" i="6"/>
  <c r="CD148" i="6"/>
  <c r="CE148" i="6"/>
  <c r="CF148" i="6"/>
  <c r="CG148" i="6"/>
  <c r="CH148" i="6"/>
  <c r="CI148" i="6"/>
  <c r="CJ148" i="6"/>
  <c r="CK148" i="6"/>
  <c r="CL148" i="6"/>
  <c r="CM148" i="6"/>
  <c r="CN148" i="6"/>
  <c r="CO148" i="6"/>
  <c r="CP148" i="6"/>
  <c r="CQ148" i="6"/>
  <c r="CR148" i="6"/>
  <c r="CS148" i="6"/>
  <c r="CT148" i="6"/>
  <c r="CU148" i="6"/>
  <c r="CV148" i="6"/>
  <c r="CW148" i="6"/>
  <c r="CX148" i="6"/>
  <c r="CY148" i="6"/>
  <c r="CZ148" i="6"/>
  <c r="DA148" i="6"/>
  <c r="DB148" i="6"/>
  <c r="DC148" i="6"/>
  <c r="DD148" i="6"/>
  <c r="DE148" i="6"/>
  <c r="DF148" i="6"/>
  <c r="DG148" i="6"/>
  <c r="DH148" i="6"/>
  <c r="DI148" i="6"/>
  <c r="DJ148" i="6"/>
  <c r="DK148" i="6"/>
  <c r="DL148" i="6"/>
  <c r="DM148" i="6"/>
  <c r="DN148" i="6"/>
  <c r="DO148" i="6"/>
  <c r="DP148" i="6"/>
  <c r="DQ148" i="6"/>
  <c r="DR148" i="6"/>
  <c r="DS148" i="6"/>
  <c r="DT148" i="6"/>
  <c r="DU148" i="6"/>
  <c r="DV148" i="6"/>
  <c r="DW148" i="6"/>
  <c r="DX148" i="6"/>
  <c r="DY148" i="6"/>
  <c r="DZ148" i="6"/>
  <c r="EA148" i="6"/>
  <c r="EB148" i="6"/>
  <c r="EC148" i="6"/>
  <c r="ED148" i="6"/>
  <c r="EE148" i="6"/>
  <c r="EF148" i="6"/>
  <c r="EG148" i="6"/>
  <c r="EH148" i="6"/>
  <c r="EI148" i="6"/>
  <c r="EJ148" i="6"/>
  <c r="EK148" i="6"/>
  <c r="EL148" i="6"/>
  <c r="EM148" i="6"/>
  <c r="EN148" i="6"/>
  <c r="EO148" i="6"/>
  <c r="EP148" i="6"/>
  <c r="EQ148" i="6"/>
  <c r="AV147" i="6"/>
  <c r="AW147" i="6"/>
  <c r="AX147" i="6"/>
  <c r="AY147" i="6"/>
  <c r="AZ147" i="6"/>
  <c r="BA147" i="6"/>
  <c r="BB147" i="6"/>
  <c r="BC147" i="6"/>
  <c r="BD147" i="6"/>
  <c r="BE147" i="6"/>
  <c r="BF147" i="6"/>
  <c r="BG147" i="6"/>
  <c r="BH147" i="6"/>
  <c r="BI147" i="6"/>
  <c r="BJ147" i="6"/>
  <c r="BK147" i="6"/>
  <c r="BL147" i="6"/>
  <c r="BM147" i="6"/>
  <c r="BN147" i="6"/>
  <c r="BO147" i="6"/>
  <c r="BP147" i="6"/>
  <c r="BQ147" i="6"/>
  <c r="BR147" i="6"/>
  <c r="BS147" i="6"/>
  <c r="BT147" i="6"/>
  <c r="BU147" i="6"/>
  <c r="BV147" i="6"/>
  <c r="BW147" i="6"/>
  <c r="BX147" i="6"/>
  <c r="BY147" i="6"/>
  <c r="BZ147" i="6"/>
  <c r="CA147" i="6"/>
  <c r="CB147" i="6"/>
  <c r="CC147" i="6"/>
  <c r="CD147" i="6"/>
  <c r="CE147" i="6"/>
  <c r="CF147" i="6"/>
  <c r="CG147" i="6"/>
  <c r="CH147" i="6"/>
  <c r="CI147" i="6"/>
  <c r="CJ147" i="6"/>
  <c r="CK147" i="6"/>
  <c r="CL147" i="6"/>
  <c r="CM147" i="6"/>
  <c r="CN147" i="6"/>
  <c r="CO147" i="6"/>
  <c r="CP147" i="6"/>
  <c r="CQ147" i="6"/>
  <c r="CR147" i="6"/>
  <c r="CS147" i="6"/>
  <c r="CT147" i="6"/>
  <c r="CU147" i="6"/>
  <c r="CV147" i="6"/>
  <c r="CW147" i="6"/>
  <c r="CX147" i="6"/>
  <c r="CY147" i="6"/>
  <c r="CZ147" i="6"/>
  <c r="DA147" i="6"/>
  <c r="DB147" i="6"/>
  <c r="DC147" i="6"/>
  <c r="DD147" i="6"/>
  <c r="DE147" i="6"/>
  <c r="DF147" i="6"/>
  <c r="DG147" i="6"/>
  <c r="DH147" i="6"/>
  <c r="DI147" i="6"/>
  <c r="DJ147" i="6"/>
  <c r="DK147" i="6"/>
  <c r="DL147" i="6"/>
  <c r="DM147" i="6"/>
  <c r="DN147" i="6"/>
  <c r="DO147" i="6"/>
  <c r="DP147" i="6"/>
  <c r="DQ147" i="6"/>
  <c r="DR147" i="6"/>
  <c r="DS147" i="6"/>
  <c r="DT147" i="6"/>
  <c r="DU147" i="6"/>
  <c r="DV147" i="6"/>
  <c r="DW147" i="6"/>
  <c r="DX147" i="6"/>
  <c r="DY147" i="6"/>
  <c r="DZ147" i="6"/>
  <c r="EA147" i="6"/>
  <c r="EB147" i="6"/>
  <c r="EC147" i="6"/>
  <c r="ED147" i="6"/>
  <c r="EE147" i="6"/>
  <c r="EF147" i="6"/>
  <c r="EG147" i="6"/>
  <c r="EH147" i="6"/>
  <c r="EI147" i="6"/>
  <c r="EJ147" i="6"/>
  <c r="EK147" i="6"/>
  <c r="EL147" i="6"/>
  <c r="EM147" i="6"/>
  <c r="EN147" i="6"/>
  <c r="EO147" i="6"/>
  <c r="EP147" i="6"/>
  <c r="EQ147" i="6"/>
  <c r="AV146" i="6"/>
  <c r="AW146" i="6"/>
  <c r="AX146" i="6"/>
  <c r="AY146" i="6"/>
  <c r="AZ146" i="6"/>
  <c r="BA146" i="6"/>
  <c r="BB146" i="6"/>
  <c r="BC146" i="6"/>
  <c r="BD146" i="6"/>
  <c r="BE146" i="6"/>
  <c r="BF146" i="6"/>
  <c r="BG146" i="6"/>
  <c r="BH146" i="6"/>
  <c r="BI146" i="6"/>
  <c r="BJ146" i="6"/>
  <c r="BK146" i="6"/>
  <c r="BL146" i="6"/>
  <c r="BM146" i="6"/>
  <c r="BN146" i="6"/>
  <c r="BO146" i="6"/>
  <c r="BP146" i="6"/>
  <c r="BQ146" i="6"/>
  <c r="BR146" i="6"/>
  <c r="BS146" i="6"/>
  <c r="BT146" i="6"/>
  <c r="BU146" i="6"/>
  <c r="BV146" i="6"/>
  <c r="BW146" i="6"/>
  <c r="BX146" i="6"/>
  <c r="BY146" i="6"/>
  <c r="BZ146" i="6"/>
  <c r="CA146" i="6"/>
  <c r="CB146" i="6"/>
  <c r="CC146" i="6"/>
  <c r="CD146" i="6"/>
  <c r="CE146" i="6"/>
  <c r="CF146" i="6"/>
  <c r="CG146" i="6"/>
  <c r="CH146" i="6"/>
  <c r="CI146" i="6"/>
  <c r="CJ146" i="6"/>
  <c r="CK146" i="6"/>
  <c r="CL146" i="6"/>
  <c r="CM146" i="6"/>
  <c r="CN146" i="6"/>
  <c r="CO146" i="6"/>
  <c r="CP146" i="6"/>
  <c r="CQ146" i="6"/>
  <c r="CR146" i="6"/>
  <c r="CS146" i="6"/>
  <c r="CT146" i="6"/>
  <c r="CU146" i="6"/>
  <c r="CV146" i="6"/>
  <c r="CW146" i="6"/>
  <c r="CX146" i="6"/>
  <c r="CY146" i="6"/>
  <c r="CZ146" i="6"/>
  <c r="DA146" i="6"/>
  <c r="DB146" i="6"/>
  <c r="DC146" i="6"/>
  <c r="DD146" i="6"/>
  <c r="DE146" i="6"/>
  <c r="DF146" i="6"/>
  <c r="DG146" i="6"/>
  <c r="DH146" i="6"/>
  <c r="DI146" i="6"/>
  <c r="DJ146" i="6"/>
  <c r="DK146" i="6"/>
  <c r="DL146" i="6"/>
  <c r="DM146" i="6"/>
  <c r="DN146" i="6"/>
  <c r="DO146" i="6"/>
  <c r="DP146" i="6"/>
  <c r="DQ146" i="6"/>
  <c r="DR146" i="6"/>
  <c r="DS146" i="6"/>
  <c r="DT146" i="6"/>
  <c r="DU146" i="6"/>
  <c r="DV146" i="6"/>
  <c r="DW146" i="6"/>
  <c r="DX146" i="6"/>
  <c r="DY146" i="6"/>
  <c r="DZ146" i="6"/>
  <c r="EA146" i="6"/>
  <c r="EB146" i="6"/>
  <c r="EC146" i="6"/>
  <c r="ED146" i="6"/>
  <c r="EE146" i="6"/>
  <c r="EF146" i="6"/>
  <c r="EG146" i="6"/>
  <c r="EH146" i="6"/>
  <c r="EI146" i="6"/>
  <c r="EJ146" i="6"/>
  <c r="EK146" i="6"/>
  <c r="EL146" i="6"/>
  <c r="EM146" i="6"/>
  <c r="EN146" i="6"/>
  <c r="EO146" i="6"/>
  <c r="EP146" i="6"/>
  <c r="EQ146" i="6"/>
  <c r="AV145" i="6"/>
  <c r="AW145" i="6"/>
  <c r="AX145" i="6"/>
  <c r="AY145" i="6"/>
  <c r="AZ145" i="6"/>
  <c r="BA145" i="6"/>
  <c r="BB145" i="6"/>
  <c r="BC145" i="6"/>
  <c r="BD145" i="6"/>
  <c r="BE145" i="6"/>
  <c r="BF145" i="6"/>
  <c r="BG145" i="6"/>
  <c r="BH145" i="6"/>
  <c r="BI145" i="6"/>
  <c r="BJ145" i="6"/>
  <c r="BK145" i="6"/>
  <c r="BL145" i="6"/>
  <c r="BM145" i="6"/>
  <c r="BN145" i="6"/>
  <c r="BO145" i="6"/>
  <c r="BP145" i="6"/>
  <c r="BQ145" i="6"/>
  <c r="BR145" i="6"/>
  <c r="BS145" i="6"/>
  <c r="BT145" i="6"/>
  <c r="BU145" i="6"/>
  <c r="BV145" i="6"/>
  <c r="BW145" i="6"/>
  <c r="BX145" i="6"/>
  <c r="BY145" i="6"/>
  <c r="BZ145" i="6"/>
  <c r="CA145" i="6"/>
  <c r="CB145" i="6"/>
  <c r="CC145" i="6"/>
  <c r="CD145" i="6"/>
  <c r="CE145" i="6"/>
  <c r="CF145" i="6"/>
  <c r="CG145" i="6"/>
  <c r="CH145" i="6"/>
  <c r="CI145" i="6"/>
  <c r="CJ145" i="6"/>
  <c r="CK145" i="6"/>
  <c r="CL145" i="6"/>
  <c r="CM145" i="6"/>
  <c r="CN145" i="6"/>
  <c r="CO145" i="6"/>
  <c r="CP145" i="6"/>
  <c r="CQ145" i="6"/>
  <c r="CR145" i="6"/>
  <c r="CS145" i="6"/>
  <c r="CT145" i="6"/>
  <c r="CU145" i="6"/>
  <c r="CV145" i="6"/>
  <c r="CW145" i="6"/>
  <c r="CX145" i="6"/>
  <c r="CY145" i="6"/>
  <c r="CZ145" i="6"/>
  <c r="DA145" i="6"/>
  <c r="DB145" i="6"/>
  <c r="DC145" i="6"/>
  <c r="DD145" i="6"/>
  <c r="DE145" i="6"/>
  <c r="DF145" i="6"/>
  <c r="DG145" i="6"/>
  <c r="DH145" i="6"/>
  <c r="DI145" i="6"/>
  <c r="DJ145" i="6"/>
  <c r="DK145" i="6"/>
  <c r="DL145" i="6"/>
  <c r="DM145" i="6"/>
  <c r="DN145" i="6"/>
  <c r="DO145" i="6"/>
  <c r="DP145" i="6"/>
  <c r="DQ145" i="6"/>
  <c r="DR145" i="6"/>
  <c r="DS145" i="6"/>
  <c r="DT145" i="6"/>
  <c r="DU145" i="6"/>
  <c r="DV145" i="6"/>
  <c r="DW145" i="6"/>
  <c r="DX145" i="6"/>
  <c r="DY145" i="6"/>
  <c r="DZ145" i="6"/>
  <c r="EA145" i="6"/>
  <c r="EB145" i="6"/>
  <c r="EC145" i="6"/>
  <c r="ED145" i="6"/>
  <c r="EE145" i="6"/>
  <c r="EF145" i="6"/>
  <c r="EG145" i="6"/>
  <c r="EH145" i="6"/>
  <c r="EI145" i="6"/>
  <c r="EJ145" i="6"/>
  <c r="EK145" i="6"/>
  <c r="EL145" i="6"/>
  <c r="EM145" i="6"/>
  <c r="EN145" i="6"/>
  <c r="EO145" i="6"/>
  <c r="EP145" i="6"/>
  <c r="EQ145" i="6"/>
  <c r="AV144" i="6"/>
  <c r="AW144" i="6"/>
  <c r="AX144" i="6"/>
  <c r="AY144" i="6"/>
  <c r="AZ144" i="6"/>
  <c r="BA144" i="6"/>
  <c r="BB144" i="6"/>
  <c r="BC144" i="6"/>
  <c r="BD144" i="6"/>
  <c r="BE144" i="6"/>
  <c r="BF144" i="6"/>
  <c r="BG144" i="6"/>
  <c r="BH144" i="6"/>
  <c r="BI144" i="6"/>
  <c r="BJ144" i="6"/>
  <c r="BK144" i="6"/>
  <c r="BL144" i="6"/>
  <c r="BM144" i="6"/>
  <c r="BN144" i="6"/>
  <c r="BO144" i="6"/>
  <c r="BP144" i="6"/>
  <c r="BQ144" i="6"/>
  <c r="BR144" i="6"/>
  <c r="BS144" i="6"/>
  <c r="BT144" i="6"/>
  <c r="BU144" i="6"/>
  <c r="BV144" i="6"/>
  <c r="BW144" i="6"/>
  <c r="BX144" i="6"/>
  <c r="BY144" i="6"/>
  <c r="BZ144" i="6"/>
  <c r="CA144" i="6"/>
  <c r="CB144" i="6"/>
  <c r="CC144" i="6"/>
  <c r="CD144" i="6"/>
  <c r="CE144" i="6"/>
  <c r="CF144" i="6"/>
  <c r="CG144" i="6"/>
  <c r="CH144" i="6"/>
  <c r="CI144" i="6"/>
  <c r="CJ144" i="6"/>
  <c r="CK144" i="6"/>
  <c r="CL144" i="6"/>
  <c r="CM144" i="6"/>
  <c r="CN144" i="6"/>
  <c r="CO144" i="6"/>
  <c r="CP144" i="6"/>
  <c r="CQ144" i="6"/>
  <c r="CR144" i="6"/>
  <c r="CS144" i="6"/>
  <c r="CT144" i="6"/>
  <c r="CU144" i="6"/>
  <c r="CV144" i="6"/>
  <c r="CW144" i="6"/>
  <c r="CX144" i="6"/>
  <c r="CY144" i="6"/>
  <c r="CZ144" i="6"/>
  <c r="DA144" i="6"/>
  <c r="DB144" i="6"/>
  <c r="DC144" i="6"/>
  <c r="DD144" i="6"/>
  <c r="DE144" i="6"/>
  <c r="DF144" i="6"/>
  <c r="DG144" i="6"/>
  <c r="DH144" i="6"/>
  <c r="DI144" i="6"/>
  <c r="DJ144" i="6"/>
  <c r="DK144" i="6"/>
  <c r="DL144" i="6"/>
  <c r="DM144" i="6"/>
  <c r="DN144" i="6"/>
  <c r="DO144" i="6"/>
  <c r="DP144" i="6"/>
  <c r="DQ144" i="6"/>
  <c r="DR144" i="6"/>
  <c r="DS144" i="6"/>
  <c r="DT144" i="6"/>
  <c r="DU144" i="6"/>
  <c r="DV144" i="6"/>
  <c r="DW144" i="6"/>
  <c r="DX144" i="6"/>
  <c r="DY144" i="6"/>
  <c r="DZ144" i="6"/>
  <c r="EA144" i="6"/>
  <c r="EB144" i="6"/>
  <c r="EC144" i="6"/>
  <c r="ED144" i="6"/>
  <c r="EE144" i="6"/>
  <c r="EF144" i="6"/>
  <c r="EG144" i="6"/>
  <c r="EH144" i="6"/>
  <c r="EI144" i="6"/>
  <c r="EJ144" i="6"/>
  <c r="EK144" i="6"/>
  <c r="EL144" i="6"/>
  <c r="EM144" i="6"/>
  <c r="EN144" i="6"/>
  <c r="EO144" i="6"/>
  <c r="EP144" i="6"/>
  <c r="EQ144" i="6"/>
  <c r="AV143" i="6"/>
  <c r="AW143" i="6"/>
  <c r="AX143" i="6"/>
  <c r="AY143" i="6"/>
  <c r="AZ143" i="6"/>
  <c r="BA143" i="6"/>
  <c r="BB143" i="6"/>
  <c r="BC143" i="6"/>
  <c r="BD143" i="6"/>
  <c r="BE143" i="6"/>
  <c r="BF143" i="6"/>
  <c r="BG143" i="6"/>
  <c r="BH143" i="6"/>
  <c r="BI143" i="6"/>
  <c r="BJ143" i="6"/>
  <c r="BK143" i="6"/>
  <c r="BL143" i="6"/>
  <c r="BM143" i="6"/>
  <c r="BN143" i="6"/>
  <c r="BO143" i="6"/>
  <c r="BP143" i="6"/>
  <c r="BQ143" i="6"/>
  <c r="BR143" i="6"/>
  <c r="BS143" i="6"/>
  <c r="BT143" i="6"/>
  <c r="BU143" i="6"/>
  <c r="BV143" i="6"/>
  <c r="BW143" i="6"/>
  <c r="BX143" i="6"/>
  <c r="BY143" i="6"/>
  <c r="BZ143" i="6"/>
  <c r="CA143" i="6"/>
  <c r="CB143" i="6"/>
  <c r="CC143" i="6"/>
  <c r="CD143" i="6"/>
  <c r="CE143" i="6"/>
  <c r="CF143" i="6"/>
  <c r="CG143" i="6"/>
  <c r="CH143" i="6"/>
  <c r="CI143" i="6"/>
  <c r="CJ143" i="6"/>
  <c r="CK143" i="6"/>
  <c r="CL143" i="6"/>
  <c r="CM143" i="6"/>
  <c r="CN143" i="6"/>
  <c r="CO143" i="6"/>
  <c r="CP143" i="6"/>
  <c r="CQ143" i="6"/>
  <c r="CR143" i="6"/>
  <c r="CS143" i="6"/>
  <c r="CT143" i="6"/>
  <c r="CU143" i="6"/>
  <c r="CV143" i="6"/>
  <c r="CW143" i="6"/>
  <c r="CX143" i="6"/>
  <c r="CY143" i="6"/>
  <c r="CZ143" i="6"/>
  <c r="DA143" i="6"/>
  <c r="DB143" i="6"/>
  <c r="DC143" i="6"/>
  <c r="DD143" i="6"/>
  <c r="DE143" i="6"/>
  <c r="DF143" i="6"/>
  <c r="DG143" i="6"/>
  <c r="DH143" i="6"/>
  <c r="DI143" i="6"/>
  <c r="DJ143" i="6"/>
  <c r="DK143" i="6"/>
  <c r="DL143" i="6"/>
  <c r="DM143" i="6"/>
  <c r="DN143" i="6"/>
  <c r="DO143" i="6"/>
  <c r="DP143" i="6"/>
  <c r="DQ143" i="6"/>
  <c r="DR143" i="6"/>
  <c r="DS143" i="6"/>
  <c r="DT143" i="6"/>
  <c r="DU143" i="6"/>
  <c r="DV143" i="6"/>
  <c r="DW143" i="6"/>
  <c r="DX143" i="6"/>
  <c r="DY143" i="6"/>
  <c r="DZ143" i="6"/>
  <c r="EA143" i="6"/>
  <c r="EB143" i="6"/>
  <c r="EC143" i="6"/>
  <c r="ED143" i="6"/>
  <c r="EE143" i="6"/>
  <c r="EF143" i="6"/>
  <c r="EG143" i="6"/>
  <c r="EH143" i="6"/>
  <c r="EI143" i="6"/>
  <c r="EJ143" i="6"/>
  <c r="EK143" i="6"/>
  <c r="EL143" i="6"/>
  <c r="EM143" i="6"/>
  <c r="EN143" i="6"/>
  <c r="EO143" i="6"/>
  <c r="EP143" i="6"/>
  <c r="EQ143" i="6"/>
  <c r="AV142" i="6"/>
  <c r="AW142" i="6"/>
  <c r="AX142" i="6"/>
  <c r="AY142" i="6"/>
  <c r="AZ142" i="6"/>
  <c r="BA142" i="6"/>
  <c r="BB142" i="6"/>
  <c r="BC142" i="6"/>
  <c r="BD142" i="6"/>
  <c r="BE142" i="6"/>
  <c r="BF142" i="6"/>
  <c r="BG142" i="6"/>
  <c r="BH142" i="6"/>
  <c r="BI142" i="6"/>
  <c r="BJ142" i="6"/>
  <c r="BK142" i="6"/>
  <c r="BL142" i="6"/>
  <c r="BM142" i="6"/>
  <c r="BN142" i="6"/>
  <c r="BO142" i="6"/>
  <c r="BP142" i="6"/>
  <c r="BQ142" i="6"/>
  <c r="BR142" i="6"/>
  <c r="BS142" i="6"/>
  <c r="BT142" i="6"/>
  <c r="BU142" i="6"/>
  <c r="BV142" i="6"/>
  <c r="BW142" i="6"/>
  <c r="BX142" i="6"/>
  <c r="BY142" i="6"/>
  <c r="BZ142" i="6"/>
  <c r="CA142" i="6"/>
  <c r="CB142" i="6"/>
  <c r="CC142" i="6"/>
  <c r="CD142" i="6"/>
  <c r="CE142" i="6"/>
  <c r="CF142" i="6"/>
  <c r="CG142" i="6"/>
  <c r="CH142" i="6"/>
  <c r="CI142" i="6"/>
  <c r="CJ142" i="6"/>
  <c r="CK142" i="6"/>
  <c r="CL142" i="6"/>
  <c r="CM142" i="6"/>
  <c r="CN142" i="6"/>
  <c r="CO142" i="6"/>
  <c r="CP142" i="6"/>
  <c r="CQ142" i="6"/>
  <c r="CR142" i="6"/>
  <c r="CS142" i="6"/>
  <c r="CT142" i="6"/>
  <c r="CU142" i="6"/>
  <c r="CV142" i="6"/>
  <c r="CW142" i="6"/>
  <c r="CX142" i="6"/>
  <c r="CY142" i="6"/>
  <c r="CZ142" i="6"/>
  <c r="DA142" i="6"/>
  <c r="DB142" i="6"/>
  <c r="DC142" i="6"/>
  <c r="DD142" i="6"/>
  <c r="DE142" i="6"/>
  <c r="DF142" i="6"/>
  <c r="DG142" i="6"/>
  <c r="DH142" i="6"/>
  <c r="DI142" i="6"/>
  <c r="DJ142" i="6"/>
  <c r="DK142" i="6"/>
  <c r="DL142" i="6"/>
  <c r="DM142" i="6"/>
  <c r="DN142" i="6"/>
  <c r="DO142" i="6"/>
  <c r="DP142" i="6"/>
  <c r="DQ142" i="6"/>
  <c r="DR142" i="6"/>
  <c r="DS142" i="6"/>
  <c r="DT142" i="6"/>
  <c r="DU142" i="6"/>
  <c r="DV142" i="6"/>
  <c r="DW142" i="6"/>
  <c r="DX142" i="6"/>
  <c r="DY142" i="6"/>
  <c r="DZ142" i="6"/>
  <c r="EA142" i="6"/>
  <c r="EB142" i="6"/>
  <c r="EC142" i="6"/>
  <c r="ED142" i="6"/>
  <c r="EE142" i="6"/>
  <c r="EF142" i="6"/>
  <c r="EG142" i="6"/>
  <c r="EH142" i="6"/>
  <c r="EI142" i="6"/>
  <c r="EJ142" i="6"/>
  <c r="EK142" i="6"/>
  <c r="EL142" i="6"/>
  <c r="EM142" i="6"/>
  <c r="EN142" i="6"/>
  <c r="EO142" i="6"/>
  <c r="EP142" i="6"/>
  <c r="EQ142" i="6"/>
  <c r="AV141" i="6"/>
  <c r="AW141" i="6"/>
  <c r="AX141" i="6"/>
  <c r="AY141" i="6"/>
  <c r="AZ141" i="6"/>
  <c r="BA141" i="6"/>
  <c r="BB141" i="6"/>
  <c r="BC141" i="6"/>
  <c r="BD141" i="6"/>
  <c r="BE141" i="6"/>
  <c r="BF141" i="6"/>
  <c r="BG141" i="6"/>
  <c r="BH141" i="6"/>
  <c r="BI141" i="6"/>
  <c r="BJ141" i="6"/>
  <c r="BK141" i="6"/>
  <c r="BL141" i="6"/>
  <c r="BM141" i="6"/>
  <c r="BN141" i="6"/>
  <c r="BO141" i="6"/>
  <c r="BP141" i="6"/>
  <c r="BQ141" i="6"/>
  <c r="BR141" i="6"/>
  <c r="BS141" i="6"/>
  <c r="BT141" i="6"/>
  <c r="BU141" i="6"/>
  <c r="BV141" i="6"/>
  <c r="BW141" i="6"/>
  <c r="BX141" i="6"/>
  <c r="BY141" i="6"/>
  <c r="BZ141" i="6"/>
  <c r="CA141" i="6"/>
  <c r="CB141" i="6"/>
  <c r="CC141" i="6"/>
  <c r="CD141" i="6"/>
  <c r="CE141" i="6"/>
  <c r="CF141" i="6"/>
  <c r="CG141" i="6"/>
  <c r="CH141" i="6"/>
  <c r="CI141" i="6"/>
  <c r="CJ141" i="6"/>
  <c r="CK141" i="6"/>
  <c r="CL141" i="6"/>
  <c r="CM141" i="6"/>
  <c r="CN141" i="6"/>
  <c r="CO141" i="6"/>
  <c r="CP141" i="6"/>
  <c r="CQ141" i="6"/>
  <c r="CR141" i="6"/>
  <c r="CS141" i="6"/>
  <c r="CT141" i="6"/>
  <c r="CU141" i="6"/>
  <c r="CV141" i="6"/>
  <c r="CW141" i="6"/>
  <c r="CX141" i="6"/>
  <c r="CY141" i="6"/>
  <c r="CZ141" i="6"/>
  <c r="DA141" i="6"/>
  <c r="DB141" i="6"/>
  <c r="DC141" i="6"/>
  <c r="DD141" i="6"/>
  <c r="DE141" i="6"/>
  <c r="DF141" i="6"/>
  <c r="DG141" i="6"/>
  <c r="DH141" i="6"/>
  <c r="DI141" i="6"/>
  <c r="DJ141" i="6"/>
  <c r="DK141" i="6"/>
  <c r="DL141" i="6"/>
  <c r="DM141" i="6"/>
  <c r="DN141" i="6"/>
  <c r="DO141" i="6"/>
  <c r="DP141" i="6"/>
  <c r="DQ141" i="6"/>
  <c r="DR141" i="6"/>
  <c r="DS141" i="6"/>
  <c r="DT141" i="6"/>
  <c r="DU141" i="6"/>
  <c r="DV141" i="6"/>
  <c r="DW141" i="6"/>
  <c r="DX141" i="6"/>
  <c r="DY141" i="6"/>
  <c r="DZ141" i="6"/>
  <c r="EA141" i="6"/>
  <c r="EB141" i="6"/>
  <c r="EC141" i="6"/>
  <c r="ED141" i="6"/>
  <c r="EE141" i="6"/>
  <c r="EF141" i="6"/>
  <c r="EG141" i="6"/>
  <c r="EH141" i="6"/>
  <c r="EI141" i="6"/>
  <c r="EJ141" i="6"/>
  <c r="EK141" i="6"/>
  <c r="EL141" i="6"/>
  <c r="EM141" i="6"/>
  <c r="EN141" i="6"/>
  <c r="EO141" i="6"/>
  <c r="EP141" i="6"/>
  <c r="EQ141" i="6"/>
  <c r="AV140" i="6"/>
  <c r="AW140" i="6"/>
  <c r="AX140" i="6"/>
  <c r="AY140" i="6"/>
  <c r="AZ140" i="6"/>
  <c r="BA140" i="6"/>
  <c r="BB140" i="6"/>
  <c r="BC140" i="6"/>
  <c r="BD140" i="6"/>
  <c r="BE140" i="6"/>
  <c r="BF140" i="6"/>
  <c r="BG140" i="6"/>
  <c r="BH140" i="6"/>
  <c r="BI140" i="6"/>
  <c r="BJ140" i="6"/>
  <c r="BK140" i="6"/>
  <c r="BL140" i="6"/>
  <c r="BM140" i="6"/>
  <c r="BN140" i="6"/>
  <c r="BO140" i="6"/>
  <c r="BP140" i="6"/>
  <c r="BQ140" i="6"/>
  <c r="BR140" i="6"/>
  <c r="BS140" i="6"/>
  <c r="BT140" i="6"/>
  <c r="BU140" i="6"/>
  <c r="BV140" i="6"/>
  <c r="BW140" i="6"/>
  <c r="BX140" i="6"/>
  <c r="BY140" i="6"/>
  <c r="BZ140" i="6"/>
  <c r="CA140" i="6"/>
  <c r="CB140" i="6"/>
  <c r="CC140" i="6"/>
  <c r="CD140" i="6"/>
  <c r="CE140" i="6"/>
  <c r="CF140" i="6"/>
  <c r="CG140" i="6"/>
  <c r="CH140" i="6"/>
  <c r="CI140" i="6"/>
  <c r="CJ140" i="6"/>
  <c r="CK140" i="6"/>
  <c r="CL140" i="6"/>
  <c r="CM140" i="6"/>
  <c r="CN140" i="6"/>
  <c r="CO140" i="6"/>
  <c r="CP140" i="6"/>
  <c r="CQ140" i="6"/>
  <c r="CR140" i="6"/>
  <c r="CS140" i="6"/>
  <c r="CT140" i="6"/>
  <c r="CU140" i="6"/>
  <c r="CV140" i="6"/>
  <c r="CW140" i="6"/>
  <c r="CX140" i="6"/>
  <c r="CY140" i="6"/>
  <c r="CZ140" i="6"/>
  <c r="DA140" i="6"/>
  <c r="DB140" i="6"/>
  <c r="DC140" i="6"/>
  <c r="DD140" i="6"/>
  <c r="DE140" i="6"/>
  <c r="DF140" i="6"/>
  <c r="DG140" i="6"/>
  <c r="DH140" i="6"/>
  <c r="DI140" i="6"/>
  <c r="DJ140" i="6"/>
  <c r="DK140" i="6"/>
  <c r="DL140" i="6"/>
  <c r="DM140" i="6"/>
  <c r="DN140" i="6"/>
  <c r="DO140" i="6"/>
  <c r="DP140" i="6"/>
  <c r="DQ140" i="6"/>
  <c r="DR140" i="6"/>
  <c r="DS140" i="6"/>
  <c r="DT140" i="6"/>
  <c r="DU140" i="6"/>
  <c r="DV140" i="6"/>
  <c r="DW140" i="6"/>
  <c r="DX140" i="6"/>
  <c r="DY140" i="6"/>
  <c r="DZ140" i="6"/>
  <c r="EA140" i="6"/>
  <c r="EB140" i="6"/>
  <c r="EC140" i="6"/>
  <c r="ED140" i="6"/>
  <c r="EE140" i="6"/>
  <c r="EF140" i="6"/>
  <c r="EG140" i="6"/>
  <c r="EH140" i="6"/>
  <c r="EI140" i="6"/>
  <c r="EJ140" i="6"/>
  <c r="EK140" i="6"/>
  <c r="EL140" i="6"/>
  <c r="EM140" i="6"/>
  <c r="EN140" i="6"/>
  <c r="EO140" i="6"/>
  <c r="EP140" i="6"/>
  <c r="EQ140" i="6"/>
  <c r="AV139" i="6"/>
  <c r="AW139" i="6"/>
  <c r="AX139" i="6"/>
  <c r="AY139" i="6"/>
  <c r="AZ139" i="6"/>
  <c r="BA139" i="6"/>
  <c r="BB139" i="6"/>
  <c r="BC139" i="6"/>
  <c r="BD139" i="6"/>
  <c r="BE139" i="6"/>
  <c r="BF139" i="6"/>
  <c r="BG139" i="6"/>
  <c r="BH139" i="6"/>
  <c r="BI139" i="6"/>
  <c r="BJ139" i="6"/>
  <c r="BK139" i="6"/>
  <c r="BL139" i="6"/>
  <c r="BM139" i="6"/>
  <c r="BN139" i="6"/>
  <c r="BO139" i="6"/>
  <c r="BP139" i="6"/>
  <c r="BQ139" i="6"/>
  <c r="BR139" i="6"/>
  <c r="BS139" i="6"/>
  <c r="BT139" i="6"/>
  <c r="BU139" i="6"/>
  <c r="BV139" i="6"/>
  <c r="BW139" i="6"/>
  <c r="BX139" i="6"/>
  <c r="BY139" i="6"/>
  <c r="BZ139" i="6"/>
  <c r="CA139" i="6"/>
  <c r="CB139" i="6"/>
  <c r="CC139" i="6"/>
  <c r="CD139" i="6"/>
  <c r="CE139" i="6"/>
  <c r="CF139" i="6"/>
  <c r="CG139" i="6"/>
  <c r="CH139" i="6"/>
  <c r="CI139" i="6"/>
  <c r="CJ139" i="6"/>
  <c r="CK139" i="6"/>
  <c r="CL139" i="6"/>
  <c r="CM139" i="6"/>
  <c r="CN139" i="6"/>
  <c r="CO139" i="6"/>
  <c r="CP139" i="6"/>
  <c r="CQ139" i="6"/>
  <c r="CR139" i="6"/>
  <c r="CS139" i="6"/>
  <c r="CT139" i="6"/>
  <c r="CU139" i="6"/>
  <c r="CV139" i="6"/>
  <c r="CW139" i="6"/>
  <c r="CX139" i="6"/>
  <c r="CY139" i="6"/>
  <c r="CZ139" i="6"/>
  <c r="DA139" i="6"/>
  <c r="DB139" i="6"/>
  <c r="DC139" i="6"/>
  <c r="DD139" i="6"/>
  <c r="DE139" i="6"/>
  <c r="DF139" i="6"/>
  <c r="DG139" i="6"/>
  <c r="DH139" i="6"/>
  <c r="DI139" i="6"/>
  <c r="DJ139" i="6"/>
  <c r="DK139" i="6"/>
  <c r="DL139" i="6"/>
  <c r="DM139" i="6"/>
  <c r="DN139" i="6"/>
  <c r="DO139" i="6"/>
  <c r="DP139" i="6"/>
  <c r="DQ139" i="6"/>
  <c r="DR139" i="6"/>
  <c r="DS139" i="6"/>
  <c r="DT139" i="6"/>
  <c r="DU139" i="6"/>
  <c r="DV139" i="6"/>
  <c r="DW139" i="6"/>
  <c r="DX139" i="6"/>
  <c r="DY139" i="6"/>
  <c r="DZ139" i="6"/>
  <c r="EA139" i="6"/>
  <c r="EB139" i="6"/>
  <c r="EC139" i="6"/>
  <c r="ED139" i="6"/>
  <c r="EE139" i="6"/>
  <c r="EF139" i="6"/>
  <c r="EG139" i="6"/>
  <c r="EH139" i="6"/>
  <c r="EI139" i="6"/>
  <c r="EJ139" i="6"/>
  <c r="EK139" i="6"/>
  <c r="EL139" i="6"/>
  <c r="EM139" i="6"/>
  <c r="EN139" i="6"/>
  <c r="EO139" i="6"/>
  <c r="EP139" i="6"/>
  <c r="EQ139" i="6"/>
  <c r="AV138" i="6"/>
  <c r="AW138" i="6"/>
  <c r="AX138" i="6"/>
  <c r="AY138" i="6"/>
  <c r="AZ138" i="6"/>
  <c r="BA138" i="6"/>
  <c r="BB138" i="6"/>
  <c r="BC138" i="6"/>
  <c r="BD138" i="6"/>
  <c r="BE138" i="6"/>
  <c r="BF138" i="6"/>
  <c r="BG138" i="6"/>
  <c r="BH138" i="6"/>
  <c r="BI138" i="6"/>
  <c r="BJ138" i="6"/>
  <c r="BK138" i="6"/>
  <c r="BL138" i="6"/>
  <c r="BM138" i="6"/>
  <c r="BN138" i="6"/>
  <c r="BO138" i="6"/>
  <c r="BP138" i="6"/>
  <c r="BQ138" i="6"/>
  <c r="BR138" i="6"/>
  <c r="BS138" i="6"/>
  <c r="BT138" i="6"/>
  <c r="BU138" i="6"/>
  <c r="BV138" i="6"/>
  <c r="BW138" i="6"/>
  <c r="BX138" i="6"/>
  <c r="BY138" i="6"/>
  <c r="BZ138" i="6"/>
  <c r="CA138" i="6"/>
  <c r="CB138" i="6"/>
  <c r="CC138" i="6"/>
  <c r="CD138" i="6"/>
  <c r="CE138" i="6"/>
  <c r="CF138" i="6"/>
  <c r="CG138" i="6"/>
  <c r="CH138" i="6"/>
  <c r="CI138" i="6"/>
  <c r="CJ138" i="6"/>
  <c r="CK138" i="6"/>
  <c r="CL138" i="6"/>
  <c r="CM138" i="6"/>
  <c r="CN138" i="6"/>
  <c r="CO138" i="6"/>
  <c r="CP138" i="6"/>
  <c r="CQ138" i="6"/>
  <c r="CR138" i="6"/>
  <c r="CS138" i="6"/>
  <c r="CT138" i="6"/>
  <c r="CU138" i="6"/>
  <c r="CV138" i="6"/>
  <c r="CW138" i="6"/>
  <c r="CX138" i="6"/>
  <c r="CY138" i="6"/>
  <c r="CZ138" i="6"/>
  <c r="DA138" i="6"/>
  <c r="DB138" i="6"/>
  <c r="DC138" i="6"/>
  <c r="DD138" i="6"/>
  <c r="DE138" i="6"/>
  <c r="DF138" i="6"/>
  <c r="DG138" i="6"/>
  <c r="DH138" i="6"/>
  <c r="DI138" i="6"/>
  <c r="DJ138" i="6"/>
  <c r="DK138" i="6"/>
  <c r="DL138" i="6"/>
  <c r="DM138" i="6"/>
  <c r="DN138" i="6"/>
  <c r="DO138" i="6"/>
  <c r="DP138" i="6"/>
  <c r="DQ138" i="6"/>
  <c r="DR138" i="6"/>
  <c r="DS138" i="6"/>
  <c r="DT138" i="6"/>
  <c r="DU138" i="6"/>
  <c r="DV138" i="6"/>
  <c r="DW138" i="6"/>
  <c r="DX138" i="6"/>
  <c r="DY138" i="6"/>
  <c r="DZ138" i="6"/>
  <c r="EA138" i="6"/>
  <c r="EB138" i="6"/>
  <c r="EC138" i="6"/>
  <c r="ED138" i="6"/>
  <c r="EE138" i="6"/>
  <c r="EF138" i="6"/>
  <c r="EG138" i="6"/>
  <c r="EH138" i="6"/>
  <c r="EI138" i="6"/>
  <c r="EJ138" i="6"/>
  <c r="EK138" i="6"/>
  <c r="EL138" i="6"/>
  <c r="EM138" i="6"/>
  <c r="EN138" i="6"/>
  <c r="EO138" i="6"/>
  <c r="EP138" i="6"/>
  <c r="EQ138" i="6"/>
  <c r="AV137" i="6"/>
  <c r="AW137" i="6"/>
  <c r="AX137" i="6"/>
  <c r="AY137" i="6"/>
  <c r="AZ137" i="6"/>
  <c r="BA137" i="6"/>
  <c r="BB137" i="6"/>
  <c r="BC137" i="6"/>
  <c r="BD137" i="6"/>
  <c r="BE137" i="6"/>
  <c r="BF137" i="6"/>
  <c r="BG137" i="6"/>
  <c r="BH137" i="6"/>
  <c r="BI137" i="6"/>
  <c r="BJ137" i="6"/>
  <c r="BK137" i="6"/>
  <c r="BL137" i="6"/>
  <c r="BM137" i="6"/>
  <c r="BN137" i="6"/>
  <c r="BO137" i="6"/>
  <c r="BP137" i="6"/>
  <c r="BQ137" i="6"/>
  <c r="BR137" i="6"/>
  <c r="BS137" i="6"/>
  <c r="BT137" i="6"/>
  <c r="BU137" i="6"/>
  <c r="BV137" i="6"/>
  <c r="BW137" i="6"/>
  <c r="BX137" i="6"/>
  <c r="BY137" i="6"/>
  <c r="BZ137" i="6"/>
  <c r="CA137" i="6"/>
  <c r="CB137" i="6"/>
  <c r="CC137" i="6"/>
  <c r="CD137" i="6"/>
  <c r="CE137" i="6"/>
  <c r="CF137" i="6"/>
  <c r="CG137" i="6"/>
  <c r="CH137" i="6"/>
  <c r="CI137" i="6"/>
  <c r="CJ137" i="6"/>
  <c r="CK137" i="6"/>
  <c r="CL137" i="6"/>
  <c r="CM137" i="6"/>
  <c r="CN137" i="6"/>
  <c r="CO137" i="6"/>
  <c r="CP137" i="6"/>
  <c r="CQ137" i="6"/>
  <c r="CR137" i="6"/>
  <c r="CS137" i="6"/>
  <c r="CT137" i="6"/>
  <c r="CU137" i="6"/>
  <c r="CV137" i="6"/>
  <c r="CW137" i="6"/>
  <c r="CX137" i="6"/>
  <c r="CY137" i="6"/>
  <c r="CZ137" i="6"/>
  <c r="DA137" i="6"/>
  <c r="DB137" i="6"/>
  <c r="DC137" i="6"/>
  <c r="DD137" i="6"/>
  <c r="DE137" i="6"/>
  <c r="DF137" i="6"/>
  <c r="DG137" i="6"/>
  <c r="DH137" i="6"/>
  <c r="DI137" i="6"/>
  <c r="DJ137" i="6"/>
  <c r="DK137" i="6"/>
  <c r="DL137" i="6"/>
  <c r="DM137" i="6"/>
  <c r="DN137" i="6"/>
  <c r="DO137" i="6"/>
  <c r="DP137" i="6"/>
  <c r="DQ137" i="6"/>
  <c r="DR137" i="6"/>
  <c r="DS137" i="6"/>
  <c r="DT137" i="6"/>
  <c r="DU137" i="6"/>
  <c r="DV137" i="6"/>
  <c r="DW137" i="6"/>
  <c r="DX137" i="6"/>
  <c r="DY137" i="6"/>
  <c r="DZ137" i="6"/>
  <c r="EA137" i="6"/>
  <c r="EB137" i="6"/>
  <c r="EC137" i="6"/>
  <c r="ED137" i="6"/>
  <c r="EE137" i="6"/>
  <c r="EF137" i="6"/>
  <c r="EG137" i="6"/>
  <c r="EH137" i="6"/>
  <c r="EI137" i="6"/>
  <c r="EJ137" i="6"/>
  <c r="EK137" i="6"/>
  <c r="EL137" i="6"/>
  <c r="EM137" i="6"/>
  <c r="EN137" i="6"/>
  <c r="EO137" i="6"/>
  <c r="EP137" i="6"/>
  <c r="EQ137" i="6"/>
  <c r="AV136" i="6"/>
  <c r="AW136" i="6"/>
  <c r="AX136" i="6"/>
  <c r="AY136" i="6"/>
  <c r="AZ136" i="6"/>
  <c r="BA136" i="6"/>
  <c r="BB136" i="6"/>
  <c r="BC136" i="6"/>
  <c r="BD136" i="6"/>
  <c r="BE136" i="6"/>
  <c r="BF136" i="6"/>
  <c r="BG136" i="6"/>
  <c r="BH136" i="6"/>
  <c r="BI136" i="6"/>
  <c r="BJ136" i="6"/>
  <c r="BK136" i="6"/>
  <c r="BL136" i="6"/>
  <c r="BM136" i="6"/>
  <c r="BN136" i="6"/>
  <c r="BO136" i="6"/>
  <c r="BP136" i="6"/>
  <c r="BQ136" i="6"/>
  <c r="BR136" i="6"/>
  <c r="BS136" i="6"/>
  <c r="BT136" i="6"/>
  <c r="BU136" i="6"/>
  <c r="BV136" i="6"/>
  <c r="BW136" i="6"/>
  <c r="BX136" i="6"/>
  <c r="BY136" i="6"/>
  <c r="BZ136" i="6"/>
  <c r="CA136" i="6"/>
  <c r="CB136" i="6"/>
  <c r="CC136" i="6"/>
  <c r="CD136" i="6"/>
  <c r="CE136" i="6"/>
  <c r="CF136" i="6"/>
  <c r="CG136" i="6"/>
  <c r="CH136" i="6"/>
  <c r="CI136" i="6"/>
  <c r="CJ136" i="6"/>
  <c r="CK136" i="6"/>
  <c r="CL136" i="6"/>
  <c r="CM136" i="6"/>
  <c r="CN136" i="6"/>
  <c r="CO136" i="6"/>
  <c r="CP136" i="6"/>
  <c r="CQ136" i="6"/>
  <c r="CR136" i="6"/>
  <c r="CS136" i="6"/>
  <c r="CT136" i="6"/>
  <c r="CU136" i="6"/>
  <c r="CV136" i="6"/>
  <c r="CW136" i="6"/>
  <c r="CX136" i="6"/>
  <c r="CY136" i="6"/>
  <c r="CZ136" i="6"/>
  <c r="DA136" i="6"/>
  <c r="DB136" i="6"/>
  <c r="DC136" i="6"/>
  <c r="DD136" i="6"/>
  <c r="DE136" i="6"/>
  <c r="DF136" i="6"/>
  <c r="DG136" i="6"/>
  <c r="DH136" i="6"/>
  <c r="DI136" i="6"/>
  <c r="DJ136" i="6"/>
  <c r="DK136" i="6"/>
  <c r="DL136" i="6"/>
  <c r="DM136" i="6"/>
  <c r="DN136" i="6"/>
  <c r="DO136" i="6"/>
  <c r="DP136" i="6"/>
  <c r="DQ136" i="6"/>
  <c r="DR136" i="6"/>
  <c r="DS136" i="6"/>
  <c r="DT136" i="6"/>
  <c r="DU136" i="6"/>
  <c r="DV136" i="6"/>
  <c r="DW136" i="6"/>
  <c r="DX136" i="6"/>
  <c r="DY136" i="6"/>
  <c r="DZ136" i="6"/>
  <c r="EA136" i="6"/>
  <c r="EB136" i="6"/>
  <c r="EC136" i="6"/>
  <c r="ED136" i="6"/>
  <c r="EE136" i="6"/>
  <c r="EF136" i="6"/>
  <c r="EG136" i="6"/>
  <c r="EH136" i="6"/>
  <c r="EI136" i="6"/>
  <c r="EJ136" i="6"/>
  <c r="EK136" i="6"/>
  <c r="EL136" i="6"/>
  <c r="EM136" i="6"/>
  <c r="EN136" i="6"/>
  <c r="EO136" i="6"/>
  <c r="EP136" i="6"/>
  <c r="EQ136" i="6"/>
  <c r="AV135" i="6"/>
  <c r="AW135" i="6"/>
  <c r="AX135" i="6"/>
  <c r="AY135" i="6"/>
  <c r="AZ135" i="6"/>
  <c r="BA135" i="6"/>
  <c r="BB135" i="6"/>
  <c r="BC135" i="6"/>
  <c r="BD135" i="6"/>
  <c r="BE135" i="6"/>
  <c r="BF135" i="6"/>
  <c r="BG135" i="6"/>
  <c r="BH135" i="6"/>
  <c r="BI135" i="6"/>
  <c r="BJ135" i="6"/>
  <c r="BK135" i="6"/>
  <c r="BL135" i="6"/>
  <c r="BM135" i="6"/>
  <c r="BN135" i="6"/>
  <c r="BO135" i="6"/>
  <c r="BP135" i="6"/>
  <c r="BQ135" i="6"/>
  <c r="BR135" i="6"/>
  <c r="BS135" i="6"/>
  <c r="BT135" i="6"/>
  <c r="BU135" i="6"/>
  <c r="BV135" i="6"/>
  <c r="BW135" i="6"/>
  <c r="BX135" i="6"/>
  <c r="BY135" i="6"/>
  <c r="BZ135" i="6"/>
  <c r="CA135" i="6"/>
  <c r="CB135" i="6"/>
  <c r="CC135" i="6"/>
  <c r="CD135" i="6"/>
  <c r="CE135" i="6"/>
  <c r="CF135" i="6"/>
  <c r="CG135" i="6"/>
  <c r="CH135" i="6"/>
  <c r="CI135" i="6"/>
  <c r="CJ135" i="6"/>
  <c r="CK135" i="6"/>
  <c r="CL135" i="6"/>
  <c r="CM135" i="6"/>
  <c r="CN135" i="6"/>
  <c r="CO135" i="6"/>
  <c r="CP135" i="6"/>
  <c r="CQ135" i="6"/>
  <c r="CR135" i="6"/>
  <c r="CS135" i="6"/>
  <c r="CT135" i="6"/>
  <c r="CU135" i="6"/>
  <c r="CV135" i="6"/>
  <c r="CW135" i="6"/>
  <c r="CX135" i="6"/>
  <c r="CY135" i="6"/>
  <c r="CZ135" i="6"/>
  <c r="DA135" i="6"/>
  <c r="DB135" i="6"/>
  <c r="DC135" i="6"/>
  <c r="DD135" i="6"/>
  <c r="DE135" i="6"/>
  <c r="DF135" i="6"/>
  <c r="DG135" i="6"/>
  <c r="DH135" i="6"/>
  <c r="DI135" i="6"/>
  <c r="DJ135" i="6"/>
  <c r="DK135" i="6"/>
  <c r="DL135" i="6"/>
  <c r="DM135" i="6"/>
  <c r="DN135" i="6"/>
  <c r="DO135" i="6"/>
  <c r="DP135" i="6"/>
  <c r="DQ135" i="6"/>
  <c r="DR135" i="6"/>
  <c r="DS135" i="6"/>
  <c r="DT135" i="6"/>
  <c r="DU135" i="6"/>
  <c r="DV135" i="6"/>
  <c r="DW135" i="6"/>
  <c r="DX135" i="6"/>
  <c r="DY135" i="6"/>
  <c r="DZ135" i="6"/>
  <c r="EA135" i="6"/>
  <c r="EB135" i="6"/>
  <c r="EC135" i="6"/>
  <c r="ED135" i="6"/>
  <c r="EE135" i="6"/>
  <c r="EF135" i="6"/>
  <c r="EG135" i="6"/>
  <c r="EH135" i="6"/>
  <c r="EI135" i="6"/>
  <c r="EJ135" i="6"/>
  <c r="EK135" i="6"/>
  <c r="EL135" i="6"/>
  <c r="EM135" i="6"/>
  <c r="EN135" i="6"/>
  <c r="EO135" i="6"/>
  <c r="EP135" i="6"/>
  <c r="EQ135" i="6"/>
  <c r="AV134" i="6"/>
  <c r="AW134" i="6"/>
  <c r="AX134" i="6"/>
  <c r="AY134" i="6"/>
  <c r="AZ134" i="6"/>
  <c r="BA134" i="6"/>
  <c r="BB134" i="6"/>
  <c r="BC134" i="6"/>
  <c r="BD134" i="6"/>
  <c r="BE134" i="6"/>
  <c r="BF134" i="6"/>
  <c r="BG134" i="6"/>
  <c r="BH134" i="6"/>
  <c r="BI134" i="6"/>
  <c r="BJ134" i="6"/>
  <c r="BK134" i="6"/>
  <c r="BL134" i="6"/>
  <c r="BM134" i="6"/>
  <c r="BN134" i="6"/>
  <c r="BO134" i="6"/>
  <c r="BP134" i="6"/>
  <c r="BQ134" i="6"/>
  <c r="BR134" i="6"/>
  <c r="BS134" i="6"/>
  <c r="BT134" i="6"/>
  <c r="BU134" i="6"/>
  <c r="BV134" i="6"/>
  <c r="BW134" i="6"/>
  <c r="BX134" i="6"/>
  <c r="BY134" i="6"/>
  <c r="BZ134" i="6"/>
  <c r="CA134" i="6"/>
  <c r="CB134" i="6"/>
  <c r="CC134" i="6"/>
  <c r="CD134" i="6"/>
  <c r="CE134" i="6"/>
  <c r="CF134" i="6"/>
  <c r="CG134" i="6"/>
  <c r="CH134" i="6"/>
  <c r="CI134" i="6"/>
  <c r="CJ134" i="6"/>
  <c r="CK134" i="6"/>
  <c r="CL134" i="6"/>
  <c r="CM134" i="6"/>
  <c r="CN134" i="6"/>
  <c r="CO134" i="6"/>
  <c r="CP134" i="6"/>
  <c r="CQ134" i="6"/>
  <c r="CR134" i="6"/>
  <c r="CS134" i="6"/>
  <c r="CT134" i="6"/>
  <c r="CU134" i="6"/>
  <c r="CV134" i="6"/>
  <c r="CW134" i="6"/>
  <c r="CX134" i="6"/>
  <c r="CY134" i="6"/>
  <c r="CZ134" i="6"/>
  <c r="DA134" i="6"/>
  <c r="DB134" i="6"/>
  <c r="DC134" i="6"/>
  <c r="DD134" i="6"/>
  <c r="DE134" i="6"/>
  <c r="DF134" i="6"/>
  <c r="DG134" i="6"/>
  <c r="DH134" i="6"/>
  <c r="DI134" i="6"/>
  <c r="DJ134" i="6"/>
  <c r="DK134" i="6"/>
  <c r="DL134" i="6"/>
  <c r="DM134" i="6"/>
  <c r="DN134" i="6"/>
  <c r="DO134" i="6"/>
  <c r="DP134" i="6"/>
  <c r="DQ134" i="6"/>
  <c r="DR134" i="6"/>
  <c r="DS134" i="6"/>
  <c r="DT134" i="6"/>
  <c r="DU134" i="6"/>
  <c r="DV134" i="6"/>
  <c r="DW134" i="6"/>
  <c r="DX134" i="6"/>
  <c r="DY134" i="6"/>
  <c r="DZ134" i="6"/>
  <c r="EA134" i="6"/>
  <c r="EB134" i="6"/>
  <c r="EC134" i="6"/>
  <c r="ED134" i="6"/>
  <c r="EE134" i="6"/>
  <c r="EF134" i="6"/>
  <c r="EG134" i="6"/>
  <c r="EH134" i="6"/>
  <c r="EI134" i="6"/>
  <c r="EJ134" i="6"/>
  <c r="EK134" i="6"/>
  <c r="EL134" i="6"/>
  <c r="EM134" i="6"/>
  <c r="EN134" i="6"/>
  <c r="EO134" i="6"/>
  <c r="EP134" i="6"/>
  <c r="EQ134" i="6"/>
  <c r="AV133" i="6"/>
  <c r="AW133" i="6"/>
  <c r="AX133" i="6"/>
  <c r="AY133" i="6"/>
  <c r="AZ133" i="6"/>
  <c r="BA133" i="6"/>
  <c r="BB133" i="6"/>
  <c r="BC133" i="6"/>
  <c r="BD133" i="6"/>
  <c r="BE133" i="6"/>
  <c r="BF133" i="6"/>
  <c r="BG133" i="6"/>
  <c r="BH133" i="6"/>
  <c r="BI133" i="6"/>
  <c r="BJ133" i="6"/>
  <c r="BK133" i="6"/>
  <c r="BL133" i="6"/>
  <c r="BM133" i="6"/>
  <c r="BN133" i="6"/>
  <c r="BO133" i="6"/>
  <c r="BP133" i="6"/>
  <c r="BQ133" i="6"/>
  <c r="BR133" i="6"/>
  <c r="BS133" i="6"/>
  <c r="BT133" i="6"/>
  <c r="BU133" i="6"/>
  <c r="BV133" i="6"/>
  <c r="BW133" i="6"/>
  <c r="BX133" i="6"/>
  <c r="BY133" i="6"/>
  <c r="BZ133" i="6"/>
  <c r="CA133" i="6"/>
  <c r="CB133" i="6"/>
  <c r="CC133" i="6"/>
  <c r="CD133" i="6"/>
  <c r="CE133" i="6"/>
  <c r="CF133" i="6"/>
  <c r="CG133" i="6"/>
  <c r="CH133" i="6"/>
  <c r="CI133" i="6"/>
  <c r="CJ133" i="6"/>
  <c r="CK133" i="6"/>
  <c r="CL133" i="6"/>
  <c r="CM133" i="6"/>
  <c r="CN133" i="6"/>
  <c r="CO133" i="6"/>
  <c r="CP133" i="6"/>
  <c r="CQ133" i="6"/>
  <c r="CR133" i="6"/>
  <c r="CS133" i="6"/>
  <c r="CT133" i="6"/>
  <c r="CU133" i="6"/>
  <c r="CV133" i="6"/>
  <c r="CW133" i="6"/>
  <c r="CX133" i="6"/>
  <c r="CY133" i="6"/>
  <c r="CZ133" i="6"/>
  <c r="DA133" i="6"/>
  <c r="DB133" i="6"/>
  <c r="DC133" i="6"/>
  <c r="DD133" i="6"/>
  <c r="DE133" i="6"/>
  <c r="DF133" i="6"/>
  <c r="DG133" i="6"/>
  <c r="DH133" i="6"/>
  <c r="DI133" i="6"/>
  <c r="DJ133" i="6"/>
  <c r="DK133" i="6"/>
  <c r="DL133" i="6"/>
  <c r="DM133" i="6"/>
  <c r="DN133" i="6"/>
  <c r="DO133" i="6"/>
  <c r="DP133" i="6"/>
  <c r="DQ133" i="6"/>
  <c r="DR133" i="6"/>
  <c r="DS133" i="6"/>
  <c r="DT133" i="6"/>
  <c r="DU133" i="6"/>
  <c r="DV133" i="6"/>
  <c r="DW133" i="6"/>
  <c r="DX133" i="6"/>
  <c r="DY133" i="6"/>
  <c r="DZ133" i="6"/>
  <c r="EA133" i="6"/>
  <c r="EB133" i="6"/>
  <c r="EC133" i="6"/>
  <c r="ED133" i="6"/>
  <c r="EE133" i="6"/>
  <c r="EF133" i="6"/>
  <c r="EG133" i="6"/>
  <c r="EH133" i="6"/>
  <c r="EI133" i="6"/>
  <c r="EJ133" i="6"/>
  <c r="EK133" i="6"/>
  <c r="EL133" i="6"/>
  <c r="EM133" i="6"/>
  <c r="EN133" i="6"/>
  <c r="EO133" i="6"/>
  <c r="EP133" i="6"/>
  <c r="EQ133" i="6"/>
  <c r="AV132" i="6"/>
  <c r="AW132" i="6"/>
  <c r="AX132" i="6"/>
  <c r="AY132" i="6"/>
  <c r="AZ132" i="6"/>
  <c r="BA132" i="6"/>
  <c r="BB132" i="6"/>
  <c r="BC132" i="6"/>
  <c r="BD132" i="6"/>
  <c r="BE132" i="6"/>
  <c r="BF132" i="6"/>
  <c r="BG132" i="6"/>
  <c r="BH132" i="6"/>
  <c r="BI132" i="6"/>
  <c r="BJ132" i="6"/>
  <c r="BK132" i="6"/>
  <c r="BL132" i="6"/>
  <c r="BM132" i="6"/>
  <c r="BN132" i="6"/>
  <c r="BO132" i="6"/>
  <c r="BP132" i="6"/>
  <c r="BQ132" i="6"/>
  <c r="BR132" i="6"/>
  <c r="BS132" i="6"/>
  <c r="BT132" i="6"/>
  <c r="BU132" i="6"/>
  <c r="BV132" i="6"/>
  <c r="BW132" i="6"/>
  <c r="BX132" i="6"/>
  <c r="BY132" i="6"/>
  <c r="BZ132" i="6"/>
  <c r="CA132" i="6"/>
  <c r="CB132" i="6"/>
  <c r="CC132" i="6"/>
  <c r="CD132" i="6"/>
  <c r="CE132" i="6"/>
  <c r="CF132" i="6"/>
  <c r="CG132" i="6"/>
  <c r="CH132" i="6"/>
  <c r="CI132" i="6"/>
  <c r="CJ132" i="6"/>
  <c r="CK132" i="6"/>
  <c r="CL132" i="6"/>
  <c r="CM132" i="6"/>
  <c r="CN132" i="6"/>
  <c r="CO132" i="6"/>
  <c r="CP132" i="6"/>
  <c r="CQ132" i="6"/>
  <c r="CR132" i="6"/>
  <c r="CS132" i="6"/>
  <c r="CT132" i="6"/>
  <c r="CU132" i="6"/>
  <c r="CV132" i="6"/>
  <c r="CW132" i="6"/>
  <c r="CX132" i="6"/>
  <c r="CY132" i="6"/>
  <c r="CZ132" i="6"/>
  <c r="DA132" i="6"/>
  <c r="DB132" i="6"/>
  <c r="DC132" i="6"/>
  <c r="DD132" i="6"/>
  <c r="DE132" i="6"/>
  <c r="DF132" i="6"/>
  <c r="DG132" i="6"/>
  <c r="DH132" i="6"/>
  <c r="DI132" i="6"/>
  <c r="DJ132" i="6"/>
  <c r="DK132" i="6"/>
  <c r="DL132" i="6"/>
  <c r="DM132" i="6"/>
  <c r="DN132" i="6"/>
  <c r="DO132" i="6"/>
  <c r="DP132" i="6"/>
  <c r="DQ132" i="6"/>
  <c r="DR132" i="6"/>
  <c r="DS132" i="6"/>
  <c r="DT132" i="6"/>
  <c r="DU132" i="6"/>
  <c r="DV132" i="6"/>
  <c r="DW132" i="6"/>
  <c r="DX132" i="6"/>
  <c r="DY132" i="6"/>
  <c r="DZ132" i="6"/>
  <c r="EA132" i="6"/>
  <c r="EB132" i="6"/>
  <c r="EC132" i="6"/>
  <c r="ED132" i="6"/>
  <c r="EE132" i="6"/>
  <c r="EF132" i="6"/>
  <c r="EG132" i="6"/>
  <c r="EH132" i="6"/>
  <c r="EI132" i="6"/>
  <c r="EJ132" i="6"/>
  <c r="EK132" i="6"/>
  <c r="EL132" i="6"/>
  <c r="EM132" i="6"/>
  <c r="EN132" i="6"/>
  <c r="EO132" i="6"/>
  <c r="EP132" i="6"/>
  <c r="EQ132" i="6"/>
  <c r="AV131" i="6"/>
  <c r="AW131" i="6"/>
  <c r="AX131" i="6"/>
  <c r="AY131" i="6"/>
  <c r="AZ131" i="6"/>
  <c r="BA131" i="6"/>
  <c r="BB131" i="6"/>
  <c r="BC131" i="6"/>
  <c r="BD131" i="6"/>
  <c r="BE131" i="6"/>
  <c r="BF131" i="6"/>
  <c r="BG131" i="6"/>
  <c r="BH131" i="6"/>
  <c r="BI131" i="6"/>
  <c r="BJ131" i="6"/>
  <c r="BK131" i="6"/>
  <c r="BL131" i="6"/>
  <c r="BM131" i="6"/>
  <c r="BN131" i="6"/>
  <c r="BO131" i="6"/>
  <c r="BP131" i="6"/>
  <c r="BQ131" i="6"/>
  <c r="BR131" i="6"/>
  <c r="BS131" i="6"/>
  <c r="BT131" i="6"/>
  <c r="BU131" i="6"/>
  <c r="BV131" i="6"/>
  <c r="BW131" i="6"/>
  <c r="BX131" i="6"/>
  <c r="BY131" i="6"/>
  <c r="BZ131" i="6"/>
  <c r="CA131" i="6"/>
  <c r="CB131" i="6"/>
  <c r="CC131" i="6"/>
  <c r="CD131" i="6"/>
  <c r="CE131" i="6"/>
  <c r="CF131" i="6"/>
  <c r="CG131" i="6"/>
  <c r="CH131" i="6"/>
  <c r="CI131" i="6"/>
  <c r="CJ131" i="6"/>
  <c r="CK131" i="6"/>
  <c r="CL131" i="6"/>
  <c r="CM131" i="6"/>
  <c r="CN131" i="6"/>
  <c r="CO131" i="6"/>
  <c r="CP131" i="6"/>
  <c r="CQ131" i="6"/>
  <c r="CR131" i="6"/>
  <c r="CS131" i="6"/>
  <c r="CT131" i="6"/>
  <c r="CU131" i="6"/>
  <c r="CV131" i="6"/>
  <c r="CW131" i="6"/>
  <c r="CX131" i="6"/>
  <c r="CY131" i="6"/>
  <c r="CZ131" i="6"/>
  <c r="DA131" i="6"/>
  <c r="DB131" i="6"/>
  <c r="DC131" i="6"/>
  <c r="DD131" i="6"/>
  <c r="DE131" i="6"/>
  <c r="DF131" i="6"/>
  <c r="DG131" i="6"/>
  <c r="DH131" i="6"/>
  <c r="DI131" i="6"/>
  <c r="DJ131" i="6"/>
  <c r="DK131" i="6"/>
  <c r="DL131" i="6"/>
  <c r="DM131" i="6"/>
  <c r="DN131" i="6"/>
  <c r="DO131" i="6"/>
  <c r="DP131" i="6"/>
  <c r="DQ131" i="6"/>
  <c r="DR131" i="6"/>
  <c r="DS131" i="6"/>
  <c r="DT131" i="6"/>
  <c r="DU131" i="6"/>
  <c r="DV131" i="6"/>
  <c r="DW131" i="6"/>
  <c r="DX131" i="6"/>
  <c r="DY131" i="6"/>
  <c r="DZ131" i="6"/>
  <c r="EA131" i="6"/>
  <c r="EB131" i="6"/>
  <c r="EC131" i="6"/>
  <c r="ED131" i="6"/>
  <c r="EE131" i="6"/>
  <c r="EF131" i="6"/>
  <c r="EG131" i="6"/>
  <c r="EH131" i="6"/>
  <c r="EI131" i="6"/>
  <c r="EJ131" i="6"/>
  <c r="EK131" i="6"/>
  <c r="EL131" i="6"/>
  <c r="EM131" i="6"/>
  <c r="EN131" i="6"/>
  <c r="EO131" i="6"/>
  <c r="EP131" i="6"/>
  <c r="EQ131" i="6"/>
  <c r="AV130" i="6"/>
  <c r="AW130" i="6"/>
  <c r="AX130" i="6"/>
  <c r="AY130" i="6"/>
  <c r="AZ130" i="6"/>
  <c r="BA130" i="6"/>
  <c r="BB130" i="6"/>
  <c r="BC130" i="6"/>
  <c r="BD130" i="6"/>
  <c r="BE130" i="6"/>
  <c r="BF130" i="6"/>
  <c r="BG130" i="6"/>
  <c r="BH130" i="6"/>
  <c r="BI130" i="6"/>
  <c r="BJ130" i="6"/>
  <c r="BK130" i="6"/>
  <c r="BL130" i="6"/>
  <c r="BM130" i="6"/>
  <c r="BN130" i="6"/>
  <c r="BO130" i="6"/>
  <c r="BP130" i="6"/>
  <c r="BQ130" i="6"/>
  <c r="BR130" i="6"/>
  <c r="BS130" i="6"/>
  <c r="BT130" i="6"/>
  <c r="BU130" i="6"/>
  <c r="BV130" i="6"/>
  <c r="BW130" i="6"/>
  <c r="BX130" i="6"/>
  <c r="BY130" i="6"/>
  <c r="BZ130" i="6"/>
  <c r="CA130" i="6"/>
  <c r="CB130" i="6"/>
  <c r="CC130" i="6"/>
  <c r="CD130" i="6"/>
  <c r="CE130" i="6"/>
  <c r="CF130" i="6"/>
  <c r="CG130" i="6"/>
  <c r="CH130" i="6"/>
  <c r="CI130" i="6"/>
  <c r="CJ130" i="6"/>
  <c r="CK130" i="6"/>
  <c r="CL130" i="6"/>
  <c r="CM130" i="6"/>
  <c r="CN130" i="6"/>
  <c r="CO130" i="6"/>
  <c r="CP130" i="6"/>
  <c r="CQ130" i="6"/>
  <c r="CR130" i="6"/>
  <c r="CS130" i="6"/>
  <c r="CT130" i="6"/>
  <c r="CU130" i="6"/>
  <c r="CV130" i="6"/>
  <c r="CW130" i="6"/>
  <c r="CX130" i="6"/>
  <c r="CY130" i="6"/>
  <c r="CZ130" i="6"/>
  <c r="DA130" i="6"/>
  <c r="DB130" i="6"/>
  <c r="DC130" i="6"/>
  <c r="DD130" i="6"/>
  <c r="DE130" i="6"/>
  <c r="DF130" i="6"/>
  <c r="DG130" i="6"/>
  <c r="DH130" i="6"/>
  <c r="DI130" i="6"/>
  <c r="DJ130" i="6"/>
  <c r="DK130" i="6"/>
  <c r="DL130" i="6"/>
  <c r="DM130" i="6"/>
  <c r="DN130" i="6"/>
  <c r="DO130" i="6"/>
  <c r="DP130" i="6"/>
  <c r="DQ130" i="6"/>
  <c r="DR130" i="6"/>
  <c r="DS130" i="6"/>
  <c r="DT130" i="6"/>
  <c r="DU130" i="6"/>
  <c r="DV130" i="6"/>
  <c r="DW130" i="6"/>
  <c r="DX130" i="6"/>
  <c r="DY130" i="6"/>
  <c r="DZ130" i="6"/>
  <c r="EA130" i="6"/>
  <c r="EB130" i="6"/>
  <c r="EC130" i="6"/>
  <c r="ED130" i="6"/>
  <c r="EE130" i="6"/>
  <c r="EF130" i="6"/>
  <c r="EG130" i="6"/>
  <c r="EH130" i="6"/>
  <c r="EI130" i="6"/>
  <c r="EJ130" i="6"/>
  <c r="EK130" i="6"/>
  <c r="EL130" i="6"/>
  <c r="EM130" i="6"/>
  <c r="EN130" i="6"/>
  <c r="EO130" i="6"/>
  <c r="EP130" i="6"/>
  <c r="EQ130" i="6"/>
  <c r="AV129" i="6"/>
  <c r="AW129" i="6"/>
  <c r="AX129" i="6"/>
  <c r="AY129" i="6"/>
  <c r="AZ129" i="6"/>
  <c r="BA129" i="6"/>
  <c r="BB129" i="6"/>
  <c r="BC129" i="6"/>
  <c r="BD129" i="6"/>
  <c r="BE129" i="6"/>
  <c r="BF129" i="6"/>
  <c r="BG129" i="6"/>
  <c r="BH129" i="6"/>
  <c r="BI129" i="6"/>
  <c r="BJ129" i="6"/>
  <c r="BK129" i="6"/>
  <c r="BL129" i="6"/>
  <c r="BM129" i="6"/>
  <c r="BN129" i="6"/>
  <c r="BO129" i="6"/>
  <c r="BP129" i="6"/>
  <c r="BQ129" i="6"/>
  <c r="BR129" i="6"/>
  <c r="BS129" i="6"/>
  <c r="BT129" i="6"/>
  <c r="BU129" i="6"/>
  <c r="BV129" i="6"/>
  <c r="BW129" i="6"/>
  <c r="BX129" i="6"/>
  <c r="BY129" i="6"/>
  <c r="BZ129" i="6"/>
  <c r="CA129" i="6"/>
  <c r="CB129" i="6"/>
  <c r="CC129" i="6"/>
  <c r="CD129" i="6"/>
  <c r="CE129" i="6"/>
  <c r="CF129" i="6"/>
  <c r="CG129" i="6"/>
  <c r="CH129" i="6"/>
  <c r="CI129" i="6"/>
  <c r="CJ129" i="6"/>
  <c r="CK129" i="6"/>
  <c r="CL129" i="6"/>
  <c r="CM129" i="6"/>
  <c r="CN129" i="6"/>
  <c r="CO129" i="6"/>
  <c r="CP129" i="6"/>
  <c r="CQ129" i="6"/>
  <c r="CR129" i="6"/>
  <c r="CS129" i="6"/>
  <c r="CT129" i="6"/>
  <c r="CU129" i="6"/>
  <c r="CV129" i="6"/>
  <c r="CW129" i="6"/>
  <c r="CX129" i="6"/>
  <c r="CY129" i="6"/>
  <c r="CZ129" i="6"/>
  <c r="DA129" i="6"/>
  <c r="DB129" i="6"/>
  <c r="DC129" i="6"/>
  <c r="DD129" i="6"/>
  <c r="DE129" i="6"/>
  <c r="DF129" i="6"/>
  <c r="DG129" i="6"/>
  <c r="DH129" i="6"/>
  <c r="DI129" i="6"/>
  <c r="DJ129" i="6"/>
  <c r="DK129" i="6"/>
  <c r="DL129" i="6"/>
  <c r="DM129" i="6"/>
  <c r="DN129" i="6"/>
  <c r="DO129" i="6"/>
  <c r="DP129" i="6"/>
  <c r="DQ129" i="6"/>
  <c r="DR129" i="6"/>
  <c r="DS129" i="6"/>
  <c r="DT129" i="6"/>
  <c r="DU129" i="6"/>
  <c r="DV129" i="6"/>
  <c r="DW129" i="6"/>
  <c r="DX129" i="6"/>
  <c r="DY129" i="6"/>
  <c r="DZ129" i="6"/>
  <c r="EA129" i="6"/>
  <c r="EB129" i="6"/>
  <c r="EC129" i="6"/>
  <c r="ED129" i="6"/>
  <c r="EE129" i="6"/>
  <c r="EF129" i="6"/>
  <c r="EG129" i="6"/>
  <c r="EH129" i="6"/>
  <c r="EI129" i="6"/>
  <c r="EJ129" i="6"/>
  <c r="EK129" i="6"/>
  <c r="EL129" i="6"/>
  <c r="EM129" i="6"/>
  <c r="EN129" i="6"/>
  <c r="EO129" i="6"/>
  <c r="EP129" i="6"/>
  <c r="EQ129" i="6"/>
  <c r="AV128" i="6"/>
  <c r="AW128" i="6"/>
  <c r="AX128" i="6"/>
  <c r="AY128" i="6"/>
  <c r="AZ128" i="6"/>
  <c r="BA128" i="6"/>
  <c r="BB128" i="6"/>
  <c r="BC128" i="6"/>
  <c r="BD128" i="6"/>
  <c r="BE128" i="6"/>
  <c r="BF128" i="6"/>
  <c r="BG128" i="6"/>
  <c r="BH128" i="6"/>
  <c r="BI128" i="6"/>
  <c r="BJ128" i="6"/>
  <c r="BK128" i="6"/>
  <c r="BL128" i="6"/>
  <c r="BM128" i="6"/>
  <c r="BN128" i="6"/>
  <c r="BO128" i="6"/>
  <c r="BP128" i="6"/>
  <c r="BQ128" i="6"/>
  <c r="BR128" i="6"/>
  <c r="BS128" i="6"/>
  <c r="BT128" i="6"/>
  <c r="BU128" i="6"/>
  <c r="BV128" i="6"/>
  <c r="BW128" i="6"/>
  <c r="BX128" i="6"/>
  <c r="BY128" i="6"/>
  <c r="BZ128" i="6"/>
  <c r="CA128" i="6"/>
  <c r="CB128" i="6"/>
  <c r="CC128" i="6"/>
  <c r="CD128" i="6"/>
  <c r="CE128" i="6"/>
  <c r="CF128" i="6"/>
  <c r="CG128" i="6"/>
  <c r="CH128" i="6"/>
  <c r="CI128" i="6"/>
  <c r="CJ128" i="6"/>
  <c r="CK128" i="6"/>
  <c r="CL128" i="6"/>
  <c r="CM128" i="6"/>
  <c r="CN128" i="6"/>
  <c r="CO128" i="6"/>
  <c r="CP128" i="6"/>
  <c r="CQ128" i="6"/>
  <c r="CR128" i="6"/>
  <c r="CS128" i="6"/>
  <c r="CT128" i="6"/>
  <c r="CU128" i="6"/>
  <c r="CV128" i="6"/>
  <c r="CW128" i="6"/>
  <c r="CX128" i="6"/>
  <c r="CY128" i="6"/>
  <c r="CZ128" i="6"/>
  <c r="DA128" i="6"/>
  <c r="DB128" i="6"/>
  <c r="DC128" i="6"/>
  <c r="DD128" i="6"/>
  <c r="DE128" i="6"/>
  <c r="DF128" i="6"/>
  <c r="DG128" i="6"/>
  <c r="DH128" i="6"/>
  <c r="DI128" i="6"/>
  <c r="DJ128" i="6"/>
  <c r="DK128" i="6"/>
  <c r="DL128" i="6"/>
  <c r="DM128" i="6"/>
  <c r="DN128" i="6"/>
  <c r="DO128" i="6"/>
  <c r="DP128" i="6"/>
  <c r="DQ128" i="6"/>
  <c r="DR128" i="6"/>
  <c r="DS128" i="6"/>
  <c r="DT128" i="6"/>
  <c r="DU128" i="6"/>
  <c r="DV128" i="6"/>
  <c r="DW128" i="6"/>
  <c r="DX128" i="6"/>
  <c r="DY128" i="6"/>
  <c r="DZ128" i="6"/>
  <c r="EA128" i="6"/>
  <c r="EB128" i="6"/>
  <c r="EC128" i="6"/>
  <c r="ED128" i="6"/>
  <c r="EE128" i="6"/>
  <c r="EF128" i="6"/>
  <c r="EG128" i="6"/>
  <c r="EH128" i="6"/>
  <c r="EI128" i="6"/>
  <c r="EJ128" i="6"/>
  <c r="EK128" i="6"/>
  <c r="EL128" i="6"/>
  <c r="EM128" i="6"/>
  <c r="EN128" i="6"/>
  <c r="EO128" i="6"/>
  <c r="EP128" i="6"/>
  <c r="EQ128" i="6"/>
  <c r="AV127" i="6"/>
  <c r="AW127" i="6"/>
  <c r="AX127" i="6"/>
  <c r="AY127" i="6"/>
  <c r="AZ127" i="6"/>
  <c r="BA127" i="6"/>
  <c r="BB127" i="6"/>
  <c r="BC127" i="6"/>
  <c r="BD127" i="6"/>
  <c r="BE127" i="6"/>
  <c r="BF127" i="6"/>
  <c r="BG127" i="6"/>
  <c r="BH127" i="6"/>
  <c r="BI127" i="6"/>
  <c r="BJ127" i="6"/>
  <c r="BK127" i="6"/>
  <c r="BL127" i="6"/>
  <c r="BM127" i="6"/>
  <c r="BN127" i="6"/>
  <c r="BO127" i="6"/>
  <c r="BP127" i="6"/>
  <c r="BQ127" i="6"/>
  <c r="BR127" i="6"/>
  <c r="BS127" i="6"/>
  <c r="BT127" i="6"/>
  <c r="BU127" i="6"/>
  <c r="BV127" i="6"/>
  <c r="BW127" i="6"/>
  <c r="BX127" i="6"/>
  <c r="BY127" i="6"/>
  <c r="BZ127" i="6"/>
  <c r="CA127" i="6"/>
  <c r="CB127" i="6"/>
  <c r="CC127" i="6"/>
  <c r="CD127" i="6"/>
  <c r="CE127" i="6"/>
  <c r="CF127" i="6"/>
  <c r="CG127" i="6"/>
  <c r="CH127" i="6"/>
  <c r="CI127" i="6"/>
  <c r="CJ127" i="6"/>
  <c r="CK127" i="6"/>
  <c r="CL127" i="6"/>
  <c r="CM127" i="6"/>
  <c r="CN127" i="6"/>
  <c r="CO127" i="6"/>
  <c r="CP127" i="6"/>
  <c r="CQ127" i="6"/>
  <c r="CR127" i="6"/>
  <c r="CS127" i="6"/>
  <c r="CT127" i="6"/>
  <c r="CU127" i="6"/>
  <c r="CV127" i="6"/>
  <c r="CW127" i="6"/>
  <c r="CX127" i="6"/>
  <c r="CY127" i="6"/>
  <c r="CZ127" i="6"/>
  <c r="DA127" i="6"/>
  <c r="DB127" i="6"/>
  <c r="DC127" i="6"/>
  <c r="DD127" i="6"/>
  <c r="DE127" i="6"/>
  <c r="DF127" i="6"/>
  <c r="DG127" i="6"/>
  <c r="DH127" i="6"/>
  <c r="DI127" i="6"/>
  <c r="DJ127" i="6"/>
  <c r="DK127" i="6"/>
  <c r="DL127" i="6"/>
  <c r="DM127" i="6"/>
  <c r="DN127" i="6"/>
  <c r="DO127" i="6"/>
  <c r="DP127" i="6"/>
  <c r="DQ127" i="6"/>
  <c r="DR127" i="6"/>
  <c r="DS127" i="6"/>
  <c r="DT127" i="6"/>
  <c r="DU127" i="6"/>
  <c r="DV127" i="6"/>
  <c r="DW127" i="6"/>
  <c r="DX127" i="6"/>
  <c r="DY127" i="6"/>
  <c r="DZ127" i="6"/>
  <c r="EA127" i="6"/>
  <c r="EB127" i="6"/>
  <c r="EC127" i="6"/>
  <c r="ED127" i="6"/>
  <c r="EE127" i="6"/>
  <c r="EF127" i="6"/>
  <c r="EG127" i="6"/>
  <c r="EH127" i="6"/>
  <c r="EI127" i="6"/>
  <c r="EJ127" i="6"/>
  <c r="EK127" i="6"/>
  <c r="EL127" i="6"/>
  <c r="EM127" i="6"/>
  <c r="EN127" i="6"/>
  <c r="EO127" i="6"/>
  <c r="EP127" i="6"/>
  <c r="EQ127" i="6"/>
  <c r="AV126" i="6"/>
  <c r="AW126" i="6"/>
  <c r="AX126" i="6"/>
  <c r="AY126" i="6"/>
  <c r="AZ126" i="6"/>
  <c r="BA126" i="6"/>
  <c r="BB126" i="6"/>
  <c r="BC126" i="6"/>
  <c r="BD126" i="6"/>
  <c r="BE126" i="6"/>
  <c r="BF126" i="6"/>
  <c r="BG126" i="6"/>
  <c r="BH126" i="6"/>
  <c r="BI126" i="6"/>
  <c r="BJ126" i="6"/>
  <c r="BK126" i="6"/>
  <c r="BL126" i="6"/>
  <c r="BM126" i="6"/>
  <c r="BN126" i="6"/>
  <c r="BO126" i="6"/>
  <c r="BP126" i="6"/>
  <c r="BQ126" i="6"/>
  <c r="BR126" i="6"/>
  <c r="BS126" i="6"/>
  <c r="BT126" i="6"/>
  <c r="BU126" i="6"/>
  <c r="BV126" i="6"/>
  <c r="BW126" i="6"/>
  <c r="BX126" i="6"/>
  <c r="BY126" i="6"/>
  <c r="BZ126" i="6"/>
  <c r="CA126" i="6"/>
  <c r="CB126" i="6"/>
  <c r="CC126" i="6"/>
  <c r="CD126" i="6"/>
  <c r="CE126" i="6"/>
  <c r="CF126" i="6"/>
  <c r="CG126" i="6"/>
  <c r="CH126" i="6"/>
  <c r="CI126" i="6"/>
  <c r="CJ126" i="6"/>
  <c r="CK126" i="6"/>
  <c r="CL126" i="6"/>
  <c r="CM126" i="6"/>
  <c r="CN126" i="6"/>
  <c r="CO126" i="6"/>
  <c r="CP126" i="6"/>
  <c r="CQ126" i="6"/>
  <c r="CR126" i="6"/>
  <c r="CS126" i="6"/>
  <c r="CT126" i="6"/>
  <c r="CU126" i="6"/>
  <c r="CV126" i="6"/>
  <c r="CW126" i="6"/>
  <c r="CX126" i="6"/>
  <c r="CY126" i="6"/>
  <c r="CZ126" i="6"/>
  <c r="DA126" i="6"/>
  <c r="DB126" i="6"/>
  <c r="DC126" i="6"/>
  <c r="DD126" i="6"/>
  <c r="DE126" i="6"/>
  <c r="DF126" i="6"/>
  <c r="DG126" i="6"/>
  <c r="DH126" i="6"/>
  <c r="DI126" i="6"/>
  <c r="DJ126" i="6"/>
  <c r="DK126" i="6"/>
  <c r="DL126" i="6"/>
  <c r="DM126" i="6"/>
  <c r="DN126" i="6"/>
  <c r="DO126" i="6"/>
  <c r="DP126" i="6"/>
  <c r="DQ126" i="6"/>
  <c r="DR126" i="6"/>
  <c r="DS126" i="6"/>
  <c r="DT126" i="6"/>
  <c r="DU126" i="6"/>
  <c r="DV126" i="6"/>
  <c r="DW126" i="6"/>
  <c r="DX126" i="6"/>
  <c r="DY126" i="6"/>
  <c r="DZ126" i="6"/>
  <c r="EA126" i="6"/>
  <c r="EB126" i="6"/>
  <c r="EC126" i="6"/>
  <c r="ED126" i="6"/>
  <c r="EE126" i="6"/>
  <c r="EF126" i="6"/>
  <c r="EG126" i="6"/>
  <c r="EH126" i="6"/>
  <c r="EI126" i="6"/>
  <c r="EJ126" i="6"/>
  <c r="EK126" i="6"/>
  <c r="EL126" i="6"/>
  <c r="EM126" i="6"/>
  <c r="EN126" i="6"/>
  <c r="EO126" i="6"/>
  <c r="EP126" i="6"/>
  <c r="EQ126" i="6"/>
  <c r="AV125" i="6"/>
  <c r="AW125" i="6"/>
  <c r="AX125" i="6"/>
  <c r="AY125" i="6"/>
  <c r="AZ125" i="6"/>
  <c r="BA125" i="6"/>
  <c r="BB125" i="6"/>
  <c r="BC125" i="6"/>
  <c r="BD125" i="6"/>
  <c r="BE125" i="6"/>
  <c r="BF125" i="6"/>
  <c r="BG125" i="6"/>
  <c r="BH125" i="6"/>
  <c r="BI125" i="6"/>
  <c r="BJ125" i="6"/>
  <c r="BK125" i="6"/>
  <c r="BL125" i="6"/>
  <c r="BM125" i="6"/>
  <c r="BN125" i="6"/>
  <c r="BO125" i="6"/>
  <c r="BP125" i="6"/>
  <c r="BQ125" i="6"/>
  <c r="BR125" i="6"/>
  <c r="BS125" i="6"/>
  <c r="BT125" i="6"/>
  <c r="BU125" i="6"/>
  <c r="BV125" i="6"/>
  <c r="BW125" i="6"/>
  <c r="BX125" i="6"/>
  <c r="BY125" i="6"/>
  <c r="BZ125" i="6"/>
  <c r="CA125" i="6"/>
  <c r="CB125" i="6"/>
  <c r="CC125" i="6"/>
  <c r="CD125" i="6"/>
  <c r="CE125" i="6"/>
  <c r="CF125" i="6"/>
  <c r="CG125" i="6"/>
  <c r="CH125" i="6"/>
  <c r="CI125" i="6"/>
  <c r="CJ125" i="6"/>
  <c r="CK125" i="6"/>
  <c r="CL125" i="6"/>
  <c r="CM125" i="6"/>
  <c r="CN125" i="6"/>
  <c r="CO125" i="6"/>
  <c r="CP125" i="6"/>
  <c r="CQ125" i="6"/>
  <c r="CR125" i="6"/>
  <c r="CS125" i="6"/>
  <c r="CT125" i="6"/>
  <c r="CU125" i="6"/>
  <c r="CV125" i="6"/>
  <c r="CW125" i="6"/>
  <c r="CX125" i="6"/>
  <c r="CY125" i="6"/>
  <c r="CZ125" i="6"/>
  <c r="DA125" i="6"/>
  <c r="DB125" i="6"/>
  <c r="DC125" i="6"/>
  <c r="DD125" i="6"/>
  <c r="DE125" i="6"/>
  <c r="DF125" i="6"/>
  <c r="DG125" i="6"/>
  <c r="DH125" i="6"/>
  <c r="DI125" i="6"/>
  <c r="DJ125" i="6"/>
  <c r="DK125" i="6"/>
  <c r="DL125" i="6"/>
  <c r="DM125" i="6"/>
  <c r="DN125" i="6"/>
  <c r="DO125" i="6"/>
  <c r="DP125" i="6"/>
  <c r="DQ125" i="6"/>
  <c r="DR125" i="6"/>
  <c r="DS125" i="6"/>
  <c r="DT125" i="6"/>
  <c r="DU125" i="6"/>
  <c r="DV125" i="6"/>
  <c r="DW125" i="6"/>
  <c r="DX125" i="6"/>
  <c r="DY125" i="6"/>
  <c r="DZ125" i="6"/>
  <c r="EA125" i="6"/>
  <c r="EB125" i="6"/>
  <c r="EC125" i="6"/>
  <c r="ED125" i="6"/>
  <c r="EE125" i="6"/>
  <c r="EF125" i="6"/>
  <c r="EG125" i="6"/>
  <c r="EH125" i="6"/>
  <c r="EI125" i="6"/>
  <c r="EJ125" i="6"/>
  <c r="EK125" i="6"/>
  <c r="EL125" i="6"/>
  <c r="EM125" i="6"/>
  <c r="EN125" i="6"/>
  <c r="EO125" i="6"/>
  <c r="EP125" i="6"/>
  <c r="EQ125" i="6"/>
  <c r="AV124" i="6"/>
  <c r="AW124" i="6"/>
  <c r="AX124" i="6"/>
  <c r="AY124" i="6"/>
  <c r="AZ124" i="6"/>
  <c r="BA124" i="6"/>
  <c r="BB124" i="6"/>
  <c r="BC124" i="6"/>
  <c r="BD124" i="6"/>
  <c r="BE124" i="6"/>
  <c r="BF124" i="6"/>
  <c r="BG124" i="6"/>
  <c r="BH124" i="6"/>
  <c r="BI124" i="6"/>
  <c r="BJ124" i="6"/>
  <c r="BK124" i="6"/>
  <c r="BL124" i="6"/>
  <c r="BM124" i="6"/>
  <c r="BN124" i="6"/>
  <c r="BO124" i="6"/>
  <c r="BP124" i="6"/>
  <c r="BQ124" i="6"/>
  <c r="BR124" i="6"/>
  <c r="BS124" i="6"/>
  <c r="BT124" i="6"/>
  <c r="BU124" i="6"/>
  <c r="BV124" i="6"/>
  <c r="BW124" i="6"/>
  <c r="BX124" i="6"/>
  <c r="BY124" i="6"/>
  <c r="BZ124" i="6"/>
  <c r="CA124" i="6"/>
  <c r="CB124" i="6"/>
  <c r="CC124" i="6"/>
  <c r="CD124" i="6"/>
  <c r="CE124" i="6"/>
  <c r="CF124" i="6"/>
  <c r="CG124" i="6"/>
  <c r="CH124" i="6"/>
  <c r="CI124" i="6"/>
  <c r="CJ124" i="6"/>
  <c r="CK124" i="6"/>
  <c r="CL124" i="6"/>
  <c r="CM124" i="6"/>
  <c r="CN124" i="6"/>
  <c r="CO124" i="6"/>
  <c r="CP124" i="6"/>
  <c r="CQ124" i="6"/>
  <c r="CR124" i="6"/>
  <c r="CS124" i="6"/>
  <c r="CT124" i="6"/>
  <c r="CU124" i="6"/>
  <c r="CV124" i="6"/>
  <c r="CW124" i="6"/>
  <c r="CX124" i="6"/>
  <c r="CY124" i="6"/>
  <c r="CZ124" i="6"/>
  <c r="DA124" i="6"/>
  <c r="DB124" i="6"/>
  <c r="DC124" i="6"/>
  <c r="DD124" i="6"/>
  <c r="DE124" i="6"/>
  <c r="DF124" i="6"/>
  <c r="DG124" i="6"/>
  <c r="DH124" i="6"/>
  <c r="DI124" i="6"/>
  <c r="DJ124" i="6"/>
  <c r="DK124" i="6"/>
  <c r="DL124" i="6"/>
  <c r="DM124" i="6"/>
  <c r="DN124" i="6"/>
  <c r="DO124" i="6"/>
  <c r="DP124" i="6"/>
  <c r="DQ124" i="6"/>
  <c r="DR124" i="6"/>
  <c r="DS124" i="6"/>
  <c r="DT124" i="6"/>
  <c r="DU124" i="6"/>
  <c r="DV124" i="6"/>
  <c r="DW124" i="6"/>
  <c r="DX124" i="6"/>
  <c r="DY124" i="6"/>
  <c r="DZ124" i="6"/>
  <c r="EA124" i="6"/>
  <c r="EB124" i="6"/>
  <c r="EC124" i="6"/>
  <c r="ED124" i="6"/>
  <c r="EE124" i="6"/>
  <c r="EF124" i="6"/>
  <c r="EG124" i="6"/>
  <c r="EH124" i="6"/>
  <c r="EI124" i="6"/>
  <c r="EJ124" i="6"/>
  <c r="EK124" i="6"/>
  <c r="EL124" i="6"/>
  <c r="EM124" i="6"/>
  <c r="EN124" i="6"/>
  <c r="EO124" i="6"/>
  <c r="EP124" i="6"/>
  <c r="EQ124" i="6"/>
  <c r="AV123" i="6"/>
  <c r="AW123" i="6"/>
  <c r="AX123" i="6"/>
  <c r="AY123" i="6"/>
  <c r="AZ123" i="6"/>
  <c r="BA123" i="6"/>
  <c r="BB123" i="6"/>
  <c r="BC123" i="6"/>
  <c r="BD123" i="6"/>
  <c r="BE123" i="6"/>
  <c r="BF123" i="6"/>
  <c r="BG123" i="6"/>
  <c r="BH123" i="6"/>
  <c r="BI123" i="6"/>
  <c r="BJ123" i="6"/>
  <c r="BK123" i="6"/>
  <c r="BL123" i="6"/>
  <c r="BM123" i="6"/>
  <c r="BN123" i="6"/>
  <c r="BO123" i="6"/>
  <c r="BP123" i="6"/>
  <c r="BQ123" i="6"/>
  <c r="BR123" i="6"/>
  <c r="BS123" i="6"/>
  <c r="BT123" i="6"/>
  <c r="BU123" i="6"/>
  <c r="BV123" i="6"/>
  <c r="BW123" i="6"/>
  <c r="BX123" i="6"/>
  <c r="BY123" i="6"/>
  <c r="BZ123" i="6"/>
  <c r="CA123" i="6"/>
  <c r="CB123" i="6"/>
  <c r="CC123" i="6"/>
  <c r="CD123" i="6"/>
  <c r="CE123" i="6"/>
  <c r="CF123" i="6"/>
  <c r="CG123" i="6"/>
  <c r="CH123" i="6"/>
  <c r="CI123" i="6"/>
  <c r="CJ123" i="6"/>
  <c r="CK123" i="6"/>
  <c r="CL123" i="6"/>
  <c r="CM123" i="6"/>
  <c r="CN123" i="6"/>
  <c r="CO123" i="6"/>
  <c r="CP123" i="6"/>
  <c r="CQ123" i="6"/>
  <c r="CR123" i="6"/>
  <c r="CS123" i="6"/>
  <c r="CT123" i="6"/>
  <c r="CU123" i="6"/>
  <c r="CV123" i="6"/>
  <c r="CW123" i="6"/>
  <c r="CX123" i="6"/>
  <c r="CY123" i="6"/>
  <c r="CZ123" i="6"/>
  <c r="DA123" i="6"/>
  <c r="DB123" i="6"/>
  <c r="DC123" i="6"/>
  <c r="DD123" i="6"/>
  <c r="DE123" i="6"/>
  <c r="DF123" i="6"/>
  <c r="DG123" i="6"/>
  <c r="DH123" i="6"/>
  <c r="DI123" i="6"/>
  <c r="DJ123" i="6"/>
  <c r="DK123" i="6"/>
  <c r="DL123" i="6"/>
  <c r="DM123" i="6"/>
  <c r="DN123" i="6"/>
  <c r="DO123" i="6"/>
  <c r="DP123" i="6"/>
  <c r="DQ123" i="6"/>
  <c r="DR123" i="6"/>
  <c r="DS123" i="6"/>
  <c r="DT123" i="6"/>
  <c r="DU123" i="6"/>
  <c r="DV123" i="6"/>
  <c r="DW123" i="6"/>
  <c r="DX123" i="6"/>
  <c r="DY123" i="6"/>
  <c r="DZ123" i="6"/>
  <c r="EA123" i="6"/>
  <c r="EB123" i="6"/>
  <c r="EC123" i="6"/>
  <c r="ED123" i="6"/>
  <c r="EE123" i="6"/>
  <c r="EF123" i="6"/>
  <c r="EG123" i="6"/>
  <c r="EH123" i="6"/>
  <c r="EI123" i="6"/>
  <c r="EJ123" i="6"/>
  <c r="EK123" i="6"/>
  <c r="EL123" i="6"/>
  <c r="EM123" i="6"/>
  <c r="EN123" i="6"/>
  <c r="EO123" i="6"/>
  <c r="EP123" i="6"/>
  <c r="EQ123" i="6"/>
  <c r="AV122" i="6"/>
  <c r="AW122" i="6"/>
  <c r="AX122" i="6"/>
  <c r="AY122" i="6"/>
  <c r="AZ122" i="6"/>
  <c r="BA122" i="6"/>
  <c r="BB122" i="6"/>
  <c r="BC122" i="6"/>
  <c r="BD122" i="6"/>
  <c r="BE122" i="6"/>
  <c r="BF122" i="6"/>
  <c r="BG122" i="6"/>
  <c r="BH122" i="6"/>
  <c r="BI122" i="6"/>
  <c r="BJ122" i="6"/>
  <c r="BK122" i="6"/>
  <c r="BL122" i="6"/>
  <c r="BM122" i="6"/>
  <c r="BN122" i="6"/>
  <c r="BO122" i="6"/>
  <c r="BP122" i="6"/>
  <c r="BQ122" i="6"/>
  <c r="BR122" i="6"/>
  <c r="BS122" i="6"/>
  <c r="BT122" i="6"/>
  <c r="BU122" i="6"/>
  <c r="BV122" i="6"/>
  <c r="BW122" i="6"/>
  <c r="BX122" i="6"/>
  <c r="BY122" i="6"/>
  <c r="BZ122" i="6"/>
  <c r="CA122" i="6"/>
  <c r="CB122" i="6"/>
  <c r="CC122" i="6"/>
  <c r="CD122" i="6"/>
  <c r="CE122" i="6"/>
  <c r="CF122" i="6"/>
  <c r="CG122" i="6"/>
  <c r="CH122" i="6"/>
  <c r="CI122" i="6"/>
  <c r="CJ122" i="6"/>
  <c r="CK122" i="6"/>
  <c r="CL122" i="6"/>
  <c r="CM122" i="6"/>
  <c r="CN122" i="6"/>
  <c r="CO122" i="6"/>
  <c r="CP122" i="6"/>
  <c r="CQ122" i="6"/>
  <c r="CR122" i="6"/>
  <c r="CS122" i="6"/>
  <c r="CT122" i="6"/>
  <c r="CU122" i="6"/>
  <c r="CV122" i="6"/>
  <c r="CW122" i="6"/>
  <c r="CX122" i="6"/>
  <c r="CY122" i="6"/>
  <c r="CZ122" i="6"/>
  <c r="DA122" i="6"/>
  <c r="DB122" i="6"/>
  <c r="DC122" i="6"/>
  <c r="DD122" i="6"/>
  <c r="DE122" i="6"/>
  <c r="DF122" i="6"/>
  <c r="DG122" i="6"/>
  <c r="DH122" i="6"/>
  <c r="DI122" i="6"/>
  <c r="DJ122" i="6"/>
  <c r="DK122" i="6"/>
  <c r="DL122" i="6"/>
  <c r="DM122" i="6"/>
  <c r="DN122" i="6"/>
  <c r="DO122" i="6"/>
  <c r="DP122" i="6"/>
  <c r="DQ122" i="6"/>
  <c r="DR122" i="6"/>
  <c r="DS122" i="6"/>
  <c r="DT122" i="6"/>
  <c r="DU122" i="6"/>
  <c r="DV122" i="6"/>
  <c r="DW122" i="6"/>
  <c r="DX122" i="6"/>
  <c r="DY122" i="6"/>
  <c r="DZ122" i="6"/>
  <c r="EA122" i="6"/>
  <c r="EB122" i="6"/>
  <c r="EC122" i="6"/>
  <c r="ED122" i="6"/>
  <c r="EE122" i="6"/>
  <c r="EF122" i="6"/>
  <c r="EG122" i="6"/>
  <c r="EH122" i="6"/>
  <c r="EI122" i="6"/>
  <c r="EJ122" i="6"/>
  <c r="EK122" i="6"/>
  <c r="EL122" i="6"/>
  <c r="EM122" i="6"/>
  <c r="EN122" i="6"/>
  <c r="EO122" i="6"/>
  <c r="EP122" i="6"/>
  <c r="EQ122" i="6"/>
  <c r="AV121" i="6"/>
  <c r="AW121" i="6"/>
  <c r="AX121" i="6"/>
  <c r="AY121" i="6"/>
  <c r="AZ121" i="6"/>
  <c r="BA121" i="6"/>
  <c r="BB121" i="6"/>
  <c r="BC121" i="6"/>
  <c r="BD121" i="6"/>
  <c r="BE121" i="6"/>
  <c r="BF121" i="6"/>
  <c r="BG121" i="6"/>
  <c r="BH121" i="6"/>
  <c r="BI121" i="6"/>
  <c r="BJ121" i="6"/>
  <c r="BK121" i="6"/>
  <c r="BL121" i="6"/>
  <c r="BM121" i="6"/>
  <c r="BN121" i="6"/>
  <c r="BO121" i="6"/>
  <c r="BP121" i="6"/>
  <c r="BQ121" i="6"/>
  <c r="BR121" i="6"/>
  <c r="BS121" i="6"/>
  <c r="BT121" i="6"/>
  <c r="BU121" i="6"/>
  <c r="BV121" i="6"/>
  <c r="BW121" i="6"/>
  <c r="BX121" i="6"/>
  <c r="BY121" i="6"/>
  <c r="BZ121" i="6"/>
  <c r="CA121" i="6"/>
  <c r="CB121" i="6"/>
  <c r="CC121" i="6"/>
  <c r="CD121" i="6"/>
  <c r="CE121" i="6"/>
  <c r="CF121" i="6"/>
  <c r="CG121" i="6"/>
  <c r="CH121" i="6"/>
  <c r="CI121" i="6"/>
  <c r="CJ121" i="6"/>
  <c r="CK121" i="6"/>
  <c r="CL121" i="6"/>
  <c r="CM121" i="6"/>
  <c r="CN121" i="6"/>
  <c r="CO121" i="6"/>
  <c r="CP121" i="6"/>
  <c r="CQ121" i="6"/>
  <c r="CR121" i="6"/>
  <c r="CS121" i="6"/>
  <c r="CT121" i="6"/>
  <c r="CU121" i="6"/>
  <c r="CV121" i="6"/>
  <c r="CW121" i="6"/>
  <c r="CX121" i="6"/>
  <c r="CY121" i="6"/>
  <c r="CZ121" i="6"/>
  <c r="DA121" i="6"/>
  <c r="DB121" i="6"/>
  <c r="DC121" i="6"/>
  <c r="DD121" i="6"/>
  <c r="DE121" i="6"/>
  <c r="DF121" i="6"/>
  <c r="DG121" i="6"/>
  <c r="DH121" i="6"/>
  <c r="DI121" i="6"/>
  <c r="DJ121" i="6"/>
  <c r="DK121" i="6"/>
  <c r="DL121" i="6"/>
  <c r="DM121" i="6"/>
  <c r="DN121" i="6"/>
  <c r="DO121" i="6"/>
  <c r="DP121" i="6"/>
  <c r="DQ121" i="6"/>
  <c r="DR121" i="6"/>
  <c r="DS121" i="6"/>
  <c r="DT121" i="6"/>
  <c r="DU121" i="6"/>
  <c r="DV121" i="6"/>
  <c r="DW121" i="6"/>
  <c r="DX121" i="6"/>
  <c r="DY121" i="6"/>
  <c r="DZ121" i="6"/>
  <c r="EA121" i="6"/>
  <c r="EB121" i="6"/>
  <c r="EC121" i="6"/>
  <c r="ED121" i="6"/>
  <c r="EE121" i="6"/>
  <c r="EF121" i="6"/>
  <c r="EG121" i="6"/>
  <c r="EH121" i="6"/>
  <c r="EI121" i="6"/>
  <c r="EJ121" i="6"/>
  <c r="EK121" i="6"/>
  <c r="EL121" i="6"/>
  <c r="EM121" i="6"/>
  <c r="EN121" i="6"/>
  <c r="EO121" i="6"/>
  <c r="EP121" i="6"/>
  <c r="EQ121" i="6"/>
  <c r="AV120" i="6"/>
  <c r="AW120" i="6"/>
  <c r="AX120" i="6"/>
  <c r="AY120" i="6"/>
  <c r="AZ120" i="6"/>
  <c r="BA120" i="6"/>
  <c r="BB120" i="6"/>
  <c r="BC120" i="6"/>
  <c r="BD120" i="6"/>
  <c r="BE120" i="6"/>
  <c r="BF120" i="6"/>
  <c r="BG120" i="6"/>
  <c r="BH120" i="6"/>
  <c r="BI120" i="6"/>
  <c r="BJ120" i="6"/>
  <c r="BK120" i="6"/>
  <c r="BL120" i="6"/>
  <c r="BM120" i="6"/>
  <c r="BN120" i="6"/>
  <c r="BO120" i="6"/>
  <c r="BP120" i="6"/>
  <c r="BQ120" i="6"/>
  <c r="BR120" i="6"/>
  <c r="BS120" i="6"/>
  <c r="BT120" i="6"/>
  <c r="BU120" i="6"/>
  <c r="BV120" i="6"/>
  <c r="BW120" i="6"/>
  <c r="BX120" i="6"/>
  <c r="BY120" i="6"/>
  <c r="BZ120" i="6"/>
  <c r="CA120" i="6"/>
  <c r="CB120" i="6"/>
  <c r="CC120" i="6"/>
  <c r="CD120" i="6"/>
  <c r="CE120" i="6"/>
  <c r="CF120" i="6"/>
  <c r="CG120" i="6"/>
  <c r="CH120" i="6"/>
  <c r="CI120" i="6"/>
  <c r="CJ120" i="6"/>
  <c r="CK120" i="6"/>
  <c r="CL120" i="6"/>
  <c r="CM120" i="6"/>
  <c r="CN120" i="6"/>
  <c r="CO120" i="6"/>
  <c r="CP120" i="6"/>
  <c r="CQ120" i="6"/>
  <c r="CR120" i="6"/>
  <c r="CS120" i="6"/>
  <c r="CT120" i="6"/>
  <c r="CU120" i="6"/>
  <c r="CV120" i="6"/>
  <c r="CW120" i="6"/>
  <c r="CX120" i="6"/>
  <c r="CY120" i="6"/>
  <c r="CZ120" i="6"/>
  <c r="DA120" i="6"/>
  <c r="DB120" i="6"/>
  <c r="DC120" i="6"/>
  <c r="DD120" i="6"/>
  <c r="DE120" i="6"/>
  <c r="DF120" i="6"/>
  <c r="DG120" i="6"/>
  <c r="DH120" i="6"/>
  <c r="DI120" i="6"/>
  <c r="DJ120" i="6"/>
  <c r="DK120" i="6"/>
  <c r="DL120" i="6"/>
  <c r="DM120" i="6"/>
  <c r="DN120" i="6"/>
  <c r="DO120" i="6"/>
  <c r="DP120" i="6"/>
  <c r="DQ120" i="6"/>
  <c r="DR120" i="6"/>
  <c r="DS120" i="6"/>
  <c r="DT120" i="6"/>
  <c r="DU120" i="6"/>
  <c r="DV120" i="6"/>
  <c r="DW120" i="6"/>
  <c r="DX120" i="6"/>
  <c r="DY120" i="6"/>
  <c r="DZ120" i="6"/>
  <c r="EA120" i="6"/>
  <c r="EB120" i="6"/>
  <c r="EC120" i="6"/>
  <c r="ED120" i="6"/>
  <c r="EE120" i="6"/>
  <c r="EF120" i="6"/>
  <c r="EG120" i="6"/>
  <c r="EH120" i="6"/>
  <c r="EI120" i="6"/>
  <c r="EJ120" i="6"/>
  <c r="EK120" i="6"/>
  <c r="EL120" i="6"/>
  <c r="EM120" i="6"/>
  <c r="EN120" i="6"/>
  <c r="EO120" i="6"/>
  <c r="EP120" i="6"/>
  <c r="EQ120" i="6"/>
  <c r="AV119" i="6"/>
  <c r="AW119" i="6"/>
  <c r="AX119" i="6"/>
  <c r="AY119" i="6"/>
  <c r="AZ119" i="6"/>
  <c r="BA119" i="6"/>
  <c r="BB119" i="6"/>
  <c r="BC119" i="6"/>
  <c r="BD119" i="6"/>
  <c r="BE119" i="6"/>
  <c r="BF119" i="6"/>
  <c r="BG119" i="6"/>
  <c r="BH119" i="6"/>
  <c r="BI119" i="6"/>
  <c r="BJ119" i="6"/>
  <c r="BK119" i="6"/>
  <c r="BL119" i="6"/>
  <c r="BM119" i="6"/>
  <c r="BN119" i="6"/>
  <c r="BO119" i="6"/>
  <c r="BP119" i="6"/>
  <c r="BQ119" i="6"/>
  <c r="BR119" i="6"/>
  <c r="BS119" i="6"/>
  <c r="BT119" i="6"/>
  <c r="BU119" i="6"/>
  <c r="BV119" i="6"/>
  <c r="BW119" i="6"/>
  <c r="BX119" i="6"/>
  <c r="BY119" i="6"/>
  <c r="BZ119" i="6"/>
  <c r="CA119" i="6"/>
  <c r="CB119" i="6"/>
  <c r="CC119" i="6"/>
  <c r="CD119" i="6"/>
  <c r="CE119" i="6"/>
  <c r="CF119" i="6"/>
  <c r="CG119" i="6"/>
  <c r="CH119" i="6"/>
  <c r="CI119" i="6"/>
  <c r="CJ119" i="6"/>
  <c r="CK119" i="6"/>
  <c r="CL119" i="6"/>
  <c r="CM119" i="6"/>
  <c r="CN119" i="6"/>
  <c r="CO119" i="6"/>
  <c r="CP119" i="6"/>
  <c r="CQ119" i="6"/>
  <c r="CR119" i="6"/>
  <c r="CS119" i="6"/>
  <c r="CT119" i="6"/>
  <c r="CU119" i="6"/>
  <c r="CV119" i="6"/>
  <c r="CW119" i="6"/>
  <c r="CX119" i="6"/>
  <c r="CY119" i="6"/>
  <c r="CZ119" i="6"/>
  <c r="DA119" i="6"/>
  <c r="DB119" i="6"/>
  <c r="DC119" i="6"/>
  <c r="DD119" i="6"/>
  <c r="DE119" i="6"/>
  <c r="DF119" i="6"/>
  <c r="DG119" i="6"/>
  <c r="DH119" i="6"/>
  <c r="DI119" i="6"/>
  <c r="DJ119" i="6"/>
  <c r="DK119" i="6"/>
  <c r="DL119" i="6"/>
  <c r="DM119" i="6"/>
  <c r="DN119" i="6"/>
  <c r="DO119" i="6"/>
  <c r="DP119" i="6"/>
  <c r="DQ119" i="6"/>
  <c r="DR119" i="6"/>
  <c r="DS119" i="6"/>
  <c r="DT119" i="6"/>
  <c r="DU119" i="6"/>
  <c r="DV119" i="6"/>
  <c r="DW119" i="6"/>
  <c r="DX119" i="6"/>
  <c r="DY119" i="6"/>
  <c r="DZ119" i="6"/>
  <c r="EA119" i="6"/>
  <c r="EB119" i="6"/>
  <c r="EC119" i="6"/>
  <c r="ED119" i="6"/>
  <c r="EE119" i="6"/>
  <c r="EF119" i="6"/>
  <c r="EG119" i="6"/>
  <c r="EH119" i="6"/>
  <c r="EI119" i="6"/>
  <c r="EJ119" i="6"/>
  <c r="EK119" i="6"/>
  <c r="EL119" i="6"/>
  <c r="EM119" i="6"/>
  <c r="EN119" i="6"/>
  <c r="EO119" i="6"/>
  <c r="EP119" i="6"/>
  <c r="EQ119" i="6"/>
  <c r="AV118" i="6"/>
  <c r="AW118" i="6"/>
  <c r="AX118" i="6"/>
  <c r="AY118" i="6"/>
  <c r="AZ118" i="6"/>
  <c r="BA118" i="6"/>
  <c r="BB118" i="6"/>
  <c r="BC118" i="6"/>
  <c r="BD118" i="6"/>
  <c r="BE118" i="6"/>
  <c r="BF118" i="6"/>
  <c r="BG118" i="6"/>
  <c r="BH118" i="6"/>
  <c r="BI118" i="6"/>
  <c r="BJ118" i="6"/>
  <c r="BK118" i="6"/>
  <c r="BL118" i="6"/>
  <c r="BM118" i="6"/>
  <c r="BN118" i="6"/>
  <c r="BO118" i="6"/>
  <c r="BP118" i="6"/>
  <c r="BQ118" i="6"/>
  <c r="BR118" i="6"/>
  <c r="BS118" i="6"/>
  <c r="BT118" i="6"/>
  <c r="BU118" i="6"/>
  <c r="BV118" i="6"/>
  <c r="BW118" i="6"/>
  <c r="BX118" i="6"/>
  <c r="BY118" i="6"/>
  <c r="BZ118" i="6"/>
  <c r="CA118" i="6"/>
  <c r="CB118" i="6"/>
  <c r="CC118" i="6"/>
  <c r="CD118" i="6"/>
  <c r="CE118" i="6"/>
  <c r="CF118" i="6"/>
  <c r="CG118" i="6"/>
  <c r="CH118" i="6"/>
  <c r="CI118" i="6"/>
  <c r="CJ118" i="6"/>
  <c r="CK118" i="6"/>
  <c r="CL118" i="6"/>
  <c r="CM118" i="6"/>
  <c r="CN118" i="6"/>
  <c r="CO118" i="6"/>
  <c r="CP118" i="6"/>
  <c r="CQ118" i="6"/>
  <c r="CR118" i="6"/>
  <c r="CS118" i="6"/>
  <c r="CT118" i="6"/>
  <c r="CU118" i="6"/>
  <c r="CV118" i="6"/>
  <c r="CW118" i="6"/>
  <c r="CX118" i="6"/>
  <c r="CY118" i="6"/>
  <c r="CZ118" i="6"/>
  <c r="DA118" i="6"/>
  <c r="DB118" i="6"/>
  <c r="DC118" i="6"/>
  <c r="DD118" i="6"/>
  <c r="DE118" i="6"/>
  <c r="DF118" i="6"/>
  <c r="DG118" i="6"/>
  <c r="DH118" i="6"/>
  <c r="DI118" i="6"/>
  <c r="DJ118" i="6"/>
  <c r="DK118" i="6"/>
  <c r="DL118" i="6"/>
  <c r="DM118" i="6"/>
  <c r="DN118" i="6"/>
  <c r="DO118" i="6"/>
  <c r="DP118" i="6"/>
  <c r="DQ118" i="6"/>
  <c r="DR118" i="6"/>
  <c r="DS118" i="6"/>
  <c r="DT118" i="6"/>
  <c r="DU118" i="6"/>
  <c r="DV118" i="6"/>
  <c r="DW118" i="6"/>
  <c r="DX118" i="6"/>
  <c r="DY118" i="6"/>
  <c r="DZ118" i="6"/>
  <c r="EA118" i="6"/>
  <c r="EB118" i="6"/>
  <c r="EC118" i="6"/>
  <c r="ED118" i="6"/>
  <c r="EE118" i="6"/>
  <c r="EF118" i="6"/>
  <c r="EG118" i="6"/>
  <c r="EH118" i="6"/>
  <c r="EI118" i="6"/>
  <c r="EJ118" i="6"/>
  <c r="EK118" i="6"/>
  <c r="EL118" i="6"/>
  <c r="EM118" i="6"/>
  <c r="EN118" i="6"/>
  <c r="EO118" i="6"/>
  <c r="EP118" i="6"/>
  <c r="EQ118" i="6"/>
  <c r="AV117" i="6"/>
  <c r="AW117" i="6"/>
  <c r="AX117" i="6"/>
  <c r="AY117" i="6"/>
  <c r="AZ117" i="6"/>
  <c r="BA117" i="6"/>
  <c r="BB117" i="6"/>
  <c r="BC117" i="6"/>
  <c r="BD117" i="6"/>
  <c r="BE117" i="6"/>
  <c r="BF117" i="6"/>
  <c r="BG117" i="6"/>
  <c r="BH117" i="6"/>
  <c r="BI117" i="6"/>
  <c r="BJ117" i="6"/>
  <c r="BK117" i="6"/>
  <c r="BL117" i="6"/>
  <c r="BM117" i="6"/>
  <c r="BN117" i="6"/>
  <c r="BO117" i="6"/>
  <c r="BP117" i="6"/>
  <c r="BQ117" i="6"/>
  <c r="BR117" i="6"/>
  <c r="BS117" i="6"/>
  <c r="BT117" i="6"/>
  <c r="BU117" i="6"/>
  <c r="BV117" i="6"/>
  <c r="BW117" i="6"/>
  <c r="BX117" i="6"/>
  <c r="BY117" i="6"/>
  <c r="BZ117" i="6"/>
  <c r="CA117" i="6"/>
  <c r="CB117" i="6"/>
  <c r="CC117" i="6"/>
  <c r="CD117" i="6"/>
  <c r="CE117" i="6"/>
  <c r="CF117" i="6"/>
  <c r="CG117" i="6"/>
  <c r="CH117" i="6"/>
  <c r="CI117" i="6"/>
  <c r="CJ117" i="6"/>
  <c r="CK117" i="6"/>
  <c r="CL117" i="6"/>
  <c r="CM117" i="6"/>
  <c r="CN117" i="6"/>
  <c r="CO117" i="6"/>
  <c r="CP117" i="6"/>
  <c r="CQ117" i="6"/>
  <c r="CR117" i="6"/>
  <c r="CS117" i="6"/>
  <c r="CT117" i="6"/>
  <c r="CU117" i="6"/>
  <c r="CV117" i="6"/>
  <c r="CW117" i="6"/>
  <c r="CX117" i="6"/>
  <c r="CY117" i="6"/>
  <c r="CZ117" i="6"/>
  <c r="DA117" i="6"/>
  <c r="DB117" i="6"/>
  <c r="DC117" i="6"/>
  <c r="DD117" i="6"/>
  <c r="DE117" i="6"/>
  <c r="DF117" i="6"/>
  <c r="DG117" i="6"/>
  <c r="DH117" i="6"/>
  <c r="DI117" i="6"/>
  <c r="DJ117" i="6"/>
  <c r="DK117" i="6"/>
  <c r="DL117" i="6"/>
  <c r="DM117" i="6"/>
  <c r="DN117" i="6"/>
  <c r="DO117" i="6"/>
  <c r="DP117" i="6"/>
  <c r="DQ117" i="6"/>
  <c r="DR117" i="6"/>
  <c r="DS117" i="6"/>
  <c r="DT117" i="6"/>
  <c r="DU117" i="6"/>
  <c r="DV117" i="6"/>
  <c r="DW117" i="6"/>
  <c r="DX117" i="6"/>
  <c r="DY117" i="6"/>
  <c r="DZ117" i="6"/>
  <c r="EA117" i="6"/>
  <c r="EB117" i="6"/>
  <c r="EC117" i="6"/>
  <c r="ED117" i="6"/>
  <c r="EE117" i="6"/>
  <c r="EF117" i="6"/>
  <c r="EG117" i="6"/>
  <c r="EH117" i="6"/>
  <c r="EI117" i="6"/>
  <c r="EJ117" i="6"/>
  <c r="EK117" i="6"/>
  <c r="EL117" i="6"/>
  <c r="EM117" i="6"/>
  <c r="EN117" i="6"/>
  <c r="EO117" i="6"/>
  <c r="EP117" i="6"/>
  <c r="EQ117" i="6"/>
  <c r="AV116" i="6"/>
  <c r="AW116" i="6"/>
  <c r="AX116" i="6"/>
  <c r="AY116" i="6"/>
  <c r="AZ116" i="6"/>
  <c r="BA116" i="6"/>
  <c r="BB116" i="6"/>
  <c r="BC116" i="6"/>
  <c r="BD116" i="6"/>
  <c r="BE116" i="6"/>
  <c r="BF116" i="6"/>
  <c r="BG116" i="6"/>
  <c r="BH116" i="6"/>
  <c r="BI116" i="6"/>
  <c r="BJ116" i="6"/>
  <c r="BK116" i="6"/>
  <c r="BL116" i="6"/>
  <c r="BM116" i="6"/>
  <c r="BN116" i="6"/>
  <c r="BO116" i="6"/>
  <c r="BP116" i="6"/>
  <c r="BQ116" i="6"/>
  <c r="BR116" i="6"/>
  <c r="BS116" i="6"/>
  <c r="BT116" i="6"/>
  <c r="BU116" i="6"/>
  <c r="BV116" i="6"/>
  <c r="BW116" i="6"/>
  <c r="BX116" i="6"/>
  <c r="BY116" i="6"/>
  <c r="BZ116" i="6"/>
  <c r="CA116" i="6"/>
  <c r="CB116" i="6"/>
  <c r="CC116" i="6"/>
  <c r="CD116" i="6"/>
  <c r="CE116" i="6"/>
  <c r="CF116" i="6"/>
  <c r="CG116" i="6"/>
  <c r="CH116" i="6"/>
  <c r="CI116" i="6"/>
  <c r="CJ116" i="6"/>
  <c r="CK116" i="6"/>
  <c r="CL116" i="6"/>
  <c r="CM116" i="6"/>
  <c r="CN116" i="6"/>
  <c r="CO116" i="6"/>
  <c r="CP116" i="6"/>
  <c r="CQ116" i="6"/>
  <c r="CR116" i="6"/>
  <c r="CS116" i="6"/>
  <c r="CT116" i="6"/>
  <c r="CU116" i="6"/>
  <c r="CV116" i="6"/>
  <c r="CW116" i="6"/>
  <c r="CX116" i="6"/>
  <c r="CY116" i="6"/>
  <c r="CZ116" i="6"/>
  <c r="DA116" i="6"/>
  <c r="DB116" i="6"/>
  <c r="DC116" i="6"/>
  <c r="DD116" i="6"/>
  <c r="DE116" i="6"/>
  <c r="DF116" i="6"/>
  <c r="DG116" i="6"/>
  <c r="DH116" i="6"/>
  <c r="DI116" i="6"/>
  <c r="DJ116" i="6"/>
  <c r="DK116" i="6"/>
  <c r="DL116" i="6"/>
  <c r="DM116" i="6"/>
  <c r="DN116" i="6"/>
  <c r="DO116" i="6"/>
  <c r="DP116" i="6"/>
  <c r="DQ116" i="6"/>
  <c r="DR116" i="6"/>
  <c r="DS116" i="6"/>
  <c r="DT116" i="6"/>
  <c r="DU116" i="6"/>
  <c r="DV116" i="6"/>
  <c r="DW116" i="6"/>
  <c r="DX116" i="6"/>
  <c r="DY116" i="6"/>
  <c r="DZ116" i="6"/>
  <c r="EA116" i="6"/>
  <c r="EB116" i="6"/>
  <c r="EC116" i="6"/>
  <c r="ED116" i="6"/>
  <c r="EE116" i="6"/>
  <c r="EF116" i="6"/>
  <c r="EG116" i="6"/>
  <c r="EH116" i="6"/>
  <c r="EI116" i="6"/>
  <c r="EJ116" i="6"/>
  <c r="EK116" i="6"/>
  <c r="EL116" i="6"/>
  <c r="EM116" i="6"/>
  <c r="EN116" i="6"/>
  <c r="EO116" i="6"/>
  <c r="EP116" i="6"/>
  <c r="EQ116" i="6"/>
  <c r="AV115" i="6"/>
  <c r="AW115" i="6"/>
  <c r="AX115" i="6"/>
  <c r="AY115" i="6"/>
  <c r="AZ115" i="6"/>
  <c r="BA115" i="6"/>
  <c r="BB115" i="6"/>
  <c r="BC115" i="6"/>
  <c r="BD115" i="6"/>
  <c r="BE115" i="6"/>
  <c r="BF115" i="6"/>
  <c r="BG115" i="6"/>
  <c r="BH115" i="6"/>
  <c r="BI115" i="6"/>
  <c r="BJ115" i="6"/>
  <c r="BK115" i="6"/>
  <c r="BL115" i="6"/>
  <c r="BM115" i="6"/>
  <c r="BN115" i="6"/>
  <c r="BO115" i="6"/>
  <c r="BP115" i="6"/>
  <c r="BQ115" i="6"/>
  <c r="BR115" i="6"/>
  <c r="BS115" i="6"/>
  <c r="BT115" i="6"/>
  <c r="BU115" i="6"/>
  <c r="BV115" i="6"/>
  <c r="BW115" i="6"/>
  <c r="BX115" i="6"/>
  <c r="BY115" i="6"/>
  <c r="BZ115" i="6"/>
  <c r="CA115" i="6"/>
  <c r="CB115" i="6"/>
  <c r="CC115" i="6"/>
  <c r="CD115" i="6"/>
  <c r="CE115" i="6"/>
  <c r="CF115" i="6"/>
  <c r="CG115" i="6"/>
  <c r="CH115" i="6"/>
  <c r="CI115" i="6"/>
  <c r="CJ115" i="6"/>
  <c r="CK115" i="6"/>
  <c r="CL115" i="6"/>
  <c r="CM115" i="6"/>
  <c r="CN115" i="6"/>
  <c r="CO115" i="6"/>
  <c r="CP115" i="6"/>
  <c r="CQ115" i="6"/>
  <c r="CR115" i="6"/>
  <c r="CS115" i="6"/>
  <c r="CT115" i="6"/>
  <c r="CU115" i="6"/>
  <c r="CV115" i="6"/>
  <c r="CW115" i="6"/>
  <c r="CX115" i="6"/>
  <c r="CY115" i="6"/>
  <c r="CZ115" i="6"/>
  <c r="DA115" i="6"/>
  <c r="DB115" i="6"/>
  <c r="DC115" i="6"/>
  <c r="DD115" i="6"/>
  <c r="DE115" i="6"/>
  <c r="DF115" i="6"/>
  <c r="DG115" i="6"/>
  <c r="DH115" i="6"/>
  <c r="DI115" i="6"/>
  <c r="DJ115" i="6"/>
  <c r="DK115" i="6"/>
  <c r="DL115" i="6"/>
  <c r="DM115" i="6"/>
  <c r="DN115" i="6"/>
  <c r="DO115" i="6"/>
  <c r="DP115" i="6"/>
  <c r="DQ115" i="6"/>
  <c r="DR115" i="6"/>
  <c r="DS115" i="6"/>
  <c r="DT115" i="6"/>
  <c r="DU115" i="6"/>
  <c r="DV115" i="6"/>
  <c r="DW115" i="6"/>
  <c r="DX115" i="6"/>
  <c r="DY115" i="6"/>
  <c r="DZ115" i="6"/>
  <c r="EA115" i="6"/>
  <c r="EB115" i="6"/>
  <c r="EC115" i="6"/>
  <c r="ED115" i="6"/>
  <c r="EE115" i="6"/>
  <c r="EF115" i="6"/>
  <c r="EG115" i="6"/>
  <c r="EH115" i="6"/>
  <c r="EI115" i="6"/>
  <c r="EJ115" i="6"/>
  <c r="EK115" i="6"/>
  <c r="EL115" i="6"/>
  <c r="EM115" i="6"/>
  <c r="EN115" i="6"/>
  <c r="EO115" i="6"/>
  <c r="EP115" i="6"/>
  <c r="EQ115" i="6"/>
  <c r="AV114" i="6"/>
  <c r="AW114" i="6"/>
  <c r="AX114" i="6"/>
  <c r="AY114" i="6"/>
  <c r="AZ114" i="6"/>
  <c r="BA114" i="6"/>
  <c r="BB114" i="6"/>
  <c r="BC114" i="6"/>
  <c r="BD114" i="6"/>
  <c r="BE114" i="6"/>
  <c r="BF114" i="6"/>
  <c r="BG114" i="6"/>
  <c r="BH114" i="6"/>
  <c r="BI114" i="6"/>
  <c r="BJ114" i="6"/>
  <c r="BK114" i="6"/>
  <c r="BL114" i="6"/>
  <c r="BM114" i="6"/>
  <c r="BN114" i="6"/>
  <c r="BO114" i="6"/>
  <c r="BP114" i="6"/>
  <c r="BQ114" i="6"/>
  <c r="BR114" i="6"/>
  <c r="BS114" i="6"/>
  <c r="BT114" i="6"/>
  <c r="BU114" i="6"/>
  <c r="BV114" i="6"/>
  <c r="BW114" i="6"/>
  <c r="BX114" i="6"/>
  <c r="BY114" i="6"/>
  <c r="BZ114" i="6"/>
  <c r="CA114" i="6"/>
  <c r="CB114" i="6"/>
  <c r="CC114" i="6"/>
  <c r="CD114" i="6"/>
  <c r="CE114" i="6"/>
  <c r="CF114" i="6"/>
  <c r="CG114" i="6"/>
  <c r="CH114" i="6"/>
  <c r="CI114" i="6"/>
  <c r="CJ114" i="6"/>
  <c r="CK114" i="6"/>
  <c r="CL114" i="6"/>
  <c r="CM114" i="6"/>
  <c r="CN114" i="6"/>
  <c r="CO114" i="6"/>
  <c r="CP114" i="6"/>
  <c r="CQ114" i="6"/>
  <c r="CR114" i="6"/>
  <c r="CS114" i="6"/>
  <c r="CT114" i="6"/>
  <c r="CU114" i="6"/>
  <c r="CV114" i="6"/>
  <c r="CW114" i="6"/>
  <c r="CX114" i="6"/>
  <c r="CY114" i="6"/>
  <c r="CZ114" i="6"/>
  <c r="DA114" i="6"/>
  <c r="DB114" i="6"/>
  <c r="DC114" i="6"/>
  <c r="DD114" i="6"/>
  <c r="DE114" i="6"/>
  <c r="DF114" i="6"/>
  <c r="DG114" i="6"/>
  <c r="DH114" i="6"/>
  <c r="DI114" i="6"/>
  <c r="DJ114" i="6"/>
  <c r="DK114" i="6"/>
  <c r="DL114" i="6"/>
  <c r="DM114" i="6"/>
  <c r="DN114" i="6"/>
  <c r="DO114" i="6"/>
  <c r="DP114" i="6"/>
  <c r="DQ114" i="6"/>
  <c r="DR114" i="6"/>
  <c r="DS114" i="6"/>
  <c r="DT114" i="6"/>
  <c r="DU114" i="6"/>
  <c r="DV114" i="6"/>
  <c r="DW114" i="6"/>
  <c r="DX114" i="6"/>
  <c r="DY114" i="6"/>
  <c r="DZ114" i="6"/>
  <c r="EA114" i="6"/>
  <c r="EB114" i="6"/>
  <c r="EC114" i="6"/>
  <c r="ED114" i="6"/>
  <c r="EE114" i="6"/>
  <c r="EF114" i="6"/>
  <c r="EG114" i="6"/>
  <c r="EH114" i="6"/>
  <c r="EI114" i="6"/>
  <c r="EJ114" i="6"/>
  <c r="EK114" i="6"/>
  <c r="EL114" i="6"/>
  <c r="EM114" i="6"/>
  <c r="EN114" i="6"/>
  <c r="EO114" i="6"/>
  <c r="EP114" i="6"/>
  <c r="EQ114" i="6"/>
  <c r="AV113" i="6"/>
  <c r="AW113" i="6"/>
  <c r="AX113" i="6"/>
  <c r="AY113" i="6"/>
  <c r="AZ113" i="6"/>
  <c r="BA113" i="6"/>
  <c r="BB113" i="6"/>
  <c r="BC113" i="6"/>
  <c r="BD113" i="6"/>
  <c r="BE113" i="6"/>
  <c r="BF113" i="6"/>
  <c r="BG113" i="6"/>
  <c r="BH113" i="6"/>
  <c r="BI113" i="6"/>
  <c r="BJ113" i="6"/>
  <c r="BK113" i="6"/>
  <c r="BL113" i="6"/>
  <c r="BM113" i="6"/>
  <c r="BN113" i="6"/>
  <c r="BO113" i="6"/>
  <c r="BP113" i="6"/>
  <c r="BQ113" i="6"/>
  <c r="BR113" i="6"/>
  <c r="BS113" i="6"/>
  <c r="BT113" i="6"/>
  <c r="BU113" i="6"/>
  <c r="BV113" i="6"/>
  <c r="BW113" i="6"/>
  <c r="BX113" i="6"/>
  <c r="BY113" i="6"/>
  <c r="BZ113" i="6"/>
  <c r="CA113" i="6"/>
  <c r="CB113" i="6"/>
  <c r="CC113" i="6"/>
  <c r="CD113" i="6"/>
  <c r="CE113" i="6"/>
  <c r="CF113" i="6"/>
  <c r="CG113" i="6"/>
  <c r="CH113" i="6"/>
  <c r="CI113" i="6"/>
  <c r="CJ113" i="6"/>
  <c r="CK113" i="6"/>
  <c r="CL113" i="6"/>
  <c r="CM113" i="6"/>
  <c r="CN113" i="6"/>
  <c r="CO113" i="6"/>
  <c r="CP113" i="6"/>
  <c r="CQ113" i="6"/>
  <c r="CR113" i="6"/>
  <c r="CS113" i="6"/>
  <c r="CT113" i="6"/>
  <c r="CU113" i="6"/>
  <c r="CV113" i="6"/>
  <c r="CW113" i="6"/>
  <c r="CX113" i="6"/>
  <c r="CY113" i="6"/>
  <c r="CZ113" i="6"/>
  <c r="DA113" i="6"/>
  <c r="DB113" i="6"/>
  <c r="DC113" i="6"/>
  <c r="DD113" i="6"/>
  <c r="DE113" i="6"/>
  <c r="DF113" i="6"/>
  <c r="DG113" i="6"/>
  <c r="DH113" i="6"/>
  <c r="DI113" i="6"/>
  <c r="DJ113" i="6"/>
  <c r="DK113" i="6"/>
  <c r="DL113" i="6"/>
  <c r="DM113" i="6"/>
  <c r="DN113" i="6"/>
  <c r="DO113" i="6"/>
  <c r="DP113" i="6"/>
  <c r="DQ113" i="6"/>
  <c r="DR113" i="6"/>
  <c r="DS113" i="6"/>
  <c r="DT113" i="6"/>
  <c r="DU113" i="6"/>
  <c r="DV113" i="6"/>
  <c r="DW113" i="6"/>
  <c r="DX113" i="6"/>
  <c r="DY113" i="6"/>
  <c r="DZ113" i="6"/>
  <c r="EA113" i="6"/>
  <c r="EB113" i="6"/>
  <c r="EC113" i="6"/>
  <c r="ED113" i="6"/>
  <c r="EE113" i="6"/>
  <c r="EF113" i="6"/>
  <c r="EG113" i="6"/>
  <c r="EH113" i="6"/>
  <c r="EI113" i="6"/>
  <c r="EJ113" i="6"/>
  <c r="EK113" i="6"/>
  <c r="EL113" i="6"/>
  <c r="EM113" i="6"/>
  <c r="EN113" i="6"/>
  <c r="EO113" i="6"/>
  <c r="EP113" i="6"/>
  <c r="EQ113" i="6"/>
  <c r="AV112" i="6"/>
  <c r="AW112" i="6"/>
  <c r="AX112" i="6"/>
  <c r="AY112" i="6"/>
  <c r="AZ112" i="6"/>
  <c r="BA112" i="6"/>
  <c r="BB112" i="6"/>
  <c r="BC112" i="6"/>
  <c r="BD112" i="6"/>
  <c r="BE112" i="6"/>
  <c r="BF112" i="6"/>
  <c r="BG112" i="6"/>
  <c r="BH112" i="6"/>
  <c r="BI112" i="6"/>
  <c r="BJ112" i="6"/>
  <c r="BK112" i="6"/>
  <c r="BL112" i="6"/>
  <c r="BM112" i="6"/>
  <c r="BN112" i="6"/>
  <c r="BO112" i="6"/>
  <c r="BP112" i="6"/>
  <c r="BQ112" i="6"/>
  <c r="BR112" i="6"/>
  <c r="BS112" i="6"/>
  <c r="BT112" i="6"/>
  <c r="BU112" i="6"/>
  <c r="BV112" i="6"/>
  <c r="BW112" i="6"/>
  <c r="BX112" i="6"/>
  <c r="BY112" i="6"/>
  <c r="BZ112" i="6"/>
  <c r="CA112" i="6"/>
  <c r="CB112" i="6"/>
  <c r="CC112" i="6"/>
  <c r="CD112" i="6"/>
  <c r="CE112" i="6"/>
  <c r="CF112" i="6"/>
  <c r="CG112" i="6"/>
  <c r="CH112" i="6"/>
  <c r="CI112" i="6"/>
  <c r="CJ112" i="6"/>
  <c r="CK112" i="6"/>
  <c r="CL112" i="6"/>
  <c r="CM112" i="6"/>
  <c r="CN112" i="6"/>
  <c r="CO112" i="6"/>
  <c r="CP112" i="6"/>
  <c r="CQ112" i="6"/>
  <c r="CR112" i="6"/>
  <c r="CS112" i="6"/>
  <c r="CT112" i="6"/>
  <c r="CU112" i="6"/>
  <c r="CV112" i="6"/>
  <c r="CW112" i="6"/>
  <c r="CX112" i="6"/>
  <c r="CY112" i="6"/>
  <c r="CZ112" i="6"/>
  <c r="DA112" i="6"/>
  <c r="DB112" i="6"/>
  <c r="DC112" i="6"/>
  <c r="DD112" i="6"/>
  <c r="DE112" i="6"/>
  <c r="DF112" i="6"/>
  <c r="DG112" i="6"/>
  <c r="DH112" i="6"/>
  <c r="DI112" i="6"/>
  <c r="DJ112" i="6"/>
  <c r="DK112" i="6"/>
  <c r="DL112" i="6"/>
  <c r="DM112" i="6"/>
  <c r="DN112" i="6"/>
  <c r="DO112" i="6"/>
  <c r="DP112" i="6"/>
  <c r="DQ112" i="6"/>
  <c r="DR112" i="6"/>
  <c r="DS112" i="6"/>
  <c r="DT112" i="6"/>
  <c r="DU112" i="6"/>
  <c r="DV112" i="6"/>
  <c r="DW112" i="6"/>
  <c r="DX112" i="6"/>
  <c r="DY112" i="6"/>
  <c r="DZ112" i="6"/>
  <c r="EA112" i="6"/>
  <c r="EB112" i="6"/>
  <c r="EC112" i="6"/>
  <c r="ED112" i="6"/>
  <c r="EE112" i="6"/>
  <c r="EF112" i="6"/>
  <c r="EG112" i="6"/>
  <c r="EH112" i="6"/>
  <c r="EI112" i="6"/>
  <c r="EJ112" i="6"/>
  <c r="EK112" i="6"/>
  <c r="EL112" i="6"/>
  <c r="EM112" i="6"/>
  <c r="EN112" i="6"/>
  <c r="EO112" i="6"/>
  <c r="EP112" i="6"/>
  <c r="EQ112" i="6"/>
  <c r="AV111" i="6"/>
  <c r="AW111" i="6"/>
  <c r="AX111" i="6"/>
  <c r="AY111" i="6"/>
  <c r="AZ111" i="6"/>
  <c r="BA111" i="6"/>
  <c r="BB111" i="6"/>
  <c r="BC111" i="6"/>
  <c r="BD111" i="6"/>
  <c r="BE111" i="6"/>
  <c r="BF111" i="6"/>
  <c r="BG111" i="6"/>
  <c r="BH111" i="6"/>
  <c r="BI111" i="6"/>
  <c r="BJ111" i="6"/>
  <c r="BK111" i="6"/>
  <c r="BL111" i="6"/>
  <c r="BM111" i="6"/>
  <c r="BN111" i="6"/>
  <c r="BO111" i="6"/>
  <c r="BP111" i="6"/>
  <c r="BQ111" i="6"/>
  <c r="BR111" i="6"/>
  <c r="BS111" i="6"/>
  <c r="BT111" i="6"/>
  <c r="BU111" i="6"/>
  <c r="BV111" i="6"/>
  <c r="BW111" i="6"/>
  <c r="BX111" i="6"/>
  <c r="BY111" i="6"/>
  <c r="BZ111" i="6"/>
  <c r="CA111" i="6"/>
  <c r="CB111" i="6"/>
  <c r="CC111" i="6"/>
  <c r="CD111" i="6"/>
  <c r="CE111" i="6"/>
  <c r="CF111" i="6"/>
  <c r="CG111" i="6"/>
  <c r="CH111" i="6"/>
  <c r="CI111" i="6"/>
  <c r="CJ111" i="6"/>
  <c r="CK111" i="6"/>
  <c r="CL111" i="6"/>
  <c r="CM111" i="6"/>
  <c r="CN111" i="6"/>
  <c r="CO111" i="6"/>
  <c r="CP111" i="6"/>
  <c r="CQ111" i="6"/>
  <c r="CR111" i="6"/>
  <c r="CS111" i="6"/>
  <c r="CT111" i="6"/>
  <c r="CU111" i="6"/>
  <c r="CV111" i="6"/>
  <c r="CW111" i="6"/>
  <c r="CX111" i="6"/>
  <c r="CY111" i="6"/>
  <c r="CZ111" i="6"/>
  <c r="DA111" i="6"/>
  <c r="DB111" i="6"/>
  <c r="DC111" i="6"/>
  <c r="DD111" i="6"/>
  <c r="DE111" i="6"/>
  <c r="DF111" i="6"/>
  <c r="DG111" i="6"/>
  <c r="DH111" i="6"/>
  <c r="DI111" i="6"/>
  <c r="DJ111" i="6"/>
  <c r="DK111" i="6"/>
  <c r="DL111" i="6"/>
  <c r="DM111" i="6"/>
  <c r="DN111" i="6"/>
  <c r="DO111" i="6"/>
  <c r="DP111" i="6"/>
  <c r="DQ111" i="6"/>
  <c r="DR111" i="6"/>
  <c r="DS111" i="6"/>
  <c r="DT111" i="6"/>
  <c r="DU111" i="6"/>
  <c r="DV111" i="6"/>
  <c r="DW111" i="6"/>
  <c r="DX111" i="6"/>
  <c r="DY111" i="6"/>
  <c r="DZ111" i="6"/>
  <c r="EA111" i="6"/>
  <c r="EB111" i="6"/>
  <c r="EC111" i="6"/>
  <c r="ED111" i="6"/>
  <c r="EE111" i="6"/>
  <c r="EF111" i="6"/>
  <c r="EG111" i="6"/>
  <c r="EH111" i="6"/>
  <c r="EI111" i="6"/>
  <c r="EJ111" i="6"/>
  <c r="EK111" i="6"/>
  <c r="EL111" i="6"/>
  <c r="EM111" i="6"/>
  <c r="EN111" i="6"/>
  <c r="EO111" i="6"/>
  <c r="EP111" i="6"/>
  <c r="EQ111" i="6"/>
  <c r="AV110" i="6"/>
  <c r="AW110" i="6"/>
  <c r="AX110" i="6"/>
  <c r="AY110" i="6"/>
  <c r="AZ110" i="6"/>
  <c r="BA110" i="6"/>
  <c r="BB110" i="6"/>
  <c r="BC110" i="6"/>
  <c r="BD110" i="6"/>
  <c r="BE110" i="6"/>
  <c r="BF110" i="6"/>
  <c r="BG110" i="6"/>
  <c r="BH110" i="6"/>
  <c r="BI110" i="6"/>
  <c r="BJ110" i="6"/>
  <c r="BK110" i="6"/>
  <c r="BL110" i="6"/>
  <c r="BM110" i="6"/>
  <c r="BN110" i="6"/>
  <c r="BO110" i="6"/>
  <c r="BP110" i="6"/>
  <c r="BQ110" i="6"/>
  <c r="BR110" i="6"/>
  <c r="BS110" i="6"/>
  <c r="BT110" i="6"/>
  <c r="BU110" i="6"/>
  <c r="BV110" i="6"/>
  <c r="BW110" i="6"/>
  <c r="BX110" i="6"/>
  <c r="BY110" i="6"/>
  <c r="BZ110" i="6"/>
  <c r="CA110" i="6"/>
  <c r="CB110" i="6"/>
  <c r="CC110" i="6"/>
  <c r="CD110" i="6"/>
  <c r="CE110" i="6"/>
  <c r="CF110" i="6"/>
  <c r="CG110" i="6"/>
  <c r="CH110" i="6"/>
  <c r="CI110" i="6"/>
  <c r="CJ110" i="6"/>
  <c r="CK110" i="6"/>
  <c r="CL110" i="6"/>
  <c r="CM110" i="6"/>
  <c r="CN110" i="6"/>
  <c r="CO110" i="6"/>
  <c r="CP110" i="6"/>
  <c r="CQ110" i="6"/>
  <c r="CR110" i="6"/>
  <c r="CS110" i="6"/>
  <c r="CT110" i="6"/>
  <c r="CU110" i="6"/>
  <c r="CV110" i="6"/>
  <c r="CW110" i="6"/>
  <c r="CX110" i="6"/>
  <c r="CY110" i="6"/>
  <c r="CZ110" i="6"/>
  <c r="DA110" i="6"/>
  <c r="DB110" i="6"/>
  <c r="DC110" i="6"/>
  <c r="DD110" i="6"/>
  <c r="DE110" i="6"/>
  <c r="DF110" i="6"/>
  <c r="DG110" i="6"/>
  <c r="DH110" i="6"/>
  <c r="DI110" i="6"/>
  <c r="DJ110" i="6"/>
  <c r="DK110" i="6"/>
  <c r="DL110" i="6"/>
  <c r="DM110" i="6"/>
  <c r="DN110" i="6"/>
  <c r="DO110" i="6"/>
  <c r="DP110" i="6"/>
  <c r="DQ110" i="6"/>
  <c r="DR110" i="6"/>
  <c r="DS110" i="6"/>
  <c r="DT110" i="6"/>
  <c r="DU110" i="6"/>
  <c r="DV110" i="6"/>
  <c r="DW110" i="6"/>
  <c r="DX110" i="6"/>
  <c r="DY110" i="6"/>
  <c r="DZ110" i="6"/>
  <c r="EA110" i="6"/>
  <c r="EB110" i="6"/>
  <c r="EC110" i="6"/>
  <c r="ED110" i="6"/>
  <c r="EE110" i="6"/>
  <c r="EF110" i="6"/>
  <c r="EG110" i="6"/>
  <c r="EH110" i="6"/>
  <c r="EI110" i="6"/>
  <c r="EJ110" i="6"/>
  <c r="EK110" i="6"/>
  <c r="EL110" i="6"/>
  <c r="EM110" i="6"/>
  <c r="EN110" i="6"/>
  <c r="EO110" i="6"/>
  <c r="EP110" i="6"/>
  <c r="EQ110" i="6"/>
  <c r="AV109" i="6"/>
  <c r="AW109" i="6"/>
  <c r="AX109" i="6"/>
  <c r="AY109" i="6"/>
  <c r="AZ109" i="6"/>
  <c r="BA109" i="6"/>
  <c r="BB109" i="6"/>
  <c r="BC109" i="6"/>
  <c r="BD109" i="6"/>
  <c r="BE109" i="6"/>
  <c r="BF109" i="6"/>
  <c r="BG109" i="6"/>
  <c r="BH109" i="6"/>
  <c r="BI109" i="6"/>
  <c r="BJ109" i="6"/>
  <c r="BK109" i="6"/>
  <c r="BL109" i="6"/>
  <c r="BM109" i="6"/>
  <c r="BN109" i="6"/>
  <c r="BO109" i="6"/>
  <c r="BP109" i="6"/>
  <c r="BQ109" i="6"/>
  <c r="BR109" i="6"/>
  <c r="BS109" i="6"/>
  <c r="BT109" i="6"/>
  <c r="BU109" i="6"/>
  <c r="BV109" i="6"/>
  <c r="BW109" i="6"/>
  <c r="BX109" i="6"/>
  <c r="BY109" i="6"/>
  <c r="BZ109" i="6"/>
  <c r="CA109" i="6"/>
  <c r="CB109" i="6"/>
  <c r="CC109" i="6"/>
  <c r="CD109" i="6"/>
  <c r="CE109" i="6"/>
  <c r="CF109" i="6"/>
  <c r="CG109" i="6"/>
  <c r="CH109" i="6"/>
  <c r="CI109" i="6"/>
  <c r="CJ109" i="6"/>
  <c r="CK109" i="6"/>
  <c r="CL109" i="6"/>
  <c r="CM109" i="6"/>
  <c r="CN109" i="6"/>
  <c r="CO109" i="6"/>
  <c r="CP109" i="6"/>
  <c r="CQ109" i="6"/>
  <c r="CR109" i="6"/>
  <c r="CS109" i="6"/>
  <c r="CT109" i="6"/>
  <c r="CU109" i="6"/>
  <c r="CV109" i="6"/>
  <c r="CW109" i="6"/>
  <c r="CX109" i="6"/>
  <c r="CY109" i="6"/>
  <c r="CZ109" i="6"/>
  <c r="DA109" i="6"/>
  <c r="DB109" i="6"/>
  <c r="DC109" i="6"/>
  <c r="DD109" i="6"/>
  <c r="DE109" i="6"/>
  <c r="DF109" i="6"/>
  <c r="DG109" i="6"/>
  <c r="DH109" i="6"/>
  <c r="DI109" i="6"/>
  <c r="DJ109" i="6"/>
  <c r="DK109" i="6"/>
  <c r="DL109" i="6"/>
  <c r="DM109" i="6"/>
  <c r="DN109" i="6"/>
  <c r="DO109" i="6"/>
  <c r="DP109" i="6"/>
  <c r="DQ109" i="6"/>
  <c r="DR109" i="6"/>
  <c r="DS109" i="6"/>
  <c r="DT109" i="6"/>
  <c r="DU109" i="6"/>
  <c r="DV109" i="6"/>
  <c r="DW109" i="6"/>
  <c r="DX109" i="6"/>
  <c r="DY109" i="6"/>
  <c r="DZ109" i="6"/>
  <c r="EA109" i="6"/>
  <c r="EB109" i="6"/>
  <c r="EC109" i="6"/>
  <c r="ED109" i="6"/>
  <c r="EE109" i="6"/>
  <c r="EF109" i="6"/>
  <c r="EG109" i="6"/>
  <c r="EH109" i="6"/>
  <c r="EI109" i="6"/>
  <c r="EJ109" i="6"/>
  <c r="EK109" i="6"/>
  <c r="EL109" i="6"/>
  <c r="EM109" i="6"/>
  <c r="EN109" i="6"/>
  <c r="EO109" i="6"/>
  <c r="EP109" i="6"/>
  <c r="EQ109" i="6"/>
  <c r="AV108" i="6"/>
  <c r="AW108" i="6"/>
  <c r="AX108" i="6"/>
  <c r="AY108" i="6"/>
  <c r="AZ108" i="6"/>
  <c r="BA108" i="6"/>
  <c r="BB108" i="6"/>
  <c r="BC108" i="6"/>
  <c r="BD108" i="6"/>
  <c r="BE108" i="6"/>
  <c r="BF108" i="6"/>
  <c r="BG108" i="6"/>
  <c r="BH108" i="6"/>
  <c r="BI108" i="6"/>
  <c r="BJ108" i="6"/>
  <c r="BK108" i="6"/>
  <c r="BL108" i="6"/>
  <c r="BM108" i="6"/>
  <c r="BN108" i="6"/>
  <c r="BO108" i="6"/>
  <c r="BP108" i="6"/>
  <c r="BQ108" i="6"/>
  <c r="BR108" i="6"/>
  <c r="BS108" i="6"/>
  <c r="BT108" i="6"/>
  <c r="BU108" i="6"/>
  <c r="BV108" i="6"/>
  <c r="BW108" i="6"/>
  <c r="BX108" i="6"/>
  <c r="BY108" i="6"/>
  <c r="BZ108" i="6"/>
  <c r="CA108" i="6"/>
  <c r="CB108" i="6"/>
  <c r="CC108" i="6"/>
  <c r="CD108" i="6"/>
  <c r="CE108" i="6"/>
  <c r="CF108" i="6"/>
  <c r="CG108" i="6"/>
  <c r="CH108" i="6"/>
  <c r="CI108" i="6"/>
  <c r="CJ108" i="6"/>
  <c r="CK108" i="6"/>
  <c r="CL108" i="6"/>
  <c r="CM108" i="6"/>
  <c r="CN108" i="6"/>
  <c r="CO108" i="6"/>
  <c r="CP108" i="6"/>
  <c r="CQ108" i="6"/>
  <c r="CR108" i="6"/>
  <c r="CS108" i="6"/>
  <c r="CT108" i="6"/>
  <c r="CU108" i="6"/>
  <c r="CV108" i="6"/>
  <c r="CW108" i="6"/>
  <c r="CX108" i="6"/>
  <c r="CY108" i="6"/>
  <c r="CZ108" i="6"/>
  <c r="DA108" i="6"/>
  <c r="DB108" i="6"/>
  <c r="DC108" i="6"/>
  <c r="DD108" i="6"/>
  <c r="DE108" i="6"/>
  <c r="DF108" i="6"/>
  <c r="DG108" i="6"/>
  <c r="DH108" i="6"/>
  <c r="DI108" i="6"/>
  <c r="DJ108" i="6"/>
  <c r="DK108" i="6"/>
  <c r="DL108" i="6"/>
  <c r="DM108" i="6"/>
  <c r="DN108" i="6"/>
  <c r="DO108" i="6"/>
  <c r="DP108" i="6"/>
  <c r="DQ108" i="6"/>
  <c r="DR108" i="6"/>
  <c r="DS108" i="6"/>
  <c r="DT108" i="6"/>
  <c r="DU108" i="6"/>
  <c r="DV108" i="6"/>
  <c r="DW108" i="6"/>
  <c r="DX108" i="6"/>
  <c r="DY108" i="6"/>
  <c r="DZ108" i="6"/>
  <c r="EA108" i="6"/>
  <c r="EB108" i="6"/>
  <c r="EC108" i="6"/>
  <c r="ED108" i="6"/>
  <c r="EE108" i="6"/>
  <c r="EF108" i="6"/>
  <c r="EG108" i="6"/>
  <c r="EH108" i="6"/>
  <c r="EI108" i="6"/>
  <c r="EJ108" i="6"/>
  <c r="EK108" i="6"/>
  <c r="EL108" i="6"/>
  <c r="EM108" i="6"/>
  <c r="EN108" i="6"/>
  <c r="EO108" i="6"/>
  <c r="EP108" i="6"/>
  <c r="EQ108" i="6"/>
  <c r="AV107" i="6"/>
  <c r="AW107" i="6"/>
  <c r="AX107" i="6"/>
  <c r="AY107" i="6"/>
  <c r="AZ107" i="6"/>
  <c r="BA107" i="6"/>
  <c r="BB107" i="6"/>
  <c r="BC107" i="6"/>
  <c r="BD107" i="6"/>
  <c r="BE107" i="6"/>
  <c r="BF107" i="6"/>
  <c r="BG107" i="6"/>
  <c r="BH107" i="6"/>
  <c r="BI107" i="6"/>
  <c r="BJ107" i="6"/>
  <c r="BK107" i="6"/>
  <c r="BL107" i="6"/>
  <c r="BM107" i="6"/>
  <c r="BN107" i="6"/>
  <c r="BO107" i="6"/>
  <c r="BP107" i="6"/>
  <c r="BQ107" i="6"/>
  <c r="BR107" i="6"/>
  <c r="BS107" i="6"/>
  <c r="BT107" i="6"/>
  <c r="BU107" i="6"/>
  <c r="BV107" i="6"/>
  <c r="BW107" i="6"/>
  <c r="BX107" i="6"/>
  <c r="BY107" i="6"/>
  <c r="BZ107" i="6"/>
  <c r="CA107" i="6"/>
  <c r="CB107" i="6"/>
  <c r="CC107" i="6"/>
  <c r="CD107" i="6"/>
  <c r="CE107" i="6"/>
  <c r="CF107" i="6"/>
  <c r="CG107" i="6"/>
  <c r="CH107" i="6"/>
  <c r="CI107" i="6"/>
  <c r="CJ107" i="6"/>
  <c r="CK107" i="6"/>
  <c r="CL107" i="6"/>
  <c r="CM107" i="6"/>
  <c r="CN107" i="6"/>
  <c r="CO107" i="6"/>
  <c r="CP107" i="6"/>
  <c r="CQ107" i="6"/>
  <c r="CR107" i="6"/>
  <c r="CS107" i="6"/>
  <c r="CT107" i="6"/>
  <c r="CU107" i="6"/>
  <c r="CV107" i="6"/>
  <c r="CW107" i="6"/>
  <c r="CX107" i="6"/>
  <c r="CY107" i="6"/>
  <c r="CZ107" i="6"/>
  <c r="DA107" i="6"/>
  <c r="DB107" i="6"/>
  <c r="DC107" i="6"/>
  <c r="DD107" i="6"/>
  <c r="DE107" i="6"/>
  <c r="DF107" i="6"/>
  <c r="DG107" i="6"/>
  <c r="DH107" i="6"/>
  <c r="DI107" i="6"/>
  <c r="DJ107" i="6"/>
  <c r="DK107" i="6"/>
  <c r="DL107" i="6"/>
  <c r="DM107" i="6"/>
  <c r="DN107" i="6"/>
  <c r="DO107" i="6"/>
  <c r="DP107" i="6"/>
  <c r="DQ107" i="6"/>
  <c r="DR107" i="6"/>
  <c r="DS107" i="6"/>
  <c r="DT107" i="6"/>
  <c r="DU107" i="6"/>
  <c r="DV107" i="6"/>
  <c r="DW107" i="6"/>
  <c r="DX107" i="6"/>
  <c r="DY107" i="6"/>
  <c r="DZ107" i="6"/>
  <c r="EA107" i="6"/>
  <c r="EB107" i="6"/>
  <c r="EC107" i="6"/>
  <c r="ED107" i="6"/>
  <c r="EE107" i="6"/>
  <c r="EF107" i="6"/>
  <c r="EG107" i="6"/>
  <c r="EH107" i="6"/>
  <c r="EI107" i="6"/>
  <c r="EJ107" i="6"/>
  <c r="EK107" i="6"/>
  <c r="EL107" i="6"/>
  <c r="EM107" i="6"/>
  <c r="EN107" i="6"/>
  <c r="EO107" i="6"/>
  <c r="EP107" i="6"/>
  <c r="EQ107" i="6"/>
  <c r="AV106" i="6"/>
  <c r="AW106" i="6"/>
  <c r="AX106" i="6"/>
  <c r="AY106" i="6"/>
  <c r="AZ106" i="6"/>
  <c r="BA106" i="6"/>
  <c r="BB106" i="6"/>
  <c r="BC106" i="6"/>
  <c r="BD106" i="6"/>
  <c r="BE106" i="6"/>
  <c r="BF106" i="6"/>
  <c r="BG106" i="6"/>
  <c r="BH106" i="6"/>
  <c r="BI106" i="6"/>
  <c r="BJ106" i="6"/>
  <c r="BK106" i="6"/>
  <c r="BL106" i="6"/>
  <c r="BM106" i="6"/>
  <c r="BN106" i="6"/>
  <c r="BO106" i="6"/>
  <c r="BP106" i="6"/>
  <c r="BQ106" i="6"/>
  <c r="BR106" i="6"/>
  <c r="BS106" i="6"/>
  <c r="BT106" i="6"/>
  <c r="BU106" i="6"/>
  <c r="BV106" i="6"/>
  <c r="BW106" i="6"/>
  <c r="BX106" i="6"/>
  <c r="BY106" i="6"/>
  <c r="BZ106" i="6"/>
  <c r="CA106" i="6"/>
  <c r="CB106" i="6"/>
  <c r="CC106" i="6"/>
  <c r="CD106" i="6"/>
  <c r="CE106" i="6"/>
  <c r="CF106" i="6"/>
  <c r="CG106" i="6"/>
  <c r="CH106" i="6"/>
  <c r="CI106" i="6"/>
  <c r="CJ106" i="6"/>
  <c r="CK106" i="6"/>
  <c r="CL106" i="6"/>
  <c r="CM106" i="6"/>
  <c r="CN106" i="6"/>
  <c r="CO106" i="6"/>
  <c r="CP106" i="6"/>
  <c r="CQ106" i="6"/>
  <c r="CR106" i="6"/>
  <c r="CS106" i="6"/>
  <c r="CT106" i="6"/>
  <c r="CU106" i="6"/>
  <c r="CV106" i="6"/>
  <c r="CW106" i="6"/>
  <c r="CX106" i="6"/>
  <c r="CY106" i="6"/>
  <c r="CZ106" i="6"/>
  <c r="DA106" i="6"/>
  <c r="DB106" i="6"/>
  <c r="DC106" i="6"/>
  <c r="DD106" i="6"/>
  <c r="DE106" i="6"/>
  <c r="DF106" i="6"/>
  <c r="DG106" i="6"/>
  <c r="DH106" i="6"/>
  <c r="DI106" i="6"/>
  <c r="DJ106" i="6"/>
  <c r="DK106" i="6"/>
  <c r="DL106" i="6"/>
  <c r="DM106" i="6"/>
  <c r="DN106" i="6"/>
  <c r="DO106" i="6"/>
  <c r="DP106" i="6"/>
  <c r="DQ106" i="6"/>
  <c r="DR106" i="6"/>
  <c r="DS106" i="6"/>
  <c r="DT106" i="6"/>
  <c r="DU106" i="6"/>
  <c r="DV106" i="6"/>
  <c r="DW106" i="6"/>
  <c r="DX106" i="6"/>
  <c r="DY106" i="6"/>
  <c r="DZ106" i="6"/>
  <c r="EA106" i="6"/>
  <c r="EB106" i="6"/>
  <c r="EC106" i="6"/>
  <c r="ED106" i="6"/>
  <c r="EE106" i="6"/>
  <c r="EF106" i="6"/>
  <c r="EG106" i="6"/>
  <c r="EH106" i="6"/>
  <c r="EI106" i="6"/>
  <c r="EJ106" i="6"/>
  <c r="EK106" i="6"/>
  <c r="EL106" i="6"/>
  <c r="EM106" i="6"/>
  <c r="EN106" i="6"/>
  <c r="EO106" i="6"/>
  <c r="EP106" i="6"/>
  <c r="EQ106" i="6"/>
  <c r="AV105" i="6"/>
  <c r="AW105" i="6"/>
  <c r="AX105" i="6"/>
  <c r="AY105" i="6"/>
  <c r="AZ105" i="6"/>
  <c r="BA105" i="6"/>
  <c r="BB105" i="6"/>
  <c r="BC105" i="6"/>
  <c r="BD105" i="6"/>
  <c r="BE105" i="6"/>
  <c r="BF105" i="6"/>
  <c r="BG105" i="6"/>
  <c r="BH105" i="6"/>
  <c r="BI105" i="6"/>
  <c r="BJ105" i="6"/>
  <c r="BK105" i="6"/>
  <c r="BL105" i="6"/>
  <c r="BM105" i="6"/>
  <c r="BN105" i="6"/>
  <c r="BO105" i="6"/>
  <c r="BP105" i="6"/>
  <c r="BQ105" i="6"/>
  <c r="BR105" i="6"/>
  <c r="BS105" i="6"/>
  <c r="BT105" i="6"/>
  <c r="BU105" i="6"/>
  <c r="BV105" i="6"/>
  <c r="BW105" i="6"/>
  <c r="BX105" i="6"/>
  <c r="BY105" i="6"/>
  <c r="BZ105" i="6"/>
  <c r="CA105" i="6"/>
  <c r="CB105" i="6"/>
  <c r="CC105" i="6"/>
  <c r="CD105" i="6"/>
  <c r="CE105" i="6"/>
  <c r="CF105" i="6"/>
  <c r="CG105" i="6"/>
  <c r="CH105" i="6"/>
  <c r="CI105" i="6"/>
  <c r="CJ105" i="6"/>
  <c r="CK105" i="6"/>
  <c r="CL105" i="6"/>
  <c r="CM105" i="6"/>
  <c r="CN105" i="6"/>
  <c r="CO105" i="6"/>
  <c r="CP105" i="6"/>
  <c r="CQ105" i="6"/>
  <c r="CR105" i="6"/>
  <c r="CS105" i="6"/>
  <c r="CT105" i="6"/>
  <c r="CU105" i="6"/>
  <c r="CV105" i="6"/>
  <c r="CW105" i="6"/>
  <c r="CX105" i="6"/>
  <c r="CY105" i="6"/>
  <c r="CZ105" i="6"/>
  <c r="DA105" i="6"/>
  <c r="DB105" i="6"/>
  <c r="DC105" i="6"/>
  <c r="DD105" i="6"/>
  <c r="DE105" i="6"/>
  <c r="DF105" i="6"/>
  <c r="DG105" i="6"/>
  <c r="DH105" i="6"/>
  <c r="DI105" i="6"/>
  <c r="DJ105" i="6"/>
  <c r="DK105" i="6"/>
  <c r="DL105" i="6"/>
  <c r="DM105" i="6"/>
  <c r="DN105" i="6"/>
  <c r="DO105" i="6"/>
  <c r="DP105" i="6"/>
  <c r="DQ105" i="6"/>
  <c r="DR105" i="6"/>
  <c r="DS105" i="6"/>
  <c r="DT105" i="6"/>
  <c r="DU105" i="6"/>
  <c r="DV105" i="6"/>
  <c r="DW105" i="6"/>
  <c r="DX105" i="6"/>
  <c r="DY105" i="6"/>
  <c r="DZ105" i="6"/>
  <c r="EA105" i="6"/>
  <c r="EB105" i="6"/>
  <c r="EC105" i="6"/>
  <c r="ED105" i="6"/>
  <c r="EE105" i="6"/>
  <c r="EF105" i="6"/>
  <c r="EG105" i="6"/>
  <c r="EH105" i="6"/>
  <c r="EI105" i="6"/>
  <c r="EJ105" i="6"/>
  <c r="EK105" i="6"/>
  <c r="EL105" i="6"/>
  <c r="EM105" i="6"/>
  <c r="EN105" i="6"/>
  <c r="EO105" i="6"/>
  <c r="EP105" i="6"/>
  <c r="EQ105" i="6"/>
  <c r="AV104" i="6"/>
  <c r="AW104" i="6"/>
  <c r="AX104" i="6"/>
  <c r="AY104" i="6"/>
  <c r="AZ104" i="6"/>
  <c r="BA104" i="6"/>
  <c r="BB104" i="6"/>
  <c r="BC104" i="6"/>
  <c r="BD104" i="6"/>
  <c r="BE104" i="6"/>
  <c r="BF104" i="6"/>
  <c r="BG104" i="6"/>
  <c r="BH104" i="6"/>
  <c r="BI104" i="6"/>
  <c r="BJ104" i="6"/>
  <c r="BK104" i="6"/>
  <c r="BL104" i="6"/>
  <c r="BM104" i="6"/>
  <c r="BN104" i="6"/>
  <c r="BO104" i="6"/>
  <c r="BP104" i="6"/>
  <c r="BQ104" i="6"/>
  <c r="BR104" i="6"/>
  <c r="BS104" i="6"/>
  <c r="BT104" i="6"/>
  <c r="BU104" i="6"/>
  <c r="BV104" i="6"/>
  <c r="BW104" i="6"/>
  <c r="BX104" i="6"/>
  <c r="BY104" i="6"/>
  <c r="BZ104" i="6"/>
  <c r="CA104" i="6"/>
  <c r="CB104" i="6"/>
  <c r="CC104" i="6"/>
  <c r="CD104" i="6"/>
  <c r="CE104" i="6"/>
  <c r="CF104" i="6"/>
  <c r="CG104" i="6"/>
  <c r="CH104" i="6"/>
  <c r="CI104" i="6"/>
  <c r="CJ104" i="6"/>
  <c r="CK104" i="6"/>
  <c r="CL104" i="6"/>
  <c r="CM104" i="6"/>
  <c r="CN104" i="6"/>
  <c r="CO104" i="6"/>
  <c r="CP104" i="6"/>
  <c r="CQ104" i="6"/>
  <c r="CR104" i="6"/>
  <c r="CS104" i="6"/>
  <c r="CT104" i="6"/>
  <c r="CU104" i="6"/>
  <c r="CV104" i="6"/>
  <c r="CW104" i="6"/>
  <c r="CX104" i="6"/>
  <c r="CY104" i="6"/>
  <c r="CZ104" i="6"/>
  <c r="DA104" i="6"/>
  <c r="DB104" i="6"/>
  <c r="DC104" i="6"/>
  <c r="DD104" i="6"/>
  <c r="DE104" i="6"/>
  <c r="DF104" i="6"/>
  <c r="DG104" i="6"/>
  <c r="DH104" i="6"/>
  <c r="DI104" i="6"/>
  <c r="DJ104" i="6"/>
  <c r="DK104" i="6"/>
  <c r="DL104" i="6"/>
  <c r="DM104" i="6"/>
  <c r="DN104" i="6"/>
  <c r="DO104" i="6"/>
  <c r="DP104" i="6"/>
  <c r="DQ104" i="6"/>
  <c r="DR104" i="6"/>
  <c r="DS104" i="6"/>
  <c r="DT104" i="6"/>
  <c r="DU104" i="6"/>
  <c r="DV104" i="6"/>
  <c r="DW104" i="6"/>
  <c r="DX104" i="6"/>
  <c r="DY104" i="6"/>
  <c r="DZ104" i="6"/>
  <c r="EA104" i="6"/>
  <c r="EB104" i="6"/>
  <c r="EC104" i="6"/>
  <c r="ED104" i="6"/>
  <c r="EE104" i="6"/>
  <c r="EF104" i="6"/>
  <c r="EG104" i="6"/>
  <c r="EH104" i="6"/>
  <c r="EI104" i="6"/>
  <c r="EJ104" i="6"/>
  <c r="EK104" i="6"/>
  <c r="EL104" i="6"/>
  <c r="EM104" i="6"/>
  <c r="EN104" i="6"/>
  <c r="EO104" i="6"/>
  <c r="EP104" i="6"/>
  <c r="EQ104" i="6"/>
  <c r="AV103" i="6"/>
  <c r="AW103" i="6"/>
  <c r="AX103" i="6"/>
  <c r="AY103" i="6"/>
  <c r="AZ103" i="6"/>
  <c r="BA103" i="6"/>
  <c r="BB103" i="6"/>
  <c r="BC103" i="6"/>
  <c r="BD103" i="6"/>
  <c r="BE103" i="6"/>
  <c r="BF103" i="6"/>
  <c r="BG103" i="6"/>
  <c r="BH103" i="6"/>
  <c r="BI103" i="6"/>
  <c r="BJ103" i="6"/>
  <c r="BK103" i="6"/>
  <c r="BL103" i="6"/>
  <c r="BM103" i="6"/>
  <c r="BN103" i="6"/>
  <c r="BO103" i="6"/>
  <c r="BP103" i="6"/>
  <c r="BQ103" i="6"/>
  <c r="BR103" i="6"/>
  <c r="BS103" i="6"/>
  <c r="BT103" i="6"/>
  <c r="BU103" i="6"/>
  <c r="BV103" i="6"/>
  <c r="BW103" i="6"/>
  <c r="BX103" i="6"/>
  <c r="BY103" i="6"/>
  <c r="BZ103" i="6"/>
  <c r="CA103" i="6"/>
  <c r="CB103" i="6"/>
  <c r="CC103" i="6"/>
  <c r="CD103" i="6"/>
  <c r="CE103" i="6"/>
  <c r="CF103" i="6"/>
  <c r="CG103" i="6"/>
  <c r="CH103" i="6"/>
  <c r="CI103" i="6"/>
  <c r="CJ103" i="6"/>
  <c r="CK103" i="6"/>
  <c r="CL103" i="6"/>
  <c r="CM103" i="6"/>
  <c r="CN103" i="6"/>
  <c r="CO103" i="6"/>
  <c r="CP103" i="6"/>
  <c r="CQ103" i="6"/>
  <c r="CR103" i="6"/>
  <c r="CS103" i="6"/>
  <c r="CT103" i="6"/>
  <c r="CU103" i="6"/>
  <c r="CV103" i="6"/>
  <c r="CW103" i="6"/>
  <c r="CX103" i="6"/>
  <c r="CY103" i="6"/>
  <c r="CZ103" i="6"/>
  <c r="DA103" i="6"/>
  <c r="DB103" i="6"/>
  <c r="DC103" i="6"/>
  <c r="DD103" i="6"/>
  <c r="DE103" i="6"/>
  <c r="DF103" i="6"/>
  <c r="DG103" i="6"/>
  <c r="DH103" i="6"/>
  <c r="DI103" i="6"/>
  <c r="DJ103" i="6"/>
  <c r="DK103" i="6"/>
  <c r="DL103" i="6"/>
  <c r="DM103" i="6"/>
  <c r="DN103" i="6"/>
  <c r="DO103" i="6"/>
  <c r="DP103" i="6"/>
  <c r="DQ103" i="6"/>
  <c r="DR103" i="6"/>
  <c r="DS103" i="6"/>
  <c r="DT103" i="6"/>
  <c r="DU103" i="6"/>
  <c r="DV103" i="6"/>
  <c r="DW103" i="6"/>
  <c r="DX103" i="6"/>
  <c r="DY103" i="6"/>
  <c r="DZ103" i="6"/>
  <c r="EA103" i="6"/>
  <c r="EB103" i="6"/>
  <c r="EC103" i="6"/>
  <c r="ED103" i="6"/>
  <c r="EE103" i="6"/>
  <c r="EF103" i="6"/>
  <c r="EG103" i="6"/>
  <c r="EH103" i="6"/>
  <c r="EI103" i="6"/>
  <c r="EJ103" i="6"/>
  <c r="EK103" i="6"/>
  <c r="EL103" i="6"/>
  <c r="EM103" i="6"/>
  <c r="EN103" i="6"/>
  <c r="EO103" i="6"/>
  <c r="EP103" i="6"/>
  <c r="EQ103" i="6"/>
  <c r="AV102" i="6"/>
  <c r="AW102" i="6"/>
  <c r="AX102" i="6"/>
  <c r="AY102" i="6"/>
  <c r="AZ102" i="6"/>
  <c r="BA102" i="6"/>
  <c r="BB102" i="6"/>
  <c r="BC102" i="6"/>
  <c r="BD102" i="6"/>
  <c r="BE102" i="6"/>
  <c r="BF102" i="6"/>
  <c r="BG102" i="6"/>
  <c r="BH102" i="6"/>
  <c r="BI102" i="6"/>
  <c r="BJ102" i="6"/>
  <c r="BK102" i="6"/>
  <c r="BL102" i="6"/>
  <c r="BM102" i="6"/>
  <c r="BN102" i="6"/>
  <c r="BO102" i="6"/>
  <c r="BP102" i="6"/>
  <c r="BQ102" i="6"/>
  <c r="BR102" i="6"/>
  <c r="BS102" i="6"/>
  <c r="BT102" i="6"/>
  <c r="BU102" i="6"/>
  <c r="BV102" i="6"/>
  <c r="BW102" i="6"/>
  <c r="BX102" i="6"/>
  <c r="BY102" i="6"/>
  <c r="BZ102" i="6"/>
  <c r="CA102" i="6"/>
  <c r="CB102" i="6"/>
  <c r="CC102" i="6"/>
  <c r="CD102" i="6"/>
  <c r="CE102" i="6"/>
  <c r="CF102" i="6"/>
  <c r="CG102" i="6"/>
  <c r="CH102" i="6"/>
  <c r="CI102" i="6"/>
  <c r="CJ102" i="6"/>
  <c r="CK102" i="6"/>
  <c r="CL102" i="6"/>
  <c r="CM102" i="6"/>
  <c r="CN102" i="6"/>
  <c r="CO102" i="6"/>
  <c r="CP102" i="6"/>
  <c r="CQ102" i="6"/>
  <c r="CR102" i="6"/>
  <c r="CS102" i="6"/>
  <c r="CT102" i="6"/>
  <c r="CU102" i="6"/>
  <c r="CV102" i="6"/>
  <c r="CW102" i="6"/>
  <c r="CX102" i="6"/>
  <c r="CY102" i="6"/>
  <c r="CZ102" i="6"/>
  <c r="DA102" i="6"/>
  <c r="DB102" i="6"/>
  <c r="DC102" i="6"/>
  <c r="DD102" i="6"/>
  <c r="DE102" i="6"/>
  <c r="DF102" i="6"/>
  <c r="DG102" i="6"/>
  <c r="DH102" i="6"/>
  <c r="DI102" i="6"/>
  <c r="DJ102" i="6"/>
  <c r="DK102" i="6"/>
  <c r="DL102" i="6"/>
  <c r="DM102" i="6"/>
  <c r="DN102" i="6"/>
  <c r="DO102" i="6"/>
  <c r="DP102" i="6"/>
  <c r="DQ102" i="6"/>
  <c r="DR102" i="6"/>
  <c r="DS102" i="6"/>
  <c r="DT102" i="6"/>
  <c r="DU102" i="6"/>
  <c r="DV102" i="6"/>
  <c r="DW102" i="6"/>
  <c r="DX102" i="6"/>
  <c r="DY102" i="6"/>
  <c r="DZ102" i="6"/>
  <c r="EA102" i="6"/>
  <c r="EB102" i="6"/>
  <c r="EC102" i="6"/>
  <c r="ED102" i="6"/>
  <c r="EE102" i="6"/>
  <c r="EF102" i="6"/>
  <c r="EG102" i="6"/>
  <c r="EH102" i="6"/>
  <c r="EI102" i="6"/>
  <c r="EJ102" i="6"/>
  <c r="EK102" i="6"/>
  <c r="EL102" i="6"/>
  <c r="EM102" i="6"/>
  <c r="EN102" i="6"/>
  <c r="EO102" i="6"/>
  <c r="EP102" i="6"/>
  <c r="EQ102" i="6"/>
  <c r="AV101" i="6"/>
  <c r="AW101" i="6"/>
  <c r="AX101" i="6"/>
  <c r="AY101" i="6"/>
  <c r="AZ101" i="6"/>
  <c r="BA101" i="6"/>
  <c r="BB101" i="6"/>
  <c r="BC101" i="6"/>
  <c r="BD101" i="6"/>
  <c r="BE101" i="6"/>
  <c r="BF101" i="6"/>
  <c r="BG101" i="6"/>
  <c r="BH101" i="6"/>
  <c r="BI101" i="6"/>
  <c r="BJ101" i="6"/>
  <c r="BK101" i="6"/>
  <c r="BL101" i="6"/>
  <c r="BM101" i="6"/>
  <c r="BN101" i="6"/>
  <c r="BO101" i="6"/>
  <c r="BP101" i="6"/>
  <c r="BQ101" i="6"/>
  <c r="BR101" i="6"/>
  <c r="BS101" i="6"/>
  <c r="BT101" i="6"/>
  <c r="BU101" i="6"/>
  <c r="BV101" i="6"/>
  <c r="BW101" i="6"/>
  <c r="BX101" i="6"/>
  <c r="BY101" i="6"/>
  <c r="BZ101" i="6"/>
  <c r="CA101" i="6"/>
  <c r="CB101" i="6"/>
  <c r="CC101" i="6"/>
  <c r="CD101" i="6"/>
  <c r="CE101" i="6"/>
  <c r="CF101" i="6"/>
  <c r="CG101" i="6"/>
  <c r="CH101" i="6"/>
  <c r="CI101" i="6"/>
  <c r="CJ101" i="6"/>
  <c r="CK101" i="6"/>
  <c r="CL101" i="6"/>
  <c r="CM101" i="6"/>
  <c r="CN101" i="6"/>
  <c r="CO101" i="6"/>
  <c r="CP101" i="6"/>
  <c r="CQ101" i="6"/>
  <c r="CR101" i="6"/>
  <c r="CS101" i="6"/>
  <c r="CT101" i="6"/>
  <c r="CU101" i="6"/>
  <c r="CV101" i="6"/>
  <c r="CW101" i="6"/>
  <c r="CX101" i="6"/>
  <c r="CY101" i="6"/>
  <c r="CZ101" i="6"/>
  <c r="DA101" i="6"/>
  <c r="DB101" i="6"/>
  <c r="DC101" i="6"/>
  <c r="DD101" i="6"/>
  <c r="DE101" i="6"/>
  <c r="DF101" i="6"/>
  <c r="DG101" i="6"/>
  <c r="DH101" i="6"/>
  <c r="DI101" i="6"/>
  <c r="DJ101" i="6"/>
  <c r="DK101" i="6"/>
  <c r="DL101" i="6"/>
  <c r="DM101" i="6"/>
  <c r="DN101" i="6"/>
  <c r="DO101" i="6"/>
  <c r="DP101" i="6"/>
  <c r="DQ101" i="6"/>
  <c r="DR101" i="6"/>
  <c r="DS101" i="6"/>
  <c r="DT101" i="6"/>
  <c r="DU101" i="6"/>
  <c r="DV101" i="6"/>
  <c r="DW101" i="6"/>
  <c r="DX101" i="6"/>
  <c r="DY101" i="6"/>
  <c r="DZ101" i="6"/>
  <c r="EA101" i="6"/>
  <c r="EB101" i="6"/>
  <c r="EC101" i="6"/>
  <c r="ED101" i="6"/>
  <c r="EE101" i="6"/>
  <c r="EF101" i="6"/>
  <c r="EG101" i="6"/>
  <c r="EH101" i="6"/>
  <c r="EI101" i="6"/>
  <c r="EJ101" i="6"/>
  <c r="EK101" i="6"/>
  <c r="EL101" i="6"/>
  <c r="EM101" i="6"/>
  <c r="EN101" i="6"/>
  <c r="EO101" i="6"/>
  <c r="EP101" i="6"/>
  <c r="EQ101" i="6"/>
  <c r="AV100" i="6"/>
  <c r="AW100" i="6"/>
  <c r="AX100" i="6"/>
  <c r="AY100" i="6"/>
  <c r="AZ100" i="6"/>
  <c r="BA100" i="6"/>
  <c r="BB100" i="6"/>
  <c r="BC100" i="6"/>
  <c r="BD100" i="6"/>
  <c r="BE100" i="6"/>
  <c r="BF100" i="6"/>
  <c r="BG100" i="6"/>
  <c r="BH100" i="6"/>
  <c r="BI100" i="6"/>
  <c r="BJ100" i="6"/>
  <c r="BK100" i="6"/>
  <c r="BL100" i="6"/>
  <c r="BM100" i="6"/>
  <c r="BN100" i="6"/>
  <c r="BO100" i="6"/>
  <c r="BP100" i="6"/>
  <c r="BQ100" i="6"/>
  <c r="BR100" i="6"/>
  <c r="BS100" i="6"/>
  <c r="BT100" i="6"/>
  <c r="BU100" i="6"/>
  <c r="BV100" i="6"/>
  <c r="BW100" i="6"/>
  <c r="BX100" i="6"/>
  <c r="BY100" i="6"/>
  <c r="BZ100" i="6"/>
  <c r="CA100" i="6"/>
  <c r="CB100" i="6"/>
  <c r="CC100" i="6"/>
  <c r="CD100" i="6"/>
  <c r="CE100" i="6"/>
  <c r="CF100" i="6"/>
  <c r="CG100" i="6"/>
  <c r="CH100" i="6"/>
  <c r="CI100" i="6"/>
  <c r="CJ100" i="6"/>
  <c r="CK100" i="6"/>
  <c r="CL100" i="6"/>
  <c r="CM100" i="6"/>
  <c r="CN100" i="6"/>
  <c r="CO100" i="6"/>
  <c r="CP100" i="6"/>
  <c r="CQ100" i="6"/>
  <c r="CR100" i="6"/>
  <c r="CS100" i="6"/>
  <c r="CT100" i="6"/>
  <c r="CU100" i="6"/>
  <c r="CV100" i="6"/>
  <c r="CW100" i="6"/>
  <c r="CX100" i="6"/>
  <c r="CY100" i="6"/>
  <c r="CZ100" i="6"/>
  <c r="DA100" i="6"/>
  <c r="DB100" i="6"/>
  <c r="DC100" i="6"/>
  <c r="DD100" i="6"/>
  <c r="DE100" i="6"/>
  <c r="DF100" i="6"/>
  <c r="DG100" i="6"/>
  <c r="DH100" i="6"/>
  <c r="DI100" i="6"/>
  <c r="DJ100" i="6"/>
  <c r="DK100" i="6"/>
  <c r="DL100" i="6"/>
  <c r="DM100" i="6"/>
  <c r="DN100" i="6"/>
  <c r="DO100" i="6"/>
  <c r="DP100" i="6"/>
  <c r="DQ100" i="6"/>
  <c r="DR100" i="6"/>
  <c r="DS100" i="6"/>
  <c r="DT100" i="6"/>
  <c r="DU100" i="6"/>
  <c r="DV100" i="6"/>
  <c r="DW100" i="6"/>
  <c r="DX100" i="6"/>
  <c r="DY100" i="6"/>
  <c r="DZ100" i="6"/>
  <c r="EA100" i="6"/>
  <c r="EB100" i="6"/>
  <c r="EC100" i="6"/>
  <c r="ED100" i="6"/>
  <c r="EE100" i="6"/>
  <c r="EF100" i="6"/>
  <c r="EG100" i="6"/>
  <c r="EH100" i="6"/>
  <c r="EI100" i="6"/>
  <c r="EJ100" i="6"/>
  <c r="EK100" i="6"/>
  <c r="EL100" i="6"/>
  <c r="EM100" i="6"/>
  <c r="EN100" i="6"/>
  <c r="EO100" i="6"/>
  <c r="EP100" i="6"/>
  <c r="EQ100" i="6"/>
  <c r="AV99" i="6"/>
  <c r="AW99" i="6"/>
  <c r="AX99" i="6"/>
  <c r="AY99" i="6"/>
  <c r="AZ99" i="6"/>
  <c r="BA99" i="6"/>
  <c r="BB99" i="6"/>
  <c r="BC99" i="6"/>
  <c r="BD99" i="6"/>
  <c r="BE99" i="6"/>
  <c r="BF99" i="6"/>
  <c r="BG99" i="6"/>
  <c r="BH99" i="6"/>
  <c r="BI99" i="6"/>
  <c r="BJ99" i="6"/>
  <c r="BK99" i="6"/>
  <c r="BL99" i="6"/>
  <c r="BM99" i="6"/>
  <c r="BN99" i="6"/>
  <c r="BO99" i="6"/>
  <c r="BP99" i="6"/>
  <c r="BQ99" i="6"/>
  <c r="BR99" i="6"/>
  <c r="BS99" i="6"/>
  <c r="BT99" i="6"/>
  <c r="BU99" i="6"/>
  <c r="BV99" i="6"/>
  <c r="BW99" i="6"/>
  <c r="BX99" i="6"/>
  <c r="BY99" i="6"/>
  <c r="BZ99" i="6"/>
  <c r="CA99" i="6"/>
  <c r="CB99" i="6"/>
  <c r="CC99" i="6"/>
  <c r="CD99" i="6"/>
  <c r="CE99" i="6"/>
  <c r="CF99" i="6"/>
  <c r="CG99" i="6"/>
  <c r="CH99" i="6"/>
  <c r="CI99" i="6"/>
  <c r="CJ99" i="6"/>
  <c r="CK99" i="6"/>
  <c r="CL99" i="6"/>
  <c r="CM99" i="6"/>
  <c r="CN99" i="6"/>
  <c r="CO99" i="6"/>
  <c r="CP99" i="6"/>
  <c r="CQ99" i="6"/>
  <c r="CR99" i="6"/>
  <c r="CS99" i="6"/>
  <c r="CT99" i="6"/>
  <c r="CU99" i="6"/>
  <c r="CV99" i="6"/>
  <c r="CW99" i="6"/>
  <c r="CX99" i="6"/>
  <c r="CY99" i="6"/>
  <c r="CZ99" i="6"/>
  <c r="DA99" i="6"/>
  <c r="DB99" i="6"/>
  <c r="DC99" i="6"/>
  <c r="DD99" i="6"/>
  <c r="DE99" i="6"/>
  <c r="DF99" i="6"/>
  <c r="DG99" i="6"/>
  <c r="DH99" i="6"/>
  <c r="DI99" i="6"/>
  <c r="DJ99" i="6"/>
  <c r="DK99" i="6"/>
  <c r="DL99" i="6"/>
  <c r="DM99" i="6"/>
  <c r="DN99" i="6"/>
  <c r="DO99" i="6"/>
  <c r="DP99" i="6"/>
  <c r="DQ99" i="6"/>
  <c r="DR99" i="6"/>
  <c r="DS99" i="6"/>
  <c r="DT99" i="6"/>
  <c r="DU99" i="6"/>
  <c r="DV99" i="6"/>
  <c r="DW99" i="6"/>
  <c r="DX99" i="6"/>
  <c r="DY99" i="6"/>
  <c r="DZ99" i="6"/>
  <c r="EA99" i="6"/>
  <c r="EB99" i="6"/>
  <c r="EC99" i="6"/>
  <c r="ED99" i="6"/>
  <c r="EE99" i="6"/>
  <c r="EF99" i="6"/>
  <c r="EG99" i="6"/>
  <c r="EH99" i="6"/>
  <c r="EI99" i="6"/>
  <c r="EJ99" i="6"/>
  <c r="EK99" i="6"/>
  <c r="EL99" i="6"/>
  <c r="EM99" i="6"/>
  <c r="EN99" i="6"/>
  <c r="EO99" i="6"/>
  <c r="EP99" i="6"/>
  <c r="EQ99" i="6"/>
  <c r="AV98" i="6"/>
  <c r="AW98" i="6"/>
  <c r="AX98" i="6"/>
  <c r="AY98" i="6"/>
  <c r="AZ98" i="6"/>
  <c r="BA98" i="6"/>
  <c r="BB98" i="6"/>
  <c r="BC98" i="6"/>
  <c r="BD98" i="6"/>
  <c r="BE98" i="6"/>
  <c r="BF98" i="6"/>
  <c r="BG98" i="6"/>
  <c r="BH98" i="6"/>
  <c r="BI98" i="6"/>
  <c r="BJ98" i="6"/>
  <c r="BK98" i="6"/>
  <c r="BL98" i="6"/>
  <c r="BM98" i="6"/>
  <c r="BN98" i="6"/>
  <c r="BO98" i="6"/>
  <c r="BP98" i="6"/>
  <c r="BQ98" i="6"/>
  <c r="BR98" i="6"/>
  <c r="BS98" i="6"/>
  <c r="BT98" i="6"/>
  <c r="BU98" i="6"/>
  <c r="BV98" i="6"/>
  <c r="BW98" i="6"/>
  <c r="BX98" i="6"/>
  <c r="BY98" i="6"/>
  <c r="BZ98" i="6"/>
  <c r="CA98" i="6"/>
  <c r="CB98" i="6"/>
  <c r="CC98" i="6"/>
  <c r="CD98" i="6"/>
  <c r="CE98" i="6"/>
  <c r="CF98" i="6"/>
  <c r="CG98" i="6"/>
  <c r="CH98" i="6"/>
  <c r="CI98" i="6"/>
  <c r="CJ98" i="6"/>
  <c r="CK98" i="6"/>
  <c r="CL98" i="6"/>
  <c r="CM98" i="6"/>
  <c r="CN98" i="6"/>
  <c r="CO98" i="6"/>
  <c r="CP98" i="6"/>
  <c r="CQ98" i="6"/>
  <c r="CR98" i="6"/>
  <c r="CS98" i="6"/>
  <c r="CT98" i="6"/>
  <c r="CU98" i="6"/>
  <c r="CV98" i="6"/>
  <c r="CW98" i="6"/>
  <c r="CX98" i="6"/>
  <c r="CY98" i="6"/>
  <c r="CZ98" i="6"/>
  <c r="DA98" i="6"/>
  <c r="DB98" i="6"/>
  <c r="DC98" i="6"/>
  <c r="DD98" i="6"/>
  <c r="DE98" i="6"/>
  <c r="DF98" i="6"/>
  <c r="DG98" i="6"/>
  <c r="DH98" i="6"/>
  <c r="DI98" i="6"/>
  <c r="DJ98" i="6"/>
  <c r="DK98" i="6"/>
  <c r="DL98" i="6"/>
  <c r="DM98" i="6"/>
  <c r="DN98" i="6"/>
  <c r="DO98" i="6"/>
  <c r="DP98" i="6"/>
  <c r="DQ98" i="6"/>
  <c r="DR98" i="6"/>
  <c r="DS98" i="6"/>
  <c r="DT98" i="6"/>
  <c r="DU98" i="6"/>
  <c r="DV98" i="6"/>
  <c r="DW98" i="6"/>
  <c r="DX98" i="6"/>
  <c r="DY98" i="6"/>
  <c r="DZ98" i="6"/>
  <c r="EA98" i="6"/>
  <c r="EB98" i="6"/>
  <c r="EC98" i="6"/>
  <c r="ED98" i="6"/>
  <c r="EE98" i="6"/>
  <c r="EF98" i="6"/>
  <c r="EG98" i="6"/>
  <c r="EH98" i="6"/>
  <c r="EI98" i="6"/>
  <c r="EJ98" i="6"/>
  <c r="EK98" i="6"/>
  <c r="EL98" i="6"/>
  <c r="EM98" i="6"/>
  <c r="EN98" i="6"/>
  <c r="EO98" i="6"/>
  <c r="EP98" i="6"/>
  <c r="EQ98" i="6"/>
  <c r="AV97" i="6"/>
  <c r="AW97" i="6"/>
  <c r="AX97" i="6"/>
  <c r="AY97" i="6"/>
  <c r="AZ97" i="6"/>
  <c r="BA97" i="6"/>
  <c r="BB97" i="6"/>
  <c r="BC97" i="6"/>
  <c r="BD97" i="6"/>
  <c r="BE97" i="6"/>
  <c r="BF97" i="6"/>
  <c r="BG97" i="6"/>
  <c r="BH97" i="6"/>
  <c r="BI97" i="6"/>
  <c r="BJ97" i="6"/>
  <c r="BK97" i="6"/>
  <c r="BL97" i="6"/>
  <c r="BM97" i="6"/>
  <c r="BN97" i="6"/>
  <c r="BO97" i="6"/>
  <c r="BP97" i="6"/>
  <c r="BQ97" i="6"/>
  <c r="BR97" i="6"/>
  <c r="BS97" i="6"/>
  <c r="BT97" i="6"/>
  <c r="BU97" i="6"/>
  <c r="BV97" i="6"/>
  <c r="BW97" i="6"/>
  <c r="BX97" i="6"/>
  <c r="BY97" i="6"/>
  <c r="BZ97" i="6"/>
  <c r="CA97" i="6"/>
  <c r="CB97" i="6"/>
  <c r="CC97" i="6"/>
  <c r="CD97" i="6"/>
  <c r="CE97" i="6"/>
  <c r="CF97" i="6"/>
  <c r="CG97" i="6"/>
  <c r="CH97" i="6"/>
  <c r="CI97" i="6"/>
  <c r="CJ97" i="6"/>
  <c r="CK97" i="6"/>
  <c r="CL97" i="6"/>
  <c r="CM97" i="6"/>
  <c r="CN97" i="6"/>
  <c r="CO97" i="6"/>
  <c r="CP97" i="6"/>
  <c r="CQ97" i="6"/>
  <c r="CR97" i="6"/>
  <c r="CS97" i="6"/>
  <c r="CT97" i="6"/>
  <c r="CU97" i="6"/>
  <c r="CV97" i="6"/>
  <c r="CW97" i="6"/>
  <c r="CX97" i="6"/>
  <c r="CY97" i="6"/>
  <c r="CZ97" i="6"/>
  <c r="DA97" i="6"/>
  <c r="DB97" i="6"/>
  <c r="DC97" i="6"/>
  <c r="DD97" i="6"/>
  <c r="DE97" i="6"/>
  <c r="DF97" i="6"/>
  <c r="DG97" i="6"/>
  <c r="DH97" i="6"/>
  <c r="DI97" i="6"/>
  <c r="DJ97" i="6"/>
  <c r="DK97" i="6"/>
  <c r="DL97" i="6"/>
  <c r="DM97" i="6"/>
  <c r="DN97" i="6"/>
  <c r="DO97" i="6"/>
  <c r="DP97" i="6"/>
  <c r="DQ97" i="6"/>
  <c r="DR97" i="6"/>
  <c r="DS97" i="6"/>
  <c r="DT97" i="6"/>
  <c r="DU97" i="6"/>
  <c r="DV97" i="6"/>
  <c r="DW97" i="6"/>
  <c r="DX97" i="6"/>
  <c r="DY97" i="6"/>
  <c r="DZ97" i="6"/>
  <c r="EA97" i="6"/>
  <c r="EB97" i="6"/>
  <c r="EC97" i="6"/>
  <c r="ED97" i="6"/>
  <c r="EE97" i="6"/>
  <c r="EF97" i="6"/>
  <c r="EG97" i="6"/>
  <c r="EH97" i="6"/>
  <c r="EI97" i="6"/>
  <c r="EJ97" i="6"/>
  <c r="EK97" i="6"/>
  <c r="EL97" i="6"/>
  <c r="EM97" i="6"/>
  <c r="EN97" i="6"/>
  <c r="EO97" i="6"/>
  <c r="EP97" i="6"/>
  <c r="EQ97" i="6"/>
  <c r="AV96" i="6"/>
  <c r="AW96" i="6"/>
  <c r="AX96" i="6"/>
  <c r="AY96" i="6"/>
  <c r="AZ96" i="6"/>
  <c r="BA96" i="6"/>
  <c r="BB96" i="6"/>
  <c r="BC96" i="6"/>
  <c r="BD96" i="6"/>
  <c r="BE96" i="6"/>
  <c r="BF96" i="6"/>
  <c r="BG96" i="6"/>
  <c r="BH96" i="6"/>
  <c r="BI96" i="6"/>
  <c r="BJ96" i="6"/>
  <c r="BK96" i="6"/>
  <c r="BL96" i="6"/>
  <c r="BM96" i="6"/>
  <c r="BN96" i="6"/>
  <c r="BO96" i="6"/>
  <c r="BP96" i="6"/>
  <c r="BQ96" i="6"/>
  <c r="BR96" i="6"/>
  <c r="BS96" i="6"/>
  <c r="BT96" i="6"/>
  <c r="BU96" i="6"/>
  <c r="BV96" i="6"/>
  <c r="BW96" i="6"/>
  <c r="BX96" i="6"/>
  <c r="BY96" i="6"/>
  <c r="BZ96" i="6"/>
  <c r="CA96" i="6"/>
  <c r="CB96" i="6"/>
  <c r="CC96" i="6"/>
  <c r="CD96" i="6"/>
  <c r="CE96" i="6"/>
  <c r="CF96" i="6"/>
  <c r="CG96" i="6"/>
  <c r="CH96" i="6"/>
  <c r="CI96" i="6"/>
  <c r="CJ96" i="6"/>
  <c r="CK96" i="6"/>
  <c r="CL96" i="6"/>
  <c r="CM96" i="6"/>
  <c r="CN96" i="6"/>
  <c r="CO96" i="6"/>
  <c r="CP96" i="6"/>
  <c r="CQ96" i="6"/>
  <c r="CR96" i="6"/>
  <c r="CS96" i="6"/>
  <c r="CT96" i="6"/>
  <c r="CU96" i="6"/>
  <c r="CV96" i="6"/>
  <c r="CW96" i="6"/>
  <c r="CX96" i="6"/>
  <c r="CY96" i="6"/>
  <c r="CZ96" i="6"/>
  <c r="DA96" i="6"/>
  <c r="DB96" i="6"/>
  <c r="DC96" i="6"/>
  <c r="DD96" i="6"/>
  <c r="DE96" i="6"/>
  <c r="DF96" i="6"/>
  <c r="DG96" i="6"/>
  <c r="DH96" i="6"/>
  <c r="DI96" i="6"/>
  <c r="DJ96" i="6"/>
  <c r="DK96" i="6"/>
  <c r="DL96" i="6"/>
  <c r="DM96" i="6"/>
  <c r="DN96" i="6"/>
  <c r="DO96" i="6"/>
  <c r="DP96" i="6"/>
  <c r="DQ96" i="6"/>
  <c r="DR96" i="6"/>
  <c r="DS96" i="6"/>
  <c r="DT96" i="6"/>
  <c r="DU96" i="6"/>
  <c r="DV96" i="6"/>
  <c r="DW96" i="6"/>
  <c r="DX96" i="6"/>
  <c r="DY96" i="6"/>
  <c r="DZ96" i="6"/>
  <c r="EA96" i="6"/>
  <c r="EB96" i="6"/>
  <c r="EC96" i="6"/>
  <c r="ED96" i="6"/>
  <c r="EE96" i="6"/>
  <c r="EF96" i="6"/>
  <c r="EG96" i="6"/>
  <c r="EH96" i="6"/>
  <c r="EI96" i="6"/>
  <c r="EJ96" i="6"/>
  <c r="EK96" i="6"/>
  <c r="EL96" i="6"/>
  <c r="EM96" i="6"/>
  <c r="EN96" i="6"/>
  <c r="EO96" i="6"/>
  <c r="EP96" i="6"/>
  <c r="EQ96" i="6"/>
  <c r="AV95" i="6"/>
  <c r="AW95" i="6"/>
  <c r="AX95" i="6"/>
  <c r="AY95" i="6"/>
  <c r="AZ95" i="6"/>
  <c r="BA95" i="6"/>
  <c r="BB95" i="6"/>
  <c r="BC95" i="6"/>
  <c r="BD95" i="6"/>
  <c r="BE95" i="6"/>
  <c r="BF95" i="6"/>
  <c r="BG95" i="6"/>
  <c r="BH95" i="6"/>
  <c r="BI95" i="6"/>
  <c r="BJ95" i="6"/>
  <c r="BK95" i="6"/>
  <c r="BL95" i="6"/>
  <c r="BM95" i="6"/>
  <c r="BN95" i="6"/>
  <c r="BO95" i="6"/>
  <c r="BP95" i="6"/>
  <c r="BQ95" i="6"/>
  <c r="BR95" i="6"/>
  <c r="BS95" i="6"/>
  <c r="BT95" i="6"/>
  <c r="BU95" i="6"/>
  <c r="BV95" i="6"/>
  <c r="BW95" i="6"/>
  <c r="BX95" i="6"/>
  <c r="BY95" i="6"/>
  <c r="BZ95" i="6"/>
  <c r="CA95" i="6"/>
  <c r="CB95" i="6"/>
  <c r="CC95" i="6"/>
  <c r="CD95" i="6"/>
  <c r="CE95" i="6"/>
  <c r="CF95" i="6"/>
  <c r="CG95" i="6"/>
  <c r="CH95" i="6"/>
  <c r="CI95" i="6"/>
  <c r="CJ95" i="6"/>
  <c r="CK95" i="6"/>
  <c r="CL95" i="6"/>
  <c r="CM95" i="6"/>
  <c r="CN95" i="6"/>
  <c r="CO95" i="6"/>
  <c r="CP95" i="6"/>
  <c r="CQ95" i="6"/>
  <c r="CR95" i="6"/>
  <c r="CS95" i="6"/>
  <c r="CT95" i="6"/>
  <c r="CU95" i="6"/>
  <c r="CV95" i="6"/>
  <c r="CW95" i="6"/>
  <c r="CX95" i="6"/>
  <c r="CY95" i="6"/>
  <c r="CZ95" i="6"/>
  <c r="DA95" i="6"/>
  <c r="DB95" i="6"/>
  <c r="DC95" i="6"/>
  <c r="DD95" i="6"/>
  <c r="DE95" i="6"/>
  <c r="DF95" i="6"/>
  <c r="DG95" i="6"/>
  <c r="DH95" i="6"/>
  <c r="DI95" i="6"/>
  <c r="DJ95" i="6"/>
  <c r="DK95" i="6"/>
  <c r="DL95" i="6"/>
  <c r="DM95" i="6"/>
  <c r="DN95" i="6"/>
  <c r="DO95" i="6"/>
  <c r="DP95" i="6"/>
  <c r="DQ95" i="6"/>
  <c r="DR95" i="6"/>
  <c r="DS95" i="6"/>
  <c r="DT95" i="6"/>
  <c r="DU95" i="6"/>
  <c r="DV95" i="6"/>
  <c r="DW95" i="6"/>
  <c r="DX95" i="6"/>
  <c r="DY95" i="6"/>
  <c r="DZ95" i="6"/>
  <c r="EA95" i="6"/>
  <c r="EB95" i="6"/>
  <c r="EC95" i="6"/>
  <c r="ED95" i="6"/>
  <c r="EE95" i="6"/>
  <c r="EF95" i="6"/>
  <c r="EG95" i="6"/>
  <c r="EH95" i="6"/>
  <c r="EI95" i="6"/>
  <c r="EJ95" i="6"/>
  <c r="EK95" i="6"/>
  <c r="EL95" i="6"/>
  <c r="EM95" i="6"/>
  <c r="EN95" i="6"/>
  <c r="EO95" i="6"/>
  <c r="EP95" i="6"/>
  <c r="EQ95" i="6"/>
  <c r="AV94" i="6"/>
  <c r="AW94" i="6"/>
  <c r="AX94" i="6"/>
  <c r="AY94" i="6"/>
  <c r="AZ94" i="6"/>
  <c r="BA94" i="6"/>
  <c r="BB94" i="6"/>
  <c r="BC94" i="6"/>
  <c r="BD94" i="6"/>
  <c r="BE94" i="6"/>
  <c r="BF94" i="6"/>
  <c r="BG94" i="6"/>
  <c r="BH94" i="6"/>
  <c r="BI94" i="6"/>
  <c r="BJ94" i="6"/>
  <c r="BK94" i="6"/>
  <c r="BL94" i="6"/>
  <c r="BM94" i="6"/>
  <c r="BN94" i="6"/>
  <c r="BO94" i="6"/>
  <c r="BP94" i="6"/>
  <c r="BQ94" i="6"/>
  <c r="BR94" i="6"/>
  <c r="BS94" i="6"/>
  <c r="BT94" i="6"/>
  <c r="BU94" i="6"/>
  <c r="BV94" i="6"/>
  <c r="BW94" i="6"/>
  <c r="BX94" i="6"/>
  <c r="BY94" i="6"/>
  <c r="BZ94" i="6"/>
  <c r="CA94" i="6"/>
  <c r="CB94" i="6"/>
  <c r="CC94" i="6"/>
  <c r="CD94" i="6"/>
  <c r="CE94" i="6"/>
  <c r="CF94" i="6"/>
  <c r="CG94" i="6"/>
  <c r="CH94" i="6"/>
  <c r="CI94" i="6"/>
  <c r="CJ94" i="6"/>
  <c r="CK94" i="6"/>
  <c r="CL94" i="6"/>
  <c r="CM94" i="6"/>
  <c r="CN94" i="6"/>
  <c r="CO94" i="6"/>
  <c r="CP94" i="6"/>
  <c r="CQ94" i="6"/>
  <c r="CR94" i="6"/>
  <c r="CS94" i="6"/>
  <c r="CT94" i="6"/>
  <c r="CU94" i="6"/>
  <c r="CV94" i="6"/>
  <c r="CW94" i="6"/>
  <c r="CX94" i="6"/>
  <c r="CY94" i="6"/>
  <c r="CZ94" i="6"/>
  <c r="DA94" i="6"/>
  <c r="DB94" i="6"/>
  <c r="DC94" i="6"/>
  <c r="DD94" i="6"/>
  <c r="DE94" i="6"/>
  <c r="DF94" i="6"/>
  <c r="DG94" i="6"/>
  <c r="DH94" i="6"/>
  <c r="DI94" i="6"/>
  <c r="DJ94" i="6"/>
  <c r="DK94" i="6"/>
  <c r="DL94" i="6"/>
  <c r="DM94" i="6"/>
  <c r="DN94" i="6"/>
  <c r="DO94" i="6"/>
  <c r="DP94" i="6"/>
  <c r="DQ94" i="6"/>
  <c r="DR94" i="6"/>
  <c r="DS94" i="6"/>
  <c r="DT94" i="6"/>
  <c r="DU94" i="6"/>
  <c r="DV94" i="6"/>
  <c r="DW94" i="6"/>
  <c r="DX94" i="6"/>
  <c r="DY94" i="6"/>
  <c r="DZ94" i="6"/>
  <c r="EA94" i="6"/>
  <c r="EB94" i="6"/>
  <c r="EC94" i="6"/>
  <c r="ED94" i="6"/>
  <c r="EE94" i="6"/>
  <c r="EF94" i="6"/>
  <c r="EG94" i="6"/>
  <c r="EH94" i="6"/>
  <c r="EI94" i="6"/>
  <c r="EJ94" i="6"/>
  <c r="EK94" i="6"/>
  <c r="EL94" i="6"/>
  <c r="EM94" i="6"/>
  <c r="EN94" i="6"/>
  <c r="EO94" i="6"/>
  <c r="EP94" i="6"/>
  <c r="EQ94" i="6"/>
  <c r="AV93" i="6"/>
  <c r="AW93" i="6"/>
  <c r="AX93" i="6"/>
  <c r="AY93" i="6"/>
  <c r="AZ93" i="6"/>
  <c r="BA93" i="6"/>
  <c r="BB93" i="6"/>
  <c r="BC93" i="6"/>
  <c r="BD93" i="6"/>
  <c r="BE93" i="6"/>
  <c r="BF93" i="6"/>
  <c r="BG93" i="6"/>
  <c r="BH93" i="6"/>
  <c r="BI93" i="6"/>
  <c r="BJ93" i="6"/>
  <c r="BK93" i="6"/>
  <c r="BL93" i="6"/>
  <c r="BM93" i="6"/>
  <c r="BN93" i="6"/>
  <c r="BO93" i="6"/>
  <c r="BP93" i="6"/>
  <c r="BQ93" i="6"/>
  <c r="BR93" i="6"/>
  <c r="BS93" i="6"/>
  <c r="BT93" i="6"/>
  <c r="BU93" i="6"/>
  <c r="BV93" i="6"/>
  <c r="BW93" i="6"/>
  <c r="BX93" i="6"/>
  <c r="BY93" i="6"/>
  <c r="BZ93" i="6"/>
  <c r="CA93" i="6"/>
  <c r="CB93" i="6"/>
  <c r="CC93" i="6"/>
  <c r="CD93" i="6"/>
  <c r="CE93" i="6"/>
  <c r="CF93" i="6"/>
  <c r="CG93" i="6"/>
  <c r="CH93" i="6"/>
  <c r="CI93" i="6"/>
  <c r="CJ93" i="6"/>
  <c r="CK93" i="6"/>
  <c r="CL93" i="6"/>
  <c r="CM93" i="6"/>
  <c r="CN93" i="6"/>
  <c r="CO93" i="6"/>
  <c r="CP93" i="6"/>
  <c r="CQ93" i="6"/>
  <c r="CR93" i="6"/>
  <c r="CS93" i="6"/>
  <c r="CT93" i="6"/>
  <c r="CU93" i="6"/>
  <c r="CV93" i="6"/>
  <c r="CW93" i="6"/>
  <c r="CX93" i="6"/>
  <c r="CY93" i="6"/>
  <c r="CZ93" i="6"/>
  <c r="DA93" i="6"/>
  <c r="DB93" i="6"/>
  <c r="DC93" i="6"/>
  <c r="DD93" i="6"/>
  <c r="DE93" i="6"/>
  <c r="DF93" i="6"/>
  <c r="DG93" i="6"/>
  <c r="DH93" i="6"/>
  <c r="DI93" i="6"/>
  <c r="DJ93" i="6"/>
  <c r="DK93" i="6"/>
  <c r="DL93" i="6"/>
  <c r="DM93" i="6"/>
  <c r="DN93" i="6"/>
  <c r="DO93" i="6"/>
  <c r="DP93" i="6"/>
  <c r="DQ93" i="6"/>
  <c r="DR93" i="6"/>
  <c r="DS93" i="6"/>
  <c r="DT93" i="6"/>
  <c r="DU93" i="6"/>
  <c r="DV93" i="6"/>
  <c r="DW93" i="6"/>
  <c r="DX93" i="6"/>
  <c r="DY93" i="6"/>
  <c r="DZ93" i="6"/>
  <c r="EA93" i="6"/>
  <c r="EB93" i="6"/>
  <c r="EC93" i="6"/>
  <c r="ED93" i="6"/>
  <c r="EE93" i="6"/>
  <c r="EF93" i="6"/>
  <c r="EG93" i="6"/>
  <c r="EH93" i="6"/>
  <c r="EI93" i="6"/>
  <c r="EJ93" i="6"/>
  <c r="EK93" i="6"/>
  <c r="EL93" i="6"/>
  <c r="EM93" i="6"/>
  <c r="EN93" i="6"/>
  <c r="EO93" i="6"/>
  <c r="EP93" i="6"/>
  <c r="EQ93" i="6"/>
  <c r="AV92" i="6"/>
  <c r="AW92" i="6"/>
  <c r="AX92" i="6"/>
  <c r="AY92" i="6"/>
  <c r="AZ92" i="6"/>
  <c r="BA92" i="6"/>
  <c r="BB92" i="6"/>
  <c r="BC92" i="6"/>
  <c r="BD92" i="6"/>
  <c r="BE92" i="6"/>
  <c r="BF92" i="6"/>
  <c r="BG92" i="6"/>
  <c r="BH92" i="6"/>
  <c r="BI92" i="6"/>
  <c r="BJ92" i="6"/>
  <c r="BK92" i="6"/>
  <c r="BL92" i="6"/>
  <c r="BM92" i="6"/>
  <c r="BN92" i="6"/>
  <c r="BO92" i="6"/>
  <c r="BP92" i="6"/>
  <c r="BQ92" i="6"/>
  <c r="BR92" i="6"/>
  <c r="BS92" i="6"/>
  <c r="BT92" i="6"/>
  <c r="BU92" i="6"/>
  <c r="BV92" i="6"/>
  <c r="BW92" i="6"/>
  <c r="BX92" i="6"/>
  <c r="BY92" i="6"/>
  <c r="BZ92" i="6"/>
  <c r="CA92" i="6"/>
  <c r="CB92" i="6"/>
  <c r="CC92" i="6"/>
  <c r="CD92" i="6"/>
  <c r="CE92" i="6"/>
  <c r="CF92" i="6"/>
  <c r="CG92" i="6"/>
  <c r="CH92" i="6"/>
  <c r="CI92" i="6"/>
  <c r="CJ92" i="6"/>
  <c r="CK92" i="6"/>
  <c r="CL92" i="6"/>
  <c r="CM92" i="6"/>
  <c r="CN92" i="6"/>
  <c r="CO92" i="6"/>
  <c r="CP92" i="6"/>
  <c r="CQ92" i="6"/>
  <c r="CR92" i="6"/>
  <c r="CS92" i="6"/>
  <c r="CT92" i="6"/>
  <c r="CU92" i="6"/>
  <c r="CV92" i="6"/>
  <c r="CW92" i="6"/>
  <c r="CX92" i="6"/>
  <c r="CY92" i="6"/>
  <c r="CZ92" i="6"/>
  <c r="DA92" i="6"/>
  <c r="DB92" i="6"/>
  <c r="DC92" i="6"/>
  <c r="DD92" i="6"/>
  <c r="DE92" i="6"/>
  <c r="DF92" i="6"/>
  <c r="DG92" i="6"/>
  <c r="DH92" i="6"/>
  <c r="DI92" i="6"/>
  <c r="DJ92" i="6"/>
  <c r="DK92" i="6"/>
  <c r="DL92" i="6"/>
  <c r="DM92" i="6"/>
  <c r="DN92" i="6"/>
  <c r="DO92" i="6"/>
  <c r="DP92" i="6"/>
  <c r="DQ92" i="6"/>
  <c r="DR92" i="6"/>
  <c r="DS92" i="6"/>
  <c r="DT92" i="6"/>
  <c r="DU92" i="6"/>
  <c r="DV92" i="6"/>
  <c r="DW92" i="6"/>
  <c r="DX92" i="6"/>
  <c r="DY92" i="6"/>
  <c r="DZ92" i="6"/>
  <c r="EA92" i="6"/>
  <c r="EB92" i="6"/>
  <c r="EC92" i="6"/>
  <c r="ED92" i="6"/>
  <c r="EE92" i="6"/>
  <c r="EF92" i="6"/>
  <c r="EG92" i="6"/>
  <c r="EH92" i="6"/>
  <c r="EI92" i="6"/>
  <c r="EJ92" i="6"/>
  <c r="EK92" i="6"/>
  <c r="EL92" i="6"/>
  <c r="EM92" i="6"/>
  <c r="EN92" i="6"/>
  <c r="EO92" i="6"/>
  <c r="EP92" i="6"/>
  <c r="EQ92" i="6"/>
  <c r="AV91" i="6"/>
  <c r="AW91" i="6"/>
  <c r="AX91" i="6"/>
  <c r="AY91" i="6"/>
  <c r="AZ91" i="6"/>
  <c r="BA91" i="6"/>
  <c r="BB91" i="6"/>
  <c r="BC91" i="6"/>
  <c r="BD91" i="6"/>
  <c r="BE91" i="6"/>
  <c r="BF91" i="6"/>
  <c r="BG91" i="6"/>
  <c r="BH91" i="6"/>
  <c r="BI91" i="6"/>
  <c r="BJ91" i="6"/>
  <c r="BK91" i="6"/>
  <c r="BL91" i="6"/>
  <c r="BM91" i="6"/>
  <c r="BN91" i="6"/>
  <c r="BO91" i="6"/>
  <c r="BP91" i="6"/>
  <c r="BQ91" i="6"/>
  <c r="BR91" i="6"/>
  <c r="BS91" i="6"/>
  <c r="BT91" i="6"/>
  <c r="BU91" i="6"/>
  <c r="BV91" i="6"/>
  <c r="BW91" i="6"/>
  <c r="BX91" i="6"/>
  <c r="BY91" i="6"/>
  <c r="BZ91" i="6"/>
  <c r="CA91" i="6"/>
  <c r="CB91" i="6"/>
  <c r="CC91" i="6"/>
  <c r="CD91" i="6"/>
  <c r="CE91" i="6"/>
  <c r="CF91" i="6"/>
  <c r="CG91" i="6"/>
  <c r="CH91" i="6"/>
  <c r="CI91" i="6"/>
  <c r="CJ91" i="6"/>
  <c r="CK91" i="6"/>
  <c r="CL91" i="6"/>
  <c r="CM91" i="6"/>
  <c r="CN91" i="6"/>
  <c r="CO91" i="6"/>
  <c r="CP91" i="6"/>
  <c r="CQ91" i="6"/>
  <c r="CR91" i="6"/>
  <c r="CS91" i="6"/>
  <c r="CT91" i="6"/>
  <c r="CU91" i="6"/>
  <c r="CV91" i="6"/>
  <c r="CW91" i="6"/>
  <c r="CX91" i="6"/>
  <c r="CY91" i="6"/>
  <c r="CZ91" i="6"/>
  <c r="DA91" i="6"/>
  <c r="DB91" i="6"/>
  <c r="DC91" i="6"/>
  <c r="DD91" i="6"/>
  <c r="DE91" i="6"/>
  <c r="DF91" i="6"/>
  <c r="DG91" i="6"/>
  <c r="DH91" i="6"/>
  <c r="DI91" i="6"/>
  <c r="DJ91" i="6"/>
  <c r="DK91" i="6"/>
  <c r="DL91" i="6"/>
  <c r="DM91" i="6"/>
  <c r="DN91" i="6"/>
  <c r="DO91" i="6"/>
  <c r="DP91" i="6"/>
  <c r="DQ91" i="6"/>
  <c r="DR91" i="6"/>
  <c r="DS91" i="6"/>
  <c r="DT91" i="6"/>
  <c r="DU91" i="6"/>
  <c r="DV91" i="6"/>
  <c r="DW91" i="6"/>
  <c r="DX91" i="6"/>
  <c r="DY91" i="6"/>
  <c r="DZ91" i="6"/>
  <c r="EA91" i="6"/>
  <c r="EB91" i="6"/>
  <c r="EC91" i="6"/>
  <c r="ED91" i="6"/>
  <c r="EE91" i="6"/>
  <c r="EF91" i="6"/>
  <c r="EG91" i="6"/>
  <c r="EH91" i="6"/>
  <c r="EI91" i="6"/>
  <c r="EJ91" i="6"/>
  <c r="EK91" i="6"/>
  <c r="EL91" i="6"/>
  <c r="EM91" i="6"/>
  <c r="EN91" i="6"/>
  <c r="EO91" i="6"/>
  <c r="EP91" i="6"/>
  <c r="EQ91" i="6"/>
  <c r="AV90" i="6"/>
  <c r="AW90" i="6"/>
  <c r="AX90" i="6"/>
  <c r="AY90" i="6"/>
  <c r="AZ90" i="6"/>
  <c r="BA90" i="6"/>
  <c r="BB90" i="6"/>
  <c r="BC90" i="6"/>
  <c r="BD90" i="6"/>
  <c r="BE90" i="6"/>
  <c r="BF90" i="6"/>
  <c r="BG90" i="6"/>
  <c r="BH90" i="6"/>
  <c r="BI90" i="6"/>
  <c r="BJ90" i="6"/>
  <c r="BK90" i="6"/>
  <c r="BL90" i="6"/>
  <c r="BM90" i="6"/>
  <c r="BN90" i="6"/>
  <c r="BO90" i="6"/>
  <c r="BP90" i="6"/>
  <c r="BQ90" i="6"/>
  <c r="BR90" i="6"/>
  <c r="BS90" i="6"/>
  <c r="BT90" i="6"/>
  <c r="BU90" i="6"/>
  <c r="BV90" i="6"/>
  <c r="BW90" i="6"/>
  <c r="BX90" i="6"/>
  <c r="BY90" i="6"/>
  <c r="BZ90" i="6"/>
  <c r="CA90" i="6"/>
  <c r="CB90" i="6"/>
  <c r="CC90" i="6"/>
  <c r="CD90" i="6"/>
  <c r="CE90" i="6"/>
  <c r="CF90" i="6"/>
  <c r="CG90" i="6"/>
  <c r="CH90" i="6"/>
  <c r="CI90" i="6"/>
  <c r="CJ90" i="6"/>
  <c r="CK90" i="6"/>
  <c r="CL90" i="6"/>
  <c r="CM90" i="6"/>
  <c r="CN90" i="6"/>
  <c r="CO90" i="6"/>
  <c r="CP90" i="6"/>
  <c r="CQ90" i="6"/>
  <c r="CR90" i="6"/>
  <c r="CS90" i="6"/>
  <c r="CT90" i="6"/>
  <c r="CU90" i="6"/>
  <c r="CV90" i="6"/>
  <c r="CW90" i="6"/>
  <c r="CX90" i="6"/>
  <c r="CY90" i="6"/>
  <c r="CZ90" i="6"/>
  <c r="DA90" i="6"/>
  <c r="DB90" i="6"/>
  <c r="DC90" i="6"/>
  <c r="DD90" i="6"/>
  <c r="DE90" i="6"/>
  <c r="DF90" i="6"/>
  <c r="DG90" i="6"/>
  <c r="DH90" i="6"/>
  <c r="DI90" i="6"/>
  <c r="DJ90" i="6"/>
  <c r="DK90" i="6"/>
  <c r="DL90" i="6"/>
  <c r="DM90" i="6"/>
  <c r="DN90" i="6"/>
  <c r="DO90" i="6"/>
  <c r="DP90" i="6"/>
  <c r="DQ90" i="6"/>
  <c r="DR90" i="6"/>
  <c r="DS90" i="6"/>
  <c r="DT90" i="6"/>
  <c r="DU90" i="6"/>
  <c r="DV90" i="6"/>
  <c r="DW90" i="6"/>
  <c r="DX90" i="6"/>
  <c r="DY90" i="6"/>
  <c r="DZ90" i="6"/>
  <c r="EA90" i="6"/>
  <c r="EB90" i="6"/>
  <c r="EC90" i="6"/>
  <c r="ED90" i="6"/>
  <c r="EE90" i="6"/>
  <c r="EF90" i="6"/>
  <c r="EG90" i="6"/>
  <c r="EH90" i="6"/>
  <c r="EI90" i="6"/>
  <c r="EJ90" i="6"/>
  <c r="EK90" i="6"/>
  <c r="EL90" i="6"/>
  <c r="EM90" i="6"/>
  <c r="EN90" i="6"/>
  <c r="EO90" i="6"/>
  <c r="EP90" i="6"/>
  <c r="EQ90" i="6"/>
  <c r="AV89" i="6"/>
  <c r="AW89" i="6"/>
  <c r="AX89" i="6"/>
  <c r="AY89" i="6"/>
  <c r="AZ89" i="6"/>
  <c r="BA89" i="6"/>
  <c r="BB89" i="6"/>
  <c r="BC89" i="6"/>
  <c r="BD89" i="6"/>
  <c r="BE89" i="6"/>
  <c r="BF89" i="6"/>
  <c r="BG89" i="6"/>
  <c r="BH89" i="6"/>
  <c r="BI89" i="6"/>
  <c r="BJ89" i="6"/>
  <c r="BK89" i="6"/>
  <c r="BL89" i="6"/>
  <c r="BM89" i="6"/>
  <c r="BN89" i="6"/>
  <c r="BO89" i="6"/>
  <c r="BP89" i="6"/>
  <c r="BQ89" i="6"/>
  <c r="BR89" i="6"/>
  <c r="BS89" i="6"/>
  <c r="BT89" i="6"/>
  <c r="BU89" i="6"/>
  <c r="BV89" i="6"/>
  <c r="BW89" i="6"/>
  <c r="BX89" i="6"/>
  <c r="BY89" i="6"/>
  <c r="BZ89" i="6"/>
  <c r="CA89" i="6"/>
  <c r="CB89" i="6"/>
  <c r="CC89" i="6"/>
  <c r="CD89" i="6"/>
  <c r="CE89" i="6"/>
  <c r="CF89" i="6"/>
  <c r="CG89" i="6"/>
  <c r="CH89" i="6"/>
  <c r="CI89" i="6"/>
  <c r="CJ89" i="6"/>
  <c r="CK89" i="6"/>
  <c r="CL89" i="6"/>
  <c r="CM89" i="6"/>
  <c r="CN89" i="6"/>
  <c r="CO89" i="6"/>
  <c r="CP89" i="6"/>
  <c r="CQ89" i="6"/>
  <c r="CR89" i="6"/>
  <c r="CS89" i="6"/>
  <c r="CT89" i="6"/>
  <c r="CU89" i="6"/>
  <c r="CV89" i="6"/>
  <c r="CW89" i="6"/>
  <c r="CX89" i="6"/>
  <c r="CY89" i="6"/>
  <c r="CZ89" i="6"/>
  <c r="DA89" i="6"/>
  <c r="DB89" i="6"/>
  <c r="DC89" i="6"/>
  <c r="DD89" i="6"/>
  <c r="DE89" i="6"/>
  <c r="DF89" i="6"/>
  <c r="DG89" i="6"/>
  <c r="DH89" i="6"/>
  <c r="DI89" i="6"/>
  <c r="DJ89" i="6"/>
  <c r="DK89" i="6"/>
  <c r="DL89" i="6"/>
  <c r="DM89" i="6"/>
  <c r="DN89" i="6"/>
  <c r="DO89" i="6"/>
  <c r="DP89" i="6"/>
  <c r="DQ89" i="6"/>
  <c r="DR89" i="6"/>
  <c r="DS89" i="6"/>
  <c r="DT89" i="6"/>
  <c r="DU89" i="6"/>
  <c r="DV89" i="6"/>
  <c r="DW89" i="6"/>
  <c r="DX89" i="6"/>
  <c r="DY89" i="6"/>
  <c r="DZ89" i="6"/>
  <c r="EA89" i="6"/>
  <c r="EB89" i="6"/>
  <c r="EC89" i="6"/>
  <c r="ED89" i="6"/>
  <c r="EE89" i="6"/>
  <c r="EF89" i="6"/>
  <c r="EG89" i="6"/>
  <c r="EH89" i="6"/>
  <c r="EI89" i="6"/>
  <c r="EJ89" i="6"/>
  <c r="EK89" i="6"/>
  <c r="EL89" i="6"/>
  <c r="EM89" i="6"/>
  <c r="EN89" i="6"/>
  <c r="EO89" i="6"/>
  <c r="EP89" i="6"/>
  <c r="EQ89" i="6"/>
  <c r="AV88" i="6"/>
  <c r="AW88" i="6"/>
  <c r="AX88" i="6"/>
  <c r="AY88" i="6"/>
  <c r="AZ88" i="6"/>
  <c r="BA88" i="6"/>
  <c r="BB88" i="6"/>
  <c r="BC88" i="6"/>
  <c r="BD88" i="6"/>
  <c r="BE88" i="6"/>
  <c r="BF88" i="6"/>
  <c r="BG88" i="6"/>
  <c r="BH88" i="6"/>
  <c r="BI88" i="6"/>
  <c r="BJ88" i="6"/>
  <c r="BK88" i="6"/>
  <c r="BL88" i="6"/>
  <c r="BM88" i="6"/>
  <c r="BN88" i="6"/>
  <c r="BO88" i="6"/>
  <c r="BP88" i="6"/>
  <c r="BQ88" i="6"/>
  <c r="BR88" i="6"/>
  <c r="BS88" i="6"/>
  <c r="BT88" i="6"/>
  <c r="BU88" i="6"/>
  <c r="BV88" i="6"/>
  <c r="BW88" i="6"/>
  <c r="BX88" i="6"/>
  <c r="BY88" i="6"/>
  <c r="BZ88" i="6"/>
  <c r="CA88" i="6"/>
  <c r="CB88" i="6"/>
  <c r="CC88" i="6"/>
  <c r="CD88" i="6"/>
  <c r="CE88" i="6"/>
  <c r="CF88" i="6"/>
  <c r="CG88" i="6"/>
  <c r="CH88" i="6"/>
  <c r="CI88" i="6"/>
  <c r="CJ88" i="6"/>
  <c r="CK88" i="6"/>
  <c r="CL88" i="6"/>
  <c r="CM88" i="6"/>
  <c r="CN88" i="6"/>
  <c r="CO88" i="6"/>
  <c r="CP88" i="6"/>
  <c r="CQ88" i="6"/>
  <c r="CR88" i="6"/>
  <c r="CS88" i="6"/>
  <c r="CT88" i="6"/>
  <c r="CU88" i="6"/>
  <c r="CV88" i="6"/>
  <c r="CW88" i="6"/>
  <c r="CX88" i="6"/>
  <c r="CY88" i="6"/>
  <c r="CZ88" i="6"/>
  <c r="DA88" i="6"/>
  <c r="DB88" i="6"/>
  <c r="DC88" i="6"/>
  <c r="DD88" i="6"/>
  <c r="DE88" i="6"/>
  <c r="DF88" i="6"/>
  <c r="DG88" i="6"/>
  <c r="DH88" i="6"/>
  <c r="DI88" i="6"/>
  <c r="DJ88" i="6"/>
  <c r="DK88" i="6"/>
  <c r="DL88" i="6"/>
  <c r="DM88" i="6"/>
  <c r="DN88" i="6"/>
  <c r="DO88" i="6"/>
  <c r="DP88" i="6"/>
  <c r="DQ88" i="6"/>
  <c r="DR88" i="6"/>
  <c r="DS88" i="6"/>
  <c r="DT88" i="6"/>
  <c r="DU88" i="6"/>
  <c r="DV88" i="6"/>
  <c r="DW88" i="6"/>
  <c r="DX88" i="6"/>
  <c r="DY88" i="6"/>
  <c r="DZ88" i="6"/>
  <c r="EA88" i="6"/>
  <c r="EB88" i="6"/>
  <c r="EC88" i="6"/>
  <c r="ED88" i="6"/>
  <c r="EE88" i="6"/>
  <c r="EF88" i="6"/>
  <c r="EG88" i="6"/>
  <c r="EH88" i="6"/>
  <c r="EI88" i="6"/>
  <c r="EJ88" i="6"/>
  <c r="EK88" i="6"/>
  <c r="EL88" i="6"/>
  <c r="EM88" i="6"/>
  <c r="EN88" i="6"/>
  <c r="EO88" i="6"/>
  <c r="EP88" i="6"/>
  <c r="EQ88" i="6"/>
  <c r="AV87" i="6"/>
  <c r="AW87" i="6"/>
  <c r="AX87" i="6"/>
  <c r="AY87" i="6"/>
  <c r="AZ87" i="6"/>
  <c r="BA87" i="6"/>
  <c r="BB87" i="6"/>
  <c r="BC87" i="6"/>
  <c r="BD87" i="6"/>
  <c r="BE87" i="6"/>
  <c r="BF87" i="6"/>
  <c r="BG87" i="6"/>
  <c r="BH87" i="6"/>
  <c r="BI87" i="6"/>
  <c r="BJ87" i="6"/>
  <c r="BK87" i="6"/>
  <c r="BL87" i="6"/>
  <c r="BM87" i="6"/>
  <c r="BN87" i="6"/>
  <c r="BO87" i="6"/>
  <c r="BP87" i="6"/>
  <c r="BQ87" i="6"/>
  <c r="BR87" i="6"/>
  <c r="BS87" i="6"/>
  <c r="BT87" i="6"/>
  <c r="BU87" i="6"/>
  <c r="BV87" i="6"/>
  <c r="BW87" i="6"/>
  <c r="BX87" i="6"/>
  <c r="BY87" i="6"/>
  <c r="BZ87" i="6"/>
  <c r="CA87" i="6"/>
  <c r="CB87" i="6"/>
  <c r="CC87" i="6"/>
  <c r="CD87" i="6"/>
  <c r="CE87" i="6"/>
  <c r="CF87" i="6"/>
  <c r="CG87" i="6"/>
  <c r="CH87" i="6"/>
  <c r="CI87" i="6"/>
  <c r="CJ87" i="6"/>
  <c r="CK87" i="6"/>
  <c r="CL87" i="6"/>
  <c r="CM87" i="6"/>
  <c r="CN87" i="6"/>
  <c r="CO87" i="6"/>
  <c r="CP87" i="6"/>
  <c r="CQ87" i="6"/>
  <c r="CR87" i="6"/>
  <c r="CS87" i="6"/>
  <c r="CT87" i="6"/>
  <c r="CU87" i="6"/>
  <c r="CV87" i="6"/>
  <c r="CW87" i="6"/>
  <c r="CX87" i="6"/>
  <c r="CY87" i="6"/>
  <c r="CZ87" i="6"/>
  <c r="DA87" i="6"/>
  <c r="DB87" i="6"/>
  <c r="DC87" i="6"/>
  <c r="DD87" i="6"/>
  <c r="DE87" i="6"/>
  <c r="DF87" i="6"/>
  <c r="DG87" i="6"/>
  <c r="DH87" i="6"/>
  <c r="DI87" i="6"/>
  <c r="DJ87" i="6"/>
  <c r="DK87" i="6"/>
  <c r="DL87" i="6"/>
  <c r="DM87" i="6"/>
  <c r="DN87" i="6"/>
  <c r="DO87" i="6"/>
  <c r="DP87" i="6"/>
  <c r="DQ87" i="6"/>
  <c r="DR87" i="6"/>
  <c r="DS87" i="6"/>
  <c r="DT87" i="6"/>
  <c r="DU87" i="6"/>
  <c r="DV87" i="6"/>
  <c r="DW87" i="6"/>
  <c r="DX87" i="6"/>
  <c r="DY87" i="6"/>
  <c r="DZ87" i="6"/>
  <c r="EA87" i="6"/>
  <c r="EB87" i="6"/>
  <c r="EC87" i="6"/>
  <c r="ED87" i="6"/>
  <c r="EE87" i="6"/>
  <c r="EF87" i="6"/>
  <c r="EG87" i="6"/>
  <c r="EH87" i="6"/>
  <c r="EI87" i="6"/>
  <c r="EJ87" i="6"/>
  <c r="EK87" i="6"/>
  <c r="EL87" i="6"/>
  <c r="EM87" i="6"/>
  <c r="EN87" i="6"/>
  <c r="EO87" i="6"/>
  <c r="EP87" i="6"/>
  <c r="EQ87" i="6"/>
  <c r="AV86" i="6"/>
  <c r="AW86" i="6"/>
  <c r="AX86" i="6"/>
  <c r="AY86" i="6"/>
  <c r="AZ86" i="6"/>
  <c r="BA86" i="6"/>
  <c r="BB86" i="6"/>
  <c r="BC86" i="6"/>
  <c r="BD86" i="6"/>
  <c r="BE86" i="6"/>
  <c r="BF86" i="6"/>
  <c r="BG86" i="6"/>
  <c r="BH86" i="6"/>
  <c r="BI86" i="6"/>
  <c r="BJ86" i="6"/>
  <c r="BK86" i="6"/>
  <c r="BL86" i="6"/>
  <c r="BM86" i="6"/>
  <c r="BN86" i="6"/>
  <c r="BO86" i="6"/>
  <c r="BP86" i="6"/>
  <c r="BQ86" i="6"/>
  <c r="BR86" i="6"/>
  <c r="BS86" i="6"/>
  <c r="BT86" i="6"/>
  <c r="BU86" i="6"/>
  <c r="BV86" i="6"/>
  <c r="BW86" i="6"/>
  <c r="BX86" i="6"/>
  <c r="BY86" i="6"/>
  <c r="BZ86" i="6"/>
  <c r="CA86" i="6"/>
  <c r="CB86" i="6"/>
  <c r="CC86" i="6"/>
  <c r="CD86" i="6"/>
  <c r="CE86" i="6"/>
  <c r="CF86" i="6"/>
  <c r="CG86" i="6"/>
  <c r="CH86" i="6"/>
  <c r="CI86" i="6"/>
  <c r="CJ86" i="6"/>
  <c r="CK86" i="6"/>
  <c r="CL86" i="6"/>
  <c r="CM86" i="6"/>
  <c r="CN86" i="6"/>
  <c r="CO86" i="6"/>
  <c r="CP86" i="6"/>
  <c r="CQ86" i="6"/>
  <c r="CR86" i="6"/>
  <c r="CS86" i="6"/>
  <c r="CT86" i="6"/>
  <c r="CU86" i="6"/>
  <c r="CV86" i="6"/>
  <c r="CW86" i="6"/>
  <c r="CX86" i="6"/>
  <c r="CY86" i="6"/>
  <c r="CZ86" i="6"/>
  <c r="DA86" i="6"/>
  <c r="DB86" i="6"/>
  <c r="DC86" i="6"/>
  <c r="DD86" i="6"/>
  <c r="DE86" i="6"/>
  <c r="DF86" i="6"/>
  <c r="DG86" i="6"/>
  <c r="DH86" i="6"/>
  <c r="DI86" i="6"/>
  <c r="DJ86" i="6"/>
  <c r="DK86" i="6"/>
  <c r="DL86" i="6"/>
  <c r="DM86" i="6"/>
  <c r="DN86" i="6"/>
  <c r="DO86" i="6"/>
  <c r="DP86" i="6"/>
  <c r="DQ86" i="6"/>
  <c r="DR86" i="6"/>
  <c r="DS86" i="6"/>
  <c r="DT86" i="6"/>
  <c r="DU86" i="6"/>
  <c r="DV86" i="6"/>
  <c r="DW86" i="6"/>
  <c r="DX86" i="6"/>
  <c r="DY86" i="6"/>
  <c r="DZ86" i="6"/>
  <c r="EA86" i="6"/>
  <c r="EB86" i="6"/>
  <c r="EC86" i="6"/>
  <c r="ED86" i="6"/>
  <c r="EE86" i="6"/>
  <c r="EF86" i="6"/>
  <c r="EG86" i="6"/>
  <c r="EH86" i="6"/>
  <c r="EI86" i="6"/>
  <c r="EJ86" i="6"/>
  <c r="EK86" i="6"/>
  <c r="EL86" i="6"/>
  <c r="EM86" i="6"/>
  <c r="EN86" i="6"/>
  <c r="EO86" i="6"/>
  <c r="EP86" i="6"/>
  <c r="EQ86" i="6"/>
  <c r="AV85" i="6"/>
  <c r="AW85" i="6"/>
  <c r="AX85" i="6"/>
  <c r="AY85" i="6"/>
  <c r="AZ85" i="6"/>
  <c r="BA85" i="6"/>
  <c r="BB85" i="6"/>
  <c r="BC85" i="6"/>
  <c r="BD85" i="6"/>
  <c r="BE85" i="6"/>
  <c r="BF85" i="6"/>
  <c r="BG85" i="6"/>
  <c r="BH85" i="6"/>
  <c r="BI85" i="6"/>
  <c r="BJ85" i="6"/>
  <c r="BK85" i="6"/>
  <c r="BL85" i="6"/>
  <c r="BM85" i="6"/>
  <c r="BN85" i="6"/>
  <c r="BO85" i="6"/>
  <c r="BP85" i="6"/>
  <c r="BQ85" i="6"/>
  <c r="BR85" i="6"/>
  <c r="BS85" i="6"/>
  <c r="BT85" i="6"/>
  <c r="BU85" i="6"/>
  <c r="BV85" i="6"/>
  <c r="BW85" i="6"/>
  <c r="BX85" i="6"/>
  <c r="BY85" i="6"/>
  <c r="BZ85" i="6"/>
  <c r="CA85" i="6"/>
  <c r="CB85" i="6"/>
  <c r="CC85" i="6"/>
  <c r="CD85" i="6"/>
  <c r="CE85" i="6"/>
  <c r="CF85" i="6"/>
  <c r="CG85" i="6"/>
  <c r="CH85" i="6"/>
  <c r="CI85" i="6"/>
  <c r="CJ85" i="6"/>
  <c r="CK85" i="6"/>
  <c r="CL85" i="6"/>
  <c r="CM85" i="6"/>
  <c r="CN85" i="6"/>
  <c r="CO85" i="6"/>
  <c r="CP85" i="6"/>
  <c r="CQ85" i="6"/>
  <c r="CR85" i="6"/>
  <c r="CS85" i="6"/>
  <c r="CT85" i="6"/>
  <c r="CU85" i="6"/>
  <c r="CV85" i="6"/>
  <c r="CW85" i="6"/>
  <c r="CX85" i="6"/>
  <c r="CY85" i="6"/>
  <c r="CZ85" i="6"/>
  <c r="DA85" i="6"/>
  <c r="DB85" i="6"/>
  <c r="DC85" i="6"/>
  <c r="DD85" i="6"/>
  <c r="DE85" i="6"/>
  <c r="DF85" i="6"/>
  <c r="DG85" i="6"/>
  <c r="DH85" i="6"/>
  <c r="DI85" i="6"/>
  <c r="DJ85" i="6"/>
  <c r="DK85" i="6"/>
  <c r="DL85" i="6"/>
  <c r="DM85" i="6"/>
  <c r="DN85" i="6"/>
  <c r="DO85" i="6"/>
  <c r="DP85" i="6"/>
  <c r="DQ85" i="6"/>
  <c r="DR85" i="6"/>
  <c r="DS85" i="6"/>
  <c r="DT85" i="6"/>
  <c r="DU85" i="6"/>
  <c r="DV85" i="6"/>
  <c r="DW85" i="6"/>
  <c r="DX85" i="6"/>
  <c r="DY85" i="6"/>
  <c r="DZ85" i="6"/>
  <c r="EA85" i="6"/>
  <c r="EB85" i="6"/>
  <c r="EC85" i="6"/>
  <c r="ED85" i="6"/>
  <c r="EE85" i="6"/>
  <c r="EF85" i="6"/>
  <c r="EG85" i="6"/>
  <c r="EH85" i="6"/>
  <c r="EI85" i="6"/>
  <c r="EJ85" i="6"/>
  <c r="EK85" i="6"/>
  <c r="EL85" i="6"/>
  <c r="EM85" i="6"/>
  <c r="EN85" i="6"/>
  <c r="EO85" i="6"/>
  <c r="EP85" i="6"/>
  <c r="EQ85" i="6"/>
  <c r="AV84" i="6"/>
  <c r="AW84" i="6"/>
  <c r="AX84" i="6"/>
  <c r="AY84" i="6"/>
  <c r="AZ84" i="6"/>
  <c r="BA84" i="6"/>
  <c r="BB84" i="6"/>
  <c r="BC84" i="6"/>
  <c r="BD84" i="6"/>
  <c r="BE84" i="6"/>
  <c r="BF84" i="6"/>
  <c r="BG84" i="6"/>
  <c r="BH84" i="6"/>
  <c r="BI84" i="6"/>
  <c r="BJ84" i="6"/>
  <c r="BK84" i="6"/>
  <c r="BL84" i="6"/>
  <c r="BM84" i="6"/>
  <c r="BN84" i="6"/>
  <c r="BO84" i="6"/>
  <c r="BP84" i="6"/>
  <c r="BQ84" i="6"/>
  <c r="BR84" i="6"/>
  <c r="BS84" i="6"/>
  <c r="BT84" i="6"/>
  <c r="BU84" i="6"/>
  <c r="BV84" i="6"/>
  <c r="BW84" i="6"/>
  <c r="BX84" i="6"/>
  <c r="BY84" i="6"/>
  <c r="BZ84" i="6"/>
  <c r="CA84" i="6"/>
  <c r="CB84" i="6"/>
  <c r="CC84" i="6"/>
  <c r="CD84" i="6"/>
  <c r="CE84" i="6"/>
  <c r="CF84" i="6"/>
  <c r="CG84" i="6"/>
  <c r="CH84" i="6"/>
  <c r="CI84" i="6"/>
  <c r="CJ84" i="6"/>
  <c r="CK84" i="6"/>
  <c r="CL84" i="6"/>
  <c r="CM84" i="6"/>
  <c r="CN84" i="6"/>
  <c r="CO84" i="6"/>
  <c r="CP84" i="6"/>
  <c r="CQ84" i="6"/>
  <c r="CR84" i="6"/>
  <c r="CS84" i="6"/>
  <c r="CT84" i="6"/>
  <c r="CU84" i="6"/>
  <c r="CV84" i="6"/>
  <c r="CW84" i="6"/>
  <c r="CX84" i="6"/>
  <c r="CY84" i="6"/>
  <c r="CZ84" i="6"/>
  <c r="DA84" i="6"/>
  <c r="DB84" i="6"/>
  <c r="DC84" i="6"/>
  <c r="DD84" i="6"/>
  <c r="DE84" i="6"/>
  <c r="DF84" i="6"/>
  <c r="DG84" i="6"/>
  <c r="DH84" i="6"/>
  <c r="DI84" i="6"/>
  <c r="DJ84" i="6"/>
  <c r="DK84" i="6"/>
  <c r="DL84" i="6"/>
  <c r="DM84" i="6"/>
  <c r="DN84" i="6"/>
  <c r="DO84" i="6"/>
  <c r="DP84" i="6"/>
  <c r="DQ84" i="6"/>
  <c r="DR84" i="6"/>
  <c r="DS84" i="6"/>
  <c r="DT84" i="6"/>
  <c r="DU84" i="6"/>
  <c r="DV84" i="6"/>
  <c r="DW84" i="6"/>
  <c r="DX84" i="6"/>
  <c r="DY84" i="6"/>
  <c r="DZ84" i="6"/>
  <c r="EA84" i="6"/>
  <c r="EB84" i="6"/>
  <c r="EC84" i="6"/>
  <c r="ED84" i="6"/>
  <c r="EE84" i="6"/>
  <c r="EF84" i="6"/>
  <c r="EG84" i="6"/>
  <c r="EH84" i="6"/>
  <c r="EI84" i="6"/>
  <c r="EJ84" i="6"/>
  <c r="EK84" i="6"/>
  <c r="EL84" i="6"/>
  <c r="EM84" i="6"/>
  <c r="EN84" i="6"/>
  <c r="EO84" i="6"/>
  <c r="EP84" i="6"/>
  <c r="EQ84" i="6"/>
  <c r="AV83" i="6"/>
  <c r="AW83" i="6"/>
  <c r="AX83" i="6"/>
  <c r="AY83" i="6"/>
  <c r="AZ83" i="6"/>
  <c r="BA83" i="6"/>
  <c r="BB83" i="6"/>
  <c r="BC83" i="6"/>
  <c r="BD83" i="6"/>
  <c r="BE83" i="6"/>
  <c r="BF83" i="6"/>
  <c r="BG83" i="6"/>
  <c r="BH83" i="6"/>
  <c r="BI83" i="6"/>
  <c r="BJ83" i="6"/>
  <c r="BK83" i="6"/>
  <c r="BL83" i="6"/>
  <c r="BM83" i="6"/>
  <c r="BN83" i="6"/>
  <c r="BO83" i="6"/>
  <c r="BP83" i="6"/>
  <c r="BQ83" i="6"/>
  <c r="BR83" i="6"/>
  <c r="BS83" i="6"/>
  <c r="BT83" i="6"/>
  <c r="BU83" i="6"/>
  <c r="BV83" i="6"/>
  <c r="BW83" i="6"/>
  <c r="BX83" i="6"/>
  <c r="BY83" i="6"/>
  <c r="BZ83" i="6"/>
  <c r="CA83" i="6"/>
  <c r="CB83" i="6"/>
  <c r="CC83" i="6"/>
  <c r="CD83" i="6"/>
  <c r="CE83" i="6"/>
  <c r="CF83" i="6"/>
  <c r="CG83" i="6"/>
  <c r="CH83" i="6"/>
  <c r="CI83" i="6"/>
  <c r="CJ83" i="6"/>
  <c r="CK83" i="6"/>
  <c r="CL83" i="6"/>
  <c r="CM83" i="6"/>
  <c r="CN83" i="6"/>
  <c r="CO83" i="6"/>
  <c r="CP83" i="6"/>
  <c r="CQ83" i="6"/>
  <c r="CR83" i="6"/>
  <c r="CS83" i="6"/>
  <c r="CT83" i="6"/>
  <c r="CU83" i="6"/>
  <c r="CV83" i="6"/>
  <c r="CW83" i="6"/>
  <c r="CX83" i="6"/>
  <c r="CY83" i="6"/>
  <c r="CZ83" i="6"/>
  <c r="DA83" i="6"/>
  <c r="DB83" i="6"/>
  <c r="DC83" i="6"/>
  <c r="DD83" i="6"/>
  <c r="DE83" i="6"/>
  <c r="DF83" i="6"/>
  <c r="DG83" i="6"/>
  <c r="DH83" i="6"/>
  <c r="DI83" i="6"/>
  <c r="DJ83" i="6"/>
  <c r="DK83" i="6"/>
  <c r="DL83" i="6"/>
  <c r="DM83" i="6"/>
  <c r="DN83" i="6"/>
  <c r="DO83" i="6"/>
  <c r="DP83" i="6"/>
  <c r="DQ83" i="6"/>
  <c r="DR83" i="6"/>
  <c r="DS83" i="6"/>
  <c r="DT83" i="6"/>
  <c r="DU83" i="6"/>
  <c r="DV83" i="6"/>
  <c r="DW83" i="6"/>
  <c r="DX83" i="6"/>
  <c r="DY83" i="6"/>
  <c r="DZ83" i="6"/>
  <c r="EA83" i="6"/>
  <c r="EB83" i="6"/>
  <c r="EC83" i="6"/>
  <c r="ED83" i="6"/>
  <c r="EE83" i="6"/>
  <c r="EF83" i="6"/>
  <c r="EG83" i="6"/>
  <c r="EH83" i="6"/>
  <c r="EI83" i="6"/>
  <c r="EJ83" i="6"/>
  <c r="EK83" i="6"/>
  <c r="EL83" i="6"/>
  <c r="EM83" i="6"/>
  <c r="EN83" i="6"/>
  <c r="EO83" i="6"/>
  <c r="EP83" i="6"/>
  <c r="EQ83" i="6"/>
  <c r="AV82" i="6"/>
  <c r="AW82" i="6"/>
  <c r="AX82" i="6"/>
  <c r="AY82" i="6"/>
  <c r="AZ82" i="6"/>
  <c r="BA82" i="6"/>
  <c r="BB82" i="6"/>
  <c r="BC82" i="6"/>
  <c r="BD82" i="6"/>
  <c r="BE82" i="6"/>
  <c r="BF82" i="6"/>
  <c r="BG82" i="6"/>
  <c r="BH82" i="6"/>
  <c r="BI82" i="6"/>
  <c r="BJ82" i="6"/>
  <c r="BK82" i="6"/>
  <c r="BL82" i="6"/>
  <c r="BM82" i="6"/>
  <c r="BN82" i="6"/>
  <c r="BO82" i="6"/>
  <c r="BP82" i="6"/>
  <c r="BQ82" i="6"/>
  <c r="BR82" i="6"/>
  <c r="BS82" i="6"/>
  <c r="BT82" i="6"/>
  <c r="BU82" i="6"/>
  <c r="BV82" i="6"/>
  <c r="BW82" i="6"/>
  <c r="BX82" i="6"/>
  <c r="BY82" i="6"/>
  <c r="BZ82" i="6"/>
  <c r="CA82" i="6"/>
  <c r="CB82" i="6"/>
  <c r="CC82" i="6"/>
  <c r="CD82" i="6"/>
  <c r="CE82" i="6"/>
  <c r="CF82" i="6"/>
  <c r="CG82" i="6"/>
  <c r="CH82" i="6"/>
  <c r="CI82" i="6"/>
  <c r="CJ82" i="6"/>
  <c r="CK82" i="6"/>
  <c r="CL82" i="6"/>
  <c r="CM82" i="6"/>
  <c r="CN82" i="6"/>
  <c r="CO82" i="6"/>
  <c r="CP82" i="6"/>
  <c r="CQ82" i="6"/>
  <c r="CR82" i="6"/>
  <c r="CS82" i="6"/>
  <c r="CT82" i="6"/>
  <c r="CU82" i="6"/>
  <c r="CV82" i="6"/>
  <c r="CW82" i="6"/>
  <c r="CX82" i="6"/>
  <c r="CY82" i="6"/>
  <c r="CZ82" i="6"/>
  <c r="DA82" i="6"/>
  <c r="DB82" i="6"/>
  <c r="DC82" i="6"/>
  <c r="DD82" i="6"/>
  <c r="DE82" i="6"/>
  <c r="DF82" i="6"/>
  <c r="DG82" i="6"/>
  <c r="DH82" i="6"/>
  <c r="DI82" i="6"/>
  <c r="DJ82" i="6"/>
  <c r="DK82" i="6"/>
  <c r="DL82" i="6"/>
  <c r="DM82" i="6"/>
  <c r="DN82" i="6"/>
  <c r="DO82" i="6"/>
  <c r="DP82" i="6"/>
  <c r="DQ82" i="6"/>
  <c r="DR82" i="6"/>
  <c r="DS82" i="6"/>
  <c r="DT82" i="6"/>
  <c r="DU82" i="6"/>
  <c r="DV82" i="6"/>
  <c r="DW82" i="6"/>
  <c r="DX82" i="6"/>
  <c r="DY82" i="6"/>
  <c r="DZ82" i="6"/>
  <c r="EA82" i="6"/>
  <c r="EB82" i="6"/>
  <c r="EC82" i="6"/>
  <c r="ED82" i="6"/>
  <c r="EE82" i="6"/>
  <c r="EF82" i="6"/>
  <c r="EG82" i="6"/>
  <c r="EH82" i="6"/>
  <c r="EI82" i="6"/>
  <c r="EJ82" i="6"/>
  <c r="EK82" i="6"/>
  <c r="EL82" i="6"/>
  <c r="EM82" i="6"/>
  <c r="EN82" i="6"/>
  <c r="EO82" i="6"/>
  <c r="EP82" i="6"/>
  <c r="EQ82" i="6"/>
  <c r="AV81" i="6"/>
  <c r="AW81" i="6"/>
  <c r="AX81" i="6"/>
  <c r="AY81" i="6"/>
  <c r="AZ81" i="6"/>
  <c r="BA81" i="6"/>
  <c r="BB81" i="6"/>
  <c r="BC81" i="6"/>
  <c r="BD81" i="6"/>
  <c r="BE81" i="6"/>
  <c r="BF81" i="6"/>
  <c r="BG81" i="6"/>
  <c r="BH81" i="6"/>
  <c r="BI81" i="6"/>
  <c r="BJ81" i="6"/>
  <c r="BK81" i="6"/>
  <c r="BL81" i="6"/>
  <c r="BM81" i="6"/>
  <c r="BN81" i="6"/>
  <c r="BO81" i="6"/>
  <c r="BP81" i="6"/>
  <c r="BQ81" i="6"/>
  <c r="BR81" i="6"/>
  <c r="BS81" i="6"/>
  <c r="BT81" i="6"/>
  <c r="BU81" i="6"/>
  <c r="BV81" i="6"/>
  <c r="BW81" i="6"/>
  <c r="BX81" i="6"/>
  <c r="BY81" i="6"/>
  <c r="BZ81" i="6"/>
  <c r="CA81" i="6"/>
  <c r="CB81" i="6"/>
  <c r="CC81" i="6"/>
  <c r="CD81" i="6"/>
  <c r="CE81" i="6"/>
  <c r="CF81" i="6"/>
  <c r="CG81" i="6"/>
  <c r="CH81" i="6"/>
  <c r="CI81" i="6"/>
  <c r="CJ81" i="6"/>
  <c r="CK81" i="6"/>
  <c r="CL81" i="6"/>
  <c r="CM81" i="6"/>
  <c r="CN81" i="6"/>
  <c r="CO81" i="6"/>
  <c r="CP81" i="6"/>
  <c r="CQ81" i="6"/>
  <c r="CR81" i="6"/>
  <c r="CS81" i="6"/>
  <c r="CT81" i="6"/>
  <c r="CU81" i="6"/>
  <c r="CV81" i="6"/>
  <c r="CW81" i="6"/>
  <c r="CX81" i="6"/>
  <c r="CY81" i="6"/>
  <c r="CZ81" i="6"/>
  <c r="DA81" i="6"/>
  <c r="DB81" i="6"/>
  <c r="DC81" i="6"/>
  <c r="DD81" i="6"/>
  <c r="DE81" i="6"/>
  <c r="DF81" i="6"/>
  <c r="DG81" i="6"/>
  <c r="DH81" i="6"/>
  <c r="DI81" i="6"/>
  <c r="DJ81" i="6"/>
  <c r="DK81" i="6"/>
  <c r="DL81" i="6"/>
  <c r="DM81" i="6"/>
  <c r="DN81" i="6"/>
  <c r="DO81" i="6"/>
  <c r="DP81" i="6"/>
  <c r="DQ81" i="6"/>
  <c r="DR81" i="6"/>
  <c r="DS81" i="6"/>
  <c r="DT81" i="6"/>
  <c r="DU81" i="6"/>
  <c r="DV81" i="6"/>
  <c r="DW81" i="6"/>
  <c r="DX81" i="6"/>
  <c r="DY81" i="6"/>
  <c r="DZ81" i="6"/>
  <c r="EA81" i="6"/>
  <c r="EB81" i="6"/>
  <c r="EC81" i="6"/>
  <c r="ED81" i="6"/>
  <c r="EE81" i="6"/>
  <c r="EF81" i="6"/>
  <c r="EG81" i="6"/>
  <c r="EH81" i="6"/>
  <c r="EI81" i="6"/>
  <c r="EJ81" i="6"/>
  <c r="EK81" i="6"/>
  <c r="EL81" i="6"/>
  <c r="EM81" i="6"/>
  <c r="EN81" i="6"/>
  <c r="EO81" i="6"/>
  <c r="EP81" i="6"/>
  <c r="EQ81" i="6"/>
  <c r="AV80" i="6"/>
  <c r="AW80" i="6"/>
  <c r="AX80" i="6"/>
  <c r="AY80" i="6"/>
  <c r="AZ80" i="6"/>
  <c r="BA80" i="6"/>
  <c r="BB80" i="6"/>
  <c r="BC80" i="6"/>
  <c r="BD80" i="6"/>
  <c r="BE80" i="6"/>
  <c r="BF80" i="6"/>
  <c r="BG80" i="6"/>
  <c r="BH80" i="6"/>
  <c r="BI80" i="6"/>
  <c r="BJ80" i="6"/>
  <c r="BK80" i="6"/>
  <c r="BL80" i="6"/>
  <c r="BM80" i="6"/>
  <c r="BN80" i="6"/>
  <c r="BO80" i="6"/>
  <c r="BP80" i="6"/>
  <c r="BQ80" i="6"/>
  <c r="BR80" i="6"/>
  <c r="BS80" i="6"/>
  <c r="BT80" i="6"/>
  <c r="BU80" i="6"/>
  <c r="BV80" i="6"/>
  <c r="BW80" i="6"/>
  <c r="BX80" i="6"/>
  <c r="BY80" i="6"/>
  <c r="BZ80" i="6"/>
  <c r="CA80" i="6"/>
  <c r="CB80" i="6"/>
  <c r="CC80" i="6"/>
  <c r="CD80" i="6"/>
  <c r="CE80" i="6"/>
  <c r="CF80" i="6"/>
  <c r="CG80" i="6"/>
  <c r="CH80" i="6"/>
  <c r="CI80" i="6"/>
  <c r="CJ80" i="6"/>
  <c r="CK80" i="6"/>
  <c r="CL80" i="6"/>
  <c r="CM80" i="6"/>
  <c r="CN80" i="6"/>
  <c r="CO80" i="6"/>
  <c r="CP80" i="6"/>
  <c r="CQ80" i="6"/>
  <c r="CR80" i="6"/>
  <c r="CS80" i="6"/>
  <c r="CT80" i="6"/>
  <c r="CU80" i="6"/>
  <c r="CV80" i="6"/>
  <c r="CW80" i="6"/>
  <c r="CX80" i="6"/>
  <c r="CY80" i="6"/>
  <c r="CZ80" i="6"/>
  <c r="DA80" i="6"/>
  <c r="DB80" i="6"/>
  <c r="DC80" i="6"/>
  <c r="DD80" i="6"/>
  <c r="DE80" i="6"/>
  <c r="DF80" i="6"/>
  <c r="DG80" i="6"/>
  <c r="DH80" i="6"/>
  <c r="DI80" i="6"/>
  <c r="DJ80" i="6"/>
  <c r="DK80" i="6"/>
  <c r="DL80" i="6"/>
  <c r="DM80" i="6"/>
  <c r="DN80" i="6"/>
  <c r="DO80" i="6"/>
  <c r="DP80" i="6"/>
  <c r="DQ80" i="6"/>
  <c r="DR80" i="6"/>
  <c r="DS80" i="6"/>
  <c r="DT80" i="6"/>
  <c r="DU80" i="6"/>
  <c r="DV80" i="6"/>
  <c r="DW80" i="6"/>
  <c r="DX80" i="6"/>
  <c r="DY80" i="6"/>
  <c r="DZ80" i="6"/>
  <c r="EA80" i="6"/>
  <c r="EB80" i="6"/>
  <c r="EC80" i="6"/>
  <c r="ED80" i="6"/>
  <c r="EE80" i="6"/>
  <c r="EF80" i="6"/>
  <c r="EG80" i="6"/>
  <c r="EH80" i="6"/>
  <c r="EI80" i="6"/>
  <c r="EJ80" i="6"/>
  <c r="EK80" i="6"/>
  <c r="EL80" i="6"/>
  <c r="EM80" i="6"/>
  <c r="EN80" i="6"/>
  <c r="EO80" i="6"/>
  <c r="EP80" i="6"/>
  <c r="EQ80" i="6"/>
  <c r="AV79" i="6"/>
  <c r="AW79" i="6"/>
  <c r="AX79" i="6"/>
  <c r="AY79" i="6"/>
  <c r="AZ79" i="6"/>
  <c r="BA79" i="6"/>
  <c r="BB79" i="6"/>
  <c r="BC79" i="6"/>
  <c r="BD79" i="6"/>
  <c r="BE79" i="6"/>
  <c r="BF79" i="6"/>
  <c r="BG79" i="6"/>
  <c r="BH79" i="6"/>
  <c r="BI79" i="6"/>
  <c r="BJ79" i="6"/>
  <c r="BK79" i="6"/>
  <c r="BL79" i="6"/>
  <c r="BM79" i="6"/>
  <c r="BN79" i="6"/>
  <c r="BO79" i="6"/>
  <c r="BP79" i="6"/>
  <c r="BQ79" i="6"/>
  <c r="BR79" i="6"/>
  <c r="BS79" i="6"/>
  <c r="BT79" i="6"/>
  <c r="BU79" i="6"/>
  <c r="BV79" i="6"/>
  <c r="BW79" i="6"/>
  <c r="BX79" i="6"/>
  <c r="BY79" i="6"/>
  <c r="BZ79" i="6"/>
  <c r="CA79" i="6"/>
  <c r="CB79" i="6"/>
  <c r="CC79" i="6"/>
  <c r="CD79" i="6"/>
  <c r="CE79" i="6"/>
  <c r="CF79" i="6"/>
  <c r="CG79" i="6"/>
  <c r="CH79" i="6"/>
  <c r="CI79" i="6"/>
  <c r="CJ79" i="6"/>
  <c r="CK79" i="6"/>
  <c r="CL79" i="6"/>
  <c r="CM79" i="6"/>
  <c r="CN79" i="6"/>
  <c r="CO79" i="6"/>
  <c r="CP79" i="6"/>
  <c r="CQ79" i="6"/>
  <c r="CR79" i="6"/>
  <c r="CS79" i="6"/>
  <c r="CT79" i="6"/>
  <c r="CU79" i="6"/>
  <c r="CV79" i="6"/>
  <c r="CW79" i="6"/>
  <c r="CX79" i="6"/>
  <c r="CY79" i="6"/>
  <c r="CZ79" i="6"/>
  <c r="DA79" i="6"/>
  <c r="DB79" i="6"/>
  <c r="DC79" i="6"/>
  <c r="DD79" i="6"/>
  <c r="DE79" i="6"/>
  <c r="DF79" i="6"/>
  <c r="DG79" i="6"/>
  <c r="DH79" i="6"/>
  <c r="DI79" i="6"/>
  <c r="DJ79" i="6"/>
  <c r="DK79" i="6"/>
  <c r="DL79" i="6"/>
  <c r="DM79" i="6"/>
  <c r="DN79" i="6"/>
  <c r="DO79" i="6"/>
  <c r="DP79" i="6"/>
  <c r="DQ79" i="6"/>
  <c r="DR79" i="6"/>
  <c r="DS79" i="6"/>
  <c r="DT79" i="6"/>
  <c r="DU79" i="6"/>
  <c r="DV79" i="6"/>
  <c r="DW79" i="6"/>
  <c r="DX79" i="6"/>
  <c r="DY79" i="6"/>
  <c r="DZ79" i="6"/>
  <c r="EA79" i="6"/>
  <c r="EB79" i="6"/>
  <c r="EC79" i="6"/>
  <c r="ED79" i="6"/>
  <c r="EE79" i="6"/>
  <c r="EF79" i="6"/>
  <c r="EG79" i="6"/>
  <c r="EH79" i="6"/>
  <c r="EI79" i="6"/>
  <c r="EJ79" i="6"/>
  <c r="EK79" i="6"/>
  <c r="EL79" i="6"/>
  <c r="EM79" i="6"/>
  <c r="EN79" i="6"/>
  <c r="EO79" i="6"/>
  <c r="EP79" i="6"/>
  <c r="EQ79" i="6"/>
  <c r="AV78" i="6"/>
  <c r="AW78" i="6"/>
  <c r="AX78" i="6"/>
  <c r="AY78" i="6"/>
  <c r="AZ78" i="6"/>
  <c r="BA78" i="6"/>
  <c r="BB78" i="6"/>
  <c r="BC78" i="6"/>
  <c r="BD78" i="6"/>
  <c r="BE78" i="6"/>
  <c r="BF78" i="6"/>
  <c r="BG78" i="6"/>
  <c r="BH78" i="6"/>
  <c r="BI78" i="6"/>
  <c r="BJ78" i="6"/>
  <c r="BK78" i="6"/>
  <c r="BL78" i="6"/>
  <c r="BM78" i="6"/>
  <c r="BN78" i="6"/>
  <c r="BO78" i="6"/>
  <c r="BP78" i="6"/>
  <c r="BQ78" i="6"/>
  <c r="BR78" i="6"/>
  <c r="BS78" i="6"/>
  <c r="BT78" i="6"/>
  <c r="BU78" i="6"/>
  <c r="BV78" i="6"/>
  <c r="BW78" i="6"/>
  <c r="BX78" i="6"/>
  <c r="BY78" i="6"/>
  <c r="BZ78" i="6"/>
  <c r="CA78" i="6"/>
  <c r="CB78" i="6"/>
  <c r="CC78" i="6"/>
  <c r="CD78" i="6"/>
  <c r="CE78" i="6"/>
  <c r="CF78" i="6"/>
  <c r="CG78" i="6"/>
  <c r="CH78" i="6"/>
  <c r="CI78" i="6"/>
  <c r="CJ78" i="6"/>
  <c r="CK78" i="6"/>
  <c r="CL78" i="6"/>
  <c r="CM78" i="6"/>
  <c r="CN78" i="6"/>
  <c r="CO78" i="6"/>
  <c r="CP78" i="6"/>
  <c r="CQ78" i="6"/>
  <c r="CR78" i="6"/>
  <c r="CS78" i="6"/>
  <c r="CT78" i="6"/>
  <c r="CU78" i="6"/>
  <c r="CV78" i="6"/>
  <c r="CW78" i="6"/>
  <c r="CX78" i="6"/>
  <c r="CY78" i="6"/>
  <c r="CZ78" i="6"/>
  <c r="DA78" i="6"/>
  <c r="DB78" i="6"/>
  <c r="DC78" i="6"/>
  <c r="DD78" i="6"/>
  <c r="DE78" i="6"/>
  <c r="DF78" i="6"/>
  <c r="DG78" i="6"/>
  <c r="DH78" i="6"/>
  <c r="DI78" i="6"/>
  <c r="DJ78" i="6"/>
  <c r="DK78" i="6"/>
  <c r="DL78" i="6"/>
  <c r="DM78" i="6"/>
  <c r="DN78" i="6"/>
  <c r="DO78" i="6"/>
  <c r="DP78" i="6"/>
  <c r="DQ78" i="6"/>
  <c r="DR78" i="6"/>
  <c r="DS78" i="6"/>
  <c r="DT78" i="6"/>
  <c r="DU78" i="6"/>
  <c r="DV78" i="6"/>
  <c r="DW78" i="6"/>
  <c r="DX78" i="6"/>
  <c r="DY78" i="6"/>
  <c r="DZ78" i="6"/>
  <c r="EA78" i="6"/>
  <c r="EB78" i="6"/>
  <c r="EC78" i="6"/>
  <c r="ED78" i="6"/>
  <c r="EE78" i="6"/>
  <c r="EF78" i="6"/>
  <c r="EG78" i="6"/>
  <c r="EH78" i="6"/>
  <c r="EI78" i="6"/>
  <c r="EJ78" i="6"/>
  <c r="EK78" i="6"/>
  <c r="EL78" i="6"/>
  <c r="EM78" i="6"/>
  <c r="EN78" i="6"/>
  <c r="EO78" i="6"/>
  <c r="EP78" i="6"/>
  <c r="EQ78" i="6"/>
  <c r="AV77" i="6"/>
  <c r="AW77" i="6"/>
  <c r="AX77" i="6"/>
  <c r="AY77" i="6"/>
  <c r="AZ77" i="6"/>
  <c r="BA77" i="6"/>
  <c r="BB77" i="6"/>
  <c r="BC77" i="6"/>
  <c r="BD77" i="6"/>
  <c r="BE77" i="6"/>
  <c r="BF77" i="6"/>
  <c r="BG77" i="6"/>
  <c r="BH77" i="6"/>
  <c r="BI77" i="6"/>
  <c r="BJ77" i="6"/>
  <c r="BK77" i="6"/>
  <c r="BL77" i="6"/>
  <c r="BM77" i="6"/>
  <c r="BN77" i="6"/>
  <c r="BO77" i="6"/>
  <c r="BP77" i="6"/>
  <c r="BQ77" i="6"/>
  <c r="BR77" i="6"/>
  <c r="BS77" i="6"/>
  <c r="BT77" i="6"/>
  <c r="BU77" i="6"/>
  <c r="BV77" i="6"/>
  <c r="BW77" i="6"/>
  <c r="BX77" i="6"/>
  <c r="BY77" i="6"/>
  <c r="BZ77" i="6"/>
  <c r="CA77" i="6"/>
  <c r="CB77" i="6"/>
  <c r="CC77" i="6"/>
  <c r="CD77" i="6"/>
  <c r="CE77" i="6"/>
  <c r="CF77" i="6"/>
  <c r="CG77" i="6"/>
  <c r="CH77" i="6"/>
  <c r="CI77" i="6"/>
  <c r="CJ77" i="6"/>
  <c r="CK77" i="6"/>
  <c r="CL77" i="6"/>
  <c r="CM77" i="6"/>
  <c r="CN77" i="6"/>
  <c r="CO77" i="6"/>
  <c r="CP77" i="6"/>
  <c r="CQ77" i="6"/>
  <c r="CR77" i="6"/>
  <c r="CS77" i="6"/>
  <c r="CT77" i="6"/>
  <c r="CU77" i="6"/>
  <c r="CV77" i="6"/>
  <c r="CW77" i="6"/>
  <c r="CX77" i="6"/>
  <c r="CY77" i="6"/>
  <c r="CZ77" i="6"/>
  <c r="DA77" i="6"/>
  <c r="DB77" i="6"/>
  <c r="DC77" i="6"/>
  <c r="DD77" i="6"/>
  <c r="DE77" i="6"/>
  <c r="DF77" i="6"/>
  <c r="DG77" i="6"/>
  <c r="DH77" i="6"/>
  <c r="DI77" i="6"/>
  <c r="DJ77" i="6"/>
  <c r="DK77" i="6"/>
  <c r="DL77" i="6"/>
  <c r="DM77" i="6"/>
  <c r="DN77" i="6"/>
  <c r="DO77" i="6"/>
  <c r="DP77" i="6"/>
  <c r="DQ77" i="6"/>
  <c r="DR77" i="6"/>
  <c r="DS77" i="6"/>
  <c r="DT77" i="6"/>
  <c r="DU77" i="6"/>
  <c r="DV77" i="6"/>
  <c r="DW77" i="6"/>
  <c r="DX77" i="6"/>
  <c r="DY77" i="6"/>
  <c r="DZ77" i="6"/>
  <c r="EA77" i="6"/>
  <c r="EB77" i="6"/>
  <c r="EC77" i="6"/>
  <c r="ED77" i="6"/>
  <c r="EE77" i="6"/>
  <c r="EF77" i="6"/>
  <c r="EG77" i="6"/>
  <c r="EH77" i="6"/>
  <c r="EI77" i="6"/>
  <c r="EJ77" i="6"/>
  <c r="EK77" i="6"/>
  <c r="EL77" i="6"/>
  <c r="EM77" i="6"/>
  <c r="EN77" i="6"/>
  <c r="EO77" i="6"/>
  <c r="EP77" i="6"/>
  <c r="EQ77" i="6"/>
  <c r="AV76" i="6"/>
  <c r="AW76" i="6"/>
  <c r="AX76" i="6"/>
  <c r="AY76" i="6"/>
  <c r="AZ76" i="6"/>
  <c r="BA76" i="6"/>
  <c r="BB76" i="6"/>
  <c r="BC76" i="6"/>
  <c r="BD76" i="6"/>
  <c r="BE76" i="6"/>
  <c r="BF76" i="6"/>
  <c r="BG76" i="6"/>
  <c r="BH76" i="6"/>
  <c r="BI76" i="6"/>
  <c r="BJ76" i="6"/>
  <c r="BK76" i="6"/>
  <c r="BL76" i="6"/>
  <c r="BM76" i="6"/>
  <c r="BN76" i="6"/>
  <c r="BO76" i="6"/>
  <c r="BP76" i="6"/>
  <c r="BQ76" i="6"/>
  <c r="BR76" i="6"/>
  <c r="BS76" i="6"/>
  <c r="BT76" i="6"/>
  <c r="BU76" i="6"/>
  <c r="BV76" i="6"/>
  <c r="BW76" i="6"/>
  <c r="BX76" i="6"/>
  <c r="BY76" i="6"/>
  <c r="BZ76" i="6"/>
  <c r="CA76" i="6"/>
  <c r="CB76" i="6"/>
  <c r="CC76" i="6"/>
  <c r="CD76" i="6"/>
  <c r="CE76" i="6"/>
  <c r="CF76" i="6"/>
  <c r="CG76" i="6"/>
  <c r="CH76" i="6"/>
  <c r="CI76" i="6"/>
  <c r="CJ76" i="6"/>
  <c r="CK76" i="6"/>
  <c r="CL76" i="6"/>
  <c r="CM76" i="6"/>
  <c r="CN76" i="6"/>
  <c r="CO76" i="6"/>
  <c r="CP76" i="6"/>
  <c r="CQ76" i="6"/>
  <c r="CR76" i="6"/>
  <c r="CS76" i="6"/>
  <c r="CT76" i="6"/>
  <c r="CU76" i="6"/>
  <c r="CV76" i="6"/>
  <c r="CW76" i="6"/>
  <c r="CX76" i="6"/>
  <c r="CY76" i="6"/>
  <c r="CZ76" i="6"/>
  <c r="DA76" i="6"/>
  <c r="DB76" i="6"/>
  <c r="DC76" i="6"/>
  <c r="DD76" i="6"/>
  <c r="DE76" i="6"/>
  <c r="DF76" i="6"/>
  <c r="DG76" i="6"/>
  <c r="DH76" i="6"/>
  <c r="DI76" i="6"/>
  <c r="DJ76" i="6"/>
  <c r="DK76" i="6"/>
  <c r="DL76" i="6"/>
  <c r="DM76" i="6"/>
  <c r="DN76" i="6"/>
  <c r="DO76" i="6"/>
  <c r="DP76" i="6"/>
  <c r="DQ76" i="6"/>
  <c r="DR76" i="6"/>
  <c r="DS76" i="6"/>
  <c r="DT76" i="6"/>
  <c r="DU76" i="6"/>
  <c r="DV76" i="6"/>
  <c r="DW76" i="6"/>
  <c r="DX76" i="6"/>
  <c r="DY76" i="6"/>
  <c r="DZ76" i="6"/>
  <c r="EA76" i="6"/>
  <c r="EB76" i="6"/>
  <c r="EC76" i="6"/>
  <c r="ED76" i="6"/>
  <c r="EE76" i="6"/>
  <c r="EF76" i="6"/>
  <c r="EG76" i="6"/>
  <c r="EH76" i="6"/>
  <c r="EI76" i="6"/>
  <c r="EJ76" i="6"/>
  <c r="EK76" i="6"/>
  <c r="EL76" i="6"/>
  <c r="EM76" i="6"/>
  <c r="EN76" i="6"/>
  <c r="EO76" i="6"/>
  <c r="EP76" i="6"/>
  <c r="EQ76" i="6"/>
  <c r="AV75" i="6"/>
  <c r="AW75" i="6"/>
  <c r="AX75" i="6"/>
  <c r="AY75" i="6"/>
  <c r="AZ75" i="6"/>
  <c r="BA75" i="6"/>
  <c r="BB75" i="6"/>
  <c r="BC75" i="6"/>
  <c r="BD75" i="6"/>
  <c r="BE75" i="6"/>
  <c r="BF75" i="6"/>
  <c r="BG75" i="6"/>
  <c r="BH75" i="6"/>
  <c r="BI75" i="6"/>
  <c r="BJ75" i="6"/>
  <c r="BK75" i="6"/>
  <c r="BL75" i="6"/>
  <c r="BM75" i="6"/>
  <c r="BN75" i="6"/>
  <c r="BO75" i="6"/>
  <c r="BP75" i="6"/>
  <c r="BQ75" i="6"/>
  <c r="BR75" i="6"/>
  <c r="BS75" i="6"/>
  <c r="BT75" i="6"/>
  <c r="BU75" i="6"/>
  <c r="BV75" i="6"/>
  <c r="BW75" i="6"/>
  <c r="BX75" i="6"/>
  <c r="BY75" i="6"/>
  <c r="BZ75" i="6"/>
  <c r="CA75" i="6"/>
  <c r="CB75" i="6"/>
  <c r="CC75" i="6"/>
  <c r="CD75" i="6"/>
  <c r="CE75" i="6"/>
  <c r="CF75" i="6"/>
  <c r="CG75" i="6"/>
  <c r="CH75" i="6"/>
  <c r="CI75" i="6"/>
  <c r="CJ75" i="6"/>
  <c r="CK75" i="6"/>
  <c r="CL75" i="6"/>
  <c r="CM75" i="6"/>
  <c r="CN75" i="6"/>
  <c r="CO75" i="6"/>
  <c r="CP75" i="6"/>
  <c r="CQ75" i="6"/>
  <c r="CR75" i="6"/>
  <c r="CS75" i="6"/>
  <c r="CT75" i="6"/>
  <c r="CU75" i="6"/>
  <c r="CV75" i="6"/>
  <c r="CW75" i="6"/>
  <c r="CX75" i="6"/>
  <c r="CY75" i="6"/>
  <c r="CZ75" i="6"/>
  <c r="DA75" i="6"/>
  <c r="DB75" i="6"/>
  <c r="DC75" i="6"/>
  <c r="DD75" i="6"/>
  <c r="DE75" i="6"/>
  <c r="DF75" i="6"/>
  <c r="DG75" i="6"/>
  <c r="DH75" i="6"/>
  <c r="DI75" i="6"/>
  <c r="DJ75" i="6"/>
  <c r="DK75" i="6"/>
  <c r="DL75" i="6"/>
  <c r="DM75" i="6"/>
  <c r="DN75" i="6"/>
  <c r="DO75" i="6"/>
  <c r="DP75" i="6"/>
  <c r="DQ75" i="6"/>
  <c r="DR75" i="6"/>
  <c r="DS75" i="6"/>
  <c r="DT75" i="6"/>
  <c r="DU75" i="6"/>
  <c r="DV75" i="6"/>
  <c r="DW75" i="6"/>
  <c r="DX75" i="6"/>
  <c r="DY75" i="6"/>
  <c r="DZ75" i="6"/>
  <c r="EA75" i="6"/>
  <c r="EB75" i="6"/>
  <c r="EC75" i="6"/>
  <c r="ED75" i="6"/>
  <c r="EE75" i="6"/>
  <c r="EF75" i="6"/>
  <c r="EG75" i="6"/>
  <c r="EH75" i="6"/>
  <c r="EI75" i="6"/>
  <c r="EJ75" i="6"/>
  <c r="EK75" i="6"/>
  <c r="EL75" i="6"/>
  <c r="EM75" i="6"/>
  <c r="EN75" i="6"/>
  <c r="EO75" i="6"/>
  <c r="EP75" i="6"/>
  <c r="EQ75" i="6"/>
  <c r="AV74" i="6"/>
  <c r="AW74" i="6"/>
  <c r="AX74" i="6"/>
  <c r="AY74" i="6"/>
  <c r="AZ74" i="6"/>
  <c r="BA74" i="6"/>
  <c r="BB74" i="6"/>
  <c r="BC74" i="6"/>
  <c r="BD74" i="6"/>
  <c r="BE74" i="6"/>
  <c r="BF74" i="6"/>
  <c r="BG74" i="6"/>
  <c r="BH74" i="6"/>
  <c r="BI74" i="6"/>
  <c r="BJ74" i="6"/>
  <c r="BK74" i="6"/>
  <c r="BL74" i="6"/>
  <c r="BM74" i="6"/>
  <c r="BN74" i="6"/>
  <c r="BO74" i="6"/>
  <c r="BP74" i="6"/>
  <c r="BQ74" i="6"/>
  <c r="BR74" i="6"/>
  <c r="BS74" i="6"/>
  <c r="BT74" i="6"/>
  <c r="BU74" i="6"/>
  <c r="BV74" i="6"/>
  <c r="BW74" i="6"/>
  <c r="BX74" i="6"/>
  <c r="BY74" i="6"/>
  <c r="BZ74" i="6"/>
  <c r="CA74" i="6"/>
  <c r="CB74" i="6"/>
  <c r="CC74" i="6"/>
  <c r="CD74" i="6"/>
  <c r="CE74" i="6"/>
  <c r="CF74" i="6"/>
  <c r="CG74" i="6"/>
  <c r="CH74" i="6"/>
  <c r="CI74" i="6"/>
  <c r="CJ74" i="6"/>
  <c r="CK74" i="6"/>
  <c r="CL74" i="6"/>
  <c r="CM74" i="6"/>
  <c r="CN74" i="6"/>
  <c r="CO74" i="6"/>
  <c r="CP74" i="6"/>
  <c r="CQ74" i="6"/>
  <c r="CR74" i="6"/>
  <c r="CS74" i="6"/>
  <c r="CT74" i="6"/>
  <c r="CU74" i="6"/>
  <c r="CV74" i="6"/>
  <c r="CW74" i="6"/>
  <c r="CX74" i="6"/>
  <c r="CY74" i="6"/>
  <c r="CZ74" i="6"/>
  <c r="DA74" i="6"/>
  <c r="DB74" i="6"/>
  <c r="DC74" i="6"/>
  <c r="DD74" i="6"/>
  <c r="DE74" i="6"/>
  <c r="DF74" i="6"/>
  <c r="DG74" i="6"/>
  <c r="DH74" i="6"/>
  <c r="DI74" i="6"/>
  <c r="DJ74" i="6"/>
  <c r="DK74" i="6"/>
  <c r="DL74" i="6"/>
  <c r="DM74" i="6"/>
  <c r="DN74" i="6"/>
  <c r="DO74" i="6"/>
  <c r="DP74" i="6"/>
  <c r="DQ74" i="6"/>
  <c r="DR74" i="6"/>
  <c r="DS74" i="6"/>
  <c r="DT74" i="6"/>
  <c r="DU74" i="6"/>
  <c r="DV74" i="6"/>
  <c r="DW74" i="6"/>
  <c r="DX74" i="6"/>
  <c r="DY74" i="6"/>
  <c r="DZ74" i="6"/>
  <c r="EA74" i="6"/>
  <c r="EB74" i="6"/>
  <c r="EC74" i="6"/>
  <c r="ED74" i="6"/>
  <c r="EE74" i="6"/>
  <c r="EF74" i="6"/>
  <c r="EG74" i="6"/>
  <c r="EH74" i="6"/>
  <c r="EI74" i="6"/>
  <c r="EJ74" i="6"/>
  <c r="EK74" i="6"/>
  <c r="EL74" i="6"/>
  <c r="EM74" i="6"/>
  <c r="EN74" i="6"/>
  <c r="EO74" i="6"/>
  <c r="EP74" i="6"/>
  <c r="EQ74" i="6"/>
  <c r="AV73" i="6"/>
  <c r="AW73" i="6"/>
  <c r="AX73" i="6"/>
  <c r="AY73" i="6"/>
  <c r="AZ73" i="6"/>
  <c r="BA73" i="6"/>
  <c r="BB73" i="6"/>
  <c r="BC73" i="6"/>
  <c r="BD73" i="6"/>
  <c r="BE73" i="6"/>
  <c r="BF73" i="6"/>
  <c r="BG73" i="6"/>
  <c r="BH73" i="6"/>
  <c r="BI73" i="6"/>
  <c r="BJ73" i="6"/>
  <c r="BK73" i="6"/>
  <c r="BL73" i="6"/>
  <c r="BM73" i="6"/>
  <c r="BN73" i="6"/>
  <c r="BO73" i="6"/>
  <c r="BP73" i="6"/>
  <c r="BQ73" i="6"/>
  <c r="BR73" i="6"/>
  <c r="BS73" i="6"/>
  <c r="BT73" i="6"/>
  <c r="BU73" i="6"/>
  <c r="BV73" i="6"/>
  <c r="BW73" i="6"/>
  <c r="BX73" i="6"/>
  <c r="BY73" i="6"/>
  <c r="BZ73" i="6"/>
  <c r="CA73" i="6"/>
  <c r="CB73" i="6"/>
  <c r="CC73" i="6"/>
  <c r="CD73" i="6"/>
  <c r="CE73" i="6"/>
  <c r="CF73" i="6"/>
  <c r="CG73" i="6"/>
  <c r="CH73" i="6"/>
  <c r="CI73" i="6"/>
  <c r="CJ73" i="6"/>
  <c r="CK73" i="6"/>
  <c r="CL73" i="6"/>
  <c r="CM73" i="6"/>
  <c r="CN73" i="6"/>
  <c r="CO73" i="6"/>
  <c r="CP73" i="6"/>
  <c r="CQ73" i="6"/>
  <c r="CR73" i="6"/>
  <c r="CS73" i="6"/>
  <c r="CT73" i="6"/>
  <c r="CU73" i="6"/>
  <c r="CV73" i="6"/>
  <c r="CW73" i="6"/>
  <c r="CX73" i="6"/>
  <c r="CY73" i="6"/>
  <c r="CZ73" i="6"/>
  <c r="DA73" i="6"/>
  <c r="DB73" i="6"/>
  <c r="DC73" i="6"/>
  <c r="DD73" i="6"/>
  <c r="DE73" i="6"/>
  <c r="DF73" i="6"/>
  <c r="DG73" i="6"/>
  <c r="DH73" i="6"/>
  <c r="DI73" i="6"/>
  <c r="DJ73" i="6"/>
  <c r="DK73" i="6"/>
  <c r="DL73" i="6"/>
  <c r="DM73" i="6"/>
  <c r="DN73" i="6"/>
  <c r="DO73" i="6"/>
  <c r="DP73" i="6"/>
  <c r="DQ73" i="6"/>
  <c r="DR73" i="6"/>
  <c r="DS73" i="6"/>
  <c r="DT73" i="6"/>
  <c r="DU73" i="6"/>
  <c r="DV73" i="6"/>
  <c r="DW73" i="6"/>
  <c r="DX73" i="6"/>
  <c r="DY73" i="6"/>
  <c r="DZ73" i="6"/>
  <c r="EA73" i="6"/>
  <c r="EB73" i="6"/>
  <c r="EC73" i="6"/>
  <c r="ED73" i="6"/>
  <c r="EE73" i="6"/>
  <c r="EF73" i="6"/>
  <c r="EG73" i="6"/>
  <c r="EH73" i="6"/>
  <c r="EI73" i="6"/>
  <c r="EJ73" i="6"/>
  <c r="EK73" i="6"/>
  <c r="EL73" i="6"/>
  <c r="EM73" i="6"/>
  <c r="EN73" i="6"/>
  <c r="EO73" i="6"/>
  <c r="EP73" i="6"/>
  <c r="EQ73" i="6"/>
  <c r="AV72" i="6"/>
  <c r="AW72" i="6"/>
  <c r="AX72" i="6"/>
  <c r="AY72" i="6"/>
  <c r="AZ72" i="6"/>
  <c r="BA72" i="6"/>
  <c r="BB72" i="6"/>
  <c r="BC72" i="6"/>
  <c r="BD72" i="6"/>
  <c r="BE72" i="6"/>
  <c r="BF72" i="6"/>
  <c r="BG72" i="6"/>
  <c r="BH72" i="6"/>
  <c r="BI72" i="6"/>
  <c r="BJ72" i="6"/>
  <c r="BK72" i="6"/>
  <c r="BL72" i="6"/>
  <c r="BM72" i="6"/>
  <c r="BN72" i="6"/>
  <c r="BO72" i="6"/>
  <c r="BP72" i="6"/>
  <c r="BQ72" i="6"/>
  <c r="BR72" i="6"/>
  <c r="BS72" i="6"/>
  <c r="BT72" i="6"/>
  <c r="BU72" i="6"/>
  <c r="BV72" i="6"/>
  <c r="BW72" i="6"/>
  <c r="BX72" i="6"/>
  <c r="BY72" i="6"/>
  <c r="BZ72" i="6"/>
  <c r="CA72" i="6"/>
  <c r="CB72" i="6"/>
  <c r="CC72" i="6"/>
  <c r="CD72" i="6"/>
  <c r="CE72" i="6"/>
  <c r="CF72" i="6"/>
  <c r="CG72" i="6"/>
  <c r="CH72" i="6"/>
  <c r="CI72" i="6"/>
  <c r="CJ72" i="6"/>
  <c r="CK72" i="6"/>
  <c r="CL72" i="6"/>
  <c r="CM72" i="6"/>
  <c r="CN72" i="6"/>
  <c r="CO72" i="6"/>
  <c r="CP72" i="6"/>
  <c r="CQ72" i="6"/>
  <c r="CR72" i="6"/>
  <c r="CS72" i="6"/>
  <c r="CT72" i="6"/>
  <c r="CU72" i="6"/>
  <c r="CV72" i="6"/>
  <c r="CW72" i="6"/>
  <c r="CX72" i="6"/>
  <c r="CY72" i="6"/>
  <c r="CZ72" i="6"/>
  <c r="DA72" i="6"/>
  <c r="DB72" i="6"/>
  <c r="DC72" i="6"/>
  <c r="DD72" i="6"/>
  <c r="DE72" i="6"/>
  <c r="DF72" i="6"/>
  <c r="DG72" i="6"/>
  <c r="DH72" i="6"/>
  <c r="DI72" i="6"/>
  <c r="DJ72" i="6"/>
  <c r="DK72" i="6"/>
  <c r="DL72" i="6"/>
  <c r="DM72" i="6"/>
  <c r="DN72" i="6"/>
  <c r="DO72" i="6"/>
  <c r="DP72" i="6"/>
  <c r="DQ72" i="6"/>
  <c r="DR72" i="6"/>
  <c r="DS72" i="6"/>
  <c r="DT72" i="6"/>
  <c r="DU72" i="6"/>
  <c r="DV72" i="6"/>
  <c r="DW72" i="6"/>
  <c r="DX72" i="6"/>
  <c r="DY72" i="6"/>
  <c r="DZ72" i="6"/>
  <c r="EA72" i="6"/>
  <c r="EB72" i="6"/>
  <c r="EC72" i="6"/>
  <c r="ED72" i="6"/>
  <c r="EE72" i="6"/>
  <c r="EF72" i="6"/>
  <c r="EG72" i="6"/>
  <c r="EH72" i="6"/>
  <c r="EI72" i="6"/>
  <c r="EJ72" i="6"/>
  <c r="EK72" i="6"/>
  <c r="EL72" i="6"/>
  <c r="EM72" i="6"/>
  <c r="EN72" i="6"/>
  <c r="EO72" i="6"/>
  <c r="EP72" i="6"/>
  <c r="EQ72" i="6"/>
  <c r="AV71" i="6"/>
  <c r="AW71" i="6"/>
  <c r="AX71" i="6"/>
  <c r="AY71" i="6"/>
  <c r="AZ71" i="6"/>
  <c r="BA71" i="6"/>
  <c r="BB71" i="6"/>
  <c r="BC71" i="6"/>
  <c r="BD71" i="6"/>
  <c r="BE71" i="6"/>
  <c r="BF71" i="6"/>
  <c r="BG71" i="6"/>
  <c r="BH71" i="6"/>
  <c r="BI71" i="6"/>
  <c r="BJ71" i="6"/>
  <c r="BK71" i="6"/>
  <c r="BL71" i="6"/>
  <c r="BM71" i="6"/>
  <c r="BN71" i="6"/>
  <c r="BO71" i="6"/>
  <c r="BP71" i="6"/>
  <c r="BQ71" i="6"/>
  <c r="BR71" i="6"/>
  <c r="BS71" i="6"/>
  <c r="BT71" i="6"/>
  <c r="BU71" i="6"/>
  <c r="BV71" i="6"/>
  <c r="BW71" i="6"/>
  <c r="BX71" i="6"/>
  <c r="BY71" i="6"/>
  <c r="BZ71" i="6"/>
  <c r="CA71" i="6"/>
  <c r="CB71" i="6"/>
  <c r="CC71" i="6"/>
  <c r="CD71" i="6"/>
  <c r="CE71" i="6"/>
  <c r="CF71" i="6"/>
  <c r="CG71" i="6"/>
  <c r="CH71" i="6"/>
  <c r="CI71" i="6"/>
  <c r="CJ71" i="6"/>
  <c r="CK71" i="6"/>
  <c r="CL71" i="6"/>
  <c r="CM71" i="6"/>
  <c r="CN71" i="6"/>
  <c r="CO71" i="6"/>
  <c r="CP71" i="6"/>
  <c r="CQ71" i="6"/>
  <c r="CR71" i="6"/>
  <c r="CS71" i="6"/>
  <c r="CT71" i="6"/>
  <c r="CU71" i="6"/>
  <c r="CV71" i="6"/>
  <c r="CW71" i="6"/>
  <c r="CX71" i="6"/>
  <c r="CY71" i="6"/>
  <c r="CZ71" i="6"/>
  <c r="DA71" i="6"/>
  <c r="DB71" i="6"/>
  <c r="DC71" i="6"/>
  <c r="DD71" i="6"/>
  <c r="DE71" i="6"/>
  <c r="DF71" i="6"/>
  <c r="DG71" i="6"/>
  <c r="DH71" i="6"/>
  <c r="DI71" i="6"/>
  <c r="DJ71" i="6"/>
  <c r="DK71" i="6"/>
  <c r="DL71" i="6"/>
  <c r="DM71" i="6"/>
  <c r="DN71" i="6"/>
  <c r="DO71" i="6"/>
  <c r="DP71" i="6"/>
  <c r="DQ71" i="6"/>
  <c r="DR71" i="6"/>
  <c r="DS71" i="6"/>
  <c r="DT71" i="6"/>
  <c r="DU71" i="6"/>
  <c r="DV71" i="6"/>
  <c r="DW71" i="6"/>
  <c r="DX71" i="6"/>
  <c r="DY71" i="6"/>
  <c r="DZ71" i="6"/>
  <c r="EA71" i="6"/>
  <c r="EB71" i="6"/>
  <c r="EC71" i="6"/>
  <c r="ED71" i="6"/>
  <c r="EE71" i="6"/>
  <c r="EF71" i="6"/>
  <c r="EG71" i="6"/>
  <c r="EH71" i="6"/>
  <c r="EI71" i="6"/>
  <c r="EJ71" i="6"/>
  <c r="EK71" i="6"/>
  <c r="EL71" i="6"/>
  <c r="EM71" i="6"/>
  <c r="EN71" i="6"/>
  <c r="EO71" i="6"/>
  <c r="EP71" i="6"/>
  <c r="EQ71" i="6"/>
  <c r="AV70" i="6"/>
  <c r="AW70" i="6"/>
  <c r="AX70" i="6"/>
  <c r="AY70" i="6"/>
  <c r="AZ70" i="6"/>
  <c r="BA70" i="6"/>
  <c r="BB70" i="6"/>
  <c r="BC70" i="6"/>
  <c r="BD70" i="6"/>
  <c r="BE70" i="6"/>
  <c r="BF70" i="6"/>
  <c r="BG70" i="6"/>
  <c r="BH70" i="6"/>
  <c r="BI70" i="6"/>
  <c r="BJ70" i="6"/>
  <c r="BK70" i="6"/>
  <c r="BL70" i="6"/>
  <c r="BM70" i="6"/>
  <c r="BN70" i="6"/>
  <c r="BO70" i="6"/>
  <c r="BP70" i="6"/>
  <c r="BQ70" i="6"/>
  <c r="BR70" i="6"/>
  <c r="BS70" i="6"/>
  <c r="BT70" i="6"/>
  <c r="BU70" i="6"/>
  <c r="BV70" i="6"/>
  <c r="BW70" i="6"/>
  <c r="BX70" i="6"/>
  <c r="BY70" i="6"/>
  <c r="BZ70" i="6"/>
  <c r="CA70" i="6"/>
  <c r="CB70" i="6"/>
  <c r="CC70" i="6"/>
  <c r="CD70" i="6"/>
  <c r="CE70" i="6"/>
  <c r="CF70" i="6"/>
  <c r="CG70" i="6"/>
  <c r="CH70" i="6"/>
  <c r="CI70" i="6"/>
  <c r="CJ70" i="6"/>
  <c r="CK70" i="6"/>
  <c r="CL70" i="6"/>
  <c r="CM70" i="6"/>
  <c r="CN70" i="6"/>
  <c r="CO70" i="6"/>
  <c r="CP70" i="6"/>
  <c r="CQ70" i="6"/>
  <c r="CR70" i="6"/>
  <c r="CS70" i="6"/>
  <c r="CT70" i="6"/>
  <c r="CU70" i="6"/>
  <c r="CV70" i="6"/>
  <c r="CW70" i="6"/>
  <c r="CX70" i="6"/>
  <c r="CY70" i="6"/>
  <c r="CZ70" i="6"/>
  <c r="DA70" i="6"/>
  <c r="DB70" i="6"/>
  <c r="DC70" i="6"/>
  <c r="DD70" i="6"/>
  <c r="DE70" i="6"/>
  <c r="DF70" i="6"/>
  <c r="DG70" i="6"/>
  <c r="DH70" i="6"/>
  <c r="DI70" i="6"/>
  <c r="DJ70" i="6"/>
  <c r="DK70" i="6"/>
  <c r="DL70" i="6"/>
  <c r="DM70" i="6"/>
  <c r="DN70" i="6"/>
  <c r="DO70" i="6"/>
  <c r="DP70" i="6"/>
  <c r="DQ70" i="6"/>
  <c r="DR70" i="6"/>
  <c r="DS70" i="6"/>
  <c r="DT70" i="6"/>
  <c r="DU70" i="6"/>
  <c r="DV70" i="6"/>
  <c r="DW70" i="6"/>
  <c r="DX70" i="6"/>
  <c r="DY70" i="6"/>
  <c r="DZ70" i="6"/>
  <c r="EA70" i="6"/>
  <c r="EB70" i="6"/>
  <c r="EC70" i="6"/>
  <c r="ED70" i="6"/>
  <c r="EE70" i="6"/>
  <c r="EF70" i="6"/>
  <c r="EG70" i="6"/>
  <c r="EH70" i="6"/>
  <c r="EI70" i="6"/>
  <c r="EJ70" i="6"/>
  <c r="EK70" i="6"/>
  <c r="EL70" i="6"/>
  <c r="EM70" i="6"/>
  <c r="EN70" i="6"/>
  <c r="EO70" i="6"/>
  <c r="EP70" i="6"/>
  <c r="EQ70" i="6"/>
  <c r="AV69" i="6"/>
  <c r="AW69" i="6"/>
  <c r="AX69" i="6"/>
  <c r="AY69" i="6"/>
  <c r="AZ69" i="6"/>
  <c r="BA69" i="6"/>
  <c r="BB69" i="6"/>
  <c r="BC69" i="6"/>
  <c r="BD69" i="6"/>
  <c r="BE69" i="6"/>
  <c r="BF69" i="6"/>
  <c r="BG69" i="6"/>
  <c r="BH69" i="6"/>
  <c r="BI69" i="6"/>
  <c r="BJ69" i="6"/>
  <c r="BK69" i="6"/>
  <c r="BL69" i="6"/>
  <c r="BM69" i="6"/>
  <c r="BN69" i="6"/>
  <c r="BO69" i="6"/>
  <c r="BP69" i="6"/>
  <c r="BQ69" i="6"/>
  <c r="BR69" i="6"/>
  <c r="BS69" i="6"/>
  <c r="BT69" i="6"/>
  <c r="BU69" i="6"/>
  <c r="BV69" i="6"/>
  <c r="BW69" i="6"/>
  <c r="BX69" i="6"/>
  <c r="BY69" i="6"/>
  <c r="BZ69" i="6"/>
  <c r="CA69" i="6"/>
  <c r="CB69" i="6"/>
  <c r="CC69" i="6"/>
  <c r="CD69" i="6"/>
  <c r="CE69" i="6"/>
  <c r="CF69" i="6"/>
  <c r="CG69" i="6"/>
  <c r="CH69" i="6"/>
  <c r="CI69" i="6"/>
  <c r="CJ69" i="6"/>
  <c r="CK69" i="6"/>
  <c r="CL69" i="6"/>
  <c r="CM69" i="6"/>
  <c r="CN69" i="6"/>
  <c r="CO69" i="6"/>
  <c r="CP69" i="6"/>
  <c r="CQ69" i="6"/>
  <c r="CR69" i="6"/>
  <c r="CS69" i="6"/>
  <c r="CT69" i="6"/>
  <c r="CU69" i="6"/>
  <c r="CV69" i="6"/>
  <c r="CW69" i="6"/>
  <c r="CX69" i="6"/>
  <c r="CY69" i="6"/>
  <c r="CZ69" i="6"/>
  <c r="DA69" i="6"/>
  <c r="DB69" i="6"/>
  <c r="DC69" i="6"/>
  <c r="DD69" i="6"/>
  <c r="DE69" i="6"/>
  <c r="DF69" i="6"/>
  <c r="DG69" i="6"/>
  <c r="DH69" i="6"/>
  <c r="DI69" i="6"/>
  <c r="DJ69" i="6"/>
  <c r="DK69" i="6"/>
  <c r="DL69" i="6"/>
  <c r="DM69" i="6"/>
  <c r="DN69" i="6"/>
  <c r="DO69" i="6"/>
  <c r="DP69" i="6"/>
  <c r="DQ69" i="6"/>
  <c r="DR69" i="6"/>
  <c r="DS69" i="6"/>
  <c r="DT69" i="6"/>
  <c r="DU69" i="6"/>
  <c r="DV69" i="6"/>
  <c r="DW69" i="6"/>
  <c r="DX69" i="6"/>
  <c r="DY69" i="6"/>
  <c r="DZ69" i="6"/>
  <c r="EA69" i="6"/>
  <c r="EB69" i="6"/>
  <c r="EC69" i="6"/>
  <c r="ED69" i="6"/>
  <c r="EE69" i="6"/>
  <c r="EF69" i="6"/>
  <c r="EG69" i="6"/>
  <c r="EH69" i="6"/>
  <c r="EI69" i="6"/>
  <c r="EJ69" i="6"/>
  <c r="EK69" i="6"/>
  <c r="EL69" i="6"/>
  <c r="EM69" i="6"/>
  <c r="EN69" i="6"/>
  <c r="EO69" i="6"/>
  <c r="EP69" i="6"/>
  <c r="EQ69" i="6"/>
  <c r="AV68" i="6"/>
  <c r="AW68" i="6"/>
  <c r="AX68" i="6"/>
  <c r="AY68" i="6"/>
  <c r="AZ68" i="6"/>
  <c r="BA68" i="6"/>
  <c r="BB68" i="6"/>
  <c r="BC68" i="6"/>
  <c r="BD68" i="6"/>
  <c r="BE68" i="6"/>
  <c r="BF68" i="6"/>
  <c r="BG68" i="6"/>
  <c r="BH68" i="6"/>
  <c r="BI68" i="6"/>
  <c r="BJ68" i="6"/>
  <c r="BK68" i="6"/>
  <c r="BL68" i="6"/>
  <c r="BM68" i="6"/>
  <c r="BN68" i="6"/>
  <c r="BO68" i="6"/>
  <c r="BP68" i="6"/>
  <c r="BQ68" i="6"/>
  <c r="BR68" i="6"/>
  <c r="BS68" i="6"/>
  <c r="BT68" i="6"/>
  <c r="BU68" i="6"/>
  <c r="BV68" i="6"/>
  <c r="BW68" i="6"/>
  <c r="BX68" i="6"/>
  <c r="BY68" i="6"/>
  <c r="BZ68" i="6"/>
  <c r="CA68" i="6"/>
  <c r="CB68" i="6"/>
  <c r="CC68" i="6"/>
  <c r="CD68" i="6"/>
  <c r="CE68" i="6"/>
  <c r="CF68" i="6"/>
  <c r="CG68" i="6"/>
  <c r="CH68" i="6"/>
  <c r="CI68" i="6"/>
  <c r="CJ68" i="6"/>
  <c r="CK68" i="6"/>
  <c r="CL68" i="6"/>
  <c r="CM68" i="6"/>
  <c r="CN68" i="6"/>
  <c r="CO68" i="6"/>
  <c r="CP68" i="6"/>
  <c r="CQ68" i="6"/>
  <c r="CR68" i="6"/>
  <c r="CS68" i="6"/>
  <c r="CT68" i="6"/>
  <c r="CU68" i="6"/>
  <c r="CV68" i="6"/>
  <c r="CW68" i="6"/>
  <c r="CX68" i="6"/>
  <c r="CY68" i="6"/>
  <c r="CZ68" i="6"/>
  <c r="DA68" i="6"/>
  <c r="DB68" i="6"/>
  <c r="DC68" i="6"/>
  <c r="DD68" i="6"/>
  <c r="DE68" i="6"/>
  <c r="DF68" i="6"/>
  <c r="DG68" i="6"/>
  <c r="DH68" i="6"/>
  <c r="DI68" i="6"/>
  <c r="DJ68" i="6"/>
  <c r="DK68" i="6"/>
  <c r="DL68" i="6"/>
  <c r="DM68" i="6"/>
  <c r="DN68" i="6"/>
  <c r="DO68" i="6"/>
  <c r="DP68" i="6"/>
  <c r="DQ68" i="6"/>
  <c r="DR68" i="6"/>
  <c r="DS68" i="6"/>
  <c r="DT68" i="6"/>
  <c r="DU68" i="6"/>
  <c r="DV68" i="6"/>
  <c r="DW68" i="6"/>
  <c r="DX68" i="6"/>
  <c r="DY68" i="6"/>
  <c r="DZ68" i="6"/>
  <c r="EA68" i="6"/>
  <c r="EB68" i="6"/>
  <c r="EC68" i="6"/>
  <c r="ED68" i="6"/>
  <c r="EE68" i="6"/>
  <c r="EF68" i="6"/>
  <c r="EG68" i="6"/>
  <c r="EH68" i="6"/>
  <c r="EI68" i="6"/>
  <c r="EJ68" i="6"/>
  <c r="EK68" i="6"/>
  <c r="EL68" i="6"/>
  <c r="EM68" i="6"/>
  <c r="EN68" i="6"/>
  <c r="EO68" i="6"/>
  <c r="EP68" i="6"/>
  <c r="EQ68" i="6"/>
  <c r="AV67" i="6"/>
  <c r="AW67" i="6"/>
  <c r="AX67" i="6"/>
  <c r="AY67" i="6"/>
  <c r="AZ67" i="6"/>
  <c r="BA67" i="6"/>
  <c r="BB67" i="6"/>
  <c r="BC67" i="6"/>
  <c r="BD67" i="6"/>
  <c r="BE67" i="6"/>
  <c r="BF67" i="6"/>
  <c r="BG67" i="6"/>
  <c r="BH67" i="6"/>
  <c r="BI67" i="6"/>
  <c r="BJ67" i="6"/>
  <c r="BK67" i="6"/>
  <c r="BL67" i="6"/>
  <c r="BM67" i="6"/>
  <c r="BN67" i="6"/>
  <c r="BO67" i="6"/>
  <c r="BP67" i="6"/>
  <c r="BQ67" i="6"/>
  <c r="BR67" i="6"/>
  <c r="BS67" i="6"/>
  <c r="BT67" i="6"/>
  <c r="BU67" i="6"/>
  <c r="BV67" i="6"/>
  <c r="BW67" i="6"/>
  <c r="BX67" i="6"/>
  <c r="BY67" i="6"/>
  <c r="BZ67" i="6"/>
  <c r="CA67" i="6"/>
  <c r="CB67" i="6"/>
  <c r="CC67" i="6"/>
  <c r="CD67" i="6"/>
  <c r="CE67" i="6"/>
  <c r="CF67" i="6"/>
  <c r="CG67" i="6"/>
  <c r="CH67" i="6"/>
  <c r="CI67" i="6"/>
  <c r="CJ67" i="6"/>
  <c r="CK67" i="6"/>
  <c r="CL67" i="6"/>
  <c r="CM67" i="6"/>
  <c r="CN67" i="6"/>
  <c r="CO67" i="6"/>
  <c r="CP67" i="6"/>
  <c r="CQ67" i="6"/>
  <c r="CR67" i="6"/>
  <c r="CS67" i="6"/>
  <c r="CT67" i="6"/>
  <c r="CU67" i="6"/>
  <c r="CV67" i="6"/>
  <c r="CW67" i="6"/>
  <c r="CX67" i="6"/>
  <c r="CY67" i="6"/>
  <c r="CZ67" i="6"/>
  <c r="DA67" i="6"/>
  <c r="DB67" i="6"/>
  <c r="DC67" i="6"/>
  <c r="DD67" i="6"/>
  <c r="DE67" i="6"/>
  <c r="DF67" i="6"/>
  <c r="DG67" i="6"/>
  <c r="DH67" i="6"/>
  <c r="DI67" i="6"/>
  <c r="DJ67" i="6"/>
  <c r="DK67" i="6"/>
  <c r="DL67" i="6"/>
  <c r="DM67" i="6"/>
  <c r="DN67" i="6"/>
  <c r="DO67" i="6"/>
  <c r="DP67" i="6"/>
  <c r="DQ67" i="6"/>
  <c r="DR67" i="6"/>
  <c r="DS67" i="6"/>
  <c r="DT67" i="6"/>
  <c r="DU67" i="6"/>
  <c r="DV67" i="6"/>
  <c r="DW67" i="6"/>
  <c r="DX67" i="6"/>
  <c r="DY67" i="6"/>
  <c r="DZ67" i="6"/>
  <c r="EA67" i="6"/>
  <c r="EB67" i="6"/>
  <c r="EC67" i="6"/>
  <c r="ED67" i="6"/>
  <c r="EE67" i="6"/>
  <c r="EF67" i="6"/>
  <c r="EG67" i="6"/>
  <c r="EH67" i="6"/>
  <c r="EI67" i="6"/>
  <c r="EJ67" i="6"/>
  <c r="EK67" i="6"/>
  <c r="EL67" i="6"/>
  <c r="EM67" i="6"/>
  <c r="EN67" i="6"/>
  <c r="EO67" i="6"/>
  <c r="EP67" i="6"/>
  <c r="EQ67" i="6"/>
  <c r="AV66" i="6"/>
  <c r="AW66" i="6"/>
  <c r="AX66" i="6"/>
  <c r="AY66" i="6"/>
  <c r="AZ66" i="6"/>
  <c r="BA66" i="6"/>
  <c r="BB66" i="6"/>
  <c r="BC66" i="6"/>
  <c r="BD66" i="6"/>
  <c r="BE66" i="6"/>
  <c r="BF66" i="6"/>
  <c r="BG66" i="6"/>
  <c r="BH66" i="6"/>
  <c r="BI66" i="6"/>
  <c r="BJ66" i="6"/>
  <c r="BK66" i="6"/>
  <c r="BL66" i="6"/>
  <c r="BM66" i="6"/>
  <c r="BN66" i="6"/>
  <c r="BO66" i="6"/>
  <c r="BP66" i="6"/>
  <c r="BQ66" i="6"/>
  <c r="BR66" i="6"/>
  <c r="BS66" i="6"/>
  <c r="BT66" i="6"/>
  <c r="BU66" i="6"/>
  <c r="BV66" i="6"/>
  <c r="BW66" i="6"/>
  <c r="BX66" i="6"/>
  <c r="BY66" i="6"/>
  <c r="BZ66" i="6"/>
  <c r="CA66" i="6"/>
  <c r="CB66" i="6"/>
  <c r="CC66" i="6"/>
  <c r="CD66" i="6"/>
  <c r="CE66" i="6"/>
  <c r="CF66" i="6"/>
  <c r="CG66" i="6"/>
  <c r="CH66" i="6"/>
  <c r="CI66" i="6"/>
  <c r="CJ66" i="6"/>
  <c r="CK66" i="6"/>
  <c r="CL66" i="6"/>
  <c r="CM66" i="6"/>
  <c r="CN66" i="6"/>
  <c r="CO66" i="6"/>
  <c r="CP66" i="6"/>
  <c r="CQ66" i="6"/>
  <c r="CR66" i="6"/>
  <c r="CS66" i="6"/>
  <c r="CT66" i="6"/>
  <c r="CU66" i="6"/>
  <c r="CV66" i="6"/>
  <c r="CW66" i="6"/>
  <c r="CX66" i="6"/>
  <c r="CY66" i="6"/>
  <c r="CZ66" i="6"/>
  <c r="DA66" i="6"/>
  <c r="DB66" i="6"/>
  <c r="DC66" i="6"/>
  <c r="DD66" i="6"/>
  <c r="DE66" i="6"/>
  <c r="DF66" i="6"/>
  <c r="DG66" i="6"/>
  <c r="DH66" i="6"/>
  <c r="DI66" i="6"/>
  <c r="DJ66" i="6"/>
  <c r="DK66" i="6"/>
  <c r="DL66" i="6"/>
  <c r="DM66" i="6"/>
  <c r="DN66" i="6"/>
  <c r="DO66" i="6"/>
  <c r="DP66" i="6"/>
  <c r="DQ66" i="6"/>
  <c r="DR66" i="6"/>
  <c r="DS66" i="6"/>
  <c r="DT66" i="6"/>
  <c r="DU66" i="6"/>
  <c r="DV66" i="6"/>
  <c r="DW66" i="6"/>
  <c r="DX66" i="6"/>
  <c r="DY66" i="6"/>
  <c r="DZ66" i="6"/>
  <c r="EA66" i="6"/>
  <c r="EB66" i="6"/>
  <c r="EC66" i="6"/>
  <c r="ED66" i="6"/>
  <c r="EE66" i="6"/>
  <c r="EF66" i="6"/>
  <c r="EG66" i="6"/>
  <c r="EH66" i="6"/>
  <c r="EI66" i="6"/>
  <c r="EJ66" i="6"/>
  <c r="EK66" i="6"/>
  <c r="EL66" i="6"/>
  <c r="EM66" i="6"/>
  <c r="EN66" i="6"/>
  <c r="EO66" i="6"/>
  <c r="EP66" i="6"/>
  <c r="EQ66" i="6"/>
  <c r="AV65" i="6"/>
  <c r="AW65" i="6"/>
  <c r="AX65" i="6"/>
  <c r="AY65" i="6"/>
  <c r="AZ65" i="6"/>
  <c r="BA65" i="6"/>
  <c r="BB65" i="6"/>
  <c r="BC65" i="6"/>
  <c r="BD65" i="6"/>
  <c r="BE65" i="6"/>
  <c r="BF65" i="6"/>
  <c r="BG65" i="6"/>
  <c r="BH65" i="6"/>
  <c r="BI65" i="6"/>
  <c r="BJ65" i="6"/>
  <c r="BK65" i="6"/>
  <c r="BL65" i="6"/>
  <c r="BM65" i="6"/>
  <c r="BN65" i="6"/>
  <c r="BO65" i="6"/>
  <c r="BP65" i="6"/>
  <c r="BQ65" i="6"/>
  <c r="BR65" i="6"/>
  <c r="BS65" i="6"/>
  <c r="BT65" i="6"/>
  <c r="BU65" i="6"/>
  <c r="BV65" i="6"/>
  <c r="BW65" i="6"/>
  <c r="BX65" i="6"/>
  <c r="BY65" i="6"/>
  <c r="BZ65" i="6"/>
  <c r="CA65" i="6"/>
  <c r="CB65" i="6"/>
  <c r="CC65" i="6"/>
  <c r="CD65" i="6"/>
  <c r="CE65" i="6"/>
  <c r="CF65" i="6"/>
  <c r="CG65" i="6"/>
  <c r="CH65" i="6"/>
  <c r="CI65" i="6"/>
  <c r="CJ65" i="6"/>
  <c r="CK65" i="6"/>
  <c r="CL65" i="6"/>
  <c r="CM65" i="6"/>
  <c r="CN65" i="6"/>
  <c r="CO65" i="6"/>
  <c r="CP65" i="6"/>
  <c r="CQ65" i="6"/>
  <c r="CR65" i="6"/>
  <c r="CS65" i="6"/>
  <c r="CT65" i="6"/>
  <c r="CU65" i="6"/>
  <c r="CV65" i="6"/>
  <c r="CW65" i="6"/>
  <c r="CX65" i="6"/>
  <c r="CY65" i="6"/>
  <c r="CZ65" i="6"/>
  <c r="DA65" i="6"/>
  <c r="DB65" i="6"/>
  <c r="DC65" i="6"/>
  <c r="DD65" i="6"/>
  <c r="DE65" i="6"/>
  <c r="DF65" i="6"/>
  <c r="DG65" i="6"/>
  <c r="DH65" i="6"/>
  <c r="DI65" i="6"/>
  <c r="DJ65" i="6"/>
  <c r="DK65" i="6"/>
  <c r="DL65" i="6"/>
  <c r="DM65" i="6"/>
  <c r="DN65" i="6"/>
  <c r="DO65" i="6"/>
  <c r="DP65" i="6"/>
  <c r="DQ65" i="6"/>
  <c r="DR65" i="6"/>
  <c r="DS65" i="6"/>
  <c r="DT65" i="6"/>
  <c r="DU65" i="6"/>
  <c r="DV65" i="6"/>
  <c r="DW65" i="6"/>
  <c r="DX65" i="6"/>
  <c r="DY65" i="6"/>
  <c r="DZ65" i="6"/>
  <c r="EA65" i="6"/>
  <c r="EB65" i="6"/>
  <c r="EC65" i="6"/>
  <c r="ED65" i="6"/>
  <c r="EE65" i="6"/>
  <c r="EF65" i="6"/>
  <c r="EG65" i="6"/>
  <c r="EH65" i="6"/>
  <c r="EI65" i="6"/>
  <c r="EJ65" i="6"/>
  <c r="EK65" i="6"/>
  <c r="EL65" i="6"/>
  <c r="EM65" i="6"/>
  <c r="EN65" i="6"/>
  <c r="EO65" i="6"/>
  <c r="EP65" i="6"/>
  <c r="EQ65" i="6"/>
  <c r="AV64" i="6"/>
  <c r="AW64" i="6"/>
  <c r="AX64" i="6"/>
  <c r="AY64" i="6"/>
  <c r="AZ64" i="6"/>
  <c r="BA64" i="6"/>
  <c r="BB64" i="6"/>
  <c r="BC64" i="6"/>
  <c r="BD64" i="6"/>
  <c r="BE64" i="6"/>
  <c r="BF64" i="6"/>
  <c r="BG64" i="6"/>
  <c r="BH64" i="6"/>
  <c r="BI64" i="6"/>
  <c r="BJ64" i="6"/>
  <c r="BK64" i="6"/>
  <c r="BL64" i="6"/>
  <c r="BM64" i="6"/>
  <c r="BN64" i="6"/>
  <c r="BO64" i="6"/>
  <c r="BP64" i="6"/>
  <c r="BQ64" i="6"/>
  <c r="BR64" i="6"/>
  <c r="BS64" i="6"/>
  <c r="BT64" i="6"/>
  <c r="BU64" i="6"/>
  <c r="BV64" i="6"/>
  <c r="BW64" i="6"/>
  <c r="BX64" i="6"/>
  <c r="BY64" i="6"/>
  <c r="BZ64" i="6"/>
  <c r="CA64" i="6"/>
  <c r="CB64" i="6"/>
  <c r="CC64" i="6"/>
  <c r="CD64" i="6"/>
  <c r="CE64" i="6"/>
  <c r="CF64" i="6"/>
  <c r="CG64" i="6"/>
  <c r="CH64" i="6"/>
  <c r="CI64" i="6"/>
  <c r="CJ64" i="6"/>
  <c r="CK64" i="6"/>
  <c r="CL64" i="6"/>
  <c r="CM64" i="6"/>
  <c r="CN64" i="6"/>
  <c r="CO64" i="6"/>
  <c r="CP64" i="6"/>
  <c r="CQ64" i="6"/>
  <c r="CR64" i="6"/>
  <c r="CS64" i="6"/>
  <c r="CT64" i="6"/>
  <c r="CU64" i="6"/>
  <c r="CV64" i="6"/>
  <c r="CW64" i="6"/>
  <c r="CX64" i="6"/>
  <c r="CY64" i="6"/>
  <c r="CZ64" i="6"/>
  <c r="DA64" i="6"/>
  <c r="DB64" i="6"/>
  <c r="DC64" i="6"/>
  <c r="DD64" i="6"/>
  <c r="DE64" i="6"/>
  <c r="DF64" i="6"/>
  <c r="DG64" i="6"/>
  <c r="DH64" i="6"/>
  <c r="DI64" i="6"/>
  <c r="DJ64" i="6"/>
  <c r="DK64" i="6"/>
  <c r="DL64" i="6"/>
  <c r="DM64" i="6"/>
  <c r="DN64" i="6"/>
  <c r="DO64" i="6"/>
  <c r="DP64" i="6"/>
  <c r="DQ64" i="6"/>
  <c r="DR64" i="6"/>
  <c r="DS64" i="6"/>
  <c r="DT64" i="6"/>
  <c r="DU64" i="6"/>
  <c r="DV64" i="6"/>
  <c r="DW64" i="6"/>
  <c r="DX64" i="6"/>
  <c r="DY64" i="6"/>
  <c r="DZ64" i="6"/>
  <c r="EA64" i="6"/>
  <c r="EB64" i="6"/>
  <c r="EC64" i="6"/>
  <c r="ED64" i="6"/>
  <c r="EE64" i="6"/>
  <c r="EF64" i="6"/>
  <c r="EG64" i="6"/>
  <c r="EH64" i="6"/>
  <c r="EI64" i="6"/>
  <c r="EJ64" i="6"/>
  <c r="EK64" i="6"/>
  <c r="EL64" i="6"/>
  <c r="EM64" i="6"/>
  <c r="EN64" i="6"/>
  <c r="EO64" i="6"/>
  <c r="EP64" i="6"/>
  <c r="EQ64" i="6"/>
  <c r="AV63" i="6"/>
  <c r="AW63" i="6"/>
  <c r="AX63" i="6"/>
  <c r="AY63" i="6"/>
  <c r="AZ63" i="6"/>
  <c r="BA63" i="6"/>
  <c r="BB63" i="6"/>
  <c r="BC63" i="6"/>
  <c r="BD63" i="6"/>
  <c r="BE63" i="6"/>
  <c r="BF63" i="6"/>
  <c r="BG63" i="6"/>
  <c r="BH63" i="6"/>
  <c r="BI63" i="6"/>
  <c r="BJ63" i="6"/>
  <c r="BK63" i="6"/>
  <c r="BL63" i="6"/>
  <c r="BM63" i="6"/>
  <c r="BN63" i="6"/>
  <c r="BO63" i="6"/>
  <c r="BP63" i="6"/>
  <c r="BQ63" i="6"/>
  <c r="BR63" i="6"/>
  <c r="BS63" i="6"/>
  <c r="BT63" i="6"/>
  <c r="BU63" i="6"/>
  <c r="BV63" i="6"/>
  <c r="BW63" i="6"/>
  <c r="BX63" i="6"/>
  <c r="BY63" i="6"/>
  <c r="BZ63" i="6"/>
  <c r="CA63" i="6"/>
  <c r="CB63" i="6"/>
  <c r="CC63" i="6"/>
  <c r="CD63" i="6"/>
  <c r="CE63" i="6"/>
  <c r="CF63" i="6"/>
  <c r="CG63" i="6"/>
  <c r="CH63" i="6"/>
  <c r="CI63" i="6"/>
  <c r="CJ63" i="6"/>
  <c r="CK63" i="6"/>
  <c r="CL63" i="6"/>
  <c r="CM63" i="6"/>
  <c r="CN63" i="6"/>
  <c r="CO63" i="6"/>
  <c r="CP63" i="6"/>
  <c r="CQ63" i="6"/>
  <c r="CR63" i="6"/>
  <c r="CS63" i="6"/>
  <c r="CT63" i="6"/>
  <c r="CU63" i="6"/>
  <c r="CV63" i="6"/>
  <c r="CW63" i="6"/>
  <c r="CX63" i="6"/>
  <c r="CY63" i="6"/>
  <c r="CZ63" i="6"/>
  <c r="DA63" i="6"/>
  <c r="DB63" i="6"/>
  <c r="DC63" i="6"/>
  <c r="DD63" i="6"/>
  <c r="DE63" i="6"/>
  <c r="DF63" i="6"/>
  <c r="DG63" i="6"/>
  <c r="DH63" i="6"/>
  <c r="DI63" i="6"/>
  <c r="DJ63" i="6"/>
  <c r="DK63" i="6"/>
  <c r="DL63" i="6"/>
  <c r="DM63" i="6"/>
  <c r="DN63" i="6"/>
  <c r="DO63" i="6"/>
  <c r="DP63" i="6"/>
  <c r="DQ63" i="6"/>
  <c r="DR63" i="6"/>
  <c r="DS63" i="6"/>
  <c r="DT63" i="6"/>
  <c r="DU63" i="6"/>
  <c r="DV63" i="6"/>
  <c r="DW63" i="6"/>
  <c r="DX63" i="6"/>
  <c r="DY63" i="6"/>
  <c r="DZ63" i="6"/>
  <c r="EA63" i="6"/>
  <c r="EB63" i="6"/>
  <c r="EC63" i="6"/>
  <c r="ED63" i="6"/>
  <c r="EE63" i="6"/>
  <c r="EF63" i="6"/>
  <c r="EG63" i="6"/>
  <c r="EH63" i="6"/>
  <c r="EI63" i="6"/>
  <c r="EJ63" i="6"/>
  <c r="EK63" i="6"/>
  <c r="EL63" i="6"/>
  <c r="EM63" i="6"/>
  <c r="EN63" i="6"/>
  <c r="EO63" i="6"/>
  <c r="EP63" i="6"/>
  <c r="EQ63" i="6"/>
  <c r="AV62" i="6"/>
  <c r="AW62" i="6"/>
  <c r="AX62" i="6"/>
  <c r="AY62" i="6"/>
  <c r="AZ62" i="6"/>
  <c r="BA62" i="6"/>
  <c r="BB62" i="6"/>
  <c r="BC62" i="6"/>
  <c r="BD62" i="6"/>
  <c r="BE62" i="6"/>
  <c r="BF62" i="6"/>
  <c r="BG62" i="6"/>
  <c r="BH62" i="6"/>
  <c r="BI62" i="6"/>
  <c r="BJ62" i="6"/>
  <c r="BK62" i="6"/>
  <c r="BL62" i="6"/>
  <c r="BM62" i="6"/>
  <c r="BN62" i="6"/>
  <c r="BO62" i="6"/>
  <c r="BP62" i="6"/>
  <c r="BQ62" i="6"/>
  <c r="BR62" i="6"/>
  <c r="BS62" i="6"/>
  <c r="BT62" i="6"/>
  <c r="BU62" i="6"/>
  <c r="BV62" i="6"/>
  <c r="BW62" i="6"/>
  <c r="BX62" i="6"/>
  <c r="BY62" i="6"/>
  <c r="BZ62" i="6"/>
  <c r="CA62" i="6"/>
  <c r="CB62" i="6"/>
  <c r="CC62" i="6"/>
  <c r="CD62" i="6"/>
  <c r="CE62" i="6"/>
  <c r="CF62" i="6"/>
  <c r="CG62" i="6"/>
  <c r="CH62" i="6"/>
  <c r="CI62" i="6"/>
  <c r="CJ62" i="6"/>
  <c r="CK62" i="6"/>
  <c r="CL62" i="6"/>
  <c r="CM62" i="6"/>
  <c r="CN62" i="6"/>
  <c r="CO62" i="6"/>
  <c r="CP62" i="6"/>
  <c r="CQ62" i="6"/>
  <c r="CR62" i="6"/>
  <c r="CS62" i="6"/>
  <c r="CT62" i="6"/>
  <c r="CU62" i="6"/>
  <c r="CV62" i="6"/>
  <c r="CW62" i="6"/>
  <c r="CX62" i="6"/>
  <c r="CY62" i="6"/>
  <c r="CZ62" i="6"/>
  <c r="DA62" i="6"/>
  <c r="DB62" i="6"/>
  <c r="DC62" i="6"/>
  <c r="DD62" i="6"/>
  <c r="DE62" i="6"/>
  <c r="DF62" i="6"/>
  <c r="DG62" i="6"/>
  <c r="DH62" i="6"/>
  <c r="DI62" i="6"/>
  <c r="DJ62" i="6"/>
  <c r="DK62" i="6"/>
  <c r="DL62" i="6"/>
  <c r="DM62" i="6"/>
  <c r="DN62" i="6"/>
  <c r="DO62" i="6"/>
  <c r="DP62" i="6"/>
  <c r="DQ62" i="6"/>
  <c r="DR62" i="6"/>
  <c r="DS62" i="6"/>
  <c r="DT62" i="6"/>
  <c r="DU62" i="6"/>
  <c r="DV62" i="6"/>
  <c r="DW62" i="6"/>
  <c r="DX62" i="6"/>
  <c r="DY62" i="6"/>
  <c r="DZ62" i="6"/>
  <c r="EA62" i="6"/>
  <c r="EB62" i="6"/>
  <c r="EC62" i="6"/>
  <c r="ED62" i="6"/>
  <c r="EE62" i="6"/>
  <c r="EF62" i="6"/>
  <c r="EG62" i="6"/>
  <c r="EH62" i="6"/>
  <c r="EI62" i="6"/>
  <c r="EJ62" i="6"/>
  <c r="EK62" i="6"/>
  <c r="EL62" i="6"/>
  <c r="EM62" i="6"/>
  <c r="EN62" i="6"/>
  <c r="EO62" i="6"/>
  <c r="EP62" i="6"/>
  <c r="EQ62" i="6"/>
  <c r="AV61" i="6"/>
  <c r="AW61" i="6"/>
  <c r="AX61" i="6"/>
  <c r="AY61" i="6"/>
  <c r="AZ61" i="6"/>
  <c r="BA61" i="6"/>
  <c r="BB61" i="6"/>
  <c r="BC61" i="6"/>
  <c r="BD61" i="6"/>
  <c r="BE61" i="6"/>
  <c r="BF61" i="6"/>
  <c r="BG61" i="6"/>
  <c r="BH61" i="6"/>
  <c r="BI61" i="6"/>
  <c r="BJ61" i="6"/>
  <c r="BK61" i="6"/>
  <c r="BL61" i="6"/>
  <c r="BM61" i="6"/>
  <c r="BN61" i="6"/>
  <c r="BO61" i="6"/>
  <c r="BP61" i="6"/>
  <c r="BQ61" i="6"/>
  <c r="BR61" i="6"/>
  <c r="BS61" i="6"/>
  <c r="BT61" i="6"/>
  <c r="BU61" i="6"/>
  <c r="BV61" i="6"/>
  <c r="BW61" i="6"/>
  <c r="BX61" i="6"/>
  <c r="BY61" i="6"/>
  <c r="BZ61" i="6"/>
  <c r="CA61" i="6"/>
  <c r="CB61" i="6"/>
  <c r="CC61" i="6"/>
  <c r="CD61" i="6"/>
  <c r="CE61" i="6"/>
  <c r="CF61" i="6"/>
  <c r="CG61" i="6"/>
  <c r="CH61" i="6"/>
  <c r="CI61" i="6"/>
  <c r="CJ61" i="6"/>
  <c r="CK61" i="6"/>
  <c r="CL61" i="6"/>
  <c r="CM61" i="6"/>
  <c r="CN61" i="6"/>
  <c r="CO61" i="6"/>
  <c r="CP61" i="6"/>
  <c r="CQ61" i="6"/>
  <c r="CR61" i="6"/>
  <c r="CS61" i="6"/>
  <c r="CT61" i="6"/>
  <c r="CU61" i="6"/>
  <c r="CV61" i="6"/>
  <c r="CW61" i="6"/>
  <c r="CX61" i="6"/>
  <c r="CY61" i="6"/>
  <c r="CZ61" i="6"/>
  <c r="DA61" i="6"/>
  <c r="DB61" i="6"/>
  <c r="DC61" i="6"/>
  <c r="DD61" i="6"/>
  <c r="DE61" i="6"/>
  <c r="DF61" i="6"/>
  <c r="DG61" i="6"/>
  <c r="DH61" i="6"/>
  <c r="DI61" i="6"/>
  <c r="DJ61" i="6"/>
  <c r="DK61" i="6"/>
  <c r="DL61" i="6"/>
  <c r="DM61" i="6"/>
  <c r="DN61" i="6"/>
  <c r="DO61" i="6"/>
  <c r="DP61" i="6"/>
  <c r="DQ61" i="6"/>
  <c r="DR61" i="6"/>
  <c r="DS61" i="6"/>
  <c r="DT61" i="6"/>
  <c r="DU61" i="6"/>
  <c r="DV61" i="6"/>
  <c r="DW61" i="6"/>
  <c r="DX61" i="6"/>
  <c r="DY61" i="6"/>
  <c r="DZ61" i="6"/>
  <c r="EA61" i="6"/>
  <c r="EB61" i="6"/>
  <c r="EC61" i="6"/>
  <c r="ED61" i="6"/>
  <c r="EE61" i="6"/>
  <c r="EF61" i="6"/>
  <c r="EG61" i="6"/>
  <c r="EH61" i="6"/>
  <c r="EI61" i="6"/>
  <c r="EJ61" i="6"/>
  <c r="EK61" i="6"/>
  <c r="EL61" i="6"/>
  <c r="EM61" i="6"/>
  <c r="EN61" i="6"/>
  <c r="EO61" i="6"/>
  <c r="EP61" i="6"/>
  <c r="EQ61" i="6"/>
  <c r="AV60" i="6"/>
  <c r="AW60" i="6"/>
  <c r="AX60" i="6"/>
  <c r="AY60" i="6"/>
  <c r="AZ60" i="6"/>
  <c r="BA60" i="6"/>
  <c r="BB60" i="6"/>
  <c r="BC60" i="6"/>
  <c r="BD60" i="6"/>
  <c r="BE60" i="6"/>
  <c r="BF60" i="6"/>
  <c r="BG60" i="6"/>
  <c r="BH60" i="6"/>
  <c r="BI60" i="6"/>
  <c r="BJ60" i="6"/>
  <c r="BK60" i="6"/>
  <c r="BL60" i="6"/>
  <c r="BM60" i="6"/>
  <c r="BN60" i="6"/>
  <c r="BO60" i="6"/>
  <c r="BP60" i="6"/>
  <c r="BQ60" i="6"/>
  <c r="BR60" i="6"/>
  <c r="BS60" i="6"/>
  <c r="BT60" i="6"/>
  <c r="BU60" i="6"/>
  <c r="BV60" i="6"/>
  <c r="BW60" i="6"/>
  <c r="BX60" i="6"/>
  <c r="BY60" i="6"/>
  <c r="BZ60" i="6"/>
  <c r="CA60" i="6"/>
  <c r="CB60" i="6"/>
  <c r="CC60" i="6"/>
  <c r="CD60" i="6"/>
  <c r="CE60" i="6"/>
  <c r="CF60" i="6"/>
  <c r="CG60" i="6"/>
  <c r="CH60" i="6"/>
  <c r="CI60" i="6"/>
  <c r="CJ60" i="6"/>
  <c r="CK60" i="6"/>
  <c r="CL60" i="6"/>
  <c r="CM60" i="6"/>
  <c r="CN60" i="6"/>
  <c r="CO60" i="6"/>
  <c r="CP60" i="6"/>
  <c r="CQ60" i="6"/>
  <c r="CR60" i="6"/>
  <c r="CS60" i="6"/>
  <c r="CT60" i="6"/>
  <c r="CU60" i="6"/>
  <c r="CV60" i="6"/>
  <c r="CW60" i="6"/>
  <c r="CX60" i="6"/>
  <c r="CY60" i="6"/>
  <c r="CZ60" i="6"/>
  <c r="DA60" i="6"/>
  <c r="DB60" i="6"/>
  <c r="DC60" i="6"/>
  <c r="DD60" i="6"/>
  <c r="DE60" i="6"/>
  <c r="DF60" i="6"/>
  <c r="DG60" i="6"/>
  <c r="DH60" i="6"/>
  <c r="DI60" i="6"/>
  <c r="DJ60" i="6"/>
  <c r="DK60" i="6"/>
  <c r="DL60" i="6"/>
  <c r="DM60" i="6"/>
  <c r="DN60" i="6"/>
  <c r="DO60" i="6"/>
  <c r="DP60" i="6"/>
  <c r="DQ60" i="6"/>
  <c r="DR60" i="6"/>
  <c r="DS60" i="6"/>
  <c r="DT60" i="6"/>
  <c r="DU60" i="6"/>
  <c r="DV60" i="6"/>
  <c r="DW60" i="6"/>
  <c r="DX60" i="6"/>
  <c r="DY60" i="6"/>
  <c r="DZ60" i="6"/>
  <c r="EA60" i="6"/>
  <c r="EB60" i="6"/>
  <c r="EC60" i="6"/>
  <c r="ED60" i="6"/>
  <c r="EE60" i="6"/>
  <c r="EF60" i="6"/>
  <c r="EG60" i="6"/>
  <c r="EH60" i="6"/>
  <c r="EI60" i="6"/>
  <c r="EJ60" i="6"/>
  <c r="EK60" i="6"/>
  <c r="EL60" i="6"/>
  <c r="EM60" i="6"/>
  <c r="EN60" i="6"/>
  <c r="EO60" i="6"/>
  <c r="EP60" i="6"/>
  <c r="EQ60" i="6"/>
  <c r="AV59" i="6"/>
  <c r="AW59" i="6"/>
  <c r="AX59" i="6"/>
  <c r="AY59" i="6"/>
  <c r="AZ59" i="6"/>
  <c r="BA59" i="6"/>
  <c r="BB59" i="6"/>
  <c r="BC59" i="6"/>
  <c r="BD59" i="6"/>
  <c r="BE59" i="6"/>
  <c r="BF59" i="6"/>
  <c r="BG59" i="6"/>
  <c r="BH59" i="6"/>
  <c r="BI59" i="6"/>
  <c r="BJ59" i="6"/>
  <c r="BK59" i="6"/>
  <c r="BL59" i="6"/>
  <c r="BM59" i="6"/>
  <c r="BN59" i="6"/>
  <c r="BO59" i="6"/>
  <c r="BP59" i="6"/>
  <c r="BQ59" i="6"/>
  <c r="BR59" i="6"/>
  <c r="BS59" i="6"/>
  <c r="BT59" i="6"/>
  <c r="BU59" i="6"/>
  <c r="BV59" i="6"/>
  <c r="BW59" i="6"/>
  <c r="BX59" i="6"/>
  <c r="BY59" i="6"/>
  <c r="BZ59" i="6"/>
  <c r="CA59" i="6"/>
  <c r="CB59" i="6"/>
  <c r="CC59" i="6"/>
  <c r="CD59" i="6"/>
  <c r="CE59" i="6"/>
  <c r="CF59" i="6"/>
  <c r="CG59" i="6"/>
  <c r="CH59" i="6"/>
  <c r="CI59" i="6"/>
  <c r="CJ59" i="6"/>
  <c r="CK59" i="6"/>
  <c r="CL59" i="6"/>
  <c r="CM59" i="6"/>
  <c r="CN59" i="6"/>
  <c r="CO59" i="6"/>
  <c r="CP59" i="6"/>
  <c r="CQ59" i="6"/>
  <c r="CR59" i="6"/>
  <c r="CS59" i="6"/>
  <c r="CT59" i="6"/>
  <c r="CU59" i="6"/>
  <c r="CV59" i="6"/>
  <c r="CW59" i="6"/>
  <c r="CX59" i="6"/>
  <c r="CY59" i="6"/>
  <c r="CZ59" i="6"/>
  <c r="DA59" i="6"/>
  <c r="DB59" i="6"/>
  <c r="DC59" i="6"/>
  <c r="DD59" i="6"/>
  <c r="DE59" i="6"/>
  <c r="DF59" i="6"/>
  <c r="DG59" i="6"/>
  <c r="DH59" i="6"/>
  <c r="DI59" i="6"/>
  <c r="DJ59" i="6"/>
  <c r="DK59" i="6"/>
  <c r="DL59" i="6"/>
  <c r="DM59" i="6"/>
  <c r="DN59" i="6"/>
  <c r="DO59" i="6"/>
  <c r="DP59" i="6"/>
  <c r="DQ59" i="6"/>
  <c r="DR59" i="6"/>
  <c r="DS59" i="6"/>
  <c r="DT59" i="6"/>
  <c r="DU59" i="6"/>
  <c r="DV59" i="6"/>
  <c r="DW59" i="6"/>
  <c r="DX59" i="6"/>
  <c r="DY59" i="6"/>
  <c r="DZ59" i="6"/>
  <c r="EA59" i="6"/>
  <c r="EB59" i="6"/>
  <c r="EC59" i="6"/>
  <c r="ED59" i="6"/>
  <c r="EE59" i="6"/>
  <c r="EF59" i="6"/>
  <c r="EG59" i="6"/>
  <c r="EH59" i="6"/>
  <c r="EI59" i="6"/>
  <c r="EJ59" i="6"/>
  <c r="EK59" i="6"/>
  <c r="EL59" i="6"/>
  <c r="EM59" i="6"/>
  <c r="EN59" i="6"/>
  <c r="EO59" i="6"/>
  <c r="EP59" i="6"/>
  <c r="EQ59" i="6"/>
  <c r="AV58" i="6"/>
  <c r="AW58" i="6"/>
  <c r="AX58" i="6"/>
  <c r="AY58" i="6"/>
  <c r="AZ58" i="6"/>
  <c r="BA58" i="6"/>
  <c r="BB58" i="6"/>
  <c r="BC58" i="6"/>
  <c r="BD58" i="6"/>
  <c r="BE58" i="6"/>
  <c r="BF58" i="6"/>
  <c r="BG58" i="6"/>
  <c r="BH58" i="6"/>
  <c r="BI58" i="6"/>
  <c r="BJ58" i="6"/>
  <c r="BK58" i="6"/>
  <c r="BL58" i="6"/>
  <c r="BM58" i="6"/>
  <c r="BN58" i="6"/>
  <c r="BO58" i="6"/>
  <c r="BP58" i="6"/>
  <c r="BQ58" i="6"/>
  <c r="BR58" i="6"/>
  <c r="BS58" i="6"/>
  <c r="BT58" i="6"/>
  <c r="BU58" i="6"/>
  <c r="BV58" i="6"/>
  <c r="BW58" i="6"/>
  <c r="BX58" i="6"/>
  <c r="BY58" i="6"/>
  <c r="BZ58" i="6"/>
  <c r="CA58" i="6"/>
  <c r="CB58" i="6"/>
  <c r="CC58" i="6"/>
  <c r="CD58" i="6"/>
  <c r="CE58" i="6"/>
  <c r="CF58" i="6"/>
  <c r="CG58" i="6"/>
  <c r="CH58" i="6"/>
  <c r="CI58" i="6"/>
  <c r="CJ58" i="6"/>
  <c r="CK58" i="6"/>
  <c r="CL58" i="6"/>
  <c r="CM58" i="6"/>
  <c r="CN58" i="6"/>
  <c r="CO58" i="6"/>
  <c r="CP58" i="6"/>
  <c r="CQ58" i="6"/>
  <c r="CR58" i="6"/>
  <c r="CS58" i="6"/>
  <c r="CT58" i="6"/>
  <c r="CU58" i="6"/>
  <c r="CV58" i="6"/>
  <c r="CW58" i="6"/>
  <c r="CX58" i="6"/>
  <c r="CY58" i="6"/>
  <c r="CZ58" i="6"/>
  <c r="DA58" i="6"/>
  <c r="DB58" i="6"/>
  <c r="DC58" i="6"/>
  <c r="DD58" i="6"/>
  <c r="DE58" i="6"/>
  <c r="DF58" i="6"/>
  <c r="DG58" i="6"/>
  <c r="DH58" i="6"/>
  <c r="DI58" i="6"/>
  <c r="DJ58" i="6"/>
  <c r="DK58" i="6"/>
  <c r="DL58" i="6"/>
  <c r="DM58" i="6"/>
  <c r="DN58" i="6"/>
  <c r="DO58" i="6"/>
  <c r="DP58" i="6"/>
  <c r="DQ58" i="6"/>
  <c r="DR58" i="6"/>
  <c r="DS58" i="6"/>
  <c r="DT58" i="6"/>
  <c r="DU58" i="6"/>
  <c r="DV58" i="6"/>
  <c r="DW58" i="6"/>
  <c r="DX58" i="6"/>
  <c r="DY58" i="6"/>
  <c r="DZ58" i="6"/>
  <c r="EA58" i="6"/>
  <c r="EB58" i="6"/>
  <c r="EC58" i="6"/>
  <c r="ED58" i="6"/>
  <c r="EE58" i="6"/>
  <c r="EF58" i="6"/>
  <c r="EG58" i="6"/>
  <c r="EH58" i="6"/>
  <c r="EI58" i="6"/>
  <c r="EJ58" i="6"/>
  <c r="EK58" i="6"/>
  <c r="EL58" i="6"/>
  <c r="EM58" i="6"/>
  <c r="EN58" i="6"/>
  <c r="EO58" i="6"/>
  <c r="EP58" i="6"/>
  <c r="EQ58" i="6"/>
  <c r="AV57" i="6"/>
  <c r="AW57" i="6"/>
  <c r="AX57" i="6"/>
  <c r="AY57" i="6"/>
  <c r="AZ57" i="6"/>
  <c r="BA57" i="6"/>
  <c r="BB57" i="6"/>
  <c r="BC57" i="6"/>
  <c r="BD57" i="6"/>
  <c r="BE57" i="6"/>
  <c r="BF57" i="6"/>
  <c r="BG57" i="6"/>
  <c r="BH57" i="6"/>
  <c r="BI57" i="6"/>
  <c r="BJ57" i="6"/>
  <c r="BK57" i="6"/>
  <c r="BL57" i="6"/>
  <c r="BM57" i="6"/>
  <c r="BN57" i="6"/>
  <c r="BO57" i="6"/>
  <c r="BP57" i="6"/>
  <c r="BQ57" i="6"/>
  <c r="BR57" i="6"/>
  <c r="BS57" i="6"/>
  <c r="BT57" i="6"/>
  <c r="BU57" i="6"/>
  <c r="BV57" i="6"/>
  <c r="BW57" i="6"/>
  <c r="BX57" i="6"/>
  <c r="BY57" i="6"/>
  <c r="BZ57" i="6"/>
  <c r="CA57" i="6"/>
  <c r="CB57" i="6"/>
  <c r="CC57" i="6"/>
  <c r="CD57" i="6"/>
  <c r="CE57" i="6"/>
  <c r="CF57" i="6"/>
  <c r="CG57" i="6"/>
  <c r="CH57" i="6"/>
  <c r="CI57" i="6"/>
  <c r="CJ57" i="6"/>
  <c r="CK57" i="6"/>
  <c r="CL57" i="6"/>
  <c r="CM57" i="6"/>
  <c r="CN57" i="6"/>
  <c r="CO57" i="6"/>
  <c r="CP57" i="6"/>
  <c r="CQ57" i="6"/>
  <c r="CR57" i="6"/>
  <c r="CS57" i="6"/>
  <c r="CT57" i="6"/>
  <c r="CU57" i="6"/>
  <c r="CV57" i="6"/>
  <c r="CW57" i="6"/>
  <c r="CX57" i="6"/>
  <c r="CY57" i="6"/>
  <c r="CZ57" i="6"/>
  <c r="DA57" i="6"/>
  <c r="DB57" i="6"/>
  <c r="DC57" i="6"/>
  <c r="DD57" i="6"/>
  <c r="DE57" i="6"/>
  <c r="DF57" i="6"/>
  <c r="DG57" i="6"/>
  <c r="DH57" i="6"/>
  <c r="DI57" i="6"/>
  <c r="DJ57" i="6"/>
  <c r="DK57" i="6"/>
  <c r="DL57" i="6"/>
  <c r="DM57" i="6"/>
  <c r="DN57" i="6"/>
  <c r="DO57" i="6"/>
  <c r="DP57" i="6"/>
  <c r="DQ57" i="6"/>
  <c r="DR57" i="6"/>
  <c r="DS57" i="6"/>
  <c r="DT57" i="6"/>
  <c r="DU57" i="6"/>
  <c r="DV57" i="6"/>
  <c r="DW57" i="6"/>
  <c r="DX57" i="6"/>
  <c r="DY57" i="6"/>
  <c r="DZ57" i="6"/>
  <c r="EA57" i="6"/>
  <c r="EB57" i="6"/>
  <c r="EC57" i="6"/>
  <c r="ED57" i="6"/>
  <c r="EE57" i="6"/>
  <c r="EF57" i="6"/>
  <c r="EG57" i="6"/>
  <c r="EH57" i="6"/>
  <c r="EI57" i="6"/>
  <c r="EJ57" i="6"/>
  <c r="EK57" i="6"/>
  <c r="EL57" i="6"/>
  <c r="EM57" i="6"/>
  <c r="EN57" i="6"/>
  <c r="EO57" i="6"/>
  <c r="EP57" i="6"/>
  <c r="EQ57" i="6"/>
  <c r="AV56" i="6"/>
  <c r="AW56" i="6"/>
  <c r="AX56" i="6"/>
  <c r="AY56" i="6"/>
  <c r="AZ56" i="6"/>
  <c r="BA56" i="6"/>
  <c r="BB56" i="6"/>
  <c r="BC56" i="6"/>
  <c r="BD56" i="6"/>
  <c r="BE56" i="6"/>
  <c r="BF56" i="6"/>
  <c r="BG56" i="6"/>
  <c r="BH56" i="6"/>
  <c r="BI56" i="6"/>
  <c r="BJ56" i="6"/>
  <c r="BK56" i="6"/>
  <c r="BL56" i="6"/>
  <c r="BM56" i="6"/>
  <c r="BN56" i="6"/>
  <c r="BO56" i="6"/>
  <c r="BP56" i="6"/>
  <c r="BQ56" i="6"/>
  <c r="BR56" i="6"/>
  <c r="BS56" i="6"/>
  <c r="BT56" i="6"/>
  <c r="BU56" i="6"/>
  <c r="BV56" i="6"/>
  <c r="BW56" i="6"/>
  <c r="BX56" i="6"/>
  <c r="BY56" i="6"/>
  <c r="BZ56" i="6"/>
  <c r="CA56" i="6"/>
  <c r="CB56" i="6"/>
  <c r="CC56" i="6"/>
  <c r="CD56" i="6"/>
  <c r="CE56" i="6"/>
  <c r="CF56" i="6"/>
  <c r="CG56" i="6"/>
  <c r="CH56" i="6"/>
  <c r="CI56" i="6"/>
  <c r="CJ56" i="6"/>
  <c r="CK56" i="6"/>
  <c r="CL56" i="6"/>
  <c r="CM56" i="6"/>
  <c r="CN56" i="6"/>
  <c r="CO56" i="6"/>
  <c r="CP56" i="6"/>
  <c r="CQ56" i="6"/>
  <c r="CR56" i="6"/>
  <c r="CS56" i="6"/>
  <c r="CT56" i="6"/>
  <c r="CU56" i="6"/>
  <c r="CV56" i="6"/>
  <c r="CW56" i="6"/>
  <c r="CX56" i="6"/>
  <c r="CY56" i="6"/>
  <c r="CZ56" i="6"/>
  <c r="DA56" i="6"/>
  <c r="DB56" i="6"/>
  <c r="DC56" i="6"/>
  <c r="DD56" i="6"/>
  <c r="DE56" i="6"/>
  <c r="DF56" i="6"/>
  <c r="DG56" i="6"/>
  <c r="DH56" i="6"/>
  <c r="DI56" i="6"/>
  <c r="DJ56" i="6"/>
  <c r="DK56" i="6"/>
  <c r="DL56" i="6"/>
  <c r="DM56" i="6"/>
  <c r="DN56" i="6"/>
  <c r="DO56" i="6"/>
  <c r="DP56" i="6"/>
  <c r="DQ56" i="6"/>
  <c r="DR56" i="6"/>
  <c r="DS56" i="6"/>
  <c r="DT56" i="6"/>
  <c r="DU56" i="6"/>
  <c r="DV56" i="6"/>
  <c r="DW56" i="6"/>
  <c r="DX56" i="6"/>
  <c r="DY56" i="6"/>
  <c r="DZ56" i="6"/>
  <c r="EA56" i="6"/>
  <c r="EB56" i="6"/>
  <c r="EC56" i="6"/>
  <c r="ED56" i="6"/>
  <c r="EE56" i="6"/>
  <c r="EF56" i="6"/>
  <c r="EG56" i="6"/>
  <c r="EH56" i="6"/>
  <c r="EI56" i="6"/>
  <c r="EJ56" i="6"/>
  <c r="EK56" i="6"/>
  <c r="EL56" i="6"/>
  <c r="EM56" i="6"/>
  <c r="EN56" i="6"/>
  <c r="EO56" i="6"/>
  <c r="EP56" i="6"/>
  <c r="EQ56" i="6"/>
  <c r="AV55" i="6"/>
  <c r="AW55" i="6"/>
  <c r="AX55" i="6"/>
  <c r="AY55" i="6"/>
  <c r="AZ55" i="6"/>
  <c r="BA55" i="6"/>
  <c r="BB55" i="6"/>
  <c r="BC55" i="6"/>
  <c r="BD55" i="6"/>
  <c r="BE55" i="6"/>
  <c r="BF55" i="6"/>
  <c r="BG55" i="6"/>
  <c r="BH55" i="6"/>
  <c r="BI55" i="6"/>
  <c r="BJ55" i="6"/>
  <c r="BK55" i="6"/>
  <c r="BL55" i="6"/>
  <c r="BM55" i="6"/>
  <c r="BN55" i="6"/>
  <c r="BO55" i="6"/>
  <c r="BP55" i="6"/>
  <c r="BQ55" i="6"/>
  <c r="BR55" i="6"/>
  <c r="BS55" i="6"/>
  <c r="BT55" i="6"/>
  <c r="BU55" i="6"/>
  <c r="BV55" i="6"/>
  <c r="BW55" i="6"/>
  <c r="BX55" i="6"/>
  <c r="BY55" i="6"/>
  <c r="BZ55" i="6"/>
  <c r="CA55" i="6"/>
  <c r="CB55" i="6"/>
  <c r="CC55" i="6"/>
  <c r="CD55" i="6"/>
  <c r="CE55" i="6"/>
  <c r="CF55" i="6"/>
  <c r="CG55" i="6"/>
  <c r="CH55" i="6"/>
  <c r="CI55" i="6"/>
  <c r="CJ55" i="6"/>
  <c r="CK55" i="6"/>
  <c r="CL55" i="6"/>
  <c r="CM55" i="6"/>
  <c r="CN55" i="6"/>
  <c r="CO55" i="6"/>
  <c r="CP55" i="6"/>
  <c r="CQ55" i="6"/>
  <c r="CR55" i="6"/>
  <c r="CS55" i="6"/>
  <c r="CT55" i="6"/>
  <c r="CU55" i="6"/>
  <c r="CV55" i="6"/>
  <c r="CW55" i="6"/>
  <c r="CX55" i="6"/>
  <c r="CY55" i="6"/>
  <c r="CZ55" i="6"/>
  <c r="DA55" i="6"/>
  <c r="DB55" i="6"/>
  <c r="DC55" i="6"/>
  <c r="DD55" i="6"/>
  <c r="DE55" i="6"/>
  <c r="DF55" i="6"/>
  <c r="DG55" i="6"/>
  <c r="DH55" i="6"/>
  <c r="DI55" i="6"/>
  <c r="DJ55" i="6"/>
  <c r="DK55" i="6"/>
  <c r="DL55" i="6"/>
  <c r="DM55" i="6"/>
  <c r="DN55" i="6"/>
  <c r="DO55" i="6"/>
  <c r="DP55" i="6"/>
  <c r="DQ55" i="6"/>
  <c r="DR55" i="6"/>
  <c r="DS55" i="6"/>
  <c r="DT55" i="6"/>
  <c r="DU55" i="6"/>
  <c r="DV55" i="6"/>
  <c r="DW55" i="6"/>
  <c r="DX55" i="6"/>
  <c r="DY55" i="6"/>
  <c r="DZ55" i="6"/>
  <c r="EA55" i="6"/>
  <c r="EB55" i="6"/>
  <c r="EC55" i="6"/>
  <c r="ED55" i="6"/>
  <c r="EE55" i="6"/>
  <c r="EF55" i="6"/>
  <c r="EG55" i="6"/>
  <c r="EH55" i="6"/>
  <c r="EI55" i="6"/>
  <c r="EJ55" i="6"/>
  <c r="EK55" i="6"/>
  <c r="EL55" i="6"/>
  <c r="EM55" i="6"/>
  <c r="EN55" i="6"/>
  <c r="EO55" i="6"/>
  <c r="EP55" i="6"/>
  <c r="EQ55" i="6"/>
  <c r="AV54" i="6"/>
  <c r="AW54" i="6"/>
  <c r="AX54" i="6"/>
  <c r="AY54" i="6"/>
  <c r="AZ54" i="6"/>
  <c r="BA54" i="6"/>
  <c r="BB54" i="6"/>
  <c r="BC54" i="6"/>
  <c r="BD54" i="6"/>
  <c r="BE54" i="6"/>
  <c r="BF54" i="6"/>
  <c r="BG54" i="6"/>
  <c r="BH54" i="6"/>
  <c r="BI54" i="6"/>
  <c r="BJ54" i="6"/>
  <c r="BK54" i="6"/>
  <c r="BL54" i="6"/>
  <c r="BM54" i="6"/>
  <c r="BN54" i="6"/>
  <c r="BO54" i="6"/>
  <c r="BP54" i="6"/>
  <c r="BQ54" i="6"/>
  <c r="BR54" i="6"/>
  <c r="BS54" i="6"/>
  <c r="BT54" i="6"/>
  <c r="BU54" i="6"/>
  <c r="BV54" i="6"/>
  <c r="BW54" i="6"/>
  <c r="BX54" i="6"/>
  <c r="BY54" i="6"/>
  <c r="BZ54" i="6"/>
  <c r="CA54" i="6"/>
  <c r="CB54" i="6"/>
  <c r="CC54" i="6"/>
  <c r="CD54" i="6"/>
  <c r="CE54" i="6"/>
  <c r="CF54" i="6"/>
  <c r="CG54" i="6"/>
  <c r="CH54" i="6"/>
  <c r="CI54" i="6"/>
  <c r="CJ54" i="6"/>
  <c r="CK54" i="6"/>
  <c r="CL54" i="6"/>
  <c r="CM54" i="6"/>
  <c r="CN54" i="6"/>
  <c r="CO54" i="6"/>
  <c r="CP54" i="6"/>
  <c r="CQ54" i="6"/>
  <c r="CR54" i="6"/>
  <c r="CS54" i="6"/>
  <c r="CT54" i="6"/>
  <c r="CU54" i="6"/>
  <c r="CV54" i="6"/>
  <c r="CW54" i="6"/>
  <c r="CX54" i="6"/>
  <c r="CY54" i="6"/>
  <c r="CZ54" i="6"/>
  <c r="DA54" i="6"/>
  <c r="DB54" i="6"/>
  <c r="DC54" i="6"/>
  <c r="DD54" i="6"/>
  <c r="DE54" i="6"/>
  <c r="DF54" i="6"/>
  <c r="DG54" i="6"/>
  <c r="DH54" i="6"/>
  <c r="DI54" i="6"/>
  <c r="DJ54" i="6"/>
  <c r="DK54" i="6"/>
  <c r="DL54" i="6"/>
  <c r="DM54" i="6"/>
  <c r="DN54" i="6"/>
  <c r="DO54" i="6"/>
  <c r="DP54" i="6"/>
  <c r="DQ54" i="6"/>
  <c r="DR54" i="6"/>
  <c r="DS54" i="6"/>
  <c r="DT54" i="6"/>
  <c r="DU54" i="6"/>
  <c r="DV54" i="6"/>
  <c r="DW54" i="6"/>
  <c r="DX54" i="6"/>
  <c r="DY54" i="6"/>
  <c r="DZ54" i="6"/>
  <c r="EA54" i="6"/>
  <c r="EB54" i="6"/>
  <c r="EC54" i="6"/>
  <c r="ED54" i="6"/>
  <c r="EE54" i="6"/>
  <c r="EF54" i="6"/>
  <c r="EG54" i="6"/>
  <c r="EH54" i="6"/>
  <c r="EI54" i="6"/>
  <c r="EJ54" i="6"/>
  <c r="EK54" i="6"/>
  <c r="EL54" i="6"/>
  <c r="EM54" i="6"/>
  <c r="EN54" i="6"/>
  <c r="EO54" i="6"/>
  <c r="EP54" i="6"/>
  <c r="EQ54" i="6"/>
  <c r="AV53" i="6"/>
  <c r="AW53" i="6"/>
  <c r="AX53" i="6"/>
  <c r="AY53" i="6"/>
  <c r="AZ53" i="6"/>
  <c r="BA53" i="6"/>
  <c r="BB53" i="6"/>
  <c r="BC53" i="6"/>
  <c r="BD53" i="6"/>
  <c r="BE53" i="6"/>
  <c r="BF53" i="6"/>
  <c r="BG53" i="6"/>
  <c r="BH53" i="6"/>
  <c r="BI53" i="6"/>
  <c r="BJ53" i="6"/>
  <c r="BK53" i="6"/>
  <c r="BL53" i="6"/>
  <c r="BM53" i="6"/>
  <c r="BN53" i="6"/>
  <c r="BO53" i="6"/>
  <c r="BP53" i="6"/>
  <c r="BQ53" i="6"/>
  <c r="BR53" i="6"/>
  <c r="BS53" i="6"/>
  <c r="BT53" i="6"/>
  <c r="BU53" i="6"/>
  <c r="BV53" i="6"/>
  <c r="BW53" i="6"/>
  <c r="BX53" i="6"/>
  <c r="BY53" i="6"/>
  <c r="BZ53" i="6"/>
  <c r="CA53" i="6"/>
  <c r="CB53" i="6"/>
  <c r="CC53" i="6"/>
  <c r="CD53" i="6"/>
  <c r="CE53" i="6"/>
  <c r="CF53" i="6"/>
  <c r="CG53" i="6"/>
  <c r="CH53" i="6"/>
  <c r="CI53" i="6"/>
  <c r="CJ53" i="6"/>
  <c r="CK53" i="6"/>
  <c r="CL53" i="6"/>
  <c r="CM53" i="6"/>
  <c r="CN53" i="6"/>
  <c r="CO53" i="6"/>
  <c r="CP53" i="6"/>
  <c r="CQ53" i="6"/>
  <c r="CR53" i="6"/>
  <c r="CS53" i="6"/>
  <c r="CT53" i="6"/>
  <c r="CU53" i="6"/>
  <c r="CV53" i="6"/>
  <c r="CW53" i="6"/>
  <c r="CX53" i="6"/>
  <c r="CY53" i="6"/>
  <c r="CZ53" i="6"/>
  <c r="DA53" i="6"/>
  <c r="DB53" i="6"/>
  <c r="DC53" i="6"/>
  <c r="DD53" i="6"/>
  <c r="DE53" i="6"/>
  <c r="DF53" i="6"/>
  <c r="DG53" i="6"/>
  <c r="DH53" i="6"/>
  <c r="DI53" i="6"/>
  <c r="DJ53" i="6"/>
  <c r="DK53" i="6"/>
  <c r="DL53" i="6"/>
  <c r="DM53" i="6"/>
  <c r="DN53" i="6"/>
  <c r="DO53" i="6"/>
  <c r="DP53" i="6"/>
  <c r="DQ53" i="6"/>
  <c r="DR53" i="6"/>
  <c r="DS53" i="6"/>
  <c r="DT53" i="6"/>
  <c r="DU53" i="6"/>
  <c r="DV53" i="6"/>
  <c r="DW53" i="6"/>
  <c r="DX53" i="6"/>
  <c r="DY53" i="6"/>
  <c r="DZ53" i="6"/>
  <c r="EA53" i="6"/>
  <c r="EB53" i="6"/>
  <c r="EC53" i="6"/>
  <c r="ED53" i="6"/>
  <c r="EE53" i="6"/>
  <c r="EF53" i="6"/>
  <c r="EG53" i="6"/>
  <c r="EH53" i="6"/>
  <c r="EI53" i="6"/>
  <c r="EJ53" i="6"/>
  <c r="EK53" i="6"/>
  <c r="EL53" i="6"/>
  <c r="EM53" i="6"/>
  <c r="EN53" i="6"/>
  <c r="EO53" i="6"/>
  <c r="EP53" i="6"/>
  <c r="EQ53" i="6"/>
  <c r="AV52" i="6"/>
  <c r="AW52" i="6"/>
  <c r="AX52" i="6"/>
  <c r="AY52" i="6"/>
  <c r="AZ52" i="6"/>
  <c r="BA52" i="6"/>
  <c r="BB52" i="6"/>
  <c r="BC52" i="6"/>
  <c r="BD52" i="6"/>
  <c r="BE52" i="6"/>
  <c r="BF52" i="6"/>
  <c r="BG52" i="6"/>
  <c r="BH52" i="6"/>
  <c r="BI52" i="6"/>
  <c r="BJ52" i="6"/>
  <c r="BK52" i="6"/>
  <c r="BL52" i="6"/>
  <c r="BM52" i="6"/>
  <c r="BN52" i="6"/>
  <c r="BO52" i="6"/>
  <c r="BP52" i="6"/>
  <c r="BQ52" i="6"/>
  <c r="BR52" i="6"/>
  <c r="BS52" i="6"/>
  <c r="BT52" i="6"/>
  <c r="BU52" i="6"/>
  <c r="BV52" i="6"/>
  <c r="BW52" i="6"/>
  <c r="BX52" i="6"/>
  <c r="BY52" i="6"/>
  <c r="BZ52" i="6"/>
  <c r="CA52" i="6"/>
  <c r="CB52" i="6"/>
  <c r="CC52" i="6"/>
  <c r="CD52" i="6"/>
  <c r="CE52" i="6"/>
  <c r="CF52" i="6"/>
  <c r="CG52" i="6"/>
  <c r="CH52" i="6"/>
  <c r="CI52" i="6"/>
  <c r="CJ52" i="6"/>
  <c r="CK52" i="6"/>
  <c r="CL52" i="6"/>
  <c r="CM52" i="6"/>
  <c r="CN52" i="6"/>
  <c r="CO52" i="6"/>
  <c r="CP52" i="6"/>
  <c r="CQ52" i="6"/>
  <c r="CR52" i="6"/>
  <c r="CS52" i="6"/>
  <c r="CT52" i="6"/>
  <c r="CU52" i="6"/>
  <c r="CV52" i="6"/>
  <c r="CW52" i="6"/>
  <c r="CX52" i="6"/>
  <c r="CY52" i="6"/>
  <c r="CZ52" i="6"/>
  <c r="DA52" i="6"/>
  <c r="DB52" i="6"/>
  <c r="DC52" i="6"/>
  <c r="DD52" i="6"/>
  <c r="DE52" i="6"/>
  <c r="DF52" i="6"/>
  <c r="DG52" i="6"/>
  <c r="DH52" i="6"/>
  <c r="DI52" i="6"/>
  <c r="DJ52" i="6"/>
  <c r="DK52" i="6"/>
  <c r="DL52" i="6"/>
  <c r="DM52" i="6"/>
  <c r="DN52" i="6"/>
  <c r="DO52" i="6"/>
  <c r="DP52" i="6"/>
  <c r="DQ52" i="6"/>
  <c r="DR52" i="6"/>
  <c r="DS52" i="6"/>
  <c r="DT52" i="6"/>
  <c r="DU52" i="6"/>
  <c r="DV52" i="6"/>
  <c r="DW52" i="6"/>
  <c r="DX52" i="6"/>
  <c r="DY52" i="6"/>
  <c r="DZ52" i="6"/>
  <c r="EA52" i="6"/>
  <c r="EB52" i="6"/>
  <c r="EC52" i="6"/>
  <c r="ED52" i="6"/>
  <c r="EE52" i="6"/>
  <c r="EF52" i="6"/>
  <c r="EG52" i="6"/>
  <c r="EH52" i="6"/>
  <c r="EI52" i="6"/>
  <c r="EJ52" i="6"/>
  <c r="EK52" i="6"/>
  <c r="EL52" i="6"/>
  <c r="EM52" i="6"/>
  <c r="EN52" i="6"/>
  <c r="EO52" i="6"/>
  <c r="EP52" i="6"/>
  <c r="EQ52" i="6"/>
  <c r="AV51" i="6"/>
  <c r="AW51" i="6"/>
  <c r="AX51" i="6"/>
  <c r="AY51" i="6"/>
  <c r="AZ51" i="6"/>
  <c r="BA51" i="6"/>
  <c r="BB51" i="6"/>
  <c r="BC51" i="6"/>
  <c r="BD51" i="6"/>
  <c r="BE51" i="6"/>
  <c r="BF51" i="6"/>
  <c r="BG51" i="6"/>
  <c r="BH51" i="6"/>
  <c r="BI51" i="6"/>
  <c r="BJ51" i="6"/>
  <c r="BK51" i="6"/>
  <c r="BL51" i="6"/>
  <c r="BM51" i="6"/>
  <c r="BN51" i="6"/>
  <c r="BO51" i="6"/>
  <c r="BP51" i="6"/>
  <c r="BQ51" i="6"/>
  <c r="BR51" i="6"/>
  <c r="BS51" i="6"/>
  <c r="BT51" i="6"/>
  <c r="BU51" i="6"/>
  <c r="BV51" i="6"/>
  <c r="BW51" i="6"/>
  <c r="BX51" i="6"/>
  <c r="BY51" i="6"/>
  <c r="BZ51" i="6"/>
  <c r="CA51" i="6"/>
  <c r="CB51" i="6"/>
  <c r="CC51" i="6"/>
  <c r="CD51" i="6"/>
  <c r="CE51" i="6"/>
  <c r="CF51" i="6"/>
  <c r="CG51" i="6"/>
  <c r="CH51" i="6"/>
  <c r="CI51" i="6"/>
  <c r="CJ51" i="6"/>
  <c r="CK51" i="6"/>
  <c r="CL51" i="6"/>
  <c r="CM51" i="6"/>
  <c r="CN51" i="6"/>
  <c r="CO51" i="6"/>
  <c r="CP51" i="6"/>
  <c r="CQ51" i="6"/>
  <c r="CR51" i="6"/>
  <c r="CS51" i="6"/>
  <c r="CT51" i="6"/>
  <c r="CU51" i="6"/>
  <c r="CV51" i="6"/>
  <c r="CW51" i="6"/>
  <c r="CX51" i="6"/>
  <c r="CY51" i="6"/>
  <c r="CZ51" i="6"/>
  <c r="DA51" i="6"/>
  <c r="DB51" i="6"/>
  <c r="DC51" i="6"/>
  <c r="DD51" i="6"/>
  <c r="DE51" i="6"/>
  <c r="DF51" i="6"/>
  <c r="DG51" i="6"/>
  <c r="DH51" i="6"/>
  <c r="DI51" i="6"/>
  <c r="DJ51" i="6"/>
  <c r="DK51" i="6"/>
  <c r="DL51" i="6"/>
  <c r="DM51" i="6"/>
  <c r="DN51" i="6"/>
  <c r="DO51" i="6"/>
  <c r="DP51" i="6"/>
  <c r="DQ51" i="6"/>
  <c r="DR51" i="6"/>
  <c r="DS51" i="6"/>
  <c r="DT51" i="6"/>
  <c r="DU51" i="6"/>
  <c r="DV51" i="6"/>
  <c r="DW51" i="6"/>
  <c r="DX51" i="6"/>
  <c r="DY51" i="6"/>
  <c r="DZ51" i="6"/>
  <c r="EA51" i="6"/>
  <c r="EB51" i="6"/>
  <c r="EC51" i="6"/>
  <c r="ED51" i="6"/>
  <c r="EE51" i="6"/>
  <c r="EF51" i="6"/>
  <c r="EG51" i="6"/>
  <c r="EH51" i="6"/>
  <c r="EI51" i="6"/>
  <c r="EJ51" i="6"/>
  <c r="EK51" i="6"/>
  <c r="EL51" i="6"/>
  <c r="EM51" i="6"/>
  <c r="EN51" i="6"/>
  <c r="EO51" i="6"/>
  <c r="EP51" i="6"/>
  <c r="EQ51" i="6"/>
  <c r="AV50" i="6"/>
  <c r="AW50" i="6"/>
  <c r="AX50" i="6"/>
  <c r="AY50" i="6"/>
  <c r="AZ50" i="6"/>
  <c r="BA50" i="6"/>
  <c r="BB50" i="6"/>
  <c r="BC50" i="6"/>
  <c r="BD50" i="6"/>
  <c r="BE50" i="6"/>
  <c r="BF50" i="6"/>
  <c r="BG50" i="6"/>
  <c r="BH50" i="6"/>
  <c r="BI50" i="6"/>
  <c r="BJ50" i="6"/>
  <c r="BK50" i="6"/>
  <c r="BL50" i="6"/>
  <c r="BM50" i="6"/>
  <c r="BN50" i="6"/>
  <c r="BO50" i="6"/>
  <c r="BP50" i="6"/>
  <c r="BQ50" i="6"/>
  <c r="BR50" i="6"/>
  <c r="BS50" i="6"/>
  <c r="BT50" i="6"/>
  <c r="BU50" i="6"/>
  <c r="BV50" i="6"/>
  <c r="BW50" i="6"/>
  <c r="BX50" i="6"/>
  <c r="BY50" i="6"/>
  <c r="BZ50" i="6"/>
  <c r="CA50" i="6"/>
  <c r="CB50" i="6"/>
  <c r="CC50" i="6"/>
  <c r="CD50" i="6"/>
  <c r="CE50" i="6"/>
  <c r="CF50" i="6"/>
  <c r="CG50" i="6"/>
  <c r="CH50" i="6"/>
  <c r="CI50" i="6"/>
  <c r="CJ50" i="6"/>
  <c r="CK50" i="6"/>
  <c r="CL50" i="6"/>
  <c r="CM50" i="6"/>
  <c r="CN50" i="6"/>
  <c r="CO50" i="6"/>
  <c r="CP50" i="6"/>
  <c r="CQ50" i="6"/>
  <c r="CR50" i="6"/>
  <c r="CS50" i="6"/>
  <c r="CT50" i="6"/>
  <c r="CU50" i="6"/>
  <c r="CV50" i="6"/>
  <c r="CW50" i="6"/>
  <c r="CX50" i="6"/>
  <c r="CY50" i="6"/>
  <c r="CZ50" i="6"/>
  <c r="DA50" i="6"/>
  <c r="DB50" i="6"/>
  <c r="DC50" i="6"/>
  <c r="DD50" i="6"/>
  <c r="DE50" i="6"/>
  <c r="DF50" i="6"/>
  <c r="DG50" i="6"/>
  <c r="DH50" i="6"/>
  <c r="DI50" i="6"/>
  <c r="DJ50" i="6"/>
  <c r="DK50" i="6"/>
  <c r="DL50" i="6"/>
  <c r="DM50" i="6"/>
  <c r="DN50" i="6"/>
  <c r="DO50" i="6"/>
  <c r="DP50" i="6"/>
  <c r="DQ50" i="6"/>
  <c r="DR50" i="6"/>
  <c r="DS50" i="6"/>
  <c r="DT50" i="6"/>
  <c r="DU50" i="6"/>
  <c r="DV50" i="6"/>
  <c r="DW50" i="6"/>
  <c r="DX50" i="6"/>
  <c r="DY50" i="6"/>
  <c r="DZ50" i="6"/>
  <c r="EA50" i="6"/>
  <c r="EB50" i="6"/>
  <c r="EC50" i="6"/>
  <c r="ED50" i="6"/>
  <c r="EE50" i="6"/>
  <c r="EF50" i="6"/>
  <c r="EG50" i="6"/>
  <c r="EH50" i="6"/>
  <c r="EI50" i="6"/>
  <c r="EJ50" i="6"/>
  <c r="EK50" i="6"/>
  <c r="EL50" i="6"/>
  <c r="EM50" i="6"/>
  <c r="EN50" i="6"/>
  <c r="EO50" i="6"/>
  <c r="EP50" i="6"/>
  <c r="EQ50" i="6"/>
  <c r="AV49" i="6"/>
  <c r="AW49" i="6"/>
  <c r="AX49" i="6"/>
  <c r="AY49" i="6"/>
  <c r="AZ49" i="6"/>
  <c r="BA49" i="6"/>
  <c r="BB49" i="6"/>
  <c r="BC49" i="6"/>
  <c r="BD49" i="6"/>
  <c r="BE49" i="6"/>
  <c r="BF49" i="6"/>
  <c r="BG49" i="6"/>
  <c r="BH49" i="6"/>
  <c r="BI49" i="6"/>
  <c r="BJ49" i="6"/>
  <c r="BK49" i="6"/>
  <c r="BL49" i="6"/>
  <c r="BM49" i="6"/>
  <c r="BN49" i="6"/>
  <c r="BO49" i="6"/>
  <c r="BP49" i="6"/>
  <c r="BQ49" i="6"/>
  <c r="BR49" i="6"/>
  <c r="BS49" i="6"/>
  <c r="BT49" i="6"/>
  <c r="BU49" i="6"/>
  <c r="BV49" i="6"/>
  <c r="BW49" i="6"/>
  <c r="BX49" i="6"/>
  <c r="BY49" i="6"/>
  <c r="BZ49" i="6"/>
  <c r="CA49" i="6"/>
  <c r="CB49" i="6"/>
  <c r="CC49" i="6"/>
  <c r="CD49" i="6"/>
  <c r="CE49" i="6"/>
  <c r="CF49" i="6"/>
  <c r="CG49" i="6"/>
  <c r="CH49" i="6"/>
  <c r="CI49" i="6"/>
  <c r="CJ49" i="6"/>
  <c r="CK49" i="6"/>
  <c r="CL49" i="6"/>
  <c r="CM49" i="6"/>
  <c r="CN49" i="6"/>
  <c r="CO49" i="6"/>
  <c r="CP49" i="6"/>
  <c r="CQ49" i="6"/>
  <c r="CR49" i="6"/>
  <c r="CS49" i="6"/>
  <c r="CT49" i="6"/>
  <c r="CU49" i="6"/>
  <c r="CV49" i="6"/>
  <c r="CW49" i="6"/>
  <c r="CX49" i="6"/>
  <c r="CY49" i="6"/>
  <c r="CZ49" i="6"/>
  <c r="DA49" i="6"/>
  <c r="DB49" i="6"/>
  <c r="DC49" i="6"/>
  <c r="DD49" i="6"/>
  <c r="DE49" i="6"/>
  <c r="DF49" i="6"/>
  <c r="DG49" i="6"/>
  <c r="DH49" i="6"/>
  <c r="DI49" i="6"/>
  <c r="DJ49" i="6"/>
  <c r="DK49" i="6"/>
  <c r="DL49" i="6"/>
  <c r="DM49" i="6"/>
  <c r="DN49" i="6"/>
  <c r="DO49" i="6"/>
  <c r="DP49" i="6"/>
  <c r="DQ49" i="6"/>
  <c r="DR49" i="6"/>
  <c r="DS49" i="6"/>
  <c r="DT49" i="6"/>
  <c r="DU49" i="6"/>
  <c r="DV49" i="6"/>
  <c r="DW49" i="6"/>
  <c r="DX49" i="6"/>
  <c r="DY49" i="6"/>
  <c r="DZ49" i="6"/>
  <c r="EA49" i="6"/>
  <c r="EB49" i="6"/>
  <c r="EC49" i="6"/>
  <c r="ED49" i="6"/>
  <c r="EE49" i="6"/>
  <c r="EF49" i="6"/>
  <c r="EG49" i="6"/>
  <c r="EH49" i="6"/>
  <c r="EI49" i="6"/>
  <c r="EJ49" i="6"/>
  <c r="EK49" i="6"/>
  <c r="EL49" i="6"/>
  <c r="EM49" i="6"/>
  <c r="EN49" i="6"/>
  <c r="EO49" i="6"/>
  <c r="EP49" i="6"/>
  <c r="EQ49" i="6"/>
  <c r="AV48" i="6"/>
  <c r="AW48" i="6"/>
  <c r="AX48" i="6"/>
  <c r="AY48" i="6"/>
  <c r="AZ48" i="6"/>
  <c r="BA48" i="6"/>
  <c r="BB48" i="6"/>
  <c r="BC48" i="6"/>
  <c r="BD48" i="6"/>
  <c r="BE48" i="6"/>
  <c r="BF48" i="6"/>
  <c r="BG48" i="6"/>
  <c r="BH48" i="6"/>
  <c r="BI48" i="6"/>
  <c r="BJ48" i="6"/>
  <c r="BK48" i="6"/>
  <c r="BL48" i="6"/>
  <c r="BM48" i="6"/>
  <c r="BN48" i="6"/>
  <c r="BO48" i="6"/>
  <c r="BP48" i="6"/>
  <c r="BQ48" i="6"/>
  <c r="BR48" i="6"/>
  <c r="BS48" i="6"/>
  <c r="BT48" i="6"/>
  <c r="BU48" i="6"/>
  <c r="BV48" i="6"/>
  <c r="BW48" i="6"/>
  <c r="BX48" i="6"/>
  <c r="BY48" i="6"/>
  <c r="BZ48" i="6"/>
  <c r="CA48" i="6"/>
  <c r="CB48" i="6"/>
  <c r="CC48" i="6"/>
  <c r="CD48" i="6"/>
  <c r="CE48" i="6"/>
  <c r="CF48" i="6"/>
  <c r="CG48" i="6"/>
  <c r="CH48" i="6"/>
  <c r="CI48" i="6"/>
  <c r="CJ48" i="6"/>
  <c r="CK48" i="6"/>
  <c r="CL48" i="6"/>
  <c r="CM48" i="6"/>
  <c r="CN48" i="6"/>
  <c r="CO48" i="6"/>
  <c r="CP48" i="6"/>
  <c r="CQ48" i="6"/>
  <c r="CR48" i="6"/>
  <c r="CS48" i="6"/>
  <c r="CT48" i="6"/>
  <c r="CU48" i="6"/>
  <c r="CV48" i="6"/>
  <c r="CW48" i="6"/>
  <c r="CX48" i="6"/>
  <c r="CY48" i="6"/>
  <c r="CZ48" i="6"/>
  <c r="DA48" i="6"/>
  <c r="DB48" i="6"/>
  <c r="DC48" i="6"/>
  <c r="DD48" i="6"/>
  <c r="DE48" i="6"/>
  <c r="DF48" i="6"/>
  <c r="DG48" i="6"/>
  <c r="DH48" i="6"/>
  <c r="DI48" i="6"/>
  <c r="DJ48" i="6"/>
  <c r="DK48" i="6"/>
  <c r="DL48" i="6"/>
  <c r="DM48" i="6"/>
  <c r="DN48" i="6"/>
  <c r="DO48" i="6"/>
  <c r="DP48" i="6"/>
  <c r="DQ48" i="6"/>
  <c r="DR48" i="6"/>
  <c r="DS48" i="6"/>
  <c r="DT48" i="6"/>
  <c r="DU48" i="6"/>
  <c r="DV48" i="6"/>
  <c r="DW48" i="6"/>
  <c r="DX48" i="6"/>
  <c r="DY48" i="6"/>
  <c r="DZ48" i="6"/>
  <c r="EA48" i="6"/>
  <c r="EB48" i="6"/>
  <c r="EC48" i="6"/>
  <c r="ED48" i="6"/>
  <c r="EE48" i="6"/>
  <c r="EF48" i="6"/>
  <c r="EG48" i="6"/>
  <c r="EH48" i="6"/>
  <c r="EI48" i="6"/>
  <c r="EJ48" i="6"/>
  <c r="EK48" i="6"/>
  <c r="EL48" i="6"/>
  <c r="EM48" i="6"/>
  <c r="EN48" i="6"/>
  <c r="EO48" i="6"/>
  <c r="EP48" i="6"/>
  <c r="EQ48" i="6"/>
  <c r="AV47" i="6"/>
  <c r="AW47" i="6"/>
  <c r="AX47" i="6"/>
  <c r="AY47" i="6"/>
  <c r="AZ47" i="6"/>
  <c r="BA47" i="6"/>
  <c r="BB47" i="6"/>
  <c r="BC47" i="6"/>
  <c r="BD47" i="6"/>
  <c r="BE47" i="6"/>
  <c r="BF47" i="6"/>
  <c r="BG47" i="6"/>
  <c r="BH47" i="6"/>
  <c r="BI47" i="6"/>
  <c r="BJ47" i="6"/>
  <c r="BK47" i="6"/>
  <c r="BL47" i="6"/>
  <c r="BM47" i="6"/>
  <c r="BN47" i="6"/>
  <c r="BO47" i="6"/>
  <c r="BP47" i="6"/>
  <c r="BQ47" i="6"/>
  <c r="BR47" i="6"/>
  <c r="BS47" i="6"/>
  <c r="BT47" i="6"/>
  <c r="BU47" i="6"/>
  <c r="BV47" i="6"/>
  <c r="BW47" i="6"/>
  <c r="BX47" i="6"/>
  <c r="BY47" i="6"/>
  <c r="BZ47" i="6"/>
  <c r="CA47" i="6"/>
  <c r="CB47" i="6"/>
  <c r="CC47" i="6"/>
  <c r="CD47" i="6"/>
  <c r="CE47" i="6"/>
  <c r="CF47" i="6"/>
  <c r="CG47" i="6"/>
  <c r="CH47" i="6"/>
  <c r="CI47" i="6"/>
  <c r="CJ47" i="6"/>
  <c r="CK47" i="6"/>
  <c r="CL47" i="6"/>
  <c r="CM47" i="6"/>
  <c r="CN47" i="6"/>
  <c r="CO47" i="6"/>
  <c r="CP47" i="6"/>
  <c r="CQ47" i="6"/>
  <c r="CR47" i="6"/>
  <c r="CS47" i="6"/>
  <c r="CT47" i="6"/>
  <c r="CU47" i="6"/>
  <c r="CV47" i="6"/>
  <c r="CW47" i="6"/>
  <c r="CX47" i="6"/>
  <c r="CY47" i="6"/>
  <c r="CZ47" i="6"/>
  <c r="DA47" i="6"/>
  <c r="DB47" i="6"/>
  <c r="DC47" i="6"/>
  <c r="DD47" i="6"/>
  <c r="DE47" i="6"/>
  <c r="DF47" i="6"/>
  <c r="DG47" i="6"/>
  <c r="DH47" i="6"/>
  <c r="DI47" i="6"/>
  <c r="DJ47" i="6"/>
  <c r="DK47" i="6"/>
  <c r="DL47" i="6"/>
  <c r="DM47" i="6"/>
  <c r="DN47" i="6"/>
  <c r="DO47" i="6"/>
  <c r="DP47" i="6"/>
  <c r="DQ47" i="6"/>
  <c r="DR47" i="6"/>
  <c r="DS47" i="6"/>
  <c r="DT47" i="6"/>
  <c r="DU47" i="6"/>
  <c r="DV47" i="6"/>
  <c r="DW47" i="6"/>
  <c r="DX47" i="6"/>
  <c r="DY47" i="6"/>
  <c r="DZ47" i="6"/>
  <c r="EA47" i="6"/>
  <c r="EB47" i="6"/>
  <c r="EC47" i="6"/>
  <c r="ED47" i="6"/>
  <c r="EE47" i="6"/>
  <c r="EF47" i="6"/>
  <c r="EG47" i="6"/>
  <c r="EH47" i="6"/>
  <c r="EI47" i="6"/>
  <c r="EJ47" i="6"/>
  <c r="EK47" i="6"/>
  <c r="EL47" i="6"/>
  <c r="EM47" i="6"/>
  <c r="EN47" i="6"/>
  <c r="EO47" i="6"/>
  <c r="EP47" i="6"/>
  <c r="EQ47" i="6"/>
  <c r="AV46" i="6"/>
  <c r="AW46" i="6"/>
  <c r="AX46" i="6"/>
  <c r="AY46" i="6"/>
  <c r="AZ46" i="6"/>
  <c r="BA46" i="6"/>
  <c r="BB46" i="6"/>
  <c r="BC46" i="6"/>
  <c r="BD46" i="6"/>
  <c r="BE46" i="6"/>
  <c r="BF46" i="6"/>
  <c r="BG46" i="6"/>
  <c r="BH46" i="6"/>
  <c r="BI46" i="6"/>
  <c r="BJ46" i="6"/>
  <c r="BK46" i="6"/>
  <c r="BL46" i="6"/>
  <c r="BM46" i="6"/>
  <c r="BN46" i="6"/>
  <c r="BO46" i="6"/>
  <c r="BP46" i="6"/>
  <c r="BQ46" i="6"/>
  <c r="BR46" i="6"/>
  <c r="BS46" i="6"/>
  <c r="BT46" i="6"/>
  <c r="BU46" i="6"/>
  <c r="BV46" i="6"/>
  <c r="BW46" i="6"/>
  <c r="BX46" i="6"/>
  <c r="BY46" i="6"/>
  <c r="BZ46" i="6"/>
  <c r="CA46" i="6"/>
  <c r="CB46" i="6"/>
  <c r="CC46" i="6"/>
  <c r="CD46" i="6"/>
  <c r="CE46" i="6"/>
  <c r="CF46" i="6"/>
  <c r="CG46" i="6"/>
  <c r="CH46" i="6"/>
  <c r="CI46" i="6"/>
  <c r="CJ46" i="6"/>
  <c r="CK46" i="6"/>
  <c r="CL46" i="6"/>
  <c r="CM46" i="6"/>
  <c r="CN46" i="6"/>
  <c r="CO46" i="6"/>
  <c r="CP46" i="6"/>
  <c r="CQ46" i="6"/>
  <c r="CR46" i="6"/>
  <c r="CS46" i="6"/>
  <c r="CT46" i="6"/>
  <c r="CU46" i="6"/>
  <c r="CV46" i="6"/>
  <c r="CW46" i="6"/>
  <c r="CX46" i="6"/>
  <c r="CY46" i="6"/>
  <c r="CZ46" i="6"/>
  <c r="DA46" i="6"/>
  <c r="DB46" i="6"/>
  <c r="DC46" i="6"/>
  <c r="DD46" i="6"/>
  <c r="DE46" i="6"/>
  <c r="DF46" i="6"/>
  <c r="DG46" i="6"/>
  <c r="DH46" i="6"/>
  <c r="DI46" i="6"/>
  <c r="DJ46" i="6"/>
  <c r="DK46" i="6"/>
  <c r="DL46" i="6"/>
  <c r="DM46" i="6"/>
  <c r="DN46" i="6"/>
  <c r="DO46" i="6"/>
  <c r="DP46" i="6"/>
  <c r="DQ46" i="6"/>
  <c r="DR46" i="6"/>
  <c r="DS46" i="6"/>
  <c r="DT46" i="6"/>
  <c r="DU46" i="6"/>
  <c r="DV46" i="6"/>
  <c r="DW46" i="6"/>
  <c r="DX46" i="6"/>
  <c r="DY46" i="6"/>
  <c r="DZ46" i="6"/>
  <c r="EA46" i="6"/>
  <c r="EB46" i="6"/>
  <c r="EC46" i="6"/>
  <c r="ED46" i="6"/>
  <c r="EE46" i="6"/>
  <c r="EF46" i="6"/>
  <c r="EG46" i="6"/>
  <c r="EH46" i="6"/>
  <c r="EI46" i="6"/>
  <c r="EJ46" i="6"/>
  <c r="EK46" i="6"/>
  <c r="EL46" i="6"/>
  <c r="EM46" i="6"/>
  <c r="EN46" i="6"/>
  <c r="EO46" i="6"/>
  <c r="EP46" i="6"/>
  <c r="EQ46" i="6"/>
  <c r="AV45" i="6"/>
  <c r="AW45" i="6"/>
  <c r="AX45" i="6"/>
  <c r="AY45" i="6"/>
  <c r="AZ45" i="6"/>
  <c r="BA45" i="6"/>
  <c r="BB45" i="6"/>
  <c r="BC45" i="6"/>
  <c r="BD45" i="6"/>
  <c r="BE45" i="6"/>
  <c r="BF45" i="6"/>
  <c r="BG45" i="6"/>
  <c r="BH45" i="6"/>
  <c r="BI45" i="6"/>
  <c r="BJ45" i="6"/>
  <c r="BK45" i="6"/>
  <c r="BL45" i="6"/>
  <c r="BM45" i="6"/>
  <c r="BN45" i="6"/>
  <c r="BO45" i="6"/>
  <c r="BP45" i="6"/>
  <c r="BQ45" i="6"/>
  <c r="BR45" i="6"/>
  <c r="BS45" i="6"/>
  <c r="BT45" i="6"/>
  <c r="BU45" i="6"/>
  <c r="BV45" i="6"/>
  <c r="BW45" i="6"/>
  <c r="BX45" i="6"/>
  <c r="BY45" i="6"/>
  <c r="BZ45" i="6"/>
  <c r="CA45" i="6"/>
  <c r="CB45" i="6"/>
  <c r="CC45" i="6"/>
  <c r="CD45" i="6"/>
  <c r="CE45" i="6"/>
  <c r="CF45" i="6"/>
  <c r="CG45" i="6"/>
  <c r="CH45" i="6"/>
  <c r="CI45" i="6"/>
  <c r="CJ45" i="6"/>
  <c r="CK45" i="6"/>
  <c r="CL45" i="6"/>
  <c r="CM45" i="6"/>
  <c r="CN45" i="6"/>
  <c r="CO45" i="6"/>
  <c r="CP45" i="6"/>
  <c r="CQ45" i="6"/>
  <c r="CR45" i="6"/>
  <c r="CS45" i="6"/>
  <c r="CT45" i="6"/>
  <c r="CU45" i="6"/>
  <c r="CV45" i="6"/>
  <c r="CW45" i="6"/>
  <c r="CX45" i="6"/>
  <c r="CY45" i="6"/>
  <c r="CZ45" i="6"/>
  <c r="DA45" i="6"/>
  <c r="DB45" i="6"/>
  <c r="DC45" i="6"/>
  <c r="DD45" i="6"/>
  <c r="DE45" i="6"/>
  <c r="DF45" i="6"/>
  <c r="DG45" i="6"/>
  <c r="DH45" i="6"/>
  <c r="DI45" i="6"/>
  <c r="DJ45" i="6"/>
  <c r="DK45" i="6"/>
  <c r="DL45" i="6"/>
  <c r="DM45" i="6"/>
  <c r="DN45" i="6"/>
  <c r="DO45" i="6"/>
  <c r="DP45" i="6"/>
  <c r="DQ45" i="6"/>
  <c r="DR45" i="6"/>
  <c r="DS45" i="6"/>
  <c r="DT45" i="6"/>
  <c r="DU45" i="6"/>
  <c r="DV45" i="6"/>
  <c r="DW45" i="6"/>
  <c r="DX45" i="6"/>
  <c r="DY45" i="6"/>
  <c r="DZ45" i="6"/>
  <c r="EA45" i="6"/>
  <c r="EB45" i="6"/>
  <c r="EC45" i="6"/>
  <c r="ED45" i="6"/>
  <c r="EE45" i="6"/>
  <c r="EF45" i="6"/>
  <c r="EG45" i="6"/>
  <c r="EH45" i="6"/>
  <c r="EI45" i="6"/>
  <c r="EJ45" i="6"/>
  <c r="EK45" i="6"/>
  <c r="EL45" i="6"/>
  <c r="EM45" i="6"/>
  <c r="EN45" i="6"/>
  <c r="EO45" i="6"/>
  <c r="EP45" i="6"/>
  <c r="EQ45" i="6"/>
  <c r="AV44" i="6"/>
  <c r="AW44" i="6"/>
  <c r="AX44" i="6"/>
  <c r="AY44" i="6"/>
  <c r="AZ44" i="6"/>
  <c r="BA44" i="6"/>
  <c r="BB44" i="6"/>
  <c r="BC44" i="6"/>
  <c r="BD44" i="6"/>
  <c r="BE44" i="6"/>
  <c r="BF44" i="6"/>
  <c r="BG44" i="6"/>
  <c r="BH44" i="6"/>
  <c r="BI44" i="6"/>
  <c r="BJ44" i="6"/>
  <c r="BK44" i="6"/>
  <c r="BL44" i="6"/>
  <c r="BM44" i="6"/>
  <c r="BN44" i="6"/>
  <c r="BO44" i="6"/>
  <c r="BP44" i="6"/>
  <c r="BQ44" i="6"/>
  <c r="BR44" i="6"/>
  <c r="BS44" i="6"/>
  <c r="BT44" i="6"/>
  <c r="BU44" i="6"/>
  <c r="BV44" i="6"/>
  <c r="BW44" i="6"/>
  <c r="BX44" i="6"/>
  <c r="BY44" i="6"/>
  <c r="BZ44" i="6"/>
  <c r="CA44" i="6"/>
  <c r="CB44" i="6"/>
  <c r="CC44" i="6"/>
  <c r="CD44" i="6"/>
  <c r="CE44" i="6"/>
  <c r="CF44" i="6"/>
  <c r="CG44" i="6"/>
  <c r="CH44" i="6"/>
  <c r="CI44" i="6"/>
  <c r="CJ44" i="6"/>
  <c r="CK44" i="6"/>
  <c r="CL44" i="6"/>
  <c r="CM44" i="6"/>
  <c r="CN44" i="6"/>
  <c r="CO44" i="6"/>
  <c r="CP44" i="6"/>
  <c r="CQ44" i="6"/>
  <c r="CR44" i="6"/>
  <c r="CS44" i="6"/>
  <c r="CT44" i="6"/>
  <c r="CU44" i="6"/>
  <c r="CV44" i="6"/>
  <c r="CW44" i="6"/>
  <c r="CX44" i="6"/>
  <c r="CY44" i="6"/>
  <c r="CZ44" i="6"/>
  <c r="DA44" i="6"/>
  <c r="DB44" i="6"/>
  <c r="DC44" i="6"/>
  <c r="DD44" i="6"/>
  <c r="DE44" i="6"/>
  <c r="DF44" i="6"/>
  <c r="DG44" i="6"/>
  <c r="DH44" i="6"/>
  <c r="DI44" i="6"/>
  <c r="DJ44" i="6"/>
  <c r="DK44" i="6"/>
  <c r="DL44" i="6"/>
  <c r="DM44" i="6"/>
  <c r="DN44" i="6"/>
  <c r="DO44" i="6"/>
  <c r="DP44" i="6"/>
  <c r="DQ44" i="6"/>
  <c r="DR44" i="6"/>
  <c r="DS44" i="6"/>
  <c r="DT44" i="6"/>
  <c r="DU44" i="6"/>
  <c r="DV44" i="6"/>
  <c r="DW44" i="6"/>
  <c r="DX44" i="6"/>
  <c r="DY44" i="6"/>
  <c r="DZ44" i="6"/>
  <c r="EA44" i="6"/>
  <c r="EB44" i="6"/>
  <c r="EC44" i="6"/>
  <c r="ED44" i="6"/>
  <c r="EE44" i="6"/>
  <c r="EF44" i="6"/>
  <c r="EG44" i="6"/>
  <c r="EH44" i="6"/>
  <c r="EI44" i="6"/>
  <c r="EJ44" i="6"/>
  <c r="EK44" i="6"/>
  <c r="EL44" i="6"/>
  <c r="EM44" i="6"/>
  <c r="EN44" i="6"/>
  <c r="EO44" i="6"/>
  <c r="EP44" i="6"/>
  <c r="EQ44" i="6"/>
  <c r="AV43" i="6"/>
  <c r="AW43" i="6"/>
  <c r="AX43" i="6"/>
  <c r="AY43" i="6"/>
  <c r="AZ43" i="6"/>
  <c r="BA43" i="6"/>
  <c r="BB43" i="6"/>
  <c r="BC43" i="6"/>
  <c r="BD43" i="6"/>
  <c r="BE43" i="6"/>
  <c r="BF43" i="6"/>
  <c r="BG43" i="6"/>
  <c r="BH43" i="6"/>
  <c r="BI43" i="6"/>
  <c r="BJ43" i="6"/>
  <c r="BK43" i="6"/>
  <c r="BL43" i="6"/>
  <c r="BM43" i="6"/>
  <c r="BN43" i="6"/>
  <c r="BO43" i="6"/>
  <c r="BP43" i="6"/>
  <c r="BQ43" i="6"/>
  <c r="BR43" i="6"/>
  <c r="BS43" i="6"/>
  <c r="BT43" i="6"/>
  <c r="BU43" i="6"/>
  <c r="BV43" i="6"/>
  <c r="BW43" i="6"/>
  <c r="BX43" i="6"/>
  <c r="BY43" i="6"/>
  <c r="BZ43" i="6"/>
  <c r="CA43" i="6"/>
  <c r="CB43" i="6"/>
  <c r="CC43" i="6"/>
  <c r="CD43" i="6"/>
  <c r="CE43" i="6"/>
  <c r="CF43" i="6"/>
  <c r="CG43" i="6"/>
  <c r="CH43" i="6"/>
  <c r="CI43" i="6"/>
  <c r="CJ43" i="6"/>
  <c r="CK43" i="6"/>
  <c r="CL43" i="6"/>
  <c r="CM43" i="6"/>
  <c r="CN43" i="6"/>
  <c r="CO43" i="6"/>
  <c r="CP43" i="6"/>
  <c r="CQ43" i="6"/>
  <c r="CR43" i="6"/>
  <c r="CS43" i="6"/>
  <c r="CT43" i="6"/>
  <c r="CU43" i="6"/>
  <c r="CV43" i="6"/>
  <c r="CW43" i="6"/>
  <c r="CX43" i="6"/>
  <c r="CY43" i="6"/>
  <c r="CZ43" i="6"/>
  <c r="DA43" i="6"/>
  <c r="DB43" i="6"/>
  <c r="DC43" i="6"/>
  <c r="DD43" i="6"/>
  <c r="DE43" i="6"/>
  <c r="DF43" i="6"/>
  <c r="DG43" i="6"/>
  <c r="DH43" i="6"/>
  <c r="DI43" i="6"/>
  <c r="DJ43" i="6"/>
  <c r="DK43" i="6"/>
  <c r="DL43" i="6"/>
  <c r="DM43" i="6"/>
  <c r="DN43" i="6"/>
  <c r="DO43" i="6"/>
  <c r="DP43" i="6"/>
  <c r="DQ43" i="6"/>
  <c r="DR43" i="6"/>
  <c r="DS43" i="6"/>
  <c r="DT43" i="6"/>
  <c r="DU43" i="6"/>
  <c r="DV43" i="6"/>
  <c r="DW43" i="6"/>
  <c r="DX43" i="6"/>
  <c r="DY43" i="6"/>
  <c r="DZ43" i="6"/>
  <c r="EA43" i="6"/>
  <c r="EB43" i="6"/>
  <c r="EC43" i="6"/>
  <c r="ED43" i="6"/>
  <c r="EE43" i="6"/>
  <c r="EF43" i="6"/>
  <c r="EG43" i="6"/>
  <c r="EH43" i="6"/>
  <c r="EI43" i="6"/>
  <c r="EJ43" i="6"/>
  <c r="EK43" i="6"/>
  <c r="EL43" i="6"/>
  <c r="EM43" i="6"/>
  <c r="EN43" i="6"/>
  <c r="EO43" i="6"/>
  <c r="EP43" i="6"/>
  <c r="EQ43" i="6"/>
  <c r="AV42" i="6"/>
  <c r="AW42" i="6"/>
  <c r="AX42" i="6"/>
  <c r="AY42" i="6"/>
  <c r="AZ42" i="6"/>
  <c r="BA42" i="6"/>
  <c r="BB42" i="6"/>
  <c r="BC42" i="6"/>
  <c r="BD42" i="6"/>
  <c r="BE42" i="6"/>
  <c r="BF42" i="6"/>
  <c r="BG42" i="6"/>
  <c r="BH42" i="6"/>
  <c r="BI42" i="6"/>
  <c r="BJ42" i="6"/>
  <c r="BK42" i="6"/>
  <c r="BL42" i="6"/>
  <c r="BM42" i="6"/>
  <c r="BN42" i="6"/>
  <c r="BO42" i="6"/>
  <c r="BP42" i="6"/>
  <c r="BQ42" i="6"/>
  <c r="BR42" i="6"/>
  <c r="BS42" i="6"/>
  <c r="BT42" i="6"/>
  <c r="BU42" i="6"/>
  <c r="BV42" i="6"/>
  <c r="BW42" i="6"/>
  <c r="BX42" i="6"/>
  <c r="BY42" i="6"/>
  <c r="BZ42" i="6"/>
  <c r="CA42" i="6"/>
  <c r="CB42" i="6"/>
  <c r="CC42" i="6"/>
  <c r="CD42" i="6"/>
  <c r="CE42" i="6"/>
  <c r="CF42" i="6"/>
  <c r="CG42" i="6"/>
  <c r="CH42" i="6"/>
  <c r="CI42" i="6"/>
  <c r="CJ42" i="6"/>
  <c r="CK42" i="6"/>
  <c r="CL42" i="6"/>
  <c r="CM42" i="6"/>
  <c r="CN42" i="6"/>
  <c r="CO42" i="6"/>
  <c r="CP42" i="6"/>
  <c r="CQ42" i="6"/>
  <c r="CR42" i="6"/>
  <c r="CS42" i="6"/>
  <c r="CT42" i="6"/>
  <c r="CU42" i="6"/>
  <c r="CV42" i="6"/>
  <c r="CW42" i="6"/>
  <c r="CX42" i="6"/>
  <c r="CY42" i="6"/>
  <c r="CZ42" i="6"/>
  <c r="DA42" i="6"/>
  <c r="DB42" i="6"/>
  <c r="DC42" i="6"/>
  <c r="DD42" i="6"/>
  <c r="DE42" i="6"/>
  <c r="DF42" i="6"/>
  <c r="DG42" i="6"/>
  <c r="DH42" i="6"/>
  <c r="DI42" i="6"/>
  <c r="DJ42" i="6"/>
  <c r="DK42" i="6"/>
  <c r="DL42" i="6"/>
  <c r="DM42" i="6"/>
  <c r="DN42" i="6"/>
  <c r="DO42" i="6"/>
  <c r="DP42" i="6"/>
  <c r="DQ42" i="6"/>
  <c r="DR42" i="6"/>
  <c r="DS42" i="6"/>
  <c r="DT42" i="6"/>
  <c r="DU42" i="6"/>
  <c r="DV42" i="6"/>
  <c r="DW42" i="6"/>
  <c r="DX42" i="6"/>
  <c r="DY42" i="6"/>
  <c r="DZ42" i="6"/>
  <c r="EA42" i="6"/>
  <c r="EB42" i="6"/>
  <c r="EC42" i="6"/>
  <c r="ED42" i="6"/>
  <c r="EE42" i="6"/>
  <c r="EF42" i="6"/>
  <c r="EG42" i="6"/>
  <c r="EH42" i="6"/>
  <c r="EI42" i="6"/>
  <c r="EJ42" i="6"/>
  <c r="EK42" i="6"/>
  <c r="EL42" i="6"/>
  <c r="EM42" i="6"/>
  <c r="EN42" i="6"/>
  <c r="EO42" i="6"/>
  <c r="EP42" i="6"/>
  <c r="EQ42" i="6"/>
  <c r="AV41" i="6"/>
  <c r="AW41" i="6"/>
  <c r="AX41" i="6"/>
  <c r="AY41" i="6"/>
  <c r="AZ41" i="6"/>
  <c r="BA41" i="6"/>
  <c r="BB41" i="6"/>
  <c r="BC41" i="6"/>
  <c r="BD41" i="6"/>
  <c r="BE41" i="6"/>
  <c r="BF41" i="6"/>
  <c r="BG41" i="6"/>
  <c r="BH41" i="6"/>
  <c r="BI41" i="6"/>
  <c r="BJ41" i="6"/>
  <c r="BK41" i="6"/>
  <c r="BL41" i="6"/>
  <c r="BM41" i="6"/>
  <c r="BN41" i="6"/>
  <c r="BO41" i="6"/>
  <c r="BP41" i="6"/>
  <c r="BQ41" i="6"/>
  <c r="BR41" i="6"/>
  <c r="BS41" i="6"/>
  <c r="BT41" i="6"/>
  <c r="BU41" i="6"/>
  <c r="BV41" i="6"/>
  <c r="BW41" i="6"/>
  <c r="BX41" i="6"/>
  <c r="BY41" i="6"/>
  <c r="BZ41" i="6"/>
  <c r="CA41" i="6"/>
  <c r="CB41" i="6"/>
  <c r="CC41" i="6"/>
  <c r="CD41" i="6"/>
  <c r="CE41" i="6"/>
  <c r="CF41" i="6"/>
  <c r="CG41" i="6"/>
  <c r="CH41" i="6"/>
  <c r="CI41" i="6"/>
  <c r="CJ41" i="6"/>
  <c r="CK41" i="6"/>
  <c r="CL41" i="6"/>
  <c r="CM41" i="6"/>
  <c r="CN41" i="6"/>
  <c r="CO41" i="6"/>
  <c r="CP41" i="6"/>
  <c r="CQ41" i="6"/>
  <c r="CR41" i="6"/>
  <c r="CS41" i="6"/>
  <c r="CT41" i="6"/>
  <c r="CU41" i="6"/>
  <c r="CV41" i="6"/>
  <c r="CW41" i="6"/>
  <c r="CX41" i="6"/>
  <c r="CY41" i="6"/>
  <c r="CZ41" i="6"/>
  <c r="DA41" i="6"/>
  <c r="DB41" i="6"/>
  <c r="DC41" i="6"/>
  <c r="DD41" i="6"/>
  <c r="DE41" i="6"/>
  <c r="DF41" i="6"/>
  <c r="DG41" i="6"/>
  <c r="DH41" i="6"/>
  <c r="DI41" i="6"/>
  <c r="DJ41" i="6"/>
  <c r="DK41" i="6"/>
  <c r="DL41" i="6"/>
  <c r="DM41" i="6"/>
  <c r="DN41" i="6"/>
  <c r="DO41" i="6"/>
  <c r="DP41" i="6"/>
  <c r="DQ41" i="6"/>
  <c r="DR41" i="6"/>
  <c r="DS41" i="6"/>
  <c r="DT41" i="6"/>
  <c r="DU41" i="6"/>
  <c r="DV41" i="6"/>
  <c r="DW41" i="6"/>
  <c r="DX41" i="6"/>
  <c r="DY41" i="6"/>
  <c r="DZ41" i="6"/>
  <c r="EA41" i="6"/>
  <c r="EB41" i="6"/>
  <c r="EC41" i="6"/>
  <c r="ED41" i="6"/>
  <c r="EE41" i="6"/>
  <c r="EF41" i="6"/>
  <c r="EG41" i="6"/>
  <c r="EH41" i="6"/>
  <c r="EI41" i="6"/>
  <c r="EJ41" i="6"/>
  <c r="EK41" i="6"/>
  <c r="EL41" i="6"/>
  <c r="EM41" i="6"/>
  <c r="EN41" i="6"/>
  <c r="EO41" i="6"/>
  <c r="EP41" i="6"/>
  <c r="EQ41" i="6"/>
  <c r="AV40" i="6"/>
  <c r="AW40" i="6"/>
  <c r="AX40" i="6"/>
  <c r="AY40" i="6"/>
  <c r="AZ40" i="6"/>
  <c r="BA40" i="6"/>
  <c r="BB40" i="6"/>
  <c r="BC40" i="6"/>
  <c r="BD40" i="6"/>
  <c r="BE40" i="6"/>
  <c r="BF40" i="6"/>
  <c r="BG40" i="6"/>
  <c r="BH40" i="6"/>
  <c r="BI40" i="6"/>
  <c r="BJ40" i="6"/>
  <c r="BK40" i="6"/>
  <c r="BL40" i="6"/>
  <c r="BM40" i="6"/>
  <c r="BN40" i="6"/>
  <c r="BO40" i="6"/>
  <c r="BP40" i="6"/>
  <c r="BQ40" i="6"/>
  <c r="BR40" i="6"/>
  <c r="BS40" i="6"/>
  <c r="BT40" i="6"/>
  <c r="BU40" i="6"/>
  <c r="BV40" i="6"/>
  <c r="BW40" i="6"/>
  <c r="BX40" i="6"/>
  <c r="BY40" i="6"/>
  <c r="BZ40" i="6"/>
  <c r="CA40" i="6"/>
  <c r="CB40" i="6"/>
  <c r="CC40" i="6"/>
  <c r="CD40" i="6"/>
  <c r="CE40" i="6"/>
  <c r="CF40" i="6"/>
  <c r="CG40" i="6"/>
  <c r="CH40" i="6"/>
  <c r="CI40" i="6"/>
  <c r="CJ40" i="6"/>
  <c r="CK40" i="6"/>
  <c r="CL40" i="6"/>
  <c r="CM40" i="6"/>
  <c r="CN40" i="6"/>
  <c r="CO40" i="6"/>
  <c r="CP40" i="6"/>
  <c r="CQ40" i="6"/>
  <c r="CR40" i="6"/>
  <c r="CS40" i="6"/>
  <c r="CT40" i="6"/>
  <c r="CU40" i="6"/>
  <c r="CV40" i="6"/>
  <c r="CW40" i="6"/>
  <c r="CX40" i="6"/>
  <c r="CY40" i="6"/>
  <c r="CZ40" i="6"/>
  <c r="DA40" i="6"/>
  <c r="DB40" i="6"/>
  <c r="DC40" i="6"/>
  <c r="DD40" i="6"/>
  <c r="DE40" i="6"/>
  <c r="DF40" i="6"/>
  <c r="DG40" i="6"/>
  <c r="DH40" i="6"/>
  <c r="DI40" i="6"/>
  <c r="DJ40" i="6"/>
  <c r="DK40" i="6"/>
  <c r="DL40" i="6"/>
  <c r="DM40" i="6"/>
  <c r="DN40" i="6"/>
  <c r="DO40" i="6"/>
  <c r="DP40" i="6"/>
  <c r="DQ40" i="6"/>
  <c r="DR40" i="6"/>
  <c r="DS40" i="6"/>
  <c r="DT40" i="6"/>
  <c r="DU40" i="6"/>
  <c r="DV40" i="6"/>
  <c r="DW40" i="6"/>
  <c r="DX40" i="6"/>
  <c r="DY40" i="6"/>
  <c r="DZ40" i="6"/>
  <c r="EA40" i="6"/>
  <c r="EB40" i="6"/>
  <c r="EC40" i="6"/>
  <c r="ED40" i="6"/>
  <c r="EE40" i="6"/>
  <c r="EF40" i="6"/>
  <c r="EG40" i="6"/>
  <c r="EH40" i="6"/>
  <c r="EI40" i="6"/>
  <c r="EJ40" i="6"/>
  <c r="EK40" i="6"/>
  <c r="EL40" i="6"/>
  <c r="EM40" i="6"/>
  <c r="EN40" i="6"/>
  <c r="EO40" i="6"/>
  <c r="EP40" i="6"/>
  <c r="EQ40" i="6"/>
  <c r="AV39" i="6"/>
  <c r="AW39" i="6"/>
  <c r="AX39" i="6"/>
  <c r="AY39" i="6"/>
  <c r="AZ39" i="6"/>
  <c r="BA39" i="6"/>
  <c r="BB39" i="6"/>
  <c r="BC39" i="6"/>
  <c r="BD39" i="6"/>
  <c r="BE39" i="6"/>
  <c r="BF39" i="6"/>
  <c r="BG39" i="6"/>
  <c r="BH39" i="6"/>
  <c r="BI39" i="6"/>
  <c r="BJ39" i="6"/>
  <c r="BK39" i="6"/>
  <c r="BL39" i="6"/>
  <c r="BM39" i="6"/>
  <c r="BN39" i="6"/>
  <c r="BO39" i="6"/>
  <c r="BP39" i="6"/>
  <c r="BQ39" i="6"/>
  <c r="BR39" i="6"/>
  <c r="BS39" i="6"/>
  <c r="BT39" i="6"/>
  <c r="BU39" i="6"/>
  <c r="BV39" i="6"/>
  <c r="BW39" i="6"/>
  <c r="BX39" i="6"/>
  <c r="BY39" i="6"/>
  <c r="BZ39" i="6"/>
  <c r="CA39" i="6"/>
  <c r="CB39" i="6"/>
  <c r="CC39" i="6"/>
  <c r="CD39" i="6"/>
  <c r="CE39" i="6"/>
  <c r="CF39" i="6"/>
  <c r="CG39" i="6"/>
  <c r="CH39" i="6"/>
  <c r="CI39" i="6"/>
  <c r="CJ39" i="6"/>
  <c r="CK39" i="6"/>
  <c r="CL39" i="6"/>
  <c r="CM39" i="6"/>
  <c r="CN39" i="6"/>
  <c r="CO39" i="6"/>
  <c r="CP39" i="6"/>
  <c r="CQ39" i="6"/>
  <c r="CR39" i="6"/>
  <c r="CS39" i="6"/>
  <c r="CT39" i="6"/>
  <c r="CU39" i="6"/>
  <c r="CV39" i="6"/>
  <c r="CW39" i="6"/>
  <c r="CX39" i="6"/>
  <c r="CY39" i="6"/>
  <c r="CZ39" i="6"/>
  <c r="DA39" i="6"/>
  <c r="DB39" i="6"/>
  <c r="DC39" i="6"/>
  <c r="DD39" i="6"/>
  <c r="DE39" i="6"/>
  <c r="DF39" i="6"/>
  <c r="DG39" i="6"/>
  <c r="DH39" i="6"/>
  <c r="DI39" i="6"/>
  <c r="DJ39" i="6"/>
  <c r="DK39" i="6"/>
  <c r="DL39" i="6"/>
  <c r="DM39" i="6"/>
  <c r="DN39" i="6"/>
  <c r="DO39" i="6"/>
  <c r="DP39" i="6"/>
  <c r="DQ39" i="6"/>
  <c r="DR39" i="6"/>
  <c r="DS39" i="6"/>
  <c r="DT39" i="6"/>
  <c r="DU39" i="6"/>
  <c r="DV39" i="6"/>
  <c r="DW39" i="6"/>
  <c r="DX39" i="6"/>
  <c r="DY39" i="6"/>
  <c r="DZ39" i="6"/>
  <c r="EA39" i="6"/>
  <c r="EB39" i="6"/>
  <c r="EC39" i="6"/>
  <c r="ED39" i="6"/>
  <c r="EE39" i="6"/>
  <c r="EF39" i="6"/>
  <c r="EG39" i="6"/>
  <c r="EH39" i="6"/>
  <c r="EI39" i="6"/>
  <c r="EJ39" i="6"/>
  <c r="EK39" i="6"/>
  <c r="EL39" i="6"/>
  <c r="EM39" i="6"/>
  <c r="EN39" i="6"/>
  <c r="EO39" i="6"/>
  <c r="EP39" i="6"/>
  <c r="EQ39" i="6"/>
  <c r="AV38" i="6"/>
  <c r="AW38" i="6"/>
  <c r="AX38" i="6"/>
  <c r="AY38" i="6"/>
  <c r="AZ38" i="6"/>
  <c r="BA38" i="6"/>
  <c r="BB38" i="6"/>
  <c r="BC38" i="6"/>
  <c r="BD38" i="6"/>
  <c r="BE38" i="6"/>
  <c r="BF38" i="6"/>
  <c r="BG38" i="6"/>
  <c r="BH38" i="6"/>
  <c r="BI38" i="6"/>
  <c r="BJ38" i="6"/>
  <c r="BK38" i="6"/>
  <c r="BL38" i="6"/>
  <c r="BM38" i="6"/>
  <c r="BN38" i="6"/>
  <c r="BO38" i="6"/>
  <c r="BP38" i="6"/>
  <c r="BQ38" i="6"/>
  <c r="BR38" i="6"/>
  <c r="BS38" i="6"/>
  <c r="BT38" i="6"/>
  <c r="BU38" i="6"/>
  <c r="BV38" i="6"/>
  <c r="BW38" i="6"/>
  <c r="BX38" i="6"/>
  <c r="BY38" i="6"/>
  <c r="BZ38" i="6"/>
  <c r="CA38" i="6"/>
  <c r="CB38" i="6"/>
  <c r="CC38" i="6"/>
  <c r="CD38" i="6"/>
  <c r="CE38" i="6"/>
  <c r="CF38" i="6"/>
  <c r="CG38" i="6"/>
  <c r="CH38" i="6"/>
  <c r="CI38" i="6"/>
  <c r="CJ38" i="6"/>
  <c r="CK38" i="6"/>
  <c r="CL38" i="6"/>
  <c r="CM38" i="6"/>
  <c r="CN38" i="6"/>
  <c r="CO38" i="6"/>
  <c r="CP38" i="6"/>
  <c r="CQ38" i="6"/>
  <c r="CR38" i="6"/>
  <c r="CS38" i="6"/>
  <c r="CT38" i="6"/>
  <c r="CU38" i="6"/>
  <c r="CV38" i="6"/>
  <c r="CW38" i="6"/>
  <c r="CX38" i="6"/>
  <c r="CY38" i="6"/>
  <c r="CZ38" i="6"/>
  <c r="DA38" i="6"/>
  <c r="DB38" i="6"/>
  <c r="DC38" i="6"/>
  <c r="DD38" i="6"/>
  <c r="DE38" i="6"/>
  <c r="DF38" i="6"/>
  <c r="DG38" i="6"/>
  <c r="DH38" i="6"/>
  <c r="DI38" i="6"/>
  <c r="DJ38" i="6"/>
  <c r="DK38" i="6"/>
  <c r="DL38" i="6"/>
  <c r="DM38" i="6"/>
  <c r="DN38" i="6"/>
  <c r="DO38" i="6"/>
  <c r="DP38" i="6"/>
  <c r="DQ38" i="6"/>
  <c r="DR38" i="6"/>
  <c r="DS38" i="6"/>
  <c r="DT38" i="6"/>
  <c r="DU38" i="6"/>
  <c r="DV38" i="6"/>
  <c r="DW38" i="6"/>
  <c r="DX38" i="6"/>
  <c r="DY38" i="6"/>
  <c r="DZ38" i="6"/>
  <c r="EA38" i="6"/>
  <c r="EB38" i="6"/>
  <c r="EC38" i="6"/>
  <c r="ED38" i="6"/>
  <c r="EE38" i="6"/>
  <c r="EF38" i="6"/>
  <c r="EG38" i="6"/>
  <c r="EH38" i="6"/>
  <c r="EI38" i="6"/>
  <c r="EJ38" i="6"/>
  <c r="EK38" i="6"/>
  <c r="EL38" i="6"/>
  <c r="EM38" i="6"/>
  <c r="EN38" i="6"/>
  <c r="EO38" i="6"/>
  <c r="EP38" i="6"/>
  <c r="EQ38" i="6"/>
  <c r="AV37" i="6"/>
  <c r="AW37" i="6"/>
  <c r="AX37" i="6"/>
  <c r="AY37" i="6"/>
  <c r="AZ37" i="6"/>
  <c r="BA37" i="6"/>
  <c r="BB37" i="6"/>
  <c r="BC37" i="6"/>
  <c r="BD37" i="6"/>
  <c r="BE37" i="6"/>
  <c r="BF37" i="6"/>
  <c r="BG37" i="6"/>
  <c r="BH37" i="6"/>
  <c r="BI37" i="6"/>
  <c r="BJ37" i="6"/>
  <c r="BK37" i="6"/>
  <c r="BL37" i="6"/>
  <c r="BM37" i="6"/>
  <c r="BN37" i="6"/>
  <c r="BO37" i="6"/>
  <c r="BP37" i="6"/>
  <c r="BQ37" i="6"/>
  <c r="BR37" i="6"/>
  <c r="BS37" i="6"/>
  <c r="BT37" i="6"/>
  <c r="BU37" i="6"/>
  <c r="BV37" i="6"/>
  <c r="BW37" i="6"/>
  <c r="BX37" i="6"/>
  <c r="BY37" i="6"/>
  <c r="BZ37" i="6"/>
  <c r="CA37" i="6"/>
  <c r="CB37" i="6"/>
  <c r="CC37" i="6"/>
  <c r="CD37" i="6"/>
  <c r="CE37" i="6"/>
  <c r="CF37" i="6"/>
  <c r="CG37" i="6"/>
  <c r="CH37" i="6"/>
  <c r="CI37" i="6"/>
  <c r="CJ37" i="6"/>
  <c r="CK37" i="6"/>
  <c r="CL37" i="6"/>
  <c r="CM37" i="6"/>
  <c r="CN37" i="6"/>
  <c r="CO37" i="6"/>
  <c r="CP37" i="6"/>
  <c r="CQ37" i="6"/>
  <c r="CR37" i="6"/>
  <c r="CS37" i="6"/>
  <c r="CT37" i="6"/>
  <c r="CU37" i="6"/>
  <c r="CV37" i="6"/>
  <c r="CW37" i="6"/>
  <c r="CX37" i="6"/>
  <c r="CY37" i="6"/>
  <c r="CZ37" i="6"/>
  <c r="DA37" i="6"/>
  <c r="DB37" i="6"/>
  <c r="DC37" i="6"/>
  <c r="DD37" i="6"/>
  <c r="DE37" i="6"/>
  <c r="DF37" i="6"/>
  <c r="DG37" i="6"/>
  <c r="DH37" i="6"/>
  <c r="DI37" i="6"/>
  <c r="DJ37" i="6"/>
  <c r="DK37" i="6"/>
  <c r="DL37" i="6"/>
  <c r="DM37" i="6"/>
  <c r="DN37" i="6"/>
  <c r="DO37" i="6"/>
  <c r="DP37" i="6"/>
  <c r="DQ37" i="6"/>
  <c r="DR37" i="6"/>
  <c r="DS37" i="6"/>
  <c r="DT37" i="6"/>
  <c r="DU37" i="6"/>
  <c r="DV37" i="6"/>
  <c r="DW37" i="6"/>
  <c r="DX37" i="6"/>
  <c r="DY37" i="6"/>
  <c r="DZ37" i="6"/>
  <c r="EA37" i="6"/>
  <c r="EB37" i="6"/>
  <c r="EC37" i="6"/>
  <c r="ED37" i="6"/>
  <c r="EE37" i="6"/>
  <c r="EF37" i="6"/>
  <c r="EG37" i="6"/>
  <c r="EH37" i="6"/>
  <c r="EI37" i="6"/>
  <c r="EJ37" i="6"/>
  <c r="EK37" i="6"/>
  <c r="EL37" i="6"/>
  <c r="EM37" i="6"/>
  <c r="EN37" i="6"/>
  <c r="EO37" i="6"/>
  <c r="EP37" i="6"/>
  <c r="EQ37" i="6"/>
  <c r="AV36" i="6"/>
  <c r="AW36" i="6"/>
  <c r="AX36" i="6"/>
  <c r="AY36" i="6"/>
  <c r="AZ36" i="6"/>
  <c r="BA36" i="6"/>
  <c r="BB36" i="6"/>
  <c r="BC36" i="6"/>
  <c r="BD36" i="6"/>
  <c r="BE36" i="6"/>
  <c r="BF36" i="6"/>
  <c r="BG36" i="6"/>
  <c r="BH36" i="6"/>
  <c r="BI36" i="6"/>
  <c r="BJ36" i="6"/>
  <c r="BK36" i="6"/>
  <c r="BL36" i="6"/>
  <c r="BM36" i="6"/>
  <c r="BN36" i="6"/>
  <c r="BO36" i="6"/>
  <c r="BP36" i="6"/>
  <c r="BQ36" i="6"/>
  <c r="BR36" i="6"/>
  <c r="BS36" i="6"/>
  <c r="BT36" i="6"/>
  <c r="BU36" i="6"/>
  <c r="BV36" i="6"/>
  <c r="BW36" i="6"/>
  <c r="BX36" i="6"/>
  <c r="BY36" i="6"/>
  <c r="BZ36" i="6"/>
  <c r="CA36" i="6"/>
  <c r="CB36" i="6"/>
  <c r="CC36" i="6"/>
  <c r="CD36" i="6"/>
  <c r="CE36" i="6"/>
  <c r="CF36" i="6"/>
  <c r="CG36" i="6"/>
  <c r="CH36" i="6"/>
  <c r="CI36" i="6"/>
  <c r="CJ36" i="6"/>
  <c r="CK36" i="6"/>
  <c r="CL36" i="6"/>
  <c r="CM36" i="6"/>
  <c r="CN36" i="6"/>
  <c r="CO36" i="6"/>
  <c r="CP36" i="6"/>
  <c r="CQ36" i="6"/>
  <c r="CR36" i="6"/>
  <c r="CS36" i="6"/>
  <c r="CT36" i="6"/>
  <c r="CU36" i="6"/>
  <c r="CV36" i="6"/>
  <c r="CW36" i="6"/>
  <c r="CX36" i="6"/>
  <c r="CY36" i="6"/>
  <c r="CZ36" i="6"/>
  <c r="DA36" i="6"/>
  <c r="DB36" i="6"/>
  <c r="DC36" i="6"/>
  <c r="DD36" i="6"/>
  <c r="DE36" i="6"/>
  <c r="DF36" i="6"/>
  <c r="DG36" i="6"/>
  <c r="DH36" i="6"/>
  <c r="DI36" i="6"/>
  <c r="DJ36" i="6"/>
  <c r="DK36" i="6"/>
  <c r="DL36" i="6"/>
  <c r="DM36" i="6"/>
  <c r="DN36" i="6"/>
  <c r="DO36" i="6"/>
  <c r="DP36" i="6"/>
  <c r="DQ36" i="6"/>
  <c r="DR36" i="6"/>
  <c r="DS36" i="6"/>
  <c r="DT36" i="6"/>
  <c r="DU36" i="6"/>
  <c r="DV36" i="6"/>
  <c r="DW36" i="6"/>
  <c r="DX36" i="6"/>
  <c r="DY36" i="6"/>
  <c r="DZ36" i="6"/>
  <c r="EA36" i="6"/>
  <c r="EB36" i="6"/>
  <c r="EC36" i="6"/>
  <c r="ED36" i="6"/>
  <c r="EE36" i="6"/>
  <c r="EF36" i="6"/>
  <c r="EG36" i="6"/>
  <c r="EH36" i="6"/>
  <c r="EI36" i="6"/>
  <c r="EJ36" i="6"/>
  <c r="EK36" i="6"/>
  <c r="EL36" i="6"/>
  <c r="EM36" i="6"/>
  <c r="EN36" i="6"/>
  <c r="EO36" i="6"/>
  <c r="EP36" i="6"/>
  <c r="EQ36" i="6"/>
  <c r="AV35" i="6"/>
  <c r="AW35" i="6"/>
  <c r="AX35" i="6"/>
  <c r="AY35" i="6"/>
  <c r="AZ35" i="6"/>
  <c r="BA35" i="6"/>
  <c r="BB35" i="6"/>
  <c r="BC35" i="6"/>
  <c r="BD35" i="6"/>
  <c r="BE35" i="6"/>
  <c r="BF35" i="6"/>
  <c r="BG35" i="6"/>
  <c r="BH35" i="6"/>
  <c r="BI35" i="6"/>
  <c r="BJ35" i="6"/>
  <c r="BK35" i="6"/>
  <c r="BL35" i="6"/>
  <c r="BM35" i="6"/>
  <c r="BN35" i="6"/>
  <c r="BO35" i="6"/>
  <c r="BP35" i="6"/>
  <c r="BQ35" i="6"/>
  <c r="BR35" i="6"/>
  <c r="BS35" i="6"/>
  <c r="BT35" i="6"/>
  <c r="BU35" i="6"/>
  <c r="BV35" i="6"/>
  <c r="BW35" i="6"/>
  <c r="BX35" i="6"/>
  <c r="BY35" i="6"/>
  <c r="BZ35" i="6"/>
  <c r="CA35" i="6"/>
  <c r="CB35" i="6"/>
  <c r="CC35" i="6"/>
  <c r="CD35" i="6"/>
  <c r="CE35" i="6"/>
  <c r="CF35" i="6"/>
  <c r="CG35" i="6"/>
  <c r="CH35" i="6"/>
  <c r="CI35" i="6"/>
  <c r="CJ35" i="6"/>
  <c r="CK35" i="6"/>
  <c r="CL35" i="6"/>
  <c r="CM35" i="6"/>
  <c r="CN35" i="6"/>
  <c r="CO35" i="6"/>
  <c r="CP35" i="6"/>
  <c r="CQ35" i="6"/>
  <c r="CR35" i="6"/>
  <c r="CS35" i="6"/>
  <c r="CT35" i="6"/>
  <c r="CU35" i="6"/>
  <c r="CV35" i="6"/>
  <c r="CW35" i="6"/>
  <c r="CX35" i="6"/>
  <c r="CY35" i="6"/>
  <c r="CZ35" i="6"/>
  <c r="DA35" i="6"/>
  <c r="DB35" i="6"/>
  <c r="DC35" i="6"/>
  <c r="DD35" i="6"/>
  <c r="DE35" i="6"/>
  <c r="DF35" i="6"/>
  <c r="DG35" i="6"/>
  <c r="DH35" i="6"/>
  <c r="DI35" i="6"/>
  <c r="DJ35" i="6"/>
  <c r="DK35" i="6"/>
  <c r="DL35" i="6"/>
  <c r="DM35" i="6"/>
  <c r="DN35" i="6"/>
  <c r="DO35" i="6"/>
  <c r="DP35" i="6"/>
  <c r="DQ35" i="6"/>
  <c r="DR35" i="6"/>
  <c r="DS35" i="6"/>
  <c r="DT35" i="6"/>
  <c r="DU35" i="6"/>
  <c r="DV35" i="6"/>
  <c r="DW35" i="6"/>
  <c r="DX35" i="6"/>
  <c r="DY35" i="6"/>
  <c r="DZ35" i="6"/>
  <c r="EA35" i="6"/>
  <c r="EB35" i="6"/>
  <c r="EC35" i="6"/>
  <c r="ED35" i="6"/>
  <c r="EE35" i="6"/>
  <c r="EF35" i="6"/>
  <c r="EG35" i="6"/>
  <c r="EH35" i="6"/>
  <c r="EI35" i="6"/>
  <c r="EJ35" i="6"/>
  <c r="EK35" i="6"/>
  <c r="EL35" i="6"/>
  <c r="EM35" i="6"/>
  <c r="EN35" i="6"/>
  <c r="EO35" i="6"/>
  <c r="EP35" i="6"/>
  <c r="EQ35" i="6"/>
  <c r="AV34" i="6"/>
  <c r="AW34" i="6"/>
  <c r="AX34" i="6"/>
  <c r="AY34" i="6"/>
  <c r="AZ34" i="6"/>
  <c r="BA34" i="6"/>
  <c r="BB34" i="6"/>
  <c r="BC34" i="6"/>
  <c r="BD34" i="6"/>
  <c r="BE34" i="6"/>
  <c r="BF34" i="6"/>
  <c r="BG34" i="6"/>
  <c r="BH34" i="6"/>
  <c r="BI34" i="6"/>
  <c r="BJ34" i="6"/>
  <c r="BK34" i="6"/>
  <c r="BL34" i="6"/>
  <c r="BM34" i="6"/>
  <c r="BN34" i="6"/>
  <c r="BO34" i="6"/>
  <c r="BP34" i="6"/>
  <c r="BQ34" i="6"/>
  <c r="BR34" i="6"/>
  <c r="BS34" i="6"/>
  <c r="BT34" i="6"/>
  <c r="BU34" i="6"/>
  <c r="BV34" i="6"/>
  <c r="BW34" i="6"/>
  <c r="BX34" i="6"/>
  <c r="BY34" i="6"/>
  <c r="BZ34" i="6"/>
  <c r="CA34" i="6"/>
  <c r="CB34" i="6"/>
  <c r="CC34" i="6"/>
  <c r="CD34" i="6"/>
  <c r="CE34" i="6"/>
  <c r="CF34" i="6"/>
  <c r="CG34" i="6"/>
  <c r="CH34" i="6"/>
  <c r="CI34" i="6"/>
  <c r="CJ34" i="6"/>
  <c r="CK34" i="6"/>
  <c r="CL34" i="6"/>
  <c r="CM34" i="6"/>
  <c r="CN34" i="6"/>
  <c r="CO34" i="6"/>
  <c r="CP34" i="6"/>
  <c r="CQ34" i="6"/>
  <c r="CR34" i="6"/>
  <c r="CS34" i="6"/>
  <c r="CT34" i="6"/>
  <c r="CU34" i="6"/>
  <c r="CV34" i="6"/>
  <c r="CW34" i="6"/>
  <c r="CX34" i="6"/>
  <c r="CY34" i="6"/>
  <c r="CZ34" i="6"/>
  <c r="DA34" i="6"/>
  <c r="DB34" i="6"/>
  <c r="DC34" i="6"/>
  <c r="DD34" i="6"/>
  <c r="DE34" i="6"/>
  <c r="DF34" i="6"/>
  <c r="DG34" i="6"/>
  <c r="DH34" i="6"/>
  <c r="DI34" i="6"/>
  <c r="DJ34" i="6"/>
  <c r="DK34" i="6"/>
  <c r="DL34" i="6"/>
  <c r="DM34" i="6"/>
  <c r="DN34" i="6"/>
  <c r="DO34" i="6"/>
  <c r="DP34" i="6"/>
  <c r="DQ34" i="6"/>
  <c r="DR34" i="6"/>
  <c r="DS34" i="6"/>
  <c r="DT34" i="6"/>
  <c r="DU34" i="6"/>
  <c r="DV34" i="6"/>
  <c r="DW34" i="6"/>
  <c r="DX34" i="6"/>
  <c r="DY34" i="6"/>
  <c r="DZ34" i="6"/>
  <c r="EA34" i="6"/>
  <c r="EB34" i="6"/>
  <c r="EC34" i="6"/>
  <c r="ED34" i="6"/>
  <c r="EE34" i="6"/>
  <c r="EF34" i="6"/>
  <c r="EG34" i="6"/>
  <c r="EH34" i="6"/>
  <c r="EI34" i="6"/>
  <c r="EJ34" i="6"/>
  <c r="EK34" i="6"/>
  <c r="EL34" i="6"/>
  <c r="EM34" i="6"/>
  <c r="EN34" i="6"/>
  <c r="EO34" i="6"/>
  <c r="EP34" i="6"/>
  <c r="EQ34" i="6"/>
  <c r="AV33" i="6"/>
  <c r="AW33" i="6"/>
  <c r="AX33" i="6"/>
  <c r="AY33" i="6"/>
  <c r="AZ33" i="6"/>
  <c r="BA33" i="6"/>
  <c r="BB33" i="6"/>
  <c r="BC33" i="6"/>
  <c r="BD33" i="6"/>
  <c r="BE33" i="6"/>
  <c r="BF33" i="6"/>
  <c r="BG33" i="6"/>
  <c r="BH33" i="6"/>
  <c r="BI33" i="6"/>
  <c r="BJ33" i="6"/>
  <c r="BK33" i="6"/>
  <c r="BL33" i="6"/>
  <c r="BM33" i="6"/>
  <c r="BN33" i="6"/>
  <c r="BO33" i="6"/>
  <c r="BP33" i="6"/>
  <c r="BQ33" i="6"/>
  <c r="BR33" i="6"/>
  <c r="BS33" i="6"/>
  <c r="BT33" i="6"/>
  <c r="BU33" i="6"/>
  <c r="BV33" i="6"/>
  <c r="BW33" i="6"/>
  <c r="BX33" i="6"/>
  <c r="BY33" i="6"/>
  <c r="BZ33" i="6"/>
  <c r="CA33" i="6"/>
  <c r="CB33" i="6"/>
  <c r="CC33" i="6"/>
  <c r="CD33" i="6"/>
  <c r="CE33" i="6"/>
  <c r="CF33" i="6"/>
  <c r="CG33" i="6"/>
  <c r="CH33" i="6"/>
  <c r="CI33" i="6"/>
  <c r="CJ33" i="6"/>
  <c r="CK33" i="6"/>
  <c r="CL33" i="6"/>
  <c r="CM33" i="6"/>
  <c r="CN33" i="6"/>
  <c r="CO33" i="6"/>
  <c r="CP33" i="6"/>
  <c r="CQ33" i="6"/>
  <c r="CR33" i="6"/>
  <c r="CS33" i="6"/>
  <c r="CT33" i="6"/>
  <c r="CU33" i="6"/>
  <c r="CV33" i="6"/>
  <c r="CW33" i="6"/>
  <c r="CX33" i="6"/>
  <c r="CY33" i="6"/>
  <c r="CZ33" i="6"/>
  <c r="DA33" i="6"/>
  <c r="DB33" i="6"/>
  <c r="DC33" i="6"/>
  <c r="DD33" i="6"/>
  <c r="DE33" i="6"/>
  <c r="DF33" i="6"/>
  <c r="DG33" i="6"/>
  <c r="DH33" i="6"/>
  <c r="DI33" i="6"/>
  <c r="DJ33" i="6"/>
  <c r="DK33" i="6"/>
  <c r="DL33" i="6"/>
  <c r="DM33" i="6"/>
  <c r="DN33" i="6"/>
  <c r="DO33" i="6"/>
  <c r="DP33" i="6"/>
  <c r="DQ33" i="6"/>
  <c r="DR33" i="6"/>
  <c r="DS33" i="6"/>
  <c r="DT33" i="6"/>
  <c r="DU33" i="6"/>
  <c r="DV33" i="6"/>
  <c r="DW33" i="6"/>
  <c r="DX33" i="6"/>
  <c r="DY33" i="6"/>
  <c r="DZ33" i="6"/>
  <c r="EA33" i="6"/>
  <c r="EB33" i="6"/>
  <c r="EC33" i="6"/>
  <c r="ED33" i="6"/>
  <c r="EE33" i="6"/>
  <c r="EF33" i="6"/>
  <c r="EG33" i="6"/>
  <c r="EH33" i="6"/>
  <c r="EI33" i="6"/>
  <c r="EJ33" i="6"/>
  <c r="EK33" i="6"/>
  <c r="EL33" i="6"/>
  <c r="EM33" i="6"/>
  <c r="EN33" i="6"/>
  <c r="EO33" i="6"/>
  <c r="EP33" i="6"/>
  <c r="EQ33" i="6"/>
  <c r="AV32" i="6"/>
  <c r="AW32" i="6"/>
  <c r="AX32" i="6"/>
  <c r="AY32" i="6"/>
  <c r="AZ32" i="6"/>
  <c r="BA32" i="6"/>
  <c r="BB32" i="6"/>
  <c r="BC32" i="6"/>
  <c r="BD32" i="6"/>
  <c r="BE32" i="6"/>
  <c r="BF32" i="6"/>
  <c r="BG32" i="6"/>
  <c r="BH32" i="6"/>
  <c r="BI32" i="6"/>
  <c r="BJ32" i="6"/>
  <c r="BK32" i="6"/>
  <c r="BL32" i="6"/>
  <c r="BM32" i="6"/>
  <c r="BN32" i="6"/>
  <c r="BO32" i="6"/>
  <c r="BP32" i="6"/>
  <c r="BQ32" i="6"/>
  <c r="BR32" i="6"/>
  <c r="BS32" i="6"/>
  <c r="BT32" i="6"/>
  <c r="BU32" i="6"/>
  <c r="BV32" i="6"/>
  <c r="BW32" i="6"/>
  <c r="BX32" i="6"/>
  <c r="BY32" i="6"/>
  <c r="BZ32" i="6"/>
  <c r="CA32" i="6"/>
  <c r="CB32" i="6"/>
  <c r="CC32" i="6"/>
  <c r="CD32" i="6"/>
  <c r="CE32" i="6"/>
  <c r="CF32" i="6"/>
  <c r="CG32" i="6"/>
  <c r="CH32" i="6"/>
  <c r="CI32" i="6"/>
  <c r="CJ32" i="6"/>
  <c r="CK32" i="6"/>
  <c r="CL32" i="6"/>
  <c r="CM32" i="6"/>
  <c r="CN32" i="6"/>
  <c r="CO32" i="6"/>
  <c r="CP32" i="6"/>
  <c r="CQ32" i="6"/>
  <c r="CR32" i="6"/>
  <c r="CS32" i="6"/>
  <c r="CT32" i="6"/>
  <c r="CU32" i="6"/>
  <c r="CV32" i="6"/>
  <c r="CW32" i="6"/>
  <c r="CX32" i="6"/>
  <c r="CY32" i="6"/>
  <c r="CZ32" i="6"/>
  <c r="DA32" i="6"/>
  <c r="DB32" i="6"/>
  <c r="DC32" i="6"/>
  <c r="DD32" i="6"/>
  <c r="DE32" i="6"/>
  <c r="DF32" i="6"/>
  <c r="DG32" i="6"/>
  <c r="DH32" i="6"/>
  <c r="DI32" i="6"/>
  <c r="DJ32" i="6"/>
  <c r="DK32" i="6"/>
  <c r="DL32" i="6"/>
  <c r="DM32" i="6"/>
  <c r="DN32" i="6"/>
  <c r="DO32" i="6"/>
  <c r="DP32" i="6"/>
  <c r="DQ32" i="6"/>
  <c r="DR32" i="6"/>
  <c r="DS32" i="6"/>
  <c r="DT32" i="6"/>
  <c r="DU32" i="6"/>
  <c r="DV32" i="6"/>
  <c r="DW32" i="6"/>
  <c r="DX32" i="6"/>
  <c r="DY32" i="6"/>
  <c r="DZ32" i="6"/>
  <c r="EA32" i="6"/>
  <c r="EB32" i="6"/>
  <c r="EC32" i="6"/>
  <c r="ED32" i="6"/>
  <c r="EE32" i="6"/>
  <c r="EF32" i="6"/>
  <c r="EG32" i="6"/>
  <c r="EH32" i="6"/>
  <c r="EI32" i="6"/>
  <c r="EJ32" i="6"/>
  <c r="EK32" i="6"/>
  <c r="EL32" i="6"/>
  <c r="EM32" i="6"/>
  <c r="EN32" i="6"/>
  <c r="EO32" i="6"/>
  <c r="EP32" i="6"/>
  <c r="EQ32" i="6"/>
  <c r="AV31" i="6"/>
  <c r="AW31" i="6"/>
  <c r="AX31" i="6"/>
  <c r="AY31" i="6"/>
  <c r="AZ31" i="6"/>
  <c r="BA31" i="6"/>
  <c r="BB31" i="6"/>
  <c r="BC31" i="6"/>
  <c r="BD31" i="6"/>
  <c r="BE31" i="6"/>
  <c r="BF31" i="6"/>
  <c r="BG31" i="6"/>
  <c r="BH31" i="6"/>
  <c r="BI31" i="6"/>
  <c r="BJ31" i="6"/>
  <c r="BK31" i="6"/>
  <c r="BL31" i="6"/>
  <c r="BM31" i="6"/>
  <c r="BN31" i="6"/>
  <c r="BO31" i="6"/>
  <c r="BP31" i="6"/>
  <c r="BQ31" i="6"/>
  <c r="BR31" i="6"/>
  <c r="BS31" i="6"/>
  <c r="BT31" i="6"/>
  <c r="BU31" i="6"/>
  <c r="BV31" i="6"/>
  <c r="BW31" i="6"/>
  <c r="BX31" i="6"/>
  <c r="BY31" i="6"/>
  <c r="BZ31" i="6"/>
  <c r="CA31" i="6"/>
  <c r="CB31" i="6"/>
  <c r="CC31" i="6"/>
  <c r="CD31" i="6"/>
  <c r="CE31" i="6"/>
  <c r="CF31" i="6"/>
  <c r="CG31" i="6"/>
  <c r="CH31" i="6"/>
  <c r="CI31" i="6"/>
  <c r="CJ31" i="6"/>
  <c r="CK31" i="6"/>
  <c r="CL31" i="6"/>
  <c r="CM31" i="6"/>
  <c r="CN31" i="6"/>
  <c r="CO31" i="6"/>
  <c r="CP31" i="6"/>
  <c r="CQ31" i="6"/>
  <c r="CR31" i="6"/>
  <c r="CS31" i="6"/>
  <c r="CT31" i="6"/>
  <c r="CU31" i="6"/>
  <c r="CV31" i="6"/>
  <c r="CW31" i="6"/>
  <c r="CX31" i="6"/>
  <c r="CY31" i="6"/>
  <c r="CZ31" i="6"/>
  <c r="DA31" i="6"/>
  <c r="DB31" i="6"/>
  <c r="DC31" i="6"/>
  <c r="DD31" i="6"/>
  <c r="DE31" i="6"/>
  <c r="DF31" i="6"/>
  <c r="DG31" i="6"/>
  <c r="DH31" i="6"/>
  <c r="DI31" i="6"/>
  <c r="DJ31" i="6"/>
  <c r="DK31" i="6"/>
  <c r="DL31" i="6"/>
  <c r="DM31" i="6"/>
  <c r="DN31" i="6"/>
  <c r="DO31" i="6"/>
  <c r="DP31" i="6"/>
  <c r="DQ31" i="6"/>
  <c r="DR31" i="6"/>
  <c r="DS31" i="6"/>
  <c r="DT31" i="6"/>
  <c r="DU31" i="6"/>
  <c r="DV31" i="6"/>
  <c r="DW31" i="6"/>
  <c r="DX31" i="6"/>
  <c r="DY31" i="6"/>
  <c r="DZ31" i="6"/>
  <c r="EA31" i="6"/>
  <c r="EB31" i="6"/>
  <c r="EC31" i="6"/>
  <c r="ED31" i="6"/>
  <c r="EE31" i="6"/>
  <c r="EF31" i="6"/>
  <c r="EG31" i="6"/>
  <c r="EH31" i="6"/>
  <c r="EI31" i="6"/>
  <c r="EJ31" i="6"/>
  <c r="EK31" i="6"/>
  <c r="EL31" i="6"/>
  <c r="EM31" i="6"/>
  <c r="EN31" i="6"/>
  <c r="EO31" i="6"/>
  <c r="EP31" i="6"/>
  <c r="EQ31" i="6"/>
  <c r="AV30" i="6"/>
  <c r="AW30" i="6"/>
  <c r="AX30" i="6"/>
  <c r="AY30" i="6"/>
  <c r="AZ30" i="6"/>
  <c r="BA30" i="6"/>
  <c r="BB30" i="6"/>
  <c r="BC30" i="6"/>
  <c r="BD30" i="6"/>
  <c r="BE30" i="6"/>
  <c r="BF30" i="6"/>
  <c r="BG30" i="6"/>
  <c r="BH30" i="6"/>
  <c r="BI30" i="6"/>
  <c r="BJ30" i="6"/>
  <c r="BK30" i="6"/>
  <c r="BL30" i="6"/>
  <c r="BM30" i="6"/>
  <c r="BN30" i="6"/>
  <c r="BO30" i="6"/>
  <c r="BP30" i="6"/>
  <c r="BQ30" i="6"/>
  <c r="BR30" i="6"/>
  <c r="BS30" i="6"/>
  <c r="BT30" i="6"/>
  <c r="BU30" i="6"/>
  <c r="BV30" i="6"/>
  <c r="BW30" i="6"/>
  <c r="BX30" i="6"/>
  <c r="BY30" i="6"/>
  <c r="BZ30" i="6"/>
  <c r="CA30" i="6"/>
  <c r="CB30" i="6"/>
  <c r="CC30" i="6"/>
  <c r="CD30" i="6"/>
  <c r="CE30" i="6"/>
  <c r="CF30" i="6"/>
  <c r="CG30" i="6"/>
  <c r="CH30" i="6"/>
  <c r="CI30" i="6"/>
  <c r="CJ30" i="6"/>
  <c r="CK30" i="6"/>
  <c r="CL30" i="6"/>
  <c r="CM30" i="6"/>
  <c r="CN30" i="6"/>
  <c r="CO30" i="6"/>
  <c r="CP30" i="6"/>
  <c r="CQ30" i="6"/>
  <c r="CR30" i="6"/>
  <c r="CS30" i="6"/>
  <c r="CT30" i="6"/>
  <c r="CU30" i="6"/>
  <c r="CV30" i="6"/>
  <c r="CW30" i="6"/>
  <c r="CX30" i="6"/>
  <c r="CY30" i="6"/>
  <c r="CZ30" i="6"/>
  <c r="DA30" i="6"/>
  <c r="DB30" i="6"/>
  <c r="DC30" i="6"/>
  <c r="DD30" i="6"/>
  <c r="DE30" i="6"/>
  <c r="DF30" i="6"/>
  <c r="DG30" i="6"/>
  <c r="DH30" i="6"/>
  <c r="DI30" i="6"/>
  <c r="DJ30" i="6"/>
  <c r="DK30" i="6"/>
  <c r="DL30" i="6"/>
  <c r="DM30" i="6"/>
  <c r="DN30" i="6"/>
  <c r="DO30" i="6"/>
  <c r="DP30" i="6"/>
  <c r="DQ30" i="6"/>
  <c r="DR30" i="6"/>
  <c r="DS30" i="6"/>
  <c r="DT30" i="6"/>
  <c r="DU30" i="6"/>
  <c r="DV30" i="6"/>
  <c r="DW30" i="6"/>
  <c r="DX30" i="6"/>
  <c r="DY30" i="6"/>
  <c r="DZ30" i="6"/>
  <c r="EA30" i="6"/>
  <c r="EB30" i="6"/>
  <c r="EC30" i="6"/>
  <c r="ED30" i="6"/>
  <c r="EE30" i="6"/>
  <c r="EF30" i="6"/>
  <c r="EG30" i="6"/>
  <c r="EH30" i="6"/>
  <c r="EI30" i="6"/>
  <c r="EJ30" i="6"/>
  <c r="EK30" i="6"/>
  <c r="EL30" i="6"/>
  <c r="EM30" i="6"/>
  <c r="EN30" i="6"/>
  <c r="EO30" i="6"/>
  <c r="EP30" i="6"/>
  <c r="EQ30" i="6"/>
  <c r="AV29" i="6"/>
  <c r="AW29" i="6"/>
  <c r="AX29" i="6"/>
  <c r="AY29" i="6"/>
  <c r="AZ29" i="6"/>
  <c r="BA29" i="6"/>
  <c r="BB29" i="6"/>
  <c r="BC29" i="6"/>
  <c r="BD29" i="6"/>
  <c r="BE29" i="6"/>
  <c r="BF29" i="6"/>
  <c r="BG29" i="6"/>
  <c r="BH29" i="6"/>
  <c r="BI29" i="6"/>
  <c r="BJ29" i="6"/>
  <c r="BK29" i="6"/>
  <c r="BL29" i="6"/>
  <c r="BM29" i="6"/>
  <c r="BN29" i="6"/>
  <c r="BO29" i="6"/>
  <c r="BP29" i="6"/>
  <c r="BQ29" i="6"/>
  <c r="BR29" i="6"/>
  <c r="BS29" i="6"/>
  <c r="BT29" i="6"/>
  <c r="BU29" i="6"/>
  <c r="BV29" i="6"/>
  <c r="BW29" i="6"/>
  <c r="BX29" i="6"/>
  <c r="BY29" i="6"/>
  <c r="BZ29" i="6"/>
  <c r="CA29" i="6"/>
  <c r="CB29" i="6"/>
  <c r="CC29" i="6"/>
  <c r="CD29" i="6"/>
  <c r="CE29" i="6"/>
  <c r="CF29" i="6"/>
  <c r="CG29" i="6"/>
  <c r="CH29" i="6"/>
  <c r="CI29" i="6"/>
  <c r="CJ29" i="6"/>
  <c r="CK29" i="6"/>
  <c r="CL29" i="6"/>
  <c r="CM29" i="6"/>
  <c r="CN29" i="6"/>
  <c r="CO29" i="6"/>
  <c r="CP29" i="6"/>
  <c r="CQ29" i="6"/>
  <c r="CR29" i="6"/>
  <c r="CS29" i="6"/>
  <c r="CT29" i="6"/>
  <c r="CU29" i="6"/>
  <c r="CV29" i="6"/>
  <c r="CW29" i="6"/>
  <c r="CX29" i="6"/>
  <c r="CY29" i="6"/>
  <c r="CZ29" i="6"/>
  <c r="DA29" i="6"/>
  <c r="DB29" i="6"/>
  <c r="DC29" i="6"/>
  <c r="DD29" i="6"/>
  <c r="DE29" i="6"/>
  <c r="DF29" i="6"/>
  <c r="DG29" i="6"/>
  <c r="DH29" i="6"/>
  <c r="DI29" i="6"/>
  <c r="DJ29" i="6"/>
  <c r="DK29" i="6"/>
  <c r="DL29" i="6"/>
  <c r="DM29" i="6"/>
  <c r="DN29" i="6"/>
  <c r="DO29" i="6"/>
  <c r="DP29" i="6"/>
  <c r="DQ29" i="6"/>
  <c r="DR29" i="6"/>
  <c r="DS29" i="6"/>
  <c r="DT29" i="6"/>
  <c r="DU29" i="6"/>
  <c r="DV29" i="6"/>
  <c r="DW29" i="6"/>
  <c r="DX29" i="6"/>
  <c r="DY29" i="6"/>
  <c r="DZ29" i="6"/>
  <c r="EA29" i="6"/>
  <c r="EB29" i="6"/>
  <c r="EC29" i="6"/>
  <c r="ED29" i="6"/>
  <c r="EE29" i="6"/>
  <c r="EF29" i="6"/>
  <c r="EG29" i="6"/>
  <c r="EH29" i="6"/>
  <c r="EI29" i="6"/>
  <c r="EJ29" i="6"/>
  <c r="EK29" i="6"/>
  <c r="EL29" i="6"/>
  <c r="EM29" i="6"/>
  <c r="EN29" i="6"/>
  <c r="EO29" i="6"/>
  <c r="EP29" i="6"/>
  <c r="EQ29" i="6"/>
  <c r="AV28" i="6"/>
  <c r="AW28" i="6"/>
  <c r="AX28" i="6"/>
  <c r="AY28" i="6"/>
  <c r="AZ28" i="6"/>
  <c r="BA28" i="6"/>
  <c r="BB28" i="6"/>
  <c r="BC28" i="6"/>
  <c r="BD28" i="6"/>
  <c r="BE28" i="6"/>
  <c r="BF28" i="6"/>
  <c r="BG28" i="6"/>
  <c r="BH28" i="6"/>
  <c r="BI28" i="6"/>
  <c r="BJ28" i="6"/>
  <c r="BK28" i="6"/>
  <c r="BL28" i="6"/>
  <c r="BM28" i="6"/>
  <c r="BN28" i="6"/>
  <c r="BO28" i="6"/>
  <c r="BP28" i="6"/>
  <c r="BQ28" i="6"/>
  <c r="BR28" i="6"/>
  <c r="BS28" i="6"/>
  <c r="BT28" i="6"/>
  <c r="BU28" i="6"/>
  <c r="BV28" i="6"/>
  <c r="BW28" i="6"/>
  <c r="BX28" i="6"/>
  <c r="BY28" i="6"/>
  <c r="BZ28" i="6"/>
  <c r="CA28" i="6"/>
  <c r="CB28" i="6"/>
  <c r="CC28" i="6"/>
  <c r="CD28" i="6"/>
  <c r="CE28" i="6"/>
  <c r="CF28" i="6"/>
  <c r="CG28" i="6"/>
  <c r="CH28" i="6"/>
  <c r="CI28" i="6"/>
  <c r="CJ28" i="6"/>
  <c r="CK28" i="6"/>
  <c r="CL28" i="6"/>
  <c r="CM28" i="6"/>
  <c r="CN28" i="6"/>
  <c r="CO28" i="6"/>
  <c r="CP28" i="6"/>
  <c r="CQ28" i="6"/>
  <c r="CR28" i="6"/>
  <c r="CS28" i="6"/>
  <c r="CT28" i="6"/>
  <c r="CU28" i="6"/>
  <c r="CV28" i="6"/>
  <c r="CW28" i="6"/>
  <c r="CX28" i="6"/>
  <c r="CY28" i="6"/>
  <c r="CZ28" i="6"/>
  <c r="DA28" i="6"/>
  <c r="DB28" i="6"/>
  <c r="DC28" i="6"/>
  <c r="DD28" i="6"/>
  <c r="DE28" i="6"/>
  <c r="DF28" i="6"/>
  <c r="DG28" i="6"/>
  <c r="DH28" i="6"/>
  <c r="DI28" i="6"/>
  <c r="DJ28" i="6"/>
  <c r="DK28" i="6"/>
  <c r="DL28" i="6"/>
  <c r="DM28" i="6"/>
  <c r="DN28" i="6"/>
  <c r="DO28" i="6"/>
  <c r="DP28" i="6"/>
  <c r="DQ28" i="6"/>
  <c r="DR28" i="6"/>
  <c r="DS28" i="6"/>
  <c r="DT28" i="6"/>
  <c r="DU28" i="6"/>
  <c r="DV28" i="6"/>
  <c r="DW28" i="6"/>
  <c r="DX28" i="6"/>
  <c r="DY28" i="6"/>
  <c r="DZ28" i="6"/>
  <c r="EA28" i="6"/>
  <c r="EB28" i="6"/>
  <c r="EC28" i="6"/>
  <c r="ED28" i="6"/>
  <c r="EE28" i="6"/>
  <c r="EF28" i="6"/>
  <c r="EG28" i="6"/>
  <c r="EH28" i="6"/>
  <c r="EI28" i="6"/>
  <c r="EJ28" i="6"/>
  <c r="EK28" i="6"/>
  <c r="EL28" i="6"/>
  <c r="EM28" i="6"/>
  <c r="EN28" i="6"/>
  <c r="EO28" i="6"/>
  <c r="EP28" i="6"/>
  <c r="EQ28" i="6"/>
  <c r="AV27" i="6"/>
  <c r="AW27" i="6"/>
  <c r="AX27" i="6"/>
  <c r="AY27" i="6"/>
  <c r="AZ27" i="6"/>
  <c r="BA27" i="6"/>
  <c r="BB27" i="6"/>
  <c r="BC27" i="6"/>
  <c r="BD27" i="6"/>
  <c r="BE27" i="6"/>
  <c r="BF27" i="6"/>
  <c r="BG27" i="6"/>
  <c r="BH27" i="6"/>
  <c r="BI27" i="6"/>
  <c r="BJ27" i="6"/>
  <c r="BK27" i="6"/>
  <c r="BL27" i="6"/>
  <c r="BM27" i="6"/>
  <c r="BN27" i="6"/>
  <c r="BO27" i="6"/>
  <c r="BP27" i="6"/>
  <c r="BQ27" i="6"/>
  <c r="BR27" i="6"/>
  <c r="BS27" i="6"/>
  <c r="BT27" i="6"/>
  <c r="BU27" i="6"/>
  <c r="BV27" i="6"/>
  <c r="BW27" i="6"/>
  <c r="BX27" i="6"/>
  <c r="BY27" i="6"/>
  <c r="BZ27" i="6"/>
  <c r="CA27" i="6"/>
  <c r="CB27" i="6"/>
  <c r="CC27" i="6"/>
  <c r="CD27" i="6"/>
  <c r="CE27" i="6"/>
  <c r="CF27" i="6"/>
  <c r="CG27" i="6"/>
  <c r="CH27" i="6"/>
  <c r="CI27" i="6"/>
  <c r="CJ27" i="6"/>
  <c r="CK27" i="6"/>
  <c r="CL27" i="6"/>
  <c r="CM27" i="6"/>
  <c r="CN27" i="6"/>
  <c r="CO27" i="6"/>
  <c r="CP27" i="6"/>
  <c r="CQ27" i="6"/>
  <c r="CR27" i="6"/>
  <c r="CS27" i="6"/>
  <c r="CT27" i="6"/>
  <c r="CU27" i="6"/>
  <c r="CV27" i="6"/>
  <c r="CW27" i="6"/>
  <c r="CX27" i="6"/>
  <c r="CY27" i="6"/>
  <c r="CZ27" i="6"/>
  <c r="DA27" i="6"/>
  <c r="DB27" i="6"/>
  <c r="DC27" i="6"/>
  <c r="DD27" i="6"/>
  <c r="DE27" i="6"/>
  <c r="DF27" i="6"/>
  <c r="DG27" i="6"/>
  <c r="DH27" i="6"/>
  <c r="DI27" i="6"/>
  <c r="DJ27" i="6"/>
  <c r="DK27" i="6"/>
  <c r="DL27" i="6"/>
  <c r="DM27" i="6"/>
  <c r="DN27" i="6"/>
  <c r="DO27" i="6"/>
  <c r="DP27" i="6"/>
  <c r="DQ27" i="6"/>
  <c r="DR27" i="6"/>
  <c r="DS27" i="6"/>
  <c r="DT27" i="6"/>
  <c r="DU27" i="6"/>
  <c r="DV27" i="6"/>
  <c r="DW27" i="6"/>
  <c r="DX27" i="6"/>
  <c r="DY27" i="6"/>
  <c r="DZ27" i="6"/>
  <c r="EA27" i="6"/>
  <c r="EB27" i="6"/>
  <c r="EC27" i="6"/>
  <c r="ED27" i="6"/>
  <c r="EE27" i="6"/>
  <c r="EF27" i="6"/>
  <c r="EG27" i="6"/>
  <c r="EH27" i="6"/>
  <c r="EI27" i="6"/>
  <c r="EJ27" i="6"/>
  <c r="EK27" i="6"/>
  <c r="EL27" i="6"/>
  <c r="EM27" i="6"/>
  <c r="EN27" i="6"/>
  <c r="EO27" i="6"/>
  <c r="EP27" i="6"/>
  <c r="EQ27" i="6"/>
  <c r="AV26" i="6"/>
  <c r="AW26" i="6"/>
  <c r="AX26" i="6"/>
  <c r="AY26" i="6"/>
  <c r="AZ26" i="6"/>
  <c r="BA26" i="6"/>
  <c r="BB26" i="6"/>
  <c r="BC26" i="6"/>
  <c r="BD26" i="6"/>
  <c r="BE26" i="6"/>
  <c r="BF26" i="6"/>
  <c r="BG26" i="6"/>
  <c r="BH26" i="6"/>
  <c r="BI26" i="6"/>
  <c r="BJ26" i="6"/>
  <c r="BK26" i="6"/>
  <c r="BL26" i="6"/>
  <c r="BM26" i="6"/>
  <c r="BN26" i="6"/>
  <c r="BO26" i="6"/>
  <c r="BP26" i="6"/>
  <c r="BQ26" i="6"/>
  <c r="BR26" i="6"/>
  <c r="BS26" i="6"/>
  <c r="BT26" i="6"/>
  <c r="BU26" i="6"/>
  <c r="BV26" i="6"/>
  <c r="BW26" i="6"/>
  <c r="BX26" i="6"/>
  <c r="BY26" i="6"/>
  <c r="BZ26" i="6"/>
  <c r="CA26" i="6"/>
  <c r="CB26" i="6"/>
  <c r="CC26" i="6"/>
  <c r="CD26" i="6"/>
  <c r="CE26" i="6"/>
  <c r="CF26" i="6"/>
  <c r="CG26" i="6"/>
  <c r="CH26" i="6"/>
  <c r="CI26" i="6"/>
  <c r="CJ26" i="6"/>
  <c r="CK26" i="6"/>
  <c r="CL26" i="6"/>
  <c r="CM26" i="6"/>
  <c r="CN26" i="6"/>
  <c r="CO26" i="6"/>
  <c r="CP26" i="6"/>
  <c r="CQ26" i="6"/>
  <c r="CR26" i="6"/>
  <c r="CS26" i="6"/>
  <c r="CT26" i="6"/>
  <c r="CU26" i="6"/>
  <c r="CV26" i="6"/>
  <c r="CW26" i="6"/>
  <c r="CX26" i="6"/>
  <c r="CY26" i="6"/>
  <c r="CZ26" i="6"/>
  <c r="DA26" i="6"/>
  <c r="DB26" i="6"/>
  <c r="DC26" i="6"/>
  <c r="DD26" i="6"/>
  <c r="DE26" i="6"/>
  <c r="DF26" i="6"/>
  <c r="DG26" i="6"/>
  <c r="DH26" i="6"/>
  <c r="DI26" i="6"/>
  <c r="DJ26" i="6"/>
  <c r="DK26" i="6"/>
  <c r="DL26" i="6"/>
  <c r="DM26" i="6"/>
  <c r="DN26" i="6"/>
  <c r="DO26" i="6"/>
  <c r="DP26" i="6"/>
  <c r="DQ26" i="6"/>
  <c r="DR26" i="6"/>
  <c r="DS26" i="6"/>
  <c r="DT26" i="6"/>
  <c r="DU26" i="6"/>
  <c r="DV26" i="6"/>
  <c r="DW26" i="6"/>
  <c r="DX26" i="6"/>
  <c r="DY26" i="6"/>
  <c r="DZ26" i="6"/>
  <c r="EA26" i="6"/>
  <c r="EB26" i="6"/>
  <c r="EC26" i="6"/>
  <c r="ED26" i="6"/>
  <c r="EE26" i="6"/>
  <c r="EF26" i="6"/>
  <c r="EG26" i="6"/>
  <c r="EH26" i="6"/>
  <c r="EI26" i="6"/>
  <c r="EJ26" i="6"/>
  <c r="EK26" i="6"/>
  <c r="EL26" i="6"/>
  <c r="EM26" i="6"/>
  <c r="EN26" i="6"/>
  <c r="EO26" i="6"/>
  <c r="EP26" i="6"/>
  <c r="EQ26" i="6"/>
  <c r="AV25" i="6"/>
  <c r="AW25" i="6"/>
  <c r="AX25" i="6"/>
  <c r="AY25" i="6"/>
  <c r="AZ25" i="6"/>
  <c r="BA25" i="6"/>
  <c r="BB25" i="6"/>
  <c r="BC25" i="6"/>
  <c r="BD25" i="6"/>
  <c r="BE25" i="6"/>
  <c r="BF25" i="6"/>
  <c r="BG25" i="6"/>
  <c r="BH25" i="6"/>
  <c r="BI25" i="6"/>
  <c r="BJ25" i="6"/>
  <c r="BK25" i="6"/>
  <c r="BL25" i="6"/>
  <c r="BM25" i="6"/>
  <c r="BN25" i="6"/>
  <c r="BO25" i="6"/>
  <c r="BP25" i="6"/>
  <c r="BQ25" i="6"/>
  <c r="BR25" i="6"/>
  <c r="BS25" i="6"/>
  <c r="BT25" i="6"/>
  <c r="BU25" i="6"/>
  <c r="BV25" i="6"/>
  <c r="BW25" i="6"/>
  <c r="BX25" i="6"/>
  <c r="BY25" i="6"/>
  <c r="BZ25" i="6"/>
  <c r="CA25" i="6"/>
  <c r="CB25" i="6"/>
  <c r="CC25" i="6"/>
  <c r="CD25" i="6"/>
  <c r="CE25" i="6"/>
  <c r="CF25" i="6"/>
  <c r="CG25" i="6"/>
  <c r="CH25" i="6"/>
  <c r="CI25" i="6"/>
  <c r="CJ25" i="6"/>
  <c r="CK25" i="6"/>
  <c r="CL25" i="6"/>
  <c r="CM25" i="6"/>
  <c r="CN25" i="6"/>
  <c r="CO25" i="6"/>
  <c r="CP25" i="6"/>
  <c r="CQ25" i="6"/>
  <c r="CR25" i="6"/>
  <c r="CS25" i="6"/>
  <c r="CT25" i="6"/>
  <c r="CU25" i="6"/>
  <c r="CV25" i="6"/>
  <c r="CW25" i="6"/>
  <c r="CX25" i="6"/>
  <c r="CY25" i="6"/>
  <c r="CZ25" i="6"/>
  <c r="DA25" i="6"/>
  <c r="DB25" i="6"/>
  <c r="DC25" i="6"/>
  <c r="DD25" i="6"/>
  <c r="DE25" i="6"/>
  <c r="DF25" i="6"/>
  <c r="DG25" i="6"/>
  <c r="DH25" i="6"/>
  <c r="DI25" i="6"/>
  <c r="DJ25" i="6"/>
  <c r="DK25" i="6"/>
  <c r="DL25" i="6"/>
  <c r="DM25" i="6"/>
  <c r="DN25" i="6"/>
  <c r="DO25" i="6"/>
  <c r="DP25" i="6"/>
  <c r="DQ25" i="6"/>
  <c r="DR25" i="6"/>
  <c r="DS25" i="6"/>
  <c r="DT25" i="6"/>
  <c r="DU25" i="6"/>
  <c r="DV25" i="6"/>
  <c r="DW25" i="6"/>
  <c r="DX25" i="6"/>
  <c r="DY25" i="6"/>
  <c r="DZ25" i="6"/>
  <c r="EA25" i="6"/>
  <c r="EB25" i="6"/>
  <c r="EC25" i="6"/>
  <c r="ED25" i="6"/>
  <c r="EE25" i="6"/>
  <c r="EF25" i="6"/>
  <c r="EG25" i="6"/>
  <c r="EH25" i="6"/>
  <c r="EI25" i="6"/>
  <c r="EJ25" i="6"/>
  <c r="EK25" i="6"/>
  <c r="EL25" i="6"/>
  <c r="EM25" i="6"/>
  <c r="EN25" i="6"/>
  <c r="EO25" i="6"/>
  <c r="EP25" i="6"/>
  <c r="EQ25" i="6"/>
  <c r="AV24" i="6"/>
  <c r="AW24" i="6"/>
  <c r="AX24" i="6"/>
  <c r="AY24" i="6"/>
  <c r="AZ24" i="6"/>
  <c r="BA24" i="6"/>
  <c r="BB24" i="6"/>
  <c r="BC24" i="6"/>
  <c r="BD24" i="6"/>
  <c r="BE24" i="6"/>
  <c r="BF24" i="6"/>
  <c r="BG24" i="6"/>
  <c r="BH24" i="6"/>
  <c r="BI24" i="6"/>
  <c r="BJ24" i="6"/>
  <c r="BK24" i="6"/>
  <c r="BL24" i="6"/>
  <c r="BM24" i="6"/>
  <c r="BN24" i="6"/>
  <c r="BO24" i="6"/>
  <c r="BP24" i="6"/>
  <c r="BQ24" i="6"/>
  <c r="BR24" i="6"/>
  <c r="BS24" i="6"/>
  <c r="BT24" i="6"/>
  <c r="BU24" i="6"/>
  <c r="BV24" i="6"/>
  <c r="BW24" i="6"/>
  <c r="BX24" i="6"/>
  <c r="BY24" i="6"/>
  <c r="BZ24" i="6"/>
  <c r="CA24" i="6"/>
  <c r="CB24" i="6"/>
  <c r="CC24" i="6"/>
  <c r="CD24" i="6"/>
  <c r="CE24" i="6"/>
  <c r="CF24" i="6"/>
  <c r="CG24" i="6"/>
  <c r="CH24" i="6"/>
  <c r="CI24" i="6"/>
  <c r="CJ24" i="6"/>
  <c r="CK24" i="6"/>
  <c r="CL24" i="6"/>
  <c r="CM24" i="6"/>
  <c r="CN24" i="6"/>
  <c r="CO24" i="6"/>
  <c r="CP24" i="6"/>
  <c r="CQ24" i="6"/>
  <c r="CR24" i="6"/>
  <c r="CS24" i="6"/>
  <c r="CT24" i="6"/>
  <c r="CU24" i="6"/>
  <c r="CV24" i="6"/>
  <c r="CW24" i="6"/>
  <c r="CX24" i="6"/>
  <c r="CY24" i="6"/>
  <c r="CZ24" i="6"/>
  <c r="DA24" i="6"/>
  <c r="DB24" i="6"/>
  <c r="DC24" i="6"/>
  <c r="DD24" i="6"/>
  <c r="DE24" i="6"/>
  <c r="DF24" i="6"/>
  <c r="DG24" i="6"/>
  <c r="DH24" i="6"/>
  <c r="DI24" i="6"/>
  <c r="DJ24" i="6"/>
  <c r="DK24" i="6"/>
  <c r="DL24" i="6"/>
  <c r="DM24" i="6"/>
  <c r="DN24" i="6"/>
  <c r="DO24" i="6"/>
  <c r="DP24" i="6"/>
  <c r="DQ24" i="6"/>
  <c r="DR24" i="6"/>
  <c r="DS24" i="6"/>
  <c r="DT24" i="6"/>
  <c r="DU24" i="6"/>
  <c r="DV24" i="6"/>
  <c r="DW24" i="6"/>
  <c r="DX24" i="6"/>
  <c r="DY24" i="6"/>
  <c r="DZ24" i="6"/>
  <c r="EA24" i="6"/>
  <c r="EB24" i="6"/>
  <c r="EC24" i="6"/>
  <c r="ED24" i="6"/>
  <c r="EE24" i="6"/>
  <c r="EF24" i="6"/>
  <c r="EG24" i="6"/>
  <c r="EH24" i="6"/>
  <c r="EI24" i="6"/>
  <c r="EJ24" i="6"/>
  <c r="EK24" i="6"/>
  <c r="EL24" i="6"/>
  <c r="EM24" i="6"/>
  <c r="EN24" i="6"/>
  <c r="EO24" i="6"/>
  <c r="EP24" i="6"/>
  <c r="EQ24" i="6"/>
  <c r="AV23" i="6"/>
  <c r="AW23" i="6"/>
  <c r="AX23" i="6"/>
  <c r="AY23" i="6"/>
  <c r="AZ23" i="6"/>
  <c r="BA23" i="6"/>
  <c r="BB23" i="6"/>
  <c r="BC23" i="6"/>
  <c r="BD23" i="6"/>
  <c r="BE23" i="6"/>
  <c r="BF23" i="6"/>
  <c r="BG23" i="6"/>
  <c r="BH23" i="6"/>
  <c r="BI23" i="6"/>
  <c r="BJ23" i="6"/>
  <c r="BK23" i="6"/>
  <c r="BL23" i="6"/>
  <c r="BM23" i="6"/>
  <c r="BN23" i="6"/>
  <c r="BO23" i="6"/>
  <c r="BP23" i="6"/>
  <c r="BQ23" i="6"/>
  <c r="BR23" i="6"/>
  <c r="BS23" i="6"/>
  <c r="BT23" i="6"/>
  <c r="BU23" i="6"/>
  <c r="BV23" i="6"/>
  <c r="BW23" i="6"/>
  <c r="BX23" i="6"/>
  <c r="BY23" i="6"/>
  <c r="BZ23" i="6"/>
  <c r="CA23" i="6"/>
  <c r="CB23" i="6"/>
  <c r="CC23" i="6"/>
  <c r="CD23" i="6"/>
  <c r="CE23" i="6"/>
  <c r="CF23" i="6"/>
  <c r="CG23" i="6"/>
  <c r="CH23" i="6"/>
  <c r="CI23" i="6"/>
  <c r="CJ23" i="6"/>
  <c r="CK23" i="6"/>
  <c r="CL23" i="6"/>
  <c r="CM23" i="6"/>
  <c r="CN23" i="6"/>
  <c r="CO23" i="6"/>
  <c r="CP23" i="6"/>
  <c r="CQ23" i="6"/>
  <c r="CR23" i="6"/>
  <c r="CS23" i="6"/>
  <c r="CT23" i="6"/>
  <c r="CU23" i="6"/>
  <c r="CV23" i="6"/>
  <c r="CW23" i="6"/>
  <c r="CX23" i="6"/>
  <c r="CY23" i="6"/>
  <c r="CZ23" i="6"/>
  <c r="DA23" i="6"/>
  <c r="DB23" i="6"/>
  <c r="DC23" i="6"/>
  <c r="DD23" i="6"/>
  <c r="DE23" i="6"/>
  <c r="DF23" i="6"/>
  <c r="DG23" i="6"/>
  <c r="DH23" i="6"/>
  <c r="DI23" i="6"/>
  <c r="DJ23" i="6"/>
  <c r="DK23" i="6"/>
  <c r="DL23" i="6"/>
  <c r="DM23" i="6"/>
  <c r="DN23" i="6"/>
  <c r="DO23" i="6"/>
  <c r="DP23" i="6"/>
  <c r="DQ23" i="6"/>
  <c r="DR23" i="6"/>
  <c r="DS23" i="6"/>
  <c r="DT23" i="6"/>
  <c r="DU23" i="6"/>
  <c r="DV23" i="6"/>
  <c r="DW23" i="6"/>
  <c r="DX23" i="6"/>
  <c r="DY23" i="6"/>
  <c r="DZ23" i="6"/>
  <c r="EA23" i="6"/>
  <c r="EB23" i="6"/>
  <c r="EC23" i="6"/>
  <c r="ED23" i="6"/>
  <c r="EE23" i="6"/>
  <c r="EF23" i="6"/>
  <c r="EG23" i="6"/>
  <c r="EH23" i="6"/>
  <c r="EI23" i="6"/>
  <c r="EJ23" i="6"/>
  <c r="EK23" i="6"/>
  <c r="EL23" i="6"/>
  <c r="EM23" i="6"/>
  <c r="EN23" i="6"/>
  <c r="EO23" i="6"/>
  <c r="EP23" i="6"/>
  <c r="EQ23" i="6"/>
  <c r="AV22" i="6"/>
  <c r="AW22" i="6"/>
  <c r="AX22" i="6"/>
  <c r="AY22" i="6"/>
  <c r="AZ22" i="6"/>
  <c r="BA22" i="6"/>
  <c r="BB22" i="6"/>
  <c r="BC22" i="6"/>
  <c r="BD22" i="6"/>
  <c r="BE22" i="6"/>
  <c r="BF22" i="6"/>
  <c r="BG22" i="6"/>
  <c r="BH22" i="6"/>
  <c r="BI22" i="6"/>
  <c r="BJ22" i="6"/>
  <c r="BK22" i="6"/>
  <c r="BL22" i="6"/>
  <c r="BM22" i="6"/>
  <c r="BN22" i="6"/>
  <c r="BO22" i="6"/>
  <c r="BP22" i="6"/>
  <c r="BQ22" i="6"/>
  <c r="BR22" i="6"/>
  <c r="BS22" i="6"/>
  <c r="BT22" i="6"/>
  <c r="BU22" i="6"/>
  <c r="BV22" i="6"/>
  <c r="BW22" i="6"/>
  <c r="BX22" i="6"/>
  <c r="BY22" i="6"/>
  <c r="BZ22" i="6"/>
  <c r="CA22" i="6"/>
  <c r="CB22" i="6"/>
  <c r="CC22" i="6"/>
  <c r="CD22" i="6"/>
  <c r="CE22" i="6"/>
  <c r="CF22" i="6"/>
  <c r="CG22" i="6"/>
  <c r="CH22" i="6"/>
  <c r="CI22" i="6"/>
  <c r="CJ22" i="6"/>
  <c r="CK22" i="6"/>
  <c r="CL22" i="6"/>
  <c r="CM22" i="6"/>
  <c r="CN22" i="6"/>
  <c r="CO22" i="6"/>
  <c r="CP22" i="6"/>
  <c r="CQ22" i="6"/>
  <c r="CR22" i="6"/>
  <c r="CS22" i="6"/>
  <c r="CT22" i="6"/>
  <c r="CU22" i="6"/>
  <c r="CV22" i="6"/>
  <c r="CW22" i="6"/>
  <c r="CX22" i="6"/>
  <c r="CY22" i="6"/>
  <c r="CZ22" i="6"/>
  <c r="DA22" i="6"/>
  <c r="DB22" i="6"/>
  <c r="DC22" i="6"/>
  <c r="DD22" i="6"/>
  <c r="DE22" i="6"/>
  <c r="DF22" i="6"/>
  <c r="DG22" i="6"/>
  <c r="DH22" i="6"/>
  <c r="DI22" i="6"/>
  <c r="DJ22" i="6"/>
  <c r="DK22" i="6"/>
  <c r="DL22" i="6"/>
  <c r="DM22" i="6"/>
  <c r="DN22" i="6"/>
  <c r="DO22" i="6"/>
  <c r="DP22" i="6"/>
  <c r="DQ22" i="6"/>
  <c r="DR22" i="6"/>
  <c r="DS22" i="6"/>
  <c r="DT22" i="6"/>
  <c r="DU22" i="6"/>
  <c r="DV22" i="6"/>
  <c r="DW22" i="6"/>
  <c r="DX22" i="6"/>
  <c r="DY22" i="6"/>
  <c r="DZ22" i="6"/>
  <c r="EA22" i="6"/>
  <c r="EB22" i="6"/>
  <c r="EC22" i="6"/>
  <c r="ED22" i="6"/>
  <c r="EE22" i="6"/>
  <c r="EF22" i="6"/>
  <c r="EG22" i="6"/>
  <c r="EH22" i="6"/>
  <c r="EI22" i="6"/>
  <c r="EJ22" i="6"/>
  <c r="EK22" i="6"/>
  <c r="EL22" i="6"/>
  <c r="EM22" i="6"/>
  <c r="EN22" i="6"/>
  <c r="EO22" i="6"/>
  <c r="EP22" i="6"/>
  <c r="EQ22" i="6"/>
  <c r="AV21" i="6"/>
  <c r="AW21" i="6"/>
  <c r="AX21" i="6"/>
  <c r="AY21" i="6"/>
  <c r="AZ21" i="6"/>
  <c r="BA21" i="6"/>
  <c r="BB21" i="6"/>
  <c r="BC21" i="6"/>
  <c r="BD21" i="6"/>
  <c r="BE21" i="6"/>
  <c r="BF21" i="6"/>
  <c r="BG21" i="6"/>
  <c r="BH21" i="6"/>
  <c r="BI21" i="6"/>
  <c r="BJ21" i="6"/>
  <c r="BK21" i="6"/>
  <c r="BL21" i="6"/>
  <c r="BM21" i="6"/>
  <c r="BN21" i="6"/>
  <c r="BO21" i="6"/>
  <c r="BP21" i="6"/>
  <c r="BQ21" i="6"/>
  <c r="BR21" i="6"/>
  <c r="BS21" i="6"/>
  <c r="BT21" i="6"/>
  <c r="BU21" i="6"/>
  <c r="BV21" i="6"/>
  <c r="BW21" i="6"/>
  <c r="BX21" i="6"/>
  <c r="BY21" i="6"/>
  <c r="BZ21" i="6"/>
  <c r="CA21" i="6"/>
  <c r="CB21" i="6"/>
  <c r="CC21" i="6"/>
  <c r="CD21" i="6"/>
  <c r="CE21" i="6"/>
  <c r="CF21" i="6"/>
  <c r="CG21" i="6"/>
  <c r="CH21" i="6"/>
  <c r="CI21" i="6"/>
  <c r="CJ21" i="6"/>
  <c r="CK21" i="6"/>
  <c r="CL21" i="6"/>
  <c r="CM21" i="6"/>
  <c r="CN21" i="6"/>
  <c r="CO21" i="6"/>
  <c r="CP21" i="6"/>
  <c r="CQ21" i="6"/>
  <c r="CR21" i="6"/>
  <c r="CS21" i="6"/>
  <c r="CT21" i="6"/>
  <c r="CU21" i="6"/>
  <c r="CV21" i="6"/>
  <c r="CW21" i="6"/>
  <c r="CX21" i="6"/>
  <c r="CY21" i="6"/>
  <c r="CZ21" i="6"/>
  <c r="DA21" i="6"/>
  <c r="DB21" i="6"/>
  <c r="DC21" i="6"/>
  <c r="DD21" i="6"/>
  <c r="DE21" i="6"/>
  <c r="DF21" i="6"/>
  <c r="DG21" i="6"/>
  <c r="DH21" i="6"/>
  <c r="DI21" i="6"/>
  <c r="DJ21" i="6"/>
  <c r="DK21" i="6"/>
  <c r="DL21" i="6"/>
  <c r="DM21" i="6"/>
  <c r="DN21" i="6"/>
  <c r="DO21" i="6"/>
  <c r="DP21" i="6"/>
  <c r="DQ21" i="6"/>
  <c r="DR21" i="6"/>
  <c r="DS21" i="6"/>
  <c r="DT21" i="6"/>
  <c r="DU21" i="6"/>
  <c r="DV21" i="6"/>
  <c r="DW21" i="6"/>
  <c r="DX21" i="6"/>
  <c r="DY21" i="6"/>
  <c r="DZ21" i="6"/>
  <c r="EA21" i="6"/>
  <c r="EB21" i="6"/>
  <c r="EC21" i="6"/>
  <c r="ED21" i="6"/>
  <c r="EE21" i="6"/>
  <c r="EF21" i="6"/>
  <c r="EG21" i="6"/>
  <c r="EH21" i="6"/>
  <c r="EI21" i="6"/>
  <c r="EJ21" i="6"/>
  <c r="EK21" i="6"/>
  <c r="EL21" i="6"/>
  <c r="EM21" i="6"/>
  <c r="EN21" i="6"/>
  <c r="EO21" i="6"/>
  <c r="EP21" i="6"/>
  <c r="EQ21" i="6"/>
  <c r="AV20" i="6"/>
  <c r="AW20" i="6"/>
  <c r="AX20" i="6"/>
  <c r="AY20" i="6"/>
  <c r="AZ20" i="6"/>
  <c r="BA20" i="6"/>
  <c r="BB20" i="6"/>
  <c r="BC20" i="6"/>
  <c r="BD20" i="6"/>
  <c r="BE20" i="6"/>
  <c r="BF20" i="6"/>
  <c r="BG20" i="6"/>
  <c r="BH20" i="6"/>
  <c r="BI20" i="6"/>
  <c r="BJ20" i="6"/>
  <c r="BK20" i="6"/>
  <c r="BL20" i="6"/>
  <c r="BM20" i="6"/>
  <c r="BN20" i="6"/>
  <c r="BO20" i="6"/>
  <c r="BP20" i="6"/>
  <c r="BQ20" i="6"/>
  <c r="BR20" i="6"/>
  <c r="BS20" i="6"/>
  <c r="BT20" i="6"/>
  <c r="BU20" i="6"/>
  <c r="BV20" i="6"/>
  <c r="BW20" i="6"/>
  <c r="BX20" i="6"/>
  <c r="BY20" i="6"/>
  <c r="BZ20" i="6"/>
  <c r="CA20" i="6"/>
  <c r="CB20" i="6"/>
  <c r="CC20" i="6"/>
  <c r="CD20" i="6"/>
  <c r="CE20" i="6"/>
  <c r="CF20" i="6"/>
  <c r="CG20" i="6"/>
  <c r="CH20" i="6"/>
  <c r="CI20" i="6"/>
  <c r="CJ20" i="6"/>
  <c r="CK20" i="6"/>
  <c r="CL20" i="6"/>
  <c r="CM20" i="6"/>
  <c r="CN20" i="6"/>
  <c r="CO20" i="6"/>
  <c r="CP20" i="6"/>
  <c r="CQ20" i="6"/>
  <c r="CR20" i="6"/>
  <c r="CS20" i="6"/>
  <c r="CT20" i="6"/>
  <c r="CU20" i="6"/>
  <c r="CV20" i="6"/>
  <c r="CW20" i="6"/>
  <c r="CX20" i="6"/>
  <c r="CY20" i="6"/>
  <c r="CZ20" i="6"/>
  <c r="DA20" i="6"/>
  <c r="DB20" i="6"/>
  <c r="DC20" i="6"/>
  <c r="DD20" i="6"/>
  <c r="DE20" i="6"/>
  <c r="DF20" i="6"/>
  <c r="DG20" i="6"/>
  <c r="DH20" i="6"/>
  <c r="DI20" i="6"/>
  <c r="DJ20" i="6"/>
  <c r="DK20" i="6"/>
  <c r="DL20" i="6"/>
  <c r="DM20" i="6"/>
  <c r="DN20" i="6"/>
  <c r="DO20" i="6"/>
  <c r="DP20" i="6"/>
  <c r="DQ20" i="6"/>
  <c r="DR20" i="6"/>
  <c r="DS20" i="6"/>
  <c r="DT20" i="6"/>
  <c r="DU20" i="6"/>
  <c r="DV20" i="6"/>
  <c r="DW20" i="6"/>
  <c r="DX20" i="6"/>
  <c r="DY20" i="6"/>
  <c r="DZ20" i="6"/>
  <c r="EA20" i="6"/>
  <c r="EB20" i="6"/>
  <c r="EC20" i="6"/>
  <c r="ED20" i="6"/>
  <c r="EE20" i="6"/>
  <c r="EF20" i="6"/>
  <c r="EG20" i="6"/>
  <c r="EH20" i="6"/>
  <c r="EI20" i="6"/>
  <c r="EJ20" i="6"/>
  <c r="EK20" i="6"/>
  <c r="EL20" i="6"/>
  <c r="EM20" i="6"/>
  <c r="EN20" i="6"/>
  <c r="EO20" i="6"/>
  <c r="EP20" i="6"/>
  <c r="EQ20" i="6"/>
  <c r="AV19" i="6"/>
  <c r="AW19" i="6"/>
  <c r="AX19" i="6"/>
  <c r="AY19" i="6"/>
  <c r="AZ19" i="6"/>
  <c r="BA19" i="6"/>
  <c r="BB19" i="6"/>
  <c r="BC19" i="6"/>
  <c r="BD19" i="6"/>
  <c r="BE19" i="6"/>
  <c r="BF19" i="6"/>
  <c r="BG19" i="6"/>
  <c r="BH19" i="6"/>
  <c r="BI19" i="6"/>
  <c r="BJ19" i="6"/>
  <c r="BK19" i="6"/>
  <c r="BL19" i="6"/>
  <c r="BM19" i="6"/>
  <c r="BN19" i="6"/>
  <c r="BO19" i="6"/>
  <c r="BP19" i="6"/>
  <c r="BQ19" i="6"/>
  <c r="BR19" i="6"/>
  <c r="BS19" i="6"/>
  <c r="BT19" i="6"/>
  <c r="BU19" i="6"/>
  <c r="BV19" i="6"/>
  <c r="BW19" i="6"/>
  <c r="BX19" i="6"/>
  <c r="BY19" i="6"/>
  <c r="BZ19" i="6"/>
  <c r="CA19" i="6"/>
  <c r="CB19" i="6"/>
  <c r="CC19" i="6"/>
  <c r="CD19" i="6"/>
  <c r="CE19" i="6"/>
  <c r="CF19" i="6"/>
  <c r="CG19" i="6"/>
  <c r="CH19" i="6"/>
  <c r="CI19" i="6"/>
  <c r="CJ19" i="6"/>
  <c r="CK19" i="6"/>
  <c r="CL19" i="6"/>
  <c r="CM19" i="6"/>
  <c r="CN19" i="6"/>
  <c r="CO19" i="6"/>
  <c r="CP19" i="6"/>
  <c r="CQ19" i="6"/>
  <c r="CR19" i="6"/>
  <c r="CS19" i="6"/>
  <c r="CT19" i="6"/>
  <c r="CU19" i="6"/>
  <c r="CV19" i="6"/>
  <c r="CW19" i="6"/>
  <c r="CX19" i="6"/>
  <c r="CY19" i="6"/>
  <c r="CZ19" i="6"/>
  <c r="DA19" i="6"/>
  <c r="DB19" i="6"/>
  <c r="DC19" i="6"/>
  <c r="DD19" i="6"/>
  <c r="DE19" i="6"/>
  <c r="DF19" i="6"/>
  <c r="DG19" i="6"/>
  <c r="DH19" i="6"/>
  <c r="DI19" i="6"/>
  <c r="DJ19" i="6"/>
  <c r="DK19" i="6"/>
  <c r="DL19" i="6"/>
  <c r="DM19" i="6"/>
  <c r="DN19" i="6"/>
  <c r="DO19" i="6"/>
  <c r="DP19" i="6"/>
  <c r="DQ19" i="6"/>
  <c r="DR19" i="6"/>
  <c r="DS19" i="6"/>
  <c r="DT19" i="6"/>
  <c r="DU19" i="6"/>
  <c r="DV19" i="6"/>
  <c r="DW19" i="6"/>
  <c r="DX19" i="6"/>
  <c r="DY19" i="6"/>
  <c r="DZ19" i="6"/>
  <c r="EA19" i="6"/>
  <c r="EB19" i="6"/>
  <c r="EC19" i="6"/>
  <c r="ED19" i="6"/>
  <c r="EE19" i="6"/>
  <c r="EF19" i="6"/>
  <c r="EG19" i="6"/>
  <c r="EH19" i="6"/>
  <c r="EI19" i="6"/>
  <c r="EJ19" i="6"/>
  <c r="EK19" i="6"/>
  <c r="EL19" i="6"/>
  <c r="EM19" i="6"/>
  <c r="EN19" i="6"/>
  <c r="EO19" i="6"/>
  <c r="EP19" i="6"/>
  <c r="EQ19" i="6"/>
  <c r="AV18" i="6"/>
  <c r="AW18" i="6"/>
  <c r="AX18" i="6"/>
  <c r="AY18" i="6"/>
  <c r="AZ18" i="6"/>
  <c r="BA18" i="6"/>
  <c r="BB18" i="6"/>
  <c r="BC18" i="6"/>
  <c r="BD18" i="6"/>
  <c r="BE18" i="6"/>
  <c r="BF18" i="6"/>
  <c r="BG18" i="6"/>
  <c r="BH18" i="6"/>
  <c r="BI18" i="6"/>
  <c r="BJ18" i="6"/>
  <c r="BK18" i="6"/>
  <c r="BL18" i="6"/>
  <c r="BM18" i="6"/>
  <c r="BN18" i="6"/>
  <c r="BO18" i="6"/>
  <c r="BP18" i="6"/>
  <c r="BQ18" i="6"/>
  <c r="BR18" i="6"/>
  <c r="BS18" i="6"/>
  <c r="BT18" i="6"/>
  <c r="BU18" i="6"/>
  <c r="BV18" i="6"/>
  <c r="BW18" i="6"/>
  <c r="BX18" i="6"/>
  <c r="BY18" i="6"/>
  <c r="BZ18" i="6"/>
  <c r="CA18" i="6"/>
  <c r="CB18" i="6"/>
  <c r="CC18" i="6"/>
  <c r="CD18" i="6"/>
  <c r="CE18" i="6"/>
  <c r="CF18" i="6"/>
  <c r="CG18" i="6"/>
  <c r="CH18" i="6"/>
  <c r="CI18" i="6"/>
  <c r="CJ18" i="6"/>
  <c r="CK18" i="6"/>
  <c r="CL18" i="6"/>
  <c r="CM18" i="6"/>
  <c r="CN18" i="6"/>
  <c r="CO18" i="6"/>
  <c r="CP18" i="6"/>
  <c r="CQ18" i="6"/>
  <c r="CR18" i="6"/>
  <c r="CS18" i="6"/>
  <c r="CT18" i="6"/>
  <c r="CU18" i="6"/>
  <c r="CV18" i="6"/>
  <c r="CW18" i="6"/>
  <c r="CX18" i="6"/>
  <c r="CY18" i="6"/>
  <c r="CZ18" i="6"/>
  <c r="DA18" i="6"/>
  <c r="DB18" i="6"/>
  <c r="DC18" i="6"/>
  <c r="DD18" i="6"/>
  <c r="DE18" i="6"/>
  <c r="DF18" i="6"/>
  <c r="DG18" i="6"/>
  <c r="DH18" i="6"/>
  <c r="DI18" i="6"/>
  <c r="DJ18" i="6"/>
  <c r="DK18" i="6"/>
  <c r="DL18" i="6"/>
  <c r="DM18" i="6"/>
  <c r="DN18" i="6"/>
  <c r="DO18" i="6"/>
  <c r="DP18" i="6"/>
  <c r="DQ18" i="6"/>
  <c r="DR18" i="6"/>
  <c r="DS18" i="6"/>
  <c r="DT18" i="6"/>
  <c r="DU18" i="6"/>
  <c r="DV18" i="6"/>
  <c r="DW18" i="6"/>
  <c r="DX18" i="6"/>
  <c r="DY18" i="6"/>
  <c r="DZ18" i="6"/>
  <c r="EA18" i="6"/>
  <c r="EB18" i="6"/>
  <c r="EC18" i="6"/>
  <c r="ED18" i="6"/>
  <c r="EE18" i="6"/>
  <c r="EF18" i="6"/>
  <c r="EG18" i="6"/>
  <c r="EH18" i="6"/>
  <c r="EI18" i="6"/>
  <c r="EJ18" i="6"/>
  <c r="EK18" i="6"/>
  <c r="EL18" i="6"/>
  <c r="EM18" i="6"/>
  <c r="EN18" i="6"/>
  <c r="EO18" i="6"/>
  <c r="EP18" i="6"/>
  <c r="EQ18" i="6"/>
  <c r="AV17" i="6"/>
  <c r="AW17" i="6"/>
  <c r="AX17" i="6"/>
  <c r="AY17" i="6"/>
  <c r="AZ17" i="6"/>
  <c r="BA17" i="6"/>
  <c r="BB17" i="6"/>
  <c r="BC17" i="6"/>
  <c r="BD17" i="6"/>
  <c r="BE17" i="6"/>
  <c r="BF17" i="6"/>
  <c r="BG17" i="6"/>
  <c r="BH17" i="6"/>
  <c r="BI17" i="6"/>
  <c r="BJ17" i="6"/>
  <c r="BK17" i="6"/>
  <c r="BL17" i="6"/>
  <c r="BM17" i="6"/>
  <c r="BN17" i="6"/>
  <c r="BO17" i="6"/>
  <c r="BP17" i="6"/>
  <c r="BQ17" i="6"/>
  <c r="BR17" i="6"/>
  <c r="BS17" i="6"/>
  <c r="BT17" i="6"/>
  <c r="BU17" i="6"/>
  <c r="BV17" i="6"/>
  <c r="BW17" i="6"/>
  <c r="BX17" i="6"/>
  <c r="BY17" i="6"/>
  <c r="BZ17" i="6"/>
  <c r="CA17" i="6"/>
  <c r="CB17" i="6"/>
  <c r="CC17" i="6"/>
  <c r="CD17" i="6"/>
  <c r="CE17" i="6"/>
  <c r="CF17" i="6"/>
  <c r="CG17" i="6"/>
  <c r="CH17" i="6"/>
  <c r="CI17" i="6"/>
  <c r="CJ17" i="6"/>
  <c r="CK17" i="6"/>
  <c r="CL17" i="6"/>
  <c r="CM17" i="6"/>
  <c r="CN17" i="6"/>
  <c r="CO17" i="6"/>
  <c r="CP17" i="6"/>
  <c r="CQ17" i="6"/>
  <c r="CR17" i="6"/>
  <c r="CS17" i="6"/>
  <c r="CT17" i="6"/>
  <c r="CU17" i="6"/>
  <c r="CV17" i="6"/>
  <c r="CW17" i="6"/>
  <c r="CX17" i="6"/>
  <c r="CY17" i="6"/>
  <c r="CZ17" i="6"/>
  <c r="DA17" i="6"/>
  <c r="DB17" i="6"/>
  <c r="DC17" i="6"/>
  <c r="DD17" i="6"/>
  <c r="DE17" i="6"/>
  <c r="DF17" i="6"/>
  <c r="DG17" i="6"/>
  <c r="DH17" i="6"/>
  <c r="DI17" i="6"/>
  <c r="DJ17" i="6"/>
  <c r="DK17" i="6"/>
  <c r="DL17" i="6"/>
  <c r="DM17" i="6"/>
  <c r="DN17" i="6"/>
  <c r="DO17" i="6"/>
  <c r="DP17" i="6"/>
  <c r="DQ17" i="6"/>
  <c r="DR17" i="6"/>
  <c r="DS17" i="6"/>
  <c r="DT17" i="6"/>
  <c r="DU17" i="6"/>
  <c r="DV17" i="6"/>
  <c r="DW17" i="6"/>
  <c r="DX17" i="6"/>
  <c r="DY17" i="6"/>
  <c r="DZ17" i="6"/>
  <c r="EA17" i="6"/>
  <c r="EB17" i="6"/>
  <c r="EC17" i="6"/>
  <c r="ED17" i="6"/>
  <c r="EE17" i="6"/>
  <c r="EF17" i="6"/>
  <c r="EG17" i="6"/>
  <c r="EH17" i="6"/>
  <c r="EI17" i="6"/>
  <c r="EJ17" i="6"/>
  <c r="EK17" i="6"/>
  <c r="EL17" i="6"/>
  <c r="EM17" i="6"/>
  <c r="EN17" i="6"/>
  <c r="EO17" i="6"/>
  <c r="EP17" i="6"/>
  <c r="EQ17" i="6"/>
  <c r="AV16" i="6"/>
  <c r="AW16" i="6"/>
  <c r="AX16" i="6"/>
  <c r="AY16" i="6"/>
  <c r="AZ16" i="6"/>
  <c r="BA16" i="6"/>
  <c r="BB16" i="6"/>
  <c r="BC16" i="6"/>
  <c r="BD16" i="6"/>
  <c r="BE16" i="6"/>
  <c r="BF16" i="6"/>
  <c r="BG16" i="6"/>
  <c r="BH16" i="6"/>
  <c r="BI16" i="6"/>
  <c r="BJ16" i="6"/>
  <c r="BK16" i="6"/>
  <c r="BL16" i="6"/>
  <c r="BM16" i="6"/>
  <c r="BN16" i="6"/>
  <c r="BO16" i="6"/>
  <c r="BP16" i="6"/>
  <c r="BQ16" i="6"/>
  <c r="BR16" i="6"/>
  <c r="BS16" i="6"/>
  <c r="BT16" i="6"/>
  <c r="BU16" i="6"/>
  <c r="BV16" i="6"/>
  <c r="BW16" i="6"/>
  <c r="BX16" i="6"/>
  <c r="BY16" i="6"/>
  <c r="BZ16" i="6"/>
  <c r="CA16" i="6"/>
  <c r="CB16" i="6"/>
  <c r="CC16" i="6"/>
  <c r="CD16" i="6"/>
  <c r="CE16" i="6"/>
  <c r="CF16" i="6"/>
  <c r="CG16" i="6"/>
  <c r="CH16" i="6"/>
  <c r="CI16" i="6"/>
  <c r="CJ16" i="6"/>
  <c r="CK16" i="6"/>
  <c r="CL16" i="6"/>
  <c r="CM16" i="6"/>
  <c r="CN16" i="6"/>
  <c r="CO16" i="6"/>
  <c r="CP16" i="6"/>
  <c r="CQ16" i="6"/>
  <c r="CR16" i="6"/>
  <c r="CS16" i="6"/>
  <c r="CT16" i="6"/>
  <c r="CU16" i="6"/>
  <c r="CV16" i="6"/>
  <c r="CW16" i="6"/>
  <c r="CX16" i="6"/>
  <c r="CY16" i="6"/>
  <c r="CZ16" i="6"/>
  <c r="DA16" i="6"/>
  <c r="DB16" i="6"/>
  <c r="DC16" i="6"/>
  <c r="DD16" i="6"/>
  <c r="DE16" i="6"/>
  <c r="DF16" i="6"/>
  <c r="DG16" i="6"/>
  <c r="DH16" i="6"/>
  <c r="DI16" i="6"/>
  <c r="DJ16" i="6"/>
  <c r="DK16" i="6"/>
  <c r="DL16" i="6"/>
  <c r="DM16" i="6"/>
  <c r="DN16" i="6"/>
  <c r="DO16" i="6"/>
  <c r="DP16" i="6"/>
  <c r="DQ16" i="6"/>
  <c r="DR16" i="6"/>
  <c r="DS16" i="6"/>
  <c r="DT16" i="6"/>
  <c r="DU16" i="6"/>
  <c r="DV16" i="6"/>
  <c r="DW16" i="6"/>
  <c r="DX16" i="6"/>
  <c r="DY16" i="6"/>
  <c r="DZ16" i="6"/>
  <c r="EA16" i="6"/>
  <c r="EB16" i="6"/>
  <c r="EC16" i="6"/>
  <c r="ED16" i="6"/>
  <c r="EE16" i="6"/>
  <c r="EF16" i="6"/>
  <c r="EG16" i="6"/>
  <c r="EH16" i="6"/>
  <c r="EI16" i="6"/>
  <c r="EJ16" i="6"/>
  <c r="EK16" i="6"/>
  <c r="EL16" i="6"/>
  <c r="EM16" i="6"/>
  <c r="EN16" i="6"/>
  <c r="EO16" i="6"/>
  <c r="EP16" i="6"/>
  <c r="EQ16" i="6"/>
  <c r="AV15" i="6"/>
  <c r="AW15" i="6"/>
  <c r="AX15" i="6"/>
  <c r="AY15" i="6"/>
  <c r="AZ15" i="6"/>
  <c r="BA15" i="6"/>
  <c r="BB15" i="6"/>
  <c r="BC15" i="6"/>
  <c r="BD15" i="6"/>
  <c r="BE15" i="6"/>
  <c r="BF15" i="6"/>
  <c r="BG15" i="6"/>
  <c r="BH15" i="6"/>
  <c r="BI15" i="6"/>
  <c r="BJ15" i="6"/>
  <c r="BK15" i="6"/>
  <c r="BL15" i="6"/>
  <c r="BM15" i="6"/>
  <c r="BN15" i="6"/>
  <c r="BO15" i="6"/>
  <c r="BP15" i="6"/>
  <c r="BQ15" i="6"/>
  <c r="BR15" i="6"/>
  <c r="BS15" i="6"/>
  <c r="BT15" i="6"/>
  <c r="BU15" i="6"/>
  <c r="BV15" i="6"/>
  <c r="BW15" i="6"/>
  <c r="BX15" i="6"/>
  <c r="BY15" i="6"/>
  <c r="BZ15" i="6"/>
  <c r="CA15" i="6"/>
  <c r="CB15" i="6"/>
  <c r="CC15" i="6"/>
  <c r="CD15" i="6"/>
  <c r="CE15" i="6"/>
  <c r="CF15" i="6"/>
  <c r="CG15" i="6"/>
  <c r="CH15" i="6"/>
  <c r="CI15" i="6"/>
  <c r="CJ15" i="6"/>
  <c r="CK15" i="6"/>
  <c r="CL15" i="6"/>
  <c r="CM15" i="6"/>
  <c r="CN15" i="6"/>
  <c r="CO15" i="6"/>
  <c r="CP15" i="6"/>
  <c r="CQ15" i="6"/>
  <c r="CR15" i="6"/>
  <c r="CS15" i="6"/>
  <c r="CT15" i="6"/>
  <c r="CU15" i="6"/>
  <c r="CV15" i="6"/>
  <c r="CW15" i="6"/>
  <c r="CX15" i="6"/>
  <c r="CY15" i="6"/>
  <c r="CZ15" i="6"/>
  <c r="DA15" i="6"/>
  <c r="DB15" i="6"/>
  <c r="DC15" i="6"/>
  <c r="DD15" i="6"/>
  <c r="DE15" i="6"/>
  <c r="DF15" i="6"/>
  <c r="DG15" i="6"/>
  <c r="DH15" i="6"/>
  <c r="DI15" i="6"/>
  <c r="DJ15" i="6"/>
  <c r="DK15" i="6"/>
  <c r="DL15" i="6"/>
  <c r="DM15" i="6"/>
  <c r="DN15" i="6"/>
  <c r="DO15" i="6"/>
  <c r="DP15" i="6"/>
  <c r="DQ15" i="6"/>
  <c r="DR15" i="6"/>
  <c r="DS15" i="6"/>
  <c r="DT15" i="6"/>
  <c r="DU15" i="6"/>
  <c r="DV15" i="6"/>
  <c r="DW15" i="6"/>
  <c r="DX15" i="6"/>
  <c r="DY15" i="6"/>
  <c r="DZ15" i="6"/>
  <c r="EA15" i="6"/>
  <c r="EB15" i="6"/>
  <c r="EC15" i="6"/>
  <c r="ED15" i="6"/>
  <c r="EE15" i="6"/>
  <c r="EF15" i="6"/>
  <c r="EG15" i="6"/>
  <c r="EH15" i="6"/>
  <c r="EI15" i="6"/>
  <c r="EJ15" i="6"/>
  <c r="EK15" i="6"/>
  <c r="EL15" i="6"/>
  <c r="EM15" i="6"/>
  <c r="EN15" i="6"/>
  <c r="EO15" i="6"/>
  <c r="EP15" i="6"/>
  <c r="EQ15" i="6"/>
  <c r="AV14" i="6"/>
  <c r="AW14" i="6"/>
  <c r="AX14" i="6"/>
  <c r="AY14" i="6"/>
  <c r="AZ14" i="6"/>
  <c r="BA14" i="6"/>
  <c r="BB14" i="6"/>
  <c r="BC14" i="6"/>
  <c r="BD14" i="6"/>
  <c r="BE14" i="6"/>
  <c r="BF14" i="6"/>
  <c r="BG14" i="6"/>
  <c r="BH14" i="6"/>
  <c r="BI14" i="6"/>
  <c r="BJ14" i="6"/>
  <c r="BK14" i="6"/>
  <c r="BL14" i="6"/>
  <c r="BM14" i="6"/>
  <c r="BN14" i="6"/>
  <c r="BO14" i="6"/>
  <c r="BP14" i="6"/>
  <c r="BQ14" i="6"/>
  <c r="BR14" i="6"/>
  <c r="BS14" i="6"/>
  <c r="BT14" i="6"/>
  <c r="BU14" i="6"/>
  <c r="BV14" i="6"/>
  <c r="BW14" i="6"/>
  <c r="BX14" i="6"/>
  <c r="BY14" i="6"/>
  <c r="BZ14" i="6"/>
  <c r="CA14" i="6"/>
  <c r="CB14" i="6"/>
  <c r="CC14" i="6"/>
  <c r="CD14" i="6"/>
  <c r="CE14" i="6"/>
  <c r="CF14" i="6"/>
  <c r="CG14" i="6"/>
  <c r="CH14" i="6"/>
  <c r="CI14" i="6"/>
  <c r="CJ14" i="6"/>
  <c r="CK14" i="6"/>
  <c r="CL14" i="6"/>
  <c r="CM14" i="6"/>
  <c r="CN14" i="6"/>
  <c r="CO14" i="6"/>
  <c r="CP14" i="6"/>
  <c r="CQ14" i="6"/>
  <c r="CR14" i="6"/>
  <c r="CS14" i="6"/>
  <c r="CT14" i="6"/>
  <c r="CU14" i="6"/>
  <c r="CV14" i="6"/>
  <c r="CW14" i="6"/>
  <c r="CX14" i="6"/>
  <c r="CY14" i="6"/>
  <c r="CZ14" i="6"/>
  <c r="DA14" i="6"/>
  <c r="DB14" i="6"/>
  <c r="DC14" i="6"/>
  <c r="DD14" i="6"/>
  <c r="DE14" i="6"/>
  <c r="DF14" i="6"/>
  <c r="DG14" i="6"/>
  <c r="DH14" i="6"/>
  <c r="DI14" i="6"/>
  <c r="DJ14" i="6"/>
  <c r="DK14" i="6"/>
  <c r="DL14" i="6"/>
  <c r="DM14" i="6"/>
  <c r="DN14" i="6"/>
  <c r="DO14" i="6"/>
  <c r="DP14" i="6"/>
  <c r="DQ14" i="6"/>
  <c r="DR14" i="6"/>
  <c r="DS14" i="6"/>
  <c r="DT14" i="6"/>
  <c r="DU14" i="6"/>
  <c r="DV14" i="6"/>
  <c r="DW14" i="6"/>
  <c r="DX14" i="6"/>
  <c r="DY14" i="6"/>
  <c r="DZ14" i="6"/>
  <c r="EA14" i="6"/>
  <c r="EB14" i="6"/>
  <c r="EC14" i="6"/>
  <c r="ED14" i="6"/>
  <c r="EE14" i="6"/>
  <c r="EF14" i="6"/>
  <c r="EG14" i="6"/>
  <c r="EH14" i="6"/>
  <c r="EI14" i="6"/>
  <c r="EJ14" i="6"/>
  <c r="EK14" i="6"/>
  <c r="EL14" i="6"/>
  <c r="EM14" i="6"/>
  <c r="EN14" i="6"/>
  <c r="EO14" i="6"/>
  <c r="EP14" i="6"/>
  <c r="EQ14" i="6"/>
  <c r="AV13" i="6"/>
  <c r="AW13" i="6"/>
  <c r="AX13" i="6"/>
  <c r="AY13" i="6"/>
  <c r="AZ13" i="6"/>
  <c r="BA13" i="6"/>
  <c r="BB13" i="6"/>
  <c r="BC13" i="6"/>
  <c r="BD13" i="6"/>
  <c r="BE13" i="6"/>
  <c r="BF13" i="6"/>
  <c r="BG13" i="6"/>
  <c r="BH13" i="6"/>
  <c r="BI13" i="6"/>
  <c r="BJ13" i="6"/>
  <c r="BK13" i="6"/>
  <c r="BL13" i="6"/>
  <c r="BM13" i="6"/>
  <c r="BN13" i="6"/>
  <c r="BO13" i="6"/>
  <c r="BP13" i="6"/>
  <c r="BQ13" i="6"/>
  <c r="BR13" i="6"/>
  <c r="BS13" i="6"/>
  <c r="BT13" i="6"/>
  <c r="BU13" i="6"/>
  <c r="BV13" i="6"/>
  <c r="BW13" i="6"/>
  <c r="BX13" i="6"/>
  <c r="BY13" i="6"/>
  <c r="BZ13" i="6"/>
  <c r="CA13" i="6"/>
  <c r="CB13" i="6"/>
  <c r="CC13" i="6"/>
  <c r="CD13" i="6"/>
  <c r="CE13" i="6"/>
  <c r="CF13" i="6"/>
  <c r="CG13" i="6"/>
  <c r="CH13" i="6"/>
  <c r="CI13" i="6"/>
  <c r="CJ13" i="6"/>
  <c r="CK13" i="6"/>
  <c r="CL13" i="6"/>
  <c r="CM13" i="6"/>
  <c r="CN13" i="6"/>
  <c r="CO13" i="6"/>
  <c r="CP13" i="6"/>
  <c r="CQ13" i="6"/>
  <c r="CR13" i="6"/>
  <c r="CS13" i="6"/>
  <c r="CT13" i="6"/>
  <c r="CU13" i="6"/>
  <c r="CV13" i="6"/>
  <c r="CW13" i="6"/>
  <c r="CX13" i="6"/>
  <c r="CY13" i="6"/>
  <c r="CZ13" i="6"/>
  <c r="DA13" i="6"/>
  <c r="DB13" i="6"/>
  <c r="DC13" i="6"/>
  <c r="DD13" i="6"/>
  <c r="DE13" i="6"/>
  <c r="DF13" i="6"/>
  <c r="DG13" i="6"/>
  <c r="DH13" i="6"/>
  <c r="DI13" i="6"/>
  <c r="DJ13" i="6"/>
  <c r="DK13" i="6"/>
  <c r="DL13" i="6"/>
  <c r="DM13" i="6"/>
  <c r="DN13" i="6"/>
  <c r="DO13" i="6"/>
  <c r="DP13" i="6"/>
  <c r="DQ13" i="6"/>
  <c r="DR13" i="6"/>
  <c r="DS13" i="6"/>
  <c r="DT13" i="6"/>
  <c r="DU13" i="6"/>
  <c r="DV13" i="6"/>
  <c r="DW13" i="6"/>
  <c r="DX13" i="6"/>
  <c r="DY13" i="6"/>
  <c r="DZ13" i="6"/>
  <c r="EA13" i="6"/>
  <c r="EB13" i="6"/>
  <c r="EC13" i="6"/>
  <c r="ED13" i="6"/>
  <c r="EE13" i="6"/>
  <c r="EF13" i="6"/>
  <c r="EG13" i="6"/>
  <c r="EH13" i="6"/>
  <c r="EI13" i="6"/>
  <c r="EJ13" i="6"/>
  <c r="EK13" i="6"/>
  <c r="EL13" i="6"/>
  <c r="EM13" i="6"/>
  <c r="EN13" i="6"/>
  <c r="EO13" i="6"/>
  <c r="EP13" i="6"/>
  <c r="EQ13" i="6"/>
  <c r="AV12" i="6"/>
  <c r="AW12" i="6"/>
  <c r="AX12" i="6"/>
  <c r="AY12" i="6"/>
  <c r="AZ12" i="6"/>
  <c r="BA12" i="6"/>
  <c r="BB12" i="6"/>
  <c r="BC12" i="6"/>
  <c r="BD12" i="6"/>
  <c r="BE12" i="6"/>
  <c r="BF12" i="6"/>
  <c r="BG12" i="6"/>
  <c r="BH12" i="6"/>
  <c r="BI12" i="6"/>
  <c r="BJ12" i="6"/>
  <c r="BK12" i="6"/>
  <c r="BL12" i="6"/>
  <c r="BM12" i="6"/>
  <c r="BN12" i="6"/>
  <c r="BO12" i="6"/>
  <c r="BP12" i="6"/>
  <c r="BQ12" i="6"/>
  <c r="BR12" i="6"/>
  <c r="BS12" i="6"/>
  <c r="BT12" i="6"/>
  <c r="BU12" i="6"/>
  <c r="BV12" i="6"/>
  <c r="BW12" i="6"/>
  <c r="BX12" i="6"/>
  <c r="BY12" i="6"/>
  <c r="BZ12" i="6"/>
  <c r="CA12" i="6"/>
  <c r="CB12" i="6"/>
  <c r="CC12" i="6"/>
  <c r="CD12" i="6"/>
  <c r="CE12" i="6"/>
  <c r="CF12" i="6"/>
  <c r="CG12" i="6"/>
  <c r="CH12" i="6"/>
  <c r="CI12" i="6"/>
  <c r="CJ12" i="6"/>
  <c r="CK12" i="6"/>
  <c r="CL12" i="6"/>
  <c r="CM12" i="6"/>
  <c r="CN12" i="6"/>
  <c r="CO12" i="6"/>
  <c r="CP12" i="6"/>
  <c r="CQ12" i="6"/>
  <c r="CR12" i="6"/>
  <c r="CS12" i="6"/>
  <c r="CT12" i="6"/>
  <c r="CU12" i="6"/>
  <c r="CV12" i="6"/>
  <c r="CW12" i="6"/>
  <c r="CX12" i="6"/>
  <c r="CY12" i="6"/>
  <c r="CZ12" i="6"/>
  <c r="DA12" i="6"/>
  <c r="DB12" i="6"/>
  <c r="DC12" i="6"/>
  <c r="DD12" i="6"/>
  <c r="DE12" i="6"/>
  <c r="DF12" i="6"/>
  <c r="DG12" i="6"/>
  <c r="DH12" i="6"/>
  <c r="DI12" i="6"/>
  <c r="DJ12" i="6"/>
  <c r="DK12" i="6"/>
  <c r="DL12" i="6"/>
  <c r="DM12" i="6"/>
  <c r="DN12" i="6"/>
  <c r="DO12" i="6"/>
  <c r="DP12" i="6"/>
  <c r="DQ12" i="6"/>
  <c r="DR12" i="6"/>
  <c r="DS12" i="6"/>
  <c r="DT12" i="6"/>
  <c r="DU12" i="6"/>
  <c r="DV12" i="6"/>
  <c r="DW12" i="6"/>
  <c r="DX12" i="6"/>
  <c r="DY12" i="6"/>
  <c r="DZ12" i="6"/>
  <c r="EA12" i="6"/>
  <c r="EB12" i="6"/>
  <c r="EC12" i="6"/>
  <c r="ED12" i="6"/>
  <c r="EE12" i="6"/>
  <c r="EF12" i="6"/>
  <c r="EG12" i="6"/>
  <c r="EH12" i="6"/>
  <c r="EI12" i="6"/>
  <c r="EJ12" i="6"/>
  <c r="EK12" i="6"/>
  <c r="EL12" i="6"/>
  <c r="EM12" i="6"/>
  <c r="EN12" i="6"/>
  <c r="EO12" i="6"/>
  <c r="EP12" i="6"/>
  <c r="EQ12" i="6"/>
  <c r="AV11" i="6"/>
  <c r="AW11" i="6"/>
  <c r="AX11" i="6"/>
  <c r="AY11" i="6"/>
  <c r="AZ11" i="6"/>
  <c r="BA11" i="6"/>
  <c r="BB11" i="6"/>
  <c r="BC11" i="6"/>
  <c r="BD11" i="6"/>
  <c r="BE11" i="6"/>
  <c r="BF11" i="6"/>
  <c r="BG11" i="6"/>
  <c r="BH11" i="6"/>
  <c r="BI11" i="6"/>
  <c r="BJ11" i="6"/>
  <c r="BK11" i="6"/>
  <c r="BL11" i="6"/>
  <c r="BM11" i="6"/>
  <c r="BN11" i="6"/>
  <c r="BO11" i="6"/>
  <c r="BP11" i="6"/>
  <c r="BQ11" i="6"/>
  <c r="BR11" i="6"/>
  <c r="BS11" i="6"/>
  <c r="BT11" i="6"/>
  <c r="BU11" i="6"/>
  <c r="BV11" i="6"/>
  <c r="BW11" i="6"/>
  <c r="BX11" i="6"/>
  <c r="BY11" i="6"/>
  <c r="BZ11" i="6"/>
  <c r="CA11" i="6"/>
  <c r="CB11" i="6"/>
  <c r="CC11" i="6"/>
  <c r="CD11" i="6"/>
  <c r="CE11" i="6"/>
  <c r="CF11" i="6"/>
  <c r="CG11" i="6"/>
  <c r="CH11" i="6"/>
  <c r="CI11" i="6"/>
  <c r="CJ11" i="6"/>
  <c r="CK11" i="6"/>
  <c r="CL11" i="6"/>
  <c r="CM11" i="6"/>
  <c r="CN11" i="6"/>
  <c r="CO11" i="6"/>
  <c r="CP11" i="6"/>
  <c r="CQ11" i="6"/>
  <c r="CR11" i="6"/>
  <c r="CS11" i="6"/>
  <c r="CT11" i="6"/>
  <c r="CU11" i="6"/>
  <c r="CV11" i="6"/>
  <c r="CW11" i="6"/>
  <c r="CX11" i="6"/>
  <c r="CY11" i="6"/>
  <c r="CZ11" i="6"/>
  <c r="DA11" i="6"/>
  <c r="DB11" i="6"/>
  <c r="DC11" i="6"/>
  <c r="DD11" i="6"/>
  <c r="DE11" i="6"/>
  <c r="DF11" i="6"/>
  <c r="DG11" i="6"/>
  <c r="DH11" i="6"/>
  <c r="DI11" i="6"/>
  <c r="DJ11" i="6"/>
  <c r="DK11" i="6"/>
  <c r="DL11" i="6"/>
  <c r="DM11" i="6"/>
  <c r="DN11" i="6"/>
  <c r="DO11" i="6"/>
  <c r="DP11" i="6"/>
  <c r="DQ11" i="6"/>
  <c r="DR11" i="6"/>
  <c r="DS11" i="6"/>
  <c r="DT11" i="6"/>
  <c r="DU11" i="6"/>
  <c r="DV11" i="6"/>
  <c r="DW11" i="6"/>
  <c r="DX11" i="6"/>
  <c r="DY11" i="6"/>
  <c r="DZ11" i="6"/>
  <c r="EA11" i="6"/>
  <c r="EB11" i="6"/>
  <c r="EC11" i="6"/>
  <c r="ED11" i="6"/>
  <c r="EE11" i="6"/>
  <c r="EF11" i="6"/>
  <c r="EG11" i="6"/>
  <c r="EH11" i="6"/>
  <c r="EI11" i="6"/>
  <c r="EJ11" i="6"/>
  <c r="EK11" i="6"/>
  <c r="EL11" i="6"/>
  <c r="EM11" i="6"/>
  <c r="EN11" i="6"/>
  <c r="EO11" i="6"/>
  <c r="EP11" i="6"/>
  <c r="EQ11" i="6"/>
  <c r="AV10" i="6"/>
  <c r="AW10" i="6"/>
  <c r="AX10" i="6"/>
  <c r="AY10" i="6"/>
  <c r="AZ10" i="6"/>
  <c r="BA10" i="6"/>
  <c r="BB10" i="6"/>
  <c r="BC10" i="6"/>
  <c r="BD10" i="6"/>
  <c r="BE10" i="6"/>
  <c r="BF10" i="6"/>
  <c r="BG10" i="6"/>
  <c r="BH10" i="6"/>
  <c r="BI10" i="6"/>
  <c r="BJ10" i="6"/>
  <c r="BK10" i="6"/>
  <c r="BL10" i="6"/>
  <c r="BM10" i="6"/>
  <c r="BN10" i="6"/>
  <c r="BO10" i="6"/>
  <c r="BP10" i="6"/>
  <c r="BQ10" i="6"/>
  <c r="BR10" i="6"/>
  <c r="BS10" i="6"/>
  <c r="BT10" i="6"/>
  <c r="BU10" i="6"/>
  <c r="BV10" i="6"/>
  <c r="BW10" i="6"/>
  <c r="BX10" i="6"/>
  <c r="BY10" i="6"/>
  <c r="BZ10" i="6"/>
  <c r="CA10" i="6"/>
  <c r="CB10" i="6"/>
  <c r="CC10" i="6"/>
  <c r="CD10" i="6"/>
  <c r="CE10" i="6"/>
  <c r="CF10" i="6"/>
  <c r="CG10" i="6"/>
  <c r="CH10" i="6"/>
  <c r="CI10" i="6"/>
  <c r="CJ10" i="6"/>
  <c r="CK10" i="6"/>
  <c r="CL10" i="6"/>
  <c r="CM10" i="6"/>
  <c r="CN10" i="6"/>
  <c r="CO10" i="6"/>
  <c r="CP10" i="6"/>
  <c r="CQ10" i="6"/>
  <c r="CR10" i="6"/>
  <c r="CS10" i="6"/>
  <c r="CT10" i="6"/>
  <c r="CU10" i="6"/>
  <c r="CV10" i="6"/>
  <c r="CW10" i="6"/>
  <c r="CX10" i="6"/>
  <c r="CY10" i="6"/>
  <c r="CZ10" i="6"/>
  <c r="DA10" i="6"/>
  <c r="DB10" i="6"/>
  <c r="DC10" i="6"/>
  <c r="DD10" i="6"/>
  <c r="DE10" i="6"/>
  <c r="DF10" i="6"/>
  <c r="DG10" i="6"/>
  <c r="DH10" i="6"/>
  <c r="DI10" i="6"/>
  <c r="DJ10" i="6"/>
  <c r="DK10" i="6"/>
  <c r="DL10" i="6"/>
  <c r="DM10" i="6"/>
  <c r="DN10" i="6"/>
  <c r="DO10" i="6"/>
  <c r="DP10" i="6"/>
  <c r="DQ10" i="6"/>
  <c r="DR10" i="6"/>
  <c r="DS10" i="6"/>
  <c r="DT10" i="6"/>
  <c r="DU10" i="6"/>
  <c r="DV10" i="6"/>
  <c r="DW10" i="6"/>
  <c r="DX10" i="6"/>
  <c r="DY10" i="6"/>
  <c r="DZ10" i="6"/>
  <c r="EA10" i="6"/>
  <c r="EB10" i="6"/>
  <c r="EC10" i="6"/>
  <c r="ED10" i="6"/>
  <c r="EE10" i="6"/>
  <c r="EF10" i="6"/>
  <c r="EG10" i="6"/>
  <c r="EH10" i="6"/>
  <c r="EI10" i="6"/>
  <c r="EJ10" i="6"/>
  <c r="EK10" i="6"/>
  <c r="EL10" i="6"/>
  <c r="EM10" i="6"/>
  <c r="EN10" i="6"/>
  <c r="EO10" i="6"/>
  <c r="EP10" i="6"/>
  <c r="EQ10" i="6"/>
  <c r="AW9" i="6"/>
  <c r="AW259" i="6" s="1"/>
  <c r="AX9" i="6"/>
  <c r="AX259" i="6" s="1"/>
  <c r="AY9" i="6"/>
  <c r="AY259" i="6" s="1"/>
  <c r="AZ9" i="6"/>
  <c r="AZ259" i="6" s="1"/>
  <c r="BA9" i="6"/>
  <c r="BA259" i="6" s="1"/>
  <c r="BB9" i="6"/>
  <c r="BB259" i="6" s="1"/>
  <c r="BC9" i="6"/>
  <c r="BC259" i="6" s="1"/>
  <c r="BD9" i="6"/>
  <c r="BD259" i="6" s="1"/>
  <c r="BE9" i="6"/>
  <c r="BE259" i="6" s="1"/>
  <c r="BF9" i="6"/>
  <c r="BF259" i="6" s="1"/>
  <c r="BG9" i="6"/>
  <c r="BG259" i="6" s="1"/>
  <c r="BH9" i="6"/>
  <c r="BH259" i="6" s="1"/>
  <c r="BI9" i="6"/>
  <c r="BI259" i="6" s="1"/>
  <c r="BJ9" i="6"/>
  <c r="BJ259" i="6" s="1"/>
  <c r="BK9" i="6"/>
  <c r="BK259" i="6" s="1"/>
  <c r="BL9" i="6"/>
  <c r="BL259" i="6" s="1"/>
  <c r="BM9" i="6"/>
  <c r="BM259" i="6" s="1"/>
  <c r="BN9" i="6"/>
  <c r="BN259" i="6" s="1"/>
  <c r="BO9" i="6"/>
  <c r="BO259" i="6" s="1"/>
  <c r="BP9" i="6"/>
  <c r="BP259" i="6" s="1"/>
  <c r="BQ9" i="6"/>
  <c r="BQ259" i="6" s="1"/>
  <c r="BR9" i="6"/>
  <c r="BR259" i="6" s="1"/>
  <c r="BS9" i="6"/>
  <c r="BS259" i="6" s="1"/>
  <c r="BT9" i="6"/>
  <c r="BT259" i="6" s="1"/>
  <c r="BU9" i="6"/>
  <c r="BU259" i="6" s="1"/>
  <c r="BV9" i="6"/>
  <c r="BV259" i="6" s="1"/>
  <c r="BW9" i="6"/>
  <c r="BW259" i="6" s="1"/>
  <c r="BX9" i="6"/>
  <c r="BX259" i="6" s="1"/>
  <c r="BY9" i="6"/>
  <c r="BY259" i="6" s="1"/>
  <c r="BZ9" i="6"/>
  <c r="BZ259" i="6" s="1"/>
  <c r="CA9" i="6"/>
  <c r="CA259" i="6" s="1"/>
  <c r="CB9" i="6"/>
  <c r="CB259" i="6" s="1"/>
  <c r="CC9" i="6"/>
  <c r="CC259" i="6" s="1"/>
  <c r="CD9" i="6"/>
  <c r="CD259" i="6" s="1"/>
  <c r="CE9" i="6"/>
  <c r="CE259" i="6" s="1"/>
  <c r="CF9" i="6"/>
  <c r="CF259" i="6" s="1"/>
  <c r="CG9" i="6"/>
  <c r="CG259" i="6" s="1"/>
  <c r="CH9" i="6"/>
  <c r="CH259" i="6" s="1"/>
  <c r="CI9" i="6"/>
  <c r="CI259" i="6" s="1"/>
  <c r="CJ9" i="6"/>
  <c r="CJ259" i="6" s="1"/>
  <c r="CK9" i="6"/>
  <c r="CK259" i="6" s="1"/>
  <c r="CL9" i="6"/>
  <c r="CL259" i="6" s="1"/>
  <c r="CM9" i="6"/>
  <c r="CM259" i="6" s="1"/>
  <c r="CN9" i="6"/>
  <c r="CN259" i="6" s="1"/>
  <c r="CO9" i="6"/>
  <c r="CO259" i="6" s="1"/>
  <c r="CP9" i="6"/>
  <c r="CP259" i="6" s="1"/>
  <c r="CQ9" i="6"/>
  <c r="CQ259" i="6" s="1"/>
  <c r="CR9" i="6"/>
  <c r="CR259" i="6" s="1"/>
  <c r="CS9" i="6"/>
  <c r="CS259" i="6" s="1"/>
  <c r="CT9" i="6"/>
  <c r="CT259" i="6" s="1"/>
  <c r="CU9" i="6"/>
  <c r="CU259" i="6" s="1"/>
  <c r="CV9" i="6"/>
  <c r="CV259" i="6" s="1"/>
  <c r="CW9" i="6"/>
  <c r="CW259" i="6" s="1"/>
  <c r="CX9" i="6"/>
  <c r="CX259" i="6" s="1"/>
  <c r="CY9" i="6"/>
  <c r="CY259" i="6" s="1"/>
  <c r="CZ9" i="6"/>
  <c r="CZ259" i="6" s="1"/>
  <c r="DA9" i="6"/>
  <c r="DA259" i="6" s="1"/>
  <c r="DB9" i="6"/>
  <c r="DB259" i="6" s="1"/>
  <c r="DC9" i="6"/>
  <c r="DC259" i="6" s="1"/>
  <c r="DD9" i="6"/>
  <c r="DD259" i="6" s="1"/>
  <c r="DE9" i="6"/>
  <c r="DE259" i="6" s="1"/>
  <c r="DF9" i="6"/>
  <c r="DF259" i="6" s="1"/>
  <c r="DG9" i="6"/>
  <c r="DG259" i="6" s="1"/>
  <c r="DH9" i="6"/>
  <c r="DH259" i="6" s="1"/>
  <c r="DI9" i="6"/>
  <c r="DI259" i="6" s="1"/>
  <c r="DJ9" i="6"/>
  <c r="DJ259" i="6" s="1"/>
  <c r="DK9" i="6"/>
  <c r="DK259" i="6" s="1"/>
  <c r="DL9" i="6"/>
  <c r="DL259" i="6" s="1"/>
  <c r="DM9" i="6"/>
  <c r="DM259" i="6" s="1"/>
  <c r="DN9" i="6"/>
  <c r="DN259" i="6" s="1"/>
  <c r="DO9" i="6"/>
  <c r="DO259" i="6" s="1"/>
  <c r="DP9" i="6"/>
  <c r="DP259" i="6" s="1"/>
  <c r="DQ9" i="6"/>
  <c r="DQ259" i="6" s="1"/>
  <c r="DR9" i="6"/>
  <c r="DR259" i="6" s="1"/>
  <c r="DS9" i="6"/>
  <c r="DS259" i="6" s="1"/>
  <c r="DT9" i="6"/>
  <c r="DT259" i="6" s="1"/>
  <c r="DU9" i="6"/>
  <c r="DU259" i="6" s="1"/>
  <c r="DV9" i="6"/>
  <c r="DV259" i="6" s="1"/>
  <c r="DW9" i="6"/>
  <c r="DW259" i="6" s="1"/>
  <c r="DX9" i="6"/>
  <c r="DX259" i="6" s="1"/>
  <c r="DY9" i="6"/>
  <c r="DY259" i="6" s="1"/>
  <c r="DZ9" i="6"/>
  <c r="DZ259" i="6" s="1"/>
  <c r="EA9" i="6"/>
  <c r="EA259" i="6" s="1"/>
  <c r="EB9" i="6"/>
  <c r="EB259" i="6" s="1"/>
  <c r="EC9" i="6"/>
  <c r="EC259" i="6" s="1"/>
  <c r="ED9" i="6"/>
  <c r="ED259" i="6" s="1"/>
  <c r="EE9" i="6"/>
  <c r="EE259" i="6" s="1"/>
  <c r="EF9" i="6"/>
  <c r="EF259" i="6" s="1"/>
  <c r="EG9" i="6"/>
  <c r="EG259" i="6" s="1"/>
  <c r="EH9" i="6"/>
  <c r="EH259" i="6" s="1"/>
  <c r="EI9" i="6"/>
  <c r="EI259" i="6" s="1"/>
  <c r="EJ9" i="6"/>
  <c r="EJ259" i="6" s="1"/>
  <c r="EK9" i="6"/>
  <c r="EK259" i="6" s="1"/>
  <c r="EL9" i="6"/>
  <c r="EL259" i="6" s="1"/>
  <c r="EM9" i="6"/>
  <c r="EM259" i="6" s="1"/>
  <c r="EN9" i="6"/>
  <c r="EN259" i="6" s="1"/>
  <c r="EO9" i="6"/>
  <c r="EO259" i="6" s="1"/>
  <c r="EP9" i="6"/>
  <c r="EP259" i="6" s="1"/>
  <c r="EQ9" i="6"/>
  <c r="EQ259" i="6" s="1"/>
  <c r="AV9" i="6"/>
  <c r="AC9" i="6"/>
  <c r="E5" i="11" s="1"/>
  <c r="AA9" i="6"/>
  <c r="P13" i="6"/>
  <c r="Q13" i="6"/>
  <c r="R13" i="6"/>
  <c r="S13" i="6"/>
  <c r="T13" i="6"/>
  <c r="U13" i="6"/>
  <c r="V13" i="6"/>
  <c r="W13" i="6"/>
  <c r="X13" i="6"/>
  <c r="Y13" i="6"/>
  <c r="P12" i="6"/>
  <c r="Q12" i="6"/>
  <c r="R12" i="6"/>
  <c r="S12" i="6"/>
  <c r="T12" i="6"/>
  <c r="U12" i="6"/>
  <c r="V12" i="6"/>
  <c r="W12" i="6"/>
  <c r="X12" i="6"/>
  <c r="Y12" i="6"/>
  <c r="P10" i="6"/>
  <c r="Q10" i="6"/>
  <c r="R10" i="6"/>
  <c r="S10" i="6"/>
  <c r="T10" i="6"/>
  <c r="U10" i="6"/>
  <c r="V10" i="6"/>
  <c r="W10" i="6"/>
  <c r="X10" i="6"/>
  <c r="Y10" i="6"/>
  <c r="P11" i="6"/>
  <c r="Q11" i="6"/>
  <c r="R11" i="6"/>
  <c r="S11" i="6"/>
  <c r="T11" i="6"/>
  <c r="U11" i="6"/>
  <c r="V11" i="6"/>
  <c r="W11" i="6"/>
  <c r="X11" i="6"/>
  <c r="Y11" i="6"/>
  <c r="P14" i="6"/>
  <c r="Q14" i="6"/>
  <c r="R14" i="6"/>
  <c r="S14" i="6"/>
  <c r="T14" i="6"/>
  <c r="U14" i="6"/>
  <c r="V14" i="6"/>
  <c r="W14" i="6"/>
  <c r="X14" i="6"/>
  <c r="Y14" i="6"/>
  <c r="P16" i="6"/>
  <c r="Q16" i="6"/>
  <c r="R16" i="6"/>
  <c r="S16" i="6"/>
  <c r="T16" i="6"/>
  <c r="U16" i="6"/>
  <c r="V16" i="6"/>
  <c r="W16" i="6"/>
  <c r="X16" i="6"/>
  <c r="Y16" i="6"/>
  <c r="P15" i="6"/>
  <c r="Q15" i="6"/>
  <c r="R15" i="6"/>
  <c r="S15" i="6"/>
  <c r="T15" i="6"/>
  <c r="U15" i="6"/>
  <c r="V15" i="6"/>
  <c r="W15" i="6"/>
  <c r="X15" i="6"/>
  <c r="Y15" i="6"/>
  <c r="P255" i="6"/>
  <c r="Q255" i="6"/>
  <c r="R255" i="6"/>
  <c r="S255" i="6"/>
  <c r="T255" i="6"/>
  <c r="U255" i="6"/>
  <c r="V255" i="6"/>
  <c r="W255" i="6"/>
  <c r="X255" i="6"/>
  <c r="Y255" i="6"/>
  <c r="P243" i="6"/>
  <c r="Q243" i="6"/>
  <c r="R243" i="6"/>
  <c r="S243" i="6"/>
  <c r="T243" i="6"/>
  <c r="U243" i="6"/>
  <c r="V243" i="6"/>
  <c r="W243" i="6"/>
  <c r="X243" i="6"/>
  <c r="Y243" i="6"/>
  <c r="P231" i="6"/>
  <c r="Q231" i="6"/>
  <c r="R231" i="6"/>
  <c r="S231" i="6"/>
  <c r="T231" i="6"/>
  <c r="U231" i="6"/>
  <c r="V231" i="6"/>
  <c r="W231" i="6"/>
  <c r="X231" i="6"/>
  <c r="Y231" i="6"/>
  <c r="P219" i="6"/>
  <c r="Q219" i="6"/>
  <c r="R219" i="6"/>
  <c r="S219" i="6"/>
  <c r="T219" i="6"/>
  <c r="U219" i="6"/>
  <c r="V219" i="6"/>
  <c r="W219" i="6"/>
  <c r="X219" i="6"/>
  <c r="Y219" i="6"/>
  <c r="P207" i="6"/>
  <c r="Q207" i="6"/>
  <c r="R207" i="6"/>
  <c r="S207" i="6"/>
  <c r="T207" i="6"/>
  <c r="U207" i="6"/>
  <c r="V207" i="6"/>
  <c r="W207" i="6"/>
  <c r="X207" i="6"/>
  <c r="Y207" i="6"/>
  <c r="P195" i="6"/>
  <c r="Q195" i="6"/>
  <c r="R195" i="6"/>
  <c r="S195" i="6"/>
  <c r="T195" i="6"/>
  <c r="U195" i="6"/>
  <c r="V195" i="6"/>
  <c r="W195" i="6"/>
  <c r="X195" i="6"/>
  <c r="Y195" i="6"/>
  <c r="P183" i="6"/>
  <c r="Q183" i="6"/>
  <c r="R183" i="6"/>
  <c r="S183" i="6"/>
  <c r="T183" i="6"/>
  <c r="U183" i="6"/>
  <c r="V183" i="6"/>
  <c r="W183" i="6"/>
  <c r="X183" i="6"/>
  <c r="Y183" i="6"/>
  <c r="P171" i="6"/>
  <c r="Q171" i="6"/>
  <c r="R171" i="6"/>
  <c r="S171" i="6"/>
  <c r="T171" i="6"/>
  <c r="U171" i="6"/>
  <c r="V171" i="6"/>
  <c r="W171" i="6"/>
  <c r="X171" i="6"/>
  <c r="Y171" i="6"/>
  <c r="P159" i="6"/>
  <c r="Q159" i="6"/>
  <c r="R159" i="6"/>
  <c r="S159" i="6"/>
  <c r="T159" i="6"/>
  <c r="U159" i="6"/>
  <c r="V159" i="6"/>
  <c r="W159" i="6"/>
  <c r="X159" i="6"/>
  <c r="Y159" i="6"/>
  <c r="P147" i="6"/>
  <c r="Q147" i="6"/>
  <c r="R147" i="6"/>
  <c r="S147" i="6"/>
  <c r="T147" i="6"/>
  <c r="U147" i="6"/>
  <c r="V147" i="6"/>
  <c r="W147" i="6"/>
  <c r="X147" i="6"/>
  <c r="Y147" i="6"/>
  <c r="P135" i="6"/>
  <c r="Q135" i="6"/>
  <c r="R135" i="6"/>
  <c r="S135" i="6"/>
  <c r="T135" i="6"/>
  <c r="U135" i="6"/>
  <c r="V135" i="6"/>
  <c r="W135" i="6"/>
  <c r="X135" i="6"/>
  <c r="Y135" i="6"/>
  <c r="P123" i="6"/>
  <c r="Q123" i="6"/>
  <c r="R123" i="6"/>
  <c r="S123" i="6"/>
  <c r="T123" i="6"/>
  <c r="U123" i="6"/>
  <c r="V123" i="6"/>
  <c r="W123" i="6"/>
  <c r="X123" i="6"/>
  <c r="Y123" i="6"/>
  <c r="P111" i="6"/>
  <c r="Q111" i="6"/>
  <c r="R111" i="6"/>
  <c r="S111" i="6"/>
  <c r="T111" i="6"/>
  <c r="U111" i="6"/>
  <c r="V111" i="6"/>
  <c r="W111" i="6"/>
  <c r="X111" i="6"/>
  <c r="Y111" i="6"/>
  <c r="P99" i="6"/>
  <c r="Q99" i="6"/>
  <c r="R99" i="6"/>
  <c r="S99" i="6"/>
  <c r="T99" i="6"/>
  <c r="U99" i="6"/>
  <c r="V99" i="6"/>
  <c r="W99" i="6"/>
  <c r="X99" i="6"/>
  <c r="Y99" i="6"/>
  <c r="P87" i="6"/>
  <c r="Q87" i="6"/>
  <c r="R87" i="6"/>
  <c r="S87" i="6"/>
  <c r="T87" i="6"/>
  <c r="U87" i="6"/>
  <c r="V87" i="6"/>
  <c r="W87" i="6"/>
  <c r="X87" i="6"/>
  <c r="Y87" i="6"/>
  <c r="P75" i="6"/>
  <c r="Q75" i="6"/>
  <c r="R75" i="6"/>
  <c r="S75" i="6"/>
  <c r="T75" i="6"/>
  <c r="U75" i="6"/>
  <c r="V75" i="6"/>
  <c r="W75" i="6"/>
  <c r="X75" i="6"/>
  <c r="Y75" i="6"/>
  <c r="P63" i="6"/>
  <c r="Q63" i="6"/>
  <c r="R63" i="6"/>
  <c r="S63" i="6"/>
  <c r="T63" i="6"/>
  <c r="U63" i="6"/>
  <c r="V63" i="6"/>
  <c r="W63" i="6"/>
  <c r="X63" i="6"/>
  <c r="Y63" i="6"/>
  <c r="P51" i="6"/>
  <c r="Q51" i="6"/>
  <c r="R51" i="6"/>
  <c r="S51" i="6"/>
  <c r="T51" i="6"/>
  <c r="U51" i="6"/>
  <c r="V51" i="6"/>
  <c r="W51" i="6"/>
  <c r="X51" i="6"/>
  <c r="Y51" i="6"/>
  <c r="P39" i="6"/>
  <c r="Q39" i="6"/>
  <c r="R39" i="6"/>
  <c r="S39" i="6"/>
  <c r="T39" i="6"/>
  <c r="U39" i="6"/>
  <c r="V39" i="6"/>
  <c r="W39" i="6"/>
  <c r="X39" i="6"/>
  <c r="Y39" i="6"/>
  <c r="P27" i="6"/>
  <c r="Q27" i="6"/>
  <c r="R27" i="6"/>
  <c r="S27" i="6"/>
  <c r="T27" i="6"/>
  <c r="U27" i="6"/>
  <c r="V27" i="6"/>
  <c r="W27" i="6"/>
  <c r="X27" i="6"/>
  <c r="Y27" i="6"/>
  <c r="P254" i="6"/>
  <c r="Q254" i="6"/>
  <c r="R254" i="6"/>
  <c r="S254" i="6"/>
  <c r="T254" i="6"/>
  <c r="U254" i="6"/>
  <c r="V254" i="6"/>
  <c r="W254" i="6"/>
  <c r="X254" i="6"/>
  <c r="Y254" i="6"/>
  <c r="P242" i="6"/>
  <c r="Q242" i="6"/>
  <c r="R242" i="6"/>
  <c r="S242" i="6"/>
  <c r="T242" i="6"/>
  <c r="U242" i="6"/>
  <c r="V242" i="6"/>
  <c r="W242" i="6"/>
  <c r="X242" i="6"/>
  <c r="Y242" i="6"/>
  <c r="P230" i="6"/>
  <c r="Q230" i="6"/>
  <c r="R230" i="6"/>
  <c r="S230" i="6"/>
  <c r="T230" i="6"/>
  <c r="U230" i="6"/>
  <c r="V230" i="6"/>
  <c r="W230" i="6"/>
  <c r="X230" i="6"/>
  <c r="Y230" i="6"/>
  <c r="P218" i="6"/>
  <c r="Q218" i="6"/>
  <c r="R218" i="6"/>
  <c r="S218" i="6"/>
  <c r="T218" i="6"/>
  <c r="U218" i="6"/>
  <c r="V218" i="6"/>
  <c r="W218" i="6"/>
  <c r="X218" i="6"/>
  <c r="Y218" i="6"/>
  <c r="P206" i="6"/>
  <c r="Q206" i="6"/>
  <c r="R206" i="6"/>
  <c r="S206" i="6"/>
  <c r="T206" i="6"/>
  <c r="U206" i="6"/>
  <c r="V206" i="6"/>
  <c r="W206" i="6"/>
  <c r="X206" i="6"/>
  <c r="Y206" i="6"/>
  <c r="P194" i="6"/>
  <c r="Q194" i="6"/>
  <c r="R194" i="6"/>
  <c r="S194" i="6"/>
  <c r="T194" i="6"/>
  <c r="U194" i="6"/>
  <c r="V194" i="6"/>
  <c r="W194" i="6"/>
  <c r="X194" i="6"/>
  <c r="Y194" i="6"/>
  <c r="P182" i="6"/>
  <c r="Q182" i="6"/>
  <c r="R182" i="6"/>
  <c r="S182" i="6"/>
  <c r="T182" i="6"/>
  <c r="U182" i="6"/>
  <c r="V182" i="6"/>
  <c r="W182" i="6"/>
  <c r="X182" i="6"/>
  <c r="Y182" i="6"/>
  <c r="P170" i="6"/>
  <c r="Q170" i="6"/>
  <c r="R170" i="6"/>
  <c r="S170" i="6"/>
  <c r="T170" i="6"/>
  <c r="U170" i="6"/>
  <c r="V170" i="6"/>
  <c r="W170" i="6"/>
  <c r="X170" i="6"/>
  <c r="Y170" i="6"/>
  <c r="P158" i="6"/>
  <c r="Q158" i="6"/>
  <c r="R158" i="6"/>
  <c r="S158" i="6"/>
  <c r="T158" i="6"/>
  <c r="U158" i="6"/>
  <c r="V158" i="6"/>
  <c r="W158" i="6"/>
  <c r="X158" i="6"/>
  <c r="Y158" i="6"/>
  <c r="P146" i="6"/>
  <c r="Q146" i="6"/>
  <c r="R146" i="6"/>
  <c r="S146" i="6"/>
  <c r="T146" i="6"/>
  <c r="U146" i="6"/>
  <c r="V146" i="6"/>
  <c r="W146" i="6"/>
  <c r="X146" i="6"/>
  <c r="Y146" i="6"/>
  <c r="P134" i="6"/>
  <c r="Q134" i="6"/>
  <c r="R134" i="6"/>
  <c r="S134" i="6"/>
  <c r="T134" i="6"/>
  <c r="U134" i="6"/>
  <c r="V134" i="6"/>
  <c r="W134" i="6"/>
  <c r="X134" i="6"/>
  <c r="Y134" i="6"/>
  <c r="P122" i="6"/>
  <c r="Q122" i="6"/>
  <c r="R122" i="6"/>
  <c r="S122" i="6"/>
  <c r="T122" i="6"/>
  <c r="U122" i="6"/>
  <c r="V122" i="6"/>
  <c r="W122" i="6"/>
  <c r="X122" i="6"/>
  <c r="Y122" i="6"/>
  <c r="P110" i="6"/>
  <c r="Q110" i="6"/>
  <c r="R110" i="6"/>
  <c r="S110" i="6"/>
  <c r="T110" i="6"/>
  <c r="U110" i="6"/>
  <c r="V110" i="6"/>
  <c r="W110" i="6"/>
  <c r="X110" i="6"/>
  <c r="Y110" i="6"/>
  <c r="P98" i="6"/>
  <c r="Q98" i="6"/>
  <c r="R98" i="6"/>
  <c r="S98" i="6"/>
  <c r="T98" i="6"/>
  <c r="U98" i="6"/>
  <c r="V98" i="6"/>
  <c r="W98" i="6"/>
  <c r="X98" i="6"/>
  <c r="Y98" i="6"/>
  <c r="P86" i="6"/>
  <c r="Q86" i="6"/>
  <c r="R86" i="6"/>
  <c r="S86" i="6"/>
  <c r="T86" i="6"/>
  <c r="U86" i="6"/>
  <c r="V86" i="6"/>
  <c r="W86" i="6"/>
  <c r="X86" i="6"/>
  <c r="Y86" i="6"/>
  <c r="P74" i="6"/>
  <c r="Q74" i="6"/>
  <c r="R74" i="6"/>
  <c r="S74" i="6"/>
  <c r="T74" i="6"/>
  <c r="U74" i="6"/>
  <c r="V74" i="6"/>
  <c r="W74" i="6"/>
  <c r="X74" i="6"/>
  <c r="Y74" i="6"/>
  <c r="P62" i="6"/>
  <c r="Q62" i="6"/>
  <c r="R62" i="6"/>
  <c r="S62" i="6"/>
  <c r="T62" i="6"/>
  <c r="U62" i="6"/>
  <c r="V62" i="6"/>
  <c r="W62" i="6"/>
  <c r="X62" i="6"/>
  <c r="Y62" i="6"/>
  <c r="P50" i="6"/>
  <c r="Q50" i="6"/>
  <c r="R50" i="6"/>
  <c r="S50" i="6"/>
  <c r="T50" i="6"/>
  <c r="U50" i="6"/>
  <c r="V50" i="6"/>
  <c r="W50" i="6"/>
  <c r="X50" i="6"/>
  <c r="Y50" i="6"/>
  <c r="P38" i="6"/>
  <c r="Q38" i="6"/>
  <c r="R38" i="6"/>
  <c r="S38" i="6"/>
  <c r="T38" i="6"/>
  <c r="U38" i="6"/>
  <c r="V38" i="6"/>
  <c r="W38" i="6"/>
  <c r="X38" i="6"/>
  <c r="Y38" i="6"/>
  <c r="P26" i="6"/>
  <c r="Q26" i="6"/>
  <c r="R26" i="6"/>
  <c r="S26" i="6"/>
  <c r="T26" i="6"/>
  <c r="U26" i="6"/>
  <c r="V26" i="6"/>
  <c r="W26" i="6"/>
  <c r="X26" i="6"/>
  <c r="Y26" i="6"/>
  <c r="P253" i="6"/>
  <c r="Q253" i="6"/>
  <c r="R253" i="6"/>
  <c r="S253" i="6"/>
  <c r="T253" i="6"/>
  <c r="U253" i="6"/>
  <c r="V253" i="6"/>
  <c r="W253" i="6"/>
  <c r="X253" i="6"/>
  <c r="Y253" i="6"/>
  <c r="P241" i="6"/>
  <c r="Q241" i="6"/>
  <c r="R241" i="6"/>
  <c r="S241" i="6"/>
  <c r="T241" i="6"/>
  <c r="U241" i="6"/>
  <c r="V241" i="6"/>
  <c r="W241" i="6"/>
  <c r="X241" i="6"/>
  <c r="Y241" i="6"/>
  <c r="P229" i="6"/>
  <c r="Q229" i="6"/>
  <c r="R229" i="6"/>
  <c r="S229" i="6"/>
  <c r="T229" i="6"/>
  <c r="U229" i="6"/>
  <c r="V229" i="6"/>
  <c r="W229" i="6"/>
  <c r="X229" i="6"/>
  <c r="Y229" i="6"/>
  <c r="P217" i="6"/>
  <c r="Q217" i="6"/>
  <c r="R217" i="6"/>
  <c r="S217" i="6"/>
  <c r="T217" i="6"/>
  <c r="U217" i="6"/>
  <c r="V217" i="6"/>
  <c r="W217" i="6"/>
  <c r="X217" i="6"/>
  <c r="Y217" i="6"/>
  <c r="P205" i="6"/>
  <c r="Q205" i="6"/>
  <c r="R205" i="6"/>
  <c r="S205" i="6"/>
  <c r="T205" i="6"/>
  <c r="U205" i="6"/>
  <c r="V205" i="6"/>
  <c r="W205" i="6"/>
  <c r="X205" i="6"/>
  <c r="Y205" i="6"/>
  <c r="P193" i="6"/>
  <c r="Q193" i="6"/>
  <c r="R193" i="6"/>
  <c r="S193" i="6"/>
  <c r="T193" i="6"/>
  <c r="U193" i="6"/>
  <c r="V193" i="6"/>
  <c r="W193" i="6"/>
  <c r="X193" i="6"/>
  <c r="Y193" i="6"/>
  <c r="P181" i="6"/>
  <c r="Q181" i="6"/>
  <c r="R181" i="6"/>
  <c r="S181" i="6"/>
  <c r="T181" i="6"/>
  <c r="U181" i="6"/>
  <c r="V181" i="6"/>
  <c r="W181" i="6"/>
  <c r="X181" i="6"/>
  <c r="Y181" i="6"/>
  <c r="P169" i="6"/>
  <c r="Q169" i="6"/>
  <c r="R169" i="6"/>
  <c r="S169" i="6"/>
  <c r="T169" i="6"/>
  <c r="U169" i="6"/>
  <c r="V169" i="6"/>
  <c r="W169" i="6"/>
  <c r="X169" i="6"/>
  <c r="Y169" i="6"/>
  <c r="P157" i="6"/>
  <c r="Q157" i="6"/>
  <c r="R157" i="6"/>
  <c r="S157" i="6"/>
  <c r="T157" i="6"/>
  <c r="U157" i="6"/>
  <c r="V157" i="6"/>
  <c r="W157" i="6"/>
  <c r="X157" i="6"/>
  <c r="Y157" i="6"/>
  <c r="P145" i="6"/>
  <c r="Q145" i="6"/>
  <c r="R145" i="6"/>
  <c r="S145" i="6"/>
  <c r="T145" i="6"/>
  <c r="U145" i="6"/>
  <c r="V145" i="6"/>
  <c r="W145" i="6"/>
  <c r="X145" i="6"/>
  <c r="Y145" i="6"/>
  <c r="P133" i="6"/>
  <c r="Q133" i="6"/>
  <c r="R133" i="6"/>
  <c r="S133" i="6"/>
  <c r="T133" i="6"/>
  <c r="U133" i="6"/>
  <c r="V133" i="6"/>
  <c r="W133" i="6"/>
  <c r="X133" i="6"/>
  <c r="Y133" i="6"/>
  <c r="P121" i="6"/>
  <c r="Q121" i="6"/>
  <c r="R121" i="6"/>
  <c r="S121" i="6"/>
  <c r="T121" i="6"/>
  <c r="U121" i="6"/>
  <c r="V121" i="6"/>
  <c r="W121" i="6"/>
  <c r="X121" i="6"/>
  <c r="Y121" i="6"/>
  <c r="P109" i="6"/>
  <c r="Q109" i="6"/>
  <c r="R109" i="6"/>
  <c r="S109" i="6"/>
  <c r="T109" i="6"/>
  <c r="U109" i="6"/>
  <c r="V109" i="6"/>
  <c r="W109" i="6"/>
  <c r="X109" i="6"/>
  <c r="Y109" i="6"/>
  <c r="P97" i="6"/>
  <c r="Q97" i="6"/>
  <c r="R97" i="6"/>
  <c r="S97" i="6"/>
  <c r="T97" i="6"/>
  <c r="U97" i="6"/>
  <c r="V97" i="6"/>
  <c r="W97" i="6"/>
  <c r="X97" i="6"/>
  <c r="Y97" i="6"/>
  <c r="P85" i="6"/>
  <c r="Q85" i="6"/>
  <c r="R85" i="6"/>
  <c r="S85" i="6"/>
  <c r="T85" i="6"/>
  <c r="U85" i="6"/>
  <c r="V85" i="6"/>
  <c r="W85" i="6"/>
  <c r="X85" i="6"/>
  <c r="Y85" i="6"/>
  <c r="P73" i="6"/>
  <c r="Q73" i="6"/>
  <c r="R73" i="6"/>
  <c r="S73" i="6"/>
  <c r="T73" i="6"/>
  <c r="U73" i="6"/>
  <c r="V73" i="6"/>
  <c r="W73" i="6"/>
  <c r="X73" i="6"/>
  <c r="Y73" i="6"/>
  <c r="P61" i="6"/>
  <c r="Q61" i="6"/>
  <c r="R61" i="6"/>
  <c r="S61" i="6"/>
  <c r="T61" i="6"/>
  <c r="U61" i="6"/>
  <c r="V61" i="6"/>
  <c r="W61" i="6"/>
  <c r="X61" i="6"/>
  <c r="Y61" i="6"/>
  <c r="P49" i="6"/>
  <c r="Q49" i="6"/>
  <c r="R49" i="6"/>
  <c r="S49" i="6"/>
  <c r="T49" i="6"/>
  <c r="U49" i="6"/>
  <c r="V49" i="6"/>
  <c r="W49" i="6"/>
  <c r="X49" i="6"/>
  <c r="Y49" i="6"/>
  <c r="P37" i="6"/>
  <c r="Q37" i="6"/>
  <c r="R37" i="6"/>
  <c r="S37" i="6"/>
  <c r="T37" i="6"/>
  <c r="U37" i="6"/>
  <c r="V37" i="6"/>
  <c r="W37" i="6"/>
  <c r="X37" i="6"/>
  <c r="Y37" i="6"/>
  <c r="P25" i="6"/>
  <c r="Q25" i="6"/>
  <c r="R25" i="6"/>
  <c r="S25" i="6"/>
  <c r="T25" i="6"/>
  <c r="U25" i="6"/>
  <c r="V25" i="6"/>
  <c r="W25" i="6"/>
  <c r="X25" i="6"/>
  <c r="Y25" i="6"/>
  <c r="P252" i="6"/>
  <c r="Q252" i="6"/>
  <c r="R252" i="6"/>
  <c r="S252" i="6"/>
  <c r="T252" i="6"/>
  <c r="U252" i="6"/>
  <c r="V252" i="6"/>
  <c r="W252" i="6"/>
  <c r="X252" i="6"/>
  <c r="Y252" i="6"/>
  <c r="P240" i="6"/>
  <c r="Q240" i="6"/>
  <c r="R240" i="6"/>
  <c r="S240" i="6"/>
  <c r="T240" i="6"/>
  <c r="U240" i="6"/>
  <c r="V240" i="6"/>
  <c r="W240" i="6"/>
  <c r="X240" i="6"/>
  <c r="Y240" i="6"/>
  <c r="P228" i="6"/>
  <c r="Q228" i="6"/>
  <c r="R228" i="6"/>
  <c r="S228" i="6"/>
  <c r="T228" i="6"/>
  <c r="U228" i="6"/>
  <c r="V228" i="6"/>
  <c r="W228" i="6"/>
  <c r="X228" i="6"/>
  <c r="Y228" i="6"/>
  <c r="P216" i="6"/>
  <c r="Q216" i="6"/>
  <c r="R216" i="6"/>
  <c r="S216" i="6"/>
  <c r="T216" i="6"/>
  <c r="U216" i="6"/>
  <c r="V216" i="6"/>
  <c r="W216" i="6"/>
  <c r="X216" i="6"/>
  <c r="Y216" i="6"/>
  <c r="P204" i="6"/>
  <c r="Q204" i="6"/>
  <c r="R204" i="6"/>
  <c r="S204" i="6"/>
  <c r="T204" i="6"/>
  <c r="U204" i="6"/>
  <c r="V204" i="6"/>
  <c r="W204" i="6"/>
  <c r="X204" i="6"/>
  <c r="Y204" i="6"/>
  <c r="P192" i="6"/>
  <c r="Q192" i="6"/>
  <c r="R192" i="6"/>
  <c r="S192" i="6"/>
  <c r="T192" i="6"/>
  <c r="U192" i="6"/>
  <c r="V192" i="6"/>
  <c r="W192" i="6"/>
  <c r="X192" i="6"/>
  <c r="Y192" i="6"/>
  <c r="P180" i="6"/>
  <c r="Q180" i="6"/>
  <c r="R180" i="6"/>
  <c r="S180" i="6"/>
  <c r="T180" i="6"/>
  <c r="U180" i="6"/>
  <c r="V180" i="6"/>
  <c r="W180" i="6"/>
  <c r="X180" i="6"/>
  <c r="Y180" i="6"/>
  <c r="P168" i="6"/>
  <c r="Q168" i="6"/>
  <c r="R168" i="6"/>
  <c r="S168" i="6"/>
  <c r="T168" i="6"/>
  <c r="U168" i="6"/>
  <c r="V168" i="6"/>
  <c r="W168" i="6"/>
  <c r="X168" i="6"/>
  <c r="Y168" i="6"/>
  <c r="P156" i="6"/>
  <c r="Q156" i="6"/>
  <c r="R156" i="6"/>
  <c r="S156" i="6"/>
  <c r="T156" i="6"/>
  <c r="U156" i="6"/>
  <c r="V156" i="6"/>
  <c r="W156" i="6"/>
  <c r="X156" i="6"/>
  <c r="Y156" i="6"/>
  <c r="P144" i="6"/>
  <c r="Q144" i="6"/>
  <c r="R144" i="6"/>
  <c r="S144" i="6"/>
  <c r="T144" i="6"/>
  <c r="U144" i="6"/>
  <c r="V144" i="6"/>
  <c r="W144" i="6"/>
  <c r="X144" i="6"/>
  <c r="Y144" i="6"/>
  <c r="P132" i="6"/>
  <c r="Q132" i="6"/>
  <c r="R132" i="6"/>
  <c r="S132" i="6"/>
  <c r="T132" i="6"/>
  <c r="U132" i="6"/>
  <c r="V132" i="6"/>
  <c r="W132" i="6"/>
  <c r="X132" i="6"/>
  <c r="Y132" i="6"/>
  <c r="P120" i="6"/>
  <c r="Q120" i="6"/>
  <c r="R120" i="6"/>
  <c r="S120" i="6"/>
  <c r="T120" i="6"/>
  <c r="U120" i="6"/>
  <c r="V120" i="6"/>
  <c r="W120" i="6"/>
  <c r="X120" i="6"/>
  <c r="Y120" i="6"/>
  <c r="P108" i="6"/>
  <c r="Q108" i="6"/>
  <c r="R108" i="6"/>
  <c r="S108" i="6"/>
  <c r="T108" i="6"/>
  <c r="U108" i="6"/>
  <c r="V108" i="6"/>
  <c r="W108" i="6"/>
  <c r="X108" i="6"/>
  <c r="Y108" i="6"/>
  <c r="P96" i="6"/>
  <c r="Q96" i="6"/>
  <c r="R96" i="6"/>
  <c r="S96" i="6"/>
  <c r="T96" i="6"/>
  <c r="U96" i="6"/>
  <c r="V96" i="6"/>
  <c r="W96" i="6"/>
  <c r="X96" i="6"/>
  <c r="Y96" i="6"/>
  <c r="P84" i="6"/>
  <c r="Q84" i="6"/>
  <c r="R84" i="6"/>
  <c r="S84" i="6"/>
  <c r="T84" i="6"/>
  <c r="U84" i="6"/>
  <c r="V84" i="6"/>
  <c r="W84" i="6"/>
  <c r="X84" i="6"/>
  <c r="Y84" i="6"/>
  <c r="P72" i="6"/>
  <c r="Q72" i="6"/>
  <c r="R72" i="6"/>
  <c r="S72" i="6"/>
  <c r="T72" i="6"/>
  <c r="U72" i="6"/>
  <c r="V72" i="6"/>
  <c r="W72" i="6"/>
  <c r="X72" i="6"/>
  <c r="Y72" i="6"/>
  <c r="P60" i="6"/>
  <c r="Q60" i="6"/>
  <c r="R60" i="6"/>
  <c r="S60" i="6"/>
  <c r="T60" i="6"/>
  <c r="U60" i="6"/>
  <c r="V60" i="6"/>
  <c r="W60" i="6"/>
  <c r="X60" i="6"/>
  <c r="Y60" i="6"/>
  <c r="P48" i="6"/>
  <c r="Q48" i="6"/>
  <c r="R48" i="6"/>
  <c r="S48" i="6"/>
  <c r="T48" i="6"/>
  <c r="U48" i="6"/>
  <c r="V48" i="6"/>
  <c r="W48" i="6"/>
  <c r="X48" i="6"/>
  <c r="Y48" i="6"/>
  <c r="P36" i="6"/>
  <c r="Q36" i="6"/>
  <c r="R36" i="6"/>
  <c r="S36" i="6"/>
  <c r="T36" i="6"/>
  <c r="U36" i="6"/>
  <c r="V36" i="6"/>
  <c r="W36" i="6"/>
  <c r="X36" i="6"/>
  <c r="Y36" i="6"/>
  <c r="P24" i="6"/>
  <c r="Q24" i="6"/>
  <c r="R24" i="6"/>
  <c r="S24" i="6"/>
  <c r="T24" i="6"/>
  <c r="U24" i="6"/>
  <c r="V24" i="6"/>
  <c r="W24" i="6"/>
  <c r="X24" i="6"/>
  <c r="Y24" i="6"/>
  <c r="P251" i="6"/>
  <c r="Q251" i="6"/>
  <c r="R251" i="6"/>
  <c r="S251" i="6"/>
  <c r="T251" i="6"/>
  <c r="U251" i="6"/>
  <c r="V251" i="6"/>
  <c r="W251" i="6"/>
  <c r="X251" i="6"/>
  <c r="Y251" i="6"/>
  <c r="P239" i="6"/>
  <c r="Q239" i="6"/>
  <c r="R239" i="6"/>
  <c r="S239" i="6"/>
  <c r="T239" i="6"/>
  <c r="U239" i="6"/>
  <c r="V239" i="6"/>
  <c r="W239" i="6"/>
  <c r="X239" i="6"/>
  <c r="Y239" i="6"/>
  <c r="P227" i="6"/>
  <c r="Q227" i="6"/>
  <c r="R227" i="6"/>
  <c r="S227" i="6"/>
  <c r="T227" i="6"/>
  <c r="U227" i="6"/>
  <c r="V227" i="6"/>
  <c r="W227" i="6"/>
  <c r="X227" i="6"/>
  <c r="Y227" i="6"/>
  <c r="P215" i="6"/>
  <c r="Q215" i="6"/>
  <c r="R215" i="6"/>
  <c r="S215" i="6"/>
  <c r="T215" i="6"/>
  <c r="U215" i="6"/>
  <c r="V215" i="6"/>
  <c r="W215" i="6"/>
  <c r="X215" i="6"/>
  <c r="Y215" i="6"/>
  <c r="P203" i="6"/>
  <c r="Q203" i="6"/>
  <c r="R203" i="6"/>
  <c r="S203" i="6"/>
  <c r="T203" i="6"/>
  <c r="U203" i="6"/>
  <c r="V203" i="6"/>
  <c r="W203" i="6"/>
  <c r="X203" i="6"/>
  <c r="Y203" i="6"/>
  <c r="P191" i="6"/>
  <c r="Q191" i="6"/>
  <c r="R191" i="6"/>
  <c r="S191" i="6"/>
  <c r="T191" i="6"/>
  <c r="U191" i="6"/>
  <c r="V191" i="6"/>
  <c r="W191" i="6"/>
  <c r="X191" i="6"/>
  <c r="Y191" i="6"/>
  <c r="P179" i="6"/>
  <c r="Q179" i="6"/>
  <c r="R179" i="6"/>
  <c r="S179" i="6"/>
  <c r="T179" i="6"/>
  <c r="U179" i="6"/>
  <c r="V179" i="6"/>
  <c r="W179" i="6"/>
  <c r="X179" i="6"/>
  <c r="Y179" i="6"/>
  <c r="P167" i="6"/>
  <c r="Q167" i="6"/>
  <c r="R167" i="6"/>
  <c r="S167" i="6"/>
  <c r="T167" i="6"/>
  <c r="U167" i="6"/>
  <c r="V167" i="6"/>
  <c r="W167" i="6"/>
  <c r="X167" i="6"/>
  <c r="Y167" i="6"/>
  <c r="P155" i="6"/>
  <c r="Q155" i="6"/>
  <c r="R155" i="6"/>
  <c r="S155" i="6"/>
  <c r="T155" i="6"/>
  <c r="U155" i="6"/>
  <c r="V155" i="6"/>
  <c r="W155" i="6"/>
  <c r="X155" i="6"/>
  <c r="Y155" i="6"/>
  <c r="P143" i="6"/>
  <c r="Q143" i="6"/>
  <c r="R143" i="6"/>
  <c r="S143" i="6"/>
  <c r="T143" i="6"/>
  <c r="U143" i="6"/>
  <c r="V143" i="6"/>
  <c r="W143" i="6"/>
  <c r="X143" i="6"/>
  <c r="Y143" i="6"/>
  <c r="P131" i="6"/>
  <c r="Q131" i="6"/>
  <c r="R131" i="6"/>
  <c r="S131" i="6"/>
  <c r="T131" i="6"/>
  <c r="U131" i="6"/>
  <c r="V131" i="6"/>
  <c r="W131" i="6"/>
  <c r="X131" i="6"/>
  <c r="Y131" i="6"/>
  <c r="P119" i="6"/>
  <c r="Q119" i="6"/>
  <c r="R119" i="6"/>
  <c r="S119" i="6"/>
  <c r="T119" i="6"/>
  <c r="U119" i="6"/>
  <c r="V119" i="6"/>
  <c r="W119" i="6"/>
  <c r="X119" i="6"/>
  <c r="Y119" i="6"/>
  <c r="P107" i="6"/>
  <c r="Q107" i="6"/>
  <c r="R107" i="6"/>
  <c r="S107" i="6"/>
  <c r="T107" i="6"/>
  <c r="U107" i="6"/>
  <c r="V107" i="6"/>
  <c r="W107" i="6"/>
  <c r="X107" i="6"/>
  <c r="Y107" i="6"/>
  <c r="P95" i="6"/>
  <c r="Q95" i="6"/>
  <c r="R95" i="6"/>
  <c r="S95" i="6"/>
  <c r="T95" i="6"/>
  <c r="U95" i="6"/>
  <c r="V95" i="6"/>
  <c r="W95" i="6"/>
  <c r="X95" i="6"/>
  <c r="Y95" i="6"/>
  <c r="P83" i="6"/>
  <c r="Q83" i="6"/>
  <c r="R83" i="6"/>
  <c r="S83" i="6"/>
  <c r="T83" i="6"/>
  <c r="U83" i="6"/>
  <c r="V83" i="6"/>
  <c r="W83" i="6"/>
  <c r="X83" i="6"/>
  <c r="Y83" i="6"/>
  <c r="P71" i="6"/>
  <c r="Q71" i="6"/>
  <c r="R71" i="6"/>
  <c r="S71" i="6"/>
  <c r="T71" i="6"/>
  <c r="U71" i="6"/>
  <c r="V71" i="6"/>
  <c r="W71" i="6"/>
  <c r="X71" i="6"/>
  <c r="Y71" i="6"/>
  <c r="P59" i="6"/>
  <c r="Q59" i="6"/>
  <c r="R59" i="6"/>
  <c r="S59" i="6"/>
  <c r="T59" i="6"/>
  <c r="U59" i="6"/>
  <c r="V59" i="6"/>
  <c r="W59" i="6"/>
  <c r="X59" i="6"/>
  <c r="Y59" i="6"/>
  <c r="P47" i="6"/>
  <c r="Q47" i="6"/>
  <c r="R47" i="6"/>
  <c r="S47" i="6"/>
  <c r="T47" i="6"/>
  <c r="U47" i="6"/>
  <c r="V47" i="6"/>
  <c r="W47" i="6"/>
  <c r="X47" i="6"/>
  <c r="Y47" i="6"/>
  <c r="P35" i="6"/>
  <c r="Q35" i="6"/>
  <c r="R35" i="6"/>
  <c r="S35" i="6"/>
  <c r="T35" i="6"/>
  <c r="U35" i="6"/>
  <c r="V35" i="6"/>
  <c r="W35" i="6"/>
  <c r="X35" i="6"/>
  <c r="Y35" i="6"/>
  <c r="P23" i="6"/>
  <c r="Q23" i="6"/>
  <c r="R23" i="6"/>
  <c r="S23" i="6"/>
  <c r="T23" i="6"/>
  <c r="U23" i="6"/>
  <c r="V23" i="6"/>
  <c r="W23" i="6"/>
  <c r="X23" i="6"/>
  <c r="Y23" i="6"/>
  <c r="P250" i="6"/>
  <c r="Q250" i="6"/>
  <c r="R250" i="6"/>
  <c r="S250" i="6"/>
  <c r="T250" i="6"/>
  <c r="U250" i="6"/>
  <c r="V250" i="6"/>
  <c r="W250" i="6"/>
  <c r="X250" i="6"/>
  <c r="Y250" i="6"/>
  <c r="P238" i="6"/>
  <c r="Q238" i="6"/>
  <c r="R238" i="6"/>
  <c r="S238" i="6"/>
  <c r="T238" i="6"/>
  <c r="U238" i="6"/>
  <c r="V238" i="6"/>
  <c r="W238" i="6"/>
  <c r="X238" i="6"/>
  <c r="Y238" i="6"/>
  <c r="P226" i="6"/>
  <c r="Q226" i="6"/>
  <c r="R226" i="6"/>
  <c r="S226" i="6"/>
  <c r="T226" i="6"/>
  <c r="U226" i="6"/>
  <c r="V226" i="6"/>
  <c r="W226" i="6"/>
  <c r="X226" i="6"/>
  <c r="Y226" i="6"/>
  <c r="P214" i="6"/>
  <c r="Q214" i="6"/>
  <c r="R214" i="6"/>
  <c r="S214" i="6"/>
  <c r="T214" i="6"/>
  <c r="U214" i="6"/>
  <c r="V214" i="6"/>
  <c r="W214" i="6"/>
  <c r="X214" i="6"/>
  <c r="Y214" i="6"/>
  <c r="P202" i="6"/>
  <c r="Q202" i="6"/>
  <c r="R202" i="6"/>
  <c r="S202" i="6"/>
  <c r="T202" i="6"/>
  <c r="U202" i="6"/>
  <c r="V202" i="6"/>
  <c r="W202" i="6"/>
  <c r="X202" i="6"/>
  <c r="Y202" i="6"/>
  <c r="P190" i="6"/>
  <c r="Q190" i="6"/>
  <c r="R190" i="6"/>
  <c r="S190" i="6"/>
  <c r="T190" i="6"/>
  <c r="U190" i="6"/>
  <c r="V190" i="6"/>
  <c r="W190" i="6"/>
  <c r="X190" i="6"/>
  <c r="Y190" i="6"/>
  <c r="P178" i="6"/>
  <c r="Q178" i="6"/>
  <c r="R178" i="6"/>
  <c r="S178" i="6"/>
  <c r="T178" i="6"/>
  <c r="U178" i="6"/>
  <c r="V178" i="6"/>
  <c r="W178" i="6"/>
  <c r="X178" i="6"/>
  <c r="Y178" i="6"/>
  <c r="P166" i="6"/>
  <c r="Q166" i="6"/>
  <c r="R166" i="6"/>
  <c r="S166" i="6"/>
  <c r="T166" i="6"/>
  <c r="U166" i="6"/>
  <c r="V166" i="6"/>
  <c r="W166" i="6"/>
  <c r="X166" i="6"/>
  <c r="Y166" i="6"/>
  <c r="P154" i="6"/>
  <c r="Q154" i="6"/>
  <c r="R154" i="6"/>
  <c r="S154" i="6"/>
  <c r="T154" i="6"/>
  <c r="U154" i="6"/>
  <c r="V154" i="6"/>
  <c r="W154" i="6"/>
  <c r="X154" i="6"/>
  <c r="Y154" i="6"/>
  <c r="P142" i="6"/>
  <c r="Q142" i="6"/>
  <c r="R142" i="6"/>
  <c r="S142" i="6"/>
  <c r="T142" i="6"/>
  <c r="U142" i="6"/>
  <c r="V142" i="6"/>
  <c r="W142" i="6"/>
  <c r="X142" i="6"/>
  <c r="Y142" i="6"/>
  <c r="P130" i="6"/>
  <c r="Q130" i="6"/>
  <c r="R130" i="6"/>
  <c r="S130" i="6"/>
  <c r="T130" i="6"/>
  <c r="U130" i="6"/>
  <c r="V130" i="6"/>
  <c r="W130" i="6"/>
  <c r="X130" i="6"/>
  <c r="Y130" i="6"/>
  <c r="P118" i="6"/>
  <c r="Q118" i="6"/>
  <c r="R118" i="6"/>
  <c r="S118" i="6"/>
  <c r="T118" i="6"/>
  <c r="U118" i="6"/>
  <c r="V118" i="6"/>
  <c r="W118" i="6"/>
  <c r="X118" i="6"/>
  <c r="Y118" i="6"/>
  <c r="P106" i="6"/>
  <c r="Q106" i="6"/>
  <c r="R106" i="6"/>
  <c r="S106" i="6"/>
  <c r="T106" i="6"/>
  <c r="U106" i="6"/>
  <c r="V106" i="6"/>
  <c r="W106" i="6"/>
  <c r="X106" i="6"/>
  <c r="Y106" i="6"/>
  <c r="P94" i="6"/>
  <c r="Q94" i="6"/>
  <c r="R94" i="6"/>
  <c r="S94" i="6"/>
  <c r="T94" i="6"/>
  <c r="U94" i="6"/>
  <c r="V94" i="6"/>
  <c r="W94" i="6"/>
  <c r="X94" i="6"/>
  <c r="Y94" i="6"/>
  <c r="P82" i="6"/>
  <c r="Q82" i="6"/>
  <c r="R82" i="6"/>
  <c r="S82" i="6"/>
  <c r="T82" i="6"/>
  <c r="U82" i="6"/>
  <c r="V82" i="6"/>
  <c r="W82" i="6"/>
  <c r="X82" i="6"/>
  <c r="Y82" i="6"/>
  <c r="P70" i="6"/>
  <c r="Q70" i="6"/>
  <c r="R70" i="6"/>
  <c r="S70" i="6"/>
  <c r="T70" i="6"/>
  <c r="U70" i="6"/>
  <c r="V70" i="6"/>
  <c r="W70" i="6"/>
  <c r="X70" i="6"/>
  <c r="Y70" i="6"/>
  <c r="P58" i="6"/>
  <c r="Q58" i="6"/>
  <c r="R58" i="6"/>
  <c r="S58" i="6"/>
  <c r="T58" i="6"/>
  <c r="U58" i="6"/>
  <c r="V58" i="6"/>
  <c r="W58" i="6"/>
  <c r="X58" i="6"/>
  <c r="Y58" i="6"/>
  <c r="P46" i="6"/>
  <c r="Q46" i="6"/>
  <c r="R46" i="6"/>
  <c r="S46" i="6"/>
  <c r="T46" i="6"/>
  <c r="U46" i="6"/>
  <c r="V46" i="6"/>
  <c r="W46" i="6"/>
  <c r="X46" i="6"/>
  <c r="Y46" i="6"/>
  <c r="P34" i="6"/>
  <c r="Q34" i="6"/>
  <c r="R34" i="6"/>
  <c r="S34" i="6"/>
  <c r="T34" i="6"/>
  <c r="U34" i="6"/>
  <c r="V34" i="6"/>
  <c r="W34" i="6"/>
  <c r="X34" i="6"/>
  <c r="Y34" i="6"/>
  <c r="P22" i="6"/>
  <c r="Q22" i="6"/>
  <c r="R22" i="6"/>
  <c r="S22" i="6"/>
  <c r="T22" i="6"/>
  <c r="U22" i="6"/>
  <c r="V22" i="6"/>
  <c r="W22" i="6"/>
  <c r="X22" i="6"/>
  <c r="Y22" i="6"/>
  <c r="P249" i="6"/>
  <c r="Q249" i="6"/>
  <c r="R249" i="6"/>
  <c r="S249" i="6"/>
  <c r="T249" i="6"/>
  <c r="U249" i="6"/>
  <c r="V249" i="6"/>
  <c r="W249" i="6"/>
  <c r="X249" i="6"/>
  <c r="Y249" i="6"/>
  <c r="P237" i="6"/>
  <c r="Q237" i="6"/>
  <c r="R237" i="6"/>
  <c r="S237" i="6"/>
  <c r="T237" i="6"/>
  <c r="U237" i="6"/>
  <c r="V237" i="6"/>
  <c r="W237" i="6"/>
  <c r="X237" i="6"/>
  <c r="Y237" i="6"/>
  <c r="P225" i="6"/>
  <c r="Q225" i="6"/>
  <c r="R225" i="6"/>
  <c r="S225" i="6"/>
  <c r="T225" i="6"/>
  <c r="U225" i="6"/>
  <c r="V225" i="6"/>
  <c r="W225" i="6"/>
  <c r="X225" i="6"/>
  <c r="Y225" i="6"/>
  <c r="P213" i="6"/>
  <c r="Q213" i="6"/>
  <c r="R213" i="6"/>
  <c r="S213" i="6"/>
  <c r="T213" i="6"/>
  <c r="U213" i="6"/>
  <c r="V213" i="6"/>
  <c r="W213" i="6"/>
  <c r="X213" i="6"/>
  <c r="Y213" i="6"/>
  <c r="P201" i="6"/>
  <c r="Q201" i="6"/>
  <c r="R201" i="6"/>
  <c r="S201" i="6"/>
  <c r="T201" i="6"/>
  <c r="U201" i="6"/>
  <c r="V201" i="6"/>
  <c r="W201" i="6"/>
  <c r="X201" i="6"/>
  <c r="Y201" i="6"/>
  <c r="P189" i="6"/>
  <c r="Q189" i="6"/>
  <c r="R189" i="6"/>
  <c r="S189" i="6"/>
  <c r="T189" i="6"/>
  <c r="U189" i="6"/>
  <c r="V189" i="6"/>
  <c r="W189" i="6"/>
  <c r="X189" i="6"/>
  <c r="Y189" i="6"/>
  <c r="P177" i="6"/>
  <c r="Q177" i="6"/>
  <c r="R177" i="6"/>
  <c r="S177" i="6"/>
  <c r="T177" i="6"/>
  <c r="U177" i="6"/>
  <c r="V177" i="6"/>
  <c r="W177" i="6"/>
  <c r="X177" i="6"/>
  <c r="Y177" i="6"/>
  <c r="P165" i="6"/>
  <c r="Q165" i="6"/>
  <c r="R165" i="6"/>
  <c r="S165" i="6"/>
  <c r="T165" i="6"/>
  <c r="U165" i="6"/>
  <c r="V165" i="6"/>
  <c r="W165" i="6"/>
  <c r="X165" i="6"/>
  <c r="Y165" i="6"/>
  <c r="P153" i="6"/>
  <c r="Q153" i="6"/>
  <c r="R153" i="6"/>
  <c r="S153" i="6"/>
  <c r="T153" i="6"/>
  <c r="U153" i="6"/>
  <c r="V153" i="6"/>
  <c r="W153" i="6"/>
  <c r="X153" i="6"/>
  <c r="Y153" i="6"/>
  <c r="P141" i="6"/>
  <c r="Q141" i="6"/>
  <c r="R141" i="6"/>
  <c r="S141" i="6"/>
  <c r="T141" i="6"/>
  <c r="U141" i="6"/>
  <c r="V141" i="6"/>
  <c r="W141" i="6"/>
  <c r="X141" i="6"/>
  <c r="Y141" i="6"/>
  <c r="P129" i="6"/>
  <c r="Q129" i="6"/>
  <c r="R129" i="6"/>
  <c r="S129" i="6"/>
  <c r="T129" i="6"/>
  <c r="U129" i="6"/>
  <c r="V129" i="6"/>
  <c r="W129" i="6"/>
  <c r="X129" i="6"/>
  <c r="Y129" i="6"/>
  <c r="P117" i="6"/>
  <c r="Q117" i="6"/>
  <c r="R117" i="6"/>
  <c r="S117" i="6"/>
  <c r="T117" i="6"/>
  <c r="U117" i="6"/>
  <c r="V117" i="6"/>
  <c r="W117" i="6"/>
  <c r="X117" i="6"/>
  <c r="Y117" i="6"/>
  <c r="P105" i="6"/>
  <c r="Q105" i="6"/>
  <c r="R105" i="6"/>
  <c r="S105" i="6"/>
  <c r="T105" i="6"/>
  <c r="U105" i="6"/>
  <c r="V105" i="6"/>
  <c r="W105" i="6"/>
  <c r="X105" i="6"/>
  <c r="Y105" i="6"/>
  <c r="P93" i="6"/>
  <c r="Q93" i="6"/>
  <c r="R93" i="6"/>
  <c r="S93" i="6"/>
  <c r="T93" i="6"/>
  <c r="U93" i="6"/>
  <c r="V93" i="6"/>
  <c r="W93" i="6"/>
  <c r="X93" i="6"/>
  <c r="Y93" i="6"/>
  <c r="P81" i="6"/>
  <c r="Q81" i="6"/>
  <c r="R81" i="6"/>
  <c r="S81" i="6"/>
  <c r="T81" i="6"/>
  <c r="U81" i="6"/>
  <c r="V81" i="6"/>
  <c r="W81" i="6"/>
  <c r="X81" i="6"/>
  <c r="Y81" i="6"/>
  <c r="P69" i="6"/>
  <c r="Q69" i="6"/>
  <c r="R69" i="6"/>
  <c r="S69" i="6"/>
  <c r="T69" i="6"/>
  <c r="U69" i="6"/>
  <c r="V69" i="6"/>
  <c r="W69" i="6"/>
  <c r="X69" i="6"/>
  <c r="Y69" i="6"/>
  <c r="P57" i="6"/>
  <c r="Q57" i="6"/>
  <c r="R57" i="6"/>
  <c r="S57" i="6"/>
  <c r="T57" i="6"/>
  <c r="U57" i="6"/>
  <c r="V57" i="6"/>
  <c r="W57" i="6"/>
  <c r="X57" i="6"/>
  <c r="Y57" i="6"/>
  <c r="P45" i="6"/>
  <c r="Q45" i="6"/>
  <c r="R45" i="6"/>
  <c r="S45" i="6"/>
  <c r="T45" i="6"/>
  <c r="U45" i="6"/>
  <c r="V45" i="6"/>
  <c r="W45" i="6"/>
  <c r="X45" i="6"/>
  <c r="Y45" i="6"/>
  <c r="P33" i="6"/>
  <c r="Q33" i="6"/>
  <c r="R33" i="6"/>
  <c r="S33" i="6"/>
  <c r="T33" i="6"/>
  <c r="U33" i="6"/>
  <c r="V33" i="6"/>
  <c r="W33" i="6"/>
  <c r="X33" i="6"/>
  <c r="Y33" i="6"/>
  <c r="P21" i="6"/>
  <c r="Q21" i="6"/>
  <c r="R21" i="6"/>
  <c r="S21" i="6"/>
  <c r="T21" i="6"/>
  <c r="U21" i="6"/>
  <c r="V21" i="6"/>
  <c r="W21" i="6"/>
  <c r="X21" i="6"/>
  <c r="Y21" i="6"/>
  <c r="P248" i="6"/>
  <c r="Q248" i="6"/>
  <c r="R248" i="6"/>
  <c r="S248" i="6"/>
  <c r="T248" i="6"/>
  <c r="U248" i="6"/>
  <c r="V248" i="6"/>
  <c r="W248" i="6"/>
  <c r="X248" i="6"/>
  <c r="Y248" i="6"/>
  <c r="P236" i="6"/>
  <c r="Q236" i="6"/>
  <c r="R236" i="6"/>
  <c r="S236" i="6"/>
  <c r="T236" i="6"/>
  <c r="U236" i="6"/>
  <c r="V236" i="6"/>
  <c r="W236" i="6"/>
  <c r="X236" i="6"/>
  <c r="Y236" i="6"/>
  <c r="P224" i="6"/>
  <c r="Q224" i="6"/>
  <c r="R224" i="6"/>
  <c r="S224" i="6"/>
  <c r="T224" i="6"/>
  <c r="U224" i="6"/>
  <c r="V224" i="6"/>
  <c r="W224" i="6"/>
  <c r="X224" i="6"/>
  <c r="Y224" i="6"/>
  <c r="P212" i="6"/>
  <c r="Q212" i="6"/>
  <c r="R212" i="6"/>
  <c r="S212" i="6"/>
  <c r="T212" i="6"/>
  <c r="U212" i="6"/>
  <c r="V212" i="6"/>
  <c r="W212" i="6"/>
  <c r="X212" i="6"/>
  <c r="Y212" i="6"/>
  <c r="P200" i="6"/>
  <c r="Q200" i="6"/>
  <c r="R200" i="6"/>
  <c r="S200" i="6"/>
  <c r="T200" i="6"/>
  <c r="U200" i="6"/>
  <c r="V200" i="6"/>
  <c r="W200" i="6"/>
  <c r="X200" i="6"/>
  <c r="Y200" i="6"/>
  <c r="P188" i="6"/>
  <c r="Q188" i="6"/>
  <c r="R188" i="6"/>
  <c r="S188" i="6"/>
  <c r="T188" i="6"/>
  <c r="U188" i="6"/>
  <c r="V188" i="6"/>
  <c r="W188" i="6"/>
  <c r="X188" i="6"/>
  <c r="Y188" i="6"/>
  <c r="P176" i="6"/>
  <c r="Q176" i="6"/>
  <c r="R176" i="6"/>
  <c r="S176" i="6"/>
  <c r="T176" i="6"/>
  <c r="U176" i="6"/>
  <c r="V176" i="6"/>
  <c r="W176" i="6"/>
  <c r="X176" i="6"/>
  <c r="Y176" i="6"/>
  <c r="P164" i="6"/>
  <c r="Q164" i="6"/>
  <c r="R164" i="6"/>
  <c r="S164" i="6"/>
  <c r="T164" i="6"/>
  <c r="U164" i="6"/>
  <c r="V164" i="6"/>
  <c r="W164" i="6"/>
  <c r="X164" i="6"/>
  <c r="Y164" i="6"/>
  <c r="P152" i="6"/>
  <c r="Q152" i="6"/>
  <c r="R152" i="6"/>
  <c r="S152" i="6"/>
  <c r="T152" i="6"/>
  <c r="U152" i="6"/>
  <c r="V152" i="6"/>
  <c r="W152" i="6"/>
  <c r="X152" i="6"/>
  <c r="Y152" i="6"/>
  <c r="P140" i="6"/>
  <c r="Q140" i="6"/>
  <c r="R140" i="6"/>
  <c r="S140" i="6"/>
  <c r="T140" i="6"/>
  <c r="U140" i="6"/>
  <c r="V140" i="6"/>
  <c r="W140" i="6"/>
  <c r="X140" i="6"/>
  <c r="Y140" i="6"/>
  <c r="P128" i="6"/>
  <c r="Q128" i="6"/>
  <c r="R128" i="6"/>
  <c r="S128" i="6"/>
  <c r="T128" i="6"/>
  <c r="U128" i="6"/>
  <c r="V128" i="6"/>
  <c r="W128" i="6"/>
  <c r="X128" i="6"/>
  <c r="Y128" i="6"/>
  <c r="P116" i="6"/>
  <c r="Q116" i="6"/>
  <c r="R116" i="6"/>
  <c r="S116" i="6"/>
  <c r="T116" i="6"/>
  <c r="U116" i="6"/>
  <c r="V116" i="6"/>
  <c r="W116" i="6"/>
  <c r="X116" i="6"/>
  <c r="Y116" i="6"/>
  <c r="P104" i="6"/>
  <c r="Q104" i="6"/>
  <c r="R104" i="6"/>
  <c r="S104" i="6"/>
  <c r="T104" i="6"/>
  <c r="U104" i="6"/>
  <c r="V104" i="6"/>
  <c r="W104" i="6"/>
  <c r="X104" i="6"/>
  <c r="Y104" i="6"/>
  <c r="P92" i="6"/>
  <c r="Q92" i="6"/>
  <c r="R92" i="6"/>
  <c r="S92" i="6"/>
  <c r="T92" i="6"/>
  <c r="U92" i="6"/>
  <c r="V92" i="6"/>
  <c r="W92" i="6"/>
  <c r="X92" i="6"/>
  <c r="Y92" i="6"/>
  <c r="P80" i="6"/>
  <c r="Q80" i="6"/>
  <c r="R80" i="6"/>
  <c r="S80" i="6"/>
  <c r="T80" i="6"/>
  <c r="U80" i="6"/>
  <c r="V80" i="6"/>
  <c r="W80" i="6"/>
  <c r="X80" i="6"/>
  <c r="Y80" i="6"/>
  <c r="P68" i="6"/>
  <c r="Q68" i="6"/>
  <c r="R68" i="6"/>
  <c r="S68" i="6"/>
  <c r="T68" i="6"/>
  <c r="U68" i="6"/>
  <c r="V68" i="6"/>
  <c r="W68" i="6"/>
  <c r="X68" i="6"/>
  <c r="Y68" i="6"/>
  <c r="P56" i="6"/>
  <c r="Q56" i="6"/>
  <c r="R56" i="6"/>
  <c r="S56" i="6"/>
  <c r="T56" i="6"/>
  <c r="U56" i="6"/>
  <c r="V56" i="6"/>
  <c r="W56" i="6"/>
  <c r="X56" i="6"/>
  <c r="Y56" i="6"/>
  <c r="P44" i="6"/>
  <c r="Q44" i="6"/>
  <c r="R44" i="6"/>
  <c r="S44" i="6"/>
  <c r="T44" i="6"/>
  <c r="U44" i="6"/>
  <c r="V44" i="6"/>
  <c r="W44" i="6"/>
  <c r="X44" i="6"/>
  <c r="Y44" i="6"/>
  <c r="P32" i="6"/>
  <c r="Q32" i="6"/>
  <c r="R32" i="6"/>
  <c r="S32" i="6"/>
  <c r="T32" i="6"/>
  <c r="U32" i="6"/>
  <c r="V32" i="6"/>
  <c r="W32" i="6"/>
  <c r="X32" i="6"/>
  <c r="Y32" i="6"/>
  <c r="P20" i="6"/>
  <c r="Q20" i="6"/>
  <c r="R20" i="6"/>
  <c r="S20" i="6"/>
  <c r="T20" i="6"/>
  <c r="U20" i="6"/>
  <c r="V20" i="6"/>
  <c r="W20" i="6"/>
  <c r="X20" i="6"/>
  <c r="Y20" i="6"/>
  <c r="P247" i="6"/>
  <c r="Q247" i="6"/>
  <c r="R247" i="6"/>
  <c r="S247" i="6"/>
  <c r="T247" i="6"/>
  <c r="U247" i="6"/>
  <c r="V247" i="6"/>
  <c r="W247" i="6"/>
  <c r="X247" i="6"/>
  <c r="Y247" i="6"/>
  <c r="P235" i="6"/>
  <c r="Q235" i="6"/>
  <c r="R235" i="6"/>
  <c r="S235" i="6"/>
  <c r="T235" i="6"/>
  <c r="U235" i="6"/>
  <c r="V235" i="6"/>
  <c r="W235" i="6"/>
  <c r="X235" i="6"/>
  <c r="Y235" i="6"/>
  <c r="P223" i="6"/>
  <c r="Q223" i="6"/>
  <c r="R223" i="6"/>
  <c r="S223" i="6"/>
  <c r="T223" i="6"/>
  <c r="U223" i="6"/>
  <c r="V223" i="6"/>
  <c r="W223" i="6"/>
  <c r="X223" i="6"/>
  <c r="Y223" i="6"/>
  <c r="P211" i="6"/>
  <c r="Q211" i="6"/>
  <c r="R211" i="6"/>
  <c r="S211" i="6"/>
  <c r="T211" i="6"/>
  <c r="U211" i="6"/>
  <c r="V211" i="6"/>
  <c r="W211" i="6"/>
  <c r="X211" i="6"/>
  <c r="Y211" i="6"/>
  <c r="P199" i="6"/>
  <c r="Q199" i="6"/>
  <c r="R199" i="6"/>
  <c r="S199" i="6"/>
  <c r="T199" i="6"/>
  <c r="U199" i="6"/>
  <c r="V199" i="6"/>
  <c r="W199" i="6"/>
  <c r="X199" i="6"/>
  <c r="Y199" i="6"/>
  <c r="P187" i="6"/>
  <c r="Q187" i="6"/>
  <c r="R187" i="6"/>
  <c r="S187" i="6"/>
  <c r="T187" i="6"/>
  <c r="U187" i="6"/>
  <c r="V187" i="6"/>
  <c r="W187" i="6"/>
  <c r="X187" i="6"/>
  <c r="Y187" i="6"/>
  <c r="P175" i="6"/>
  <c r="Q175" i="6"/>
  <c r="R175" i="6"/>
  <c r="S175" i="6"/>
  <c r="T175" i="6"/>
  <c r="U175" i="6"/>
  <c r="V175" i="6"/>
  <c r="W175" i="6"/>
  <c r="X175" i="6"/>
  <c r="Y175" i="6"/>
  <c r="P163" i="6"/>
  <c r="Q163" i="6"/>
  <c r="R163" i="6"/>
  <c r="S163" i="6"/>
  <c r="T163" i="6"/>
  <c r="U163" i="6"/>
  <c r="V163" i="6"/>
  <c r="W163" i="6"/>
  <c r="X163" i="6"/>
  <c r="Y163" i="6"/>
  <c r="P151" i="6"/>
  <c r="Q151" i="6"/>
  <c r="R151" i="6"/>
  <c r="S151" i="6"/>
  <c r="T151" i="6"/>
  <c r="U151" i="6"/>
  <c r="V151" i="6"/>
  <c r="W151" i="6"/>
  <c r="X151" i="6"/>
  <c r="Y151" i="6"/>
  <c r="P139" i="6"/>
  <c r="Q139" i="6"/>
  <c r="R139" i="6"/>
  <c r="S139" i="6"/>
  <c r="T139" i="6"/>
  <c r="U139" i="6"/>
  <c r="V139" i="6"/>
  <c r="W139" i="6"/>
  <c r="X139" i="6"/>
  <c r="Y139" i="6"/>
  <c r="P127" i="6"/>
  <c r="Q127" i="6"/>
  <c r="R127" i="6"/>
  <c r="S127" i="6"/>
  <c r="T127" i="6"/>
  <c r="U127" i="6"/>
  <c r="V127" i="6"/>
  <c r="W127" i="6"/>
  <c r="X127" i="6"/>
  <c r="Y127" i="6"/>
  <c r="P115" i="6"/>
  <c r="Q115" i="6"/>
  <c r="R115" i="6"/>
  <c r="S115" i="6"/>
  <c r="T115" i="6"/>
  <c r="U115" i="6"/>
  <c r="V115" i="6"/>
  <c r="W115" i="6"/>
  <c r="X115" i="6"/>
  <c r="Y115" i="6"/>
  <c r="P103" i="6"/>
  <c r="Q103" i="6"/>
  <c r="R103" i="6"/>
  <c r="S103" i="6"/>
  <c r="T103" i="6"/>
  <c r="U103" i="6"/>
  <c r="V103" i="6"/>
  <c r="W103" i="6"/>
  <c r="X103" i="6"/>
  <c r="Y103" i="6"/>
  <c r="P91" i="6"/>
  <c r="Q91" i="6"/>
  <c r="R91" i="6"/>
  <c r="S91" i="6"/>
  <c r="T91" i="6"/>
  <c r="U91" i="6"/>
  <c r="V91" i="6"/>
  <c r="W91" i="6"/>
  <c r="X91" i="6"/>
  <c r="Y91" i="6"/>
  <c r="P79" i="6"/>
  <c r="Q79" i="6"/>
  <c r="R79" i="6"/>
  <c r="S79" i="6"/>
  <c r="T79" i="6"/>
  <c r="U79" i="6"/>
  <c r="V79" i="6"/>
  <c r="W79" i="6"/>
  <c r="X79" i="6"/>
  <c r="Y79" i="6"/>
  <c r="P67" i="6"/>
  <c r="Q67" i="6"/>
  <c r="R67" i="6"/>
  <c r="S67" i="6"/>
  <c r="T67" i="6"/>
  <c r="U67" i="6"/>
  <c r="V67" i="6"/>
  <c r="W67" i="6"/>
  <c r="X67" i="6"/>
  <c r="Y67" i="6"/>
  <c r="P55" i="6"/>
  <c r="Q55" i="6"/>
  <c r="R55" i="6"/>
  <c r="S55" i="6"/>
  <c r="T55" i="6"/>
  <c r="U55" i="6"/>
  <c r="V55" i="6"/>
  <c r="W55" i="6"/>
  <c r="X55" i="6"/>
  <c r="Y55" i="6"/>
  <c r="P43" i="6"/>
  <c r="Q43" i="6"/>
  <c r="R43" i="6"/>
  <c r="S43" i="6"/>
  <c r="T43" i="6"/>
  <c r="U43" i="6"/>
  <c r="V43" i="6"/>
  <c r="W43" i="6"/>
  <c r="X43" i="6"/>
  <c r="Y43" i="6"/>
  <c r="P31" i="6"/>
  <c r="Q31" i="6"/>
  <c r="R31" i="6"/>
  <c r="S31" i="6"/>
  <c r="T31" i="6"/>
  <c r="U31" i="6"/>
  <c r="V31" i="6"/>
  <c r="W31" i="6"/>
  <c r="X31" i="6"/>
  <c r="Y31" i="6"/>
  <c r="P19" i="6"/>
  <c r="Q19" i="6"/>
  <c r="R19" i="6"/>
  <c r="S19" i="6"/>
  <c r="T19" i="6"/>
  <c r="U19" i="6"/>
  <c r="V19" i="6"/>
  <c r="W19" i="6"/>
  <c r="X19" i="6"/>
  <c r="Y19" i="6"/>
  <c r="P258" i="6"/>
  <c r="Q258" i="6"/>
  <c r="R258" i="6"/>
  <c r="S258" i="6"/>
  <c r="T258" i="6"/>
  <c r="U258" i="6"/>
  <c r="V258" i="6"/>
  <c r="W258" i="6"/>
  <c r="X258" i="6"/>
  <c r="Y258" i="6"/>
  <c r="P246" i="6"/>
  <c r="Q246" i="6"/>
  <c r="R246" i="6"/>
  <c r="S246" i="6"/>
  <c r="T246" i="6"/>
  <c r="U246" i="6"/>
  <c r="V246" i="6"/>
  <c r="W246" i="6"/>
  <c r="X246" i="6"/>
  <c r="Y246" i="6"/>
  <c r="P234" i="6"/>
  <c r="Q234" i="6"/>
  <c r="R234" i="6"/>
  <c r="S234" i="6"/>
  <c r="T234" i="6"/>
  <c r="U234" i="6"/>
  <c r="V234" i="6"/>
  <c r="W234" i="6"/>
  <c r="X234" i="6"/>
  <c r="Y234" i="6"/>
  <c r="P222" i="6"/>
  <c r="Q222" i="6"/>
  <c r="R222" i="6"/>
  <c r="S222" i="6"/>
  <c r="T222" i="6"/>
  <c r="U222" i="6"/>
  <c r="V222" i="6"/>
  <c r="W222" i="6"/>
  <c r="X222" i="6"/>
  <c r="Y222" i="6"/>
  <c r="P210" i="6"/>
  <c r="Q210" i="6"/>
  <c r="R210" i="6"/>
  <c r="S210" i="6"/>
  <c r="T210" i="6"/>
  <c r="U210" i="6"/>
  <c r="V210" i="6"/>
  <c r="W210" i="6"/>
  <c r="X210" i="6"/>
  <c r="Y210" i="6"/>
  <c r="P198" i="6"/>
  <c r="Q198" i="6"/>
  <c r="R198" i="6"/>
  <c r="S198" i="6"/>
  <c r="T198" i="6"/>
  <c r="U198" i="6"/>
  <c r="V198" i="6"/>
  <c r="W198" i="6"/>
  <c r="X198" i="6"/>
  <c r="Y198" i="6"/>
  <c r="P186" i="6"/>
  <c r="Q186" i="6"/>
  <c r="R186" i="6"/>
  <c r="S186" i="6"/>
  <c r="T186" i="6"/>
  <c r="U186" i="6"/>
  <c r="V186" i="6"/>
  <c r="W186" i="6"/>
  <c r="X186" i="6"/>
  <c r="Y186" i="6"/>
  <c r="P174" i="6"/>
  <c r="Q174" i="6"/>
  <c r="R174" i="6"/>
  <c r="S174" i="6"/>
  <c r="T174" i="6"/>
  <c r="U174" i="6"/>
  <c r="V174" i="6"/>
  <c r="W174" i="6"/>
  <c r="X174" i="6"/>
  <c r="Y174" i="6"/>
  <c r="P162" i="6"/>
  <c r="Q162" i="6"/>
  <c r="R162" i="6"/>
  <c r="S162" i="6"/>
  <c r="T162" i="6"/>
  <c r="U162" i="6"/>
  <c r="V162" i="6"/>
  <c r="W162" i="6"/>
  <c r="X162" i="6"/>
  <c r="Y162" i="6"/>
  <c r="P150" i="6"/>
  <c r="Q150" i="6"/>
  <c r="R150" i="6"/>
  <c r="S150" i="6"/>
  <c r="T150" i="6"/>
  <c r="U150" i="6"/>
  <c r="V150" i="6"/>
  <c r="W150" i="6"/>
  <c r="X150" i="6"/>
  <c r="Y150" i="6"/>
  <c r="P138" i="6"/>
  <c r="Q138" i="6"/>
  <c r="R138" i="6"/>
  <c r="S138" i="6"/>
  <c r="T138" i="6"/>
  <c r="U138" i="6"/>
  <c r="V138" i="6"/>
  <c r="W138" i="6"/>
  <c r="X138" i="6"/>
  <c r="Y138" i="6"/>
  <c r="P126" i="6"/>
  <c r="Q126" i="6"/>
  <c r="R126" i="6"/>
  <c r="S126" i="6"/>
  <c r="T126" i="6"/>
  <c r="U126" i="6"/>
  <c r="V126" i="6"/>
  <c r="W126" i="6"/>
  <c r="X126" i="6"/>
  <c r="Y126" i="6"/>
  <c r="P114" i="6"/>
  <c r="Q114" i="6"/>
  <c r="R114" i="6"/>
  <c r="S114" i="6"/>
  <c r="T114" i="6"/>
  <c r="U114" i="6"/>
  <c r="V114" i="6"/>
  <c r="W114" i="6"/>
  <c r="X114" i="6"/>
  <c r="Y114" i="6"/>
  <c r="P102" i="6"/>
  <c r="Q102" i="6"/>
  <c r="R102" i="6"/>
  <c r="S102" i="6"/>
  <c r="T102" i="6"/>
  <c r="U102" i="6"/>
  <c r="V102" i="6"/>
  <c r="W102" i="6"/>
  <c r="X102" i="6"/>
  <c r="Y102" i="6"/>
  <c r="P90" i="6"/>
  <c r="Q90" i="6"/>
  <c r="R90" i="6"/>
  <c r="S90" i="6"/>
  <c r="T90" i="6"/>
  <c r="U90" i="6"/>
  <c r="V90" i="6"/>
  <c r="W90" i="6"/>
  <c r="X90" i="6"/>
  <c r="Y90" i="6"/>
  <c r="P78" i="6"/>
  <c r="Q78" i="6"/>
  <c r="R78" i="6"/>
  <c r="S78" i="6"/>
  <c r="T78" i="6"/>
  <c r="U78" i="6"/>
  <c r="V78" i="6"/>
  <c r="W78" i="6"/>
  <c r="X78" i="6"/>
  <c r="Y78" i="6"/>
  <c r="P66" i="6"/>
  <c r="Q66" i="6"/>
  <c r="R66" i="6"/>
  <c r="S66" i="6"/>
  <c r="T66" i="6"/>
  <c r="U66" i="6"/>
  <c r="V66" i="6"/>
  <c r="W66" i="6"/>
  <c r="X66" i="6"/>
  <c r="Y66" i="6"/>
  <c r="P54" i="6"/>
  <c r="Q54" i="6"/>
  <c r="R54" i="6"/>
  <c r="S54" i="6"/>
  <c r="T54" i="6"/>
  <c r="U54" i="6"/>
  <c r="V54" i="6"/>
  <c r="W54" i="6"/>
  <c r="X54" i="6"/>
  <c r="Y54" i="6"/>
  <c r="P42" i="6"/>
  <c r="Q42" i="6"/>
  <c r="R42" i="6"/>
  <c r="S42" i="6"/>
  <c r="T42" i="6"/>
  <c r="U42" i="6"/>
  <c r="V42" i="6"/>
  <c r="W42" i="6"/>
  <c r="X42" i="6"/>
  <c r="Y42" i="6"/>
  <c r="P30" i="6"/>
  <c r="Q30" i="6"/>
  <c r="R30" i="6"/>
  <c r="S30" i="6"/>
  <c r="T30" i="6"/>
  <c r="U30" i="6"/>
  <c r="V30" i="6"/>
  <c r="W30" i="6"/>
  <c r="X30" i="6"/>
  <c r="Y30" i="6"/>
  <c r="P18" i="6"/>
  <c r="Q18" i="6"/>
  <c r="R18" i="6"/>
  <c r="S18" i="6"/>
  <c r="T18" i="6"/>
  <c r="U18" i="6"/>
  <c r="V18" i="6"/>
  <c r="W18" i="6"/>
  <c r="X18" i="6"/>
  <c r="Y18" i="6"/>
  <c r="P257" i="6"/>
  <c r="Q257" i="6"/>
  <c r="R257" i="6"/>
  <c r="S257" i="6"/>
  <c r="T257" i="6"/>
  <c r="U257" i="6"/>
  <c r="V257" i="6"/>
  <c r="W257" i="6"/>
  <c r="X257" i="6"/>
  <c r="Y257" i="6"/>
  <c r="P245" i="6"/>
  <c r="Q245" i="6"/>
  <c r="R245" i="6"/>
  <c r="S245" i="6"/>
  <c r="T245" i="6"/>
  <c r="U245" i="6"/>
  <c r="V245" i="6"/>
  <c r="W245" i="6"/>
  <c r="X245" i="6"/>
  <c r="Y245" i="6"/>
  <c r="P233" i="6"/>
  <c r="Q233" i="6"/>
  <c r="R233" i="6"/>
  <c r="S233" i="6"/>
  <c r="T233" i="6"/>
  <c r="U233" i="6"/>
  <c r="V233" i="6"/>
  <c r="W233" i="6"/>
  <c r="X233" i="6"/>
  <c r="Y233" i="6"/>
  <c r="P221" i="6"/>
  <c r="Q221" i="6"/>
  <c r="R221" i="6"/>
  <c r="S221" i="6"/>
  <c r="T221" i="6"/>
  <c r="U221" i="6"/>
  <c r="V221" i="6"/>
  <c r="W221" i="6"/>
  <c r="X221" i="6"/>
  <c r="Y221" i="6"/>
  <c r="P209" i="6"/>
  <c r="Q209" i="6"/>
  <c r="R209" i="6"/>
  <c r="S209" i="6"/>
  <c r="T209" i="6"/>
  <c r="U209" i="6"/>
  <c r="V209" i="6"/>
  <c r="W209" i="6"/>
  <c r="X209" i="6"/>
  <c r="Y209" i="6"/>
  <c r="P197" i="6"/>
  <c r="Q197" i="6"/>
  <c r="R197" i="6"/>
  <c r="S197" i="6"/>
  <c r="T197" i="6"/>
  <c r="U197" i="6"/>
  <c r="V197" i="6"/>
  <c r="W197" i="6"/>
  <c r="X197" i="6"/>
  <c r="Y197" i="6"/>
  <c r="P185" i="6"/>
  <c r="Q185" i="6"/>
  <c r="R185" i="6"/>
  <c r="S185" i="6"/>
  <c r="T185" i="6"/>
  <c r="U185" i="6"/>
  <c r="V185" i="6"/>
  <c r="W185" i="6"/>
  <c r="X185" i="6"/>
  <c r="Y185" i="6"/>
  <c r="P173" i="6"/>
  <c r="Q173" i="6"/>
  <c r="R173" i="6"/>
  <c r="S173" i="6"/>
  <c r="T173" i="6"/>
  <c r="U173" i="6"/>
  <c r="V173" i="6"/>
  <c r="W173" i="6"/>
  <c r="X173" i="6"/>
  <c r="Y173" i="6"/>
  <c r="P161" i="6"/>
  <c r="Q161" i="6"/>
  <c r="R161" i="6"/>
  <c r="S161" i="6"/>
  <c r="T161" i="6"/>
  <c r="U161" i="6"/>
  <c r="V161" i="6"/>
  <c r="W161" i="6"/>
  <c r="X161" i="6"/>
  <c r="Y161" i="6"/>
  <c r="P149" i="6"/>
  <c r="Q149" i="6"/>
  <c r="R149" i="6"/>
  <c r="S149" i="6"/>
  <c r="T149" i="6"/>
  <c r="U149" i="6"/>
  <c r="V149" i="6"/>
  <c r="W149" i="6"/>
  <c r="X149" i="6"/>
  <c r="Y149" i="6"/>
  <c r="P137" i="6"/>
  <c r="Q137" i="6"/>
  <c r="R137" i="6"/>
  <c r="S137" i="6"/>
  <c r="T137" i="6"/>
  <c r="U137" i="6"/>
  <c r="V137" i="6"/>
  <c r="W137" i="6"/>
  <c r="X137" i="6"/>
  <c r="Y137" i="6"/>
  <c r="P125" i="6"/>
  <c r="Q125" i="6"/>
  <c r="R125" i="6"/>
  <c r="S125" i="6"/>
  <c r="T125" i="6"/>
  <c r="U125" i="6"/>
  <c r="V125" i="6"/>
  <c r="W125" i="6"/>
  <c r="X125" i="6"/>
  <c r="Y125" i="6"/>
  <c r="P113" i="6"/>
  <c r="Q113" i="6"/>
  <c r="R113" i="6"/>
  <c r="S113" i="6"/>
  <c r="T113" i="6"/>
  <c r="U113" i="6"/>
  <c r="V113" i="6"/>
  <c r="W113" i="6"/>
  <c r="X113" i="6"/>
  <c r="Y113" i="6"/>
  <c r="P101" i="6"/>
  <c r="Q101" i="6"/>
  <c r="R101" i="6"/>
  <c r="S101" i="6"/>
  <c r="T101" i="6"/>
  <c r="U101" i="6"/>
  <c r="V101" i="6"/>
  <c r="W101" i="6"/>
  <c r="X101" i="6"/>
  <c r="Y101" i="6"/>
  <c r="P89" i="6"/>
  <c r="Q89" i="6"/>
  <c r="R89" i="6"/>
  <c r="S89" i="6"/>
  <c r="T89" i="6"/>
  <c r="U89" i="6"/>
  <c r="V89" i="6"/>
  <c r="W89" i="6"/>
  <c r="X89" i="6"/>
  <c r="Y89" i="6"/>
  <c r="P77" i="6"/>
  <c r="Q77" i="6"/>
  <c r="R77" i="6"/>
  <c r="S77" i="6"/>
  <c r="T77" i="6"/>
  <c r="U77" i="6"/>
  <c r="V77" i="6"/>
  <c r="W77" i="6"/>
  <c r="X77" i="6"/>
  <c r="Y77" i="6"/>
  <c r="P65" i="6"/>
  <c r="Q65" i="6"/>
  <c r="R65" i="6"/>
  <c r="S65" i="6"/>
  <c r="T65" i="6"/>
  <c r="U65" i="6"/>
  <c r="V65" i="6"/>
  <c r="W65" i="6"/>
  <c r="X65" i="6"/>
  <c r="Y65" i="6"/>
  <c r="P53" i="6"/>
  <c r="Q53" i="6"/>
  <c r="R53" i="6"/>
  <c r="S53" i="6"/>
  <c r="T53" i="6"/>
  <c r="U53" i="6"/>
  <c r="V53" i="6"/>
  <c r="W53" i="6"/>
  <c r="X53" i="6"/>
  <c r="Y53" i="6"/>
  <c r="P41" i="6"/>
  <c r="Q41" i="6"/>
  <c r="R41" i="6"/>
  <c r="S41" i="6"/>
  <c r="T41" i="6"/>
  <c r="U41" i="6"/>
  <c r="V41" i="6"/>
  <c r="W41" i="6"/>
  <c r="X41" i="6"/>
  <c r="Y41" i="6"/>
  <c r="P29" i="6"/>
  <c r="Q29" i="6"/>
  <c r="R29" i="6"/>
  <c r="S29" i="6"/>
  <c r="T29" i="6"/>
  <c r="U29" i="6"/>
  <c r="V29" i="6"/>
  <c r="W29" i="6"/>
  <c r="X29" i="6"/>
  <c r="Y29" i="6"/>
  <c r="P17" i="6"/>
  <c r="Q17" i="6"/>
  <c r="R17" i="6"/>
  <c r="S17" i="6"/>
  <c r="T17" i="6"/>
  <c r="U17" i="6"/>
  <c r="V17" i="6"/>
  <c r="W17" i="6"/>
  <c r="X17" i="6"/>
  <c r="Y17" i="6"/>
  <c r="P256" i="6"/>
  <c r="Q256" i="6"/>
  <c r="R256" i="6"/>
  <c r="S256" i="6"/>
  <c r="T256" i="6"/>
  <c r="U256" i="6"/>
  <c r="V256" i="6"/>
  <c r="W256" i="6"/>
  <c r="X256" i="6"/>
  <c r="Y256" i="6"/>
  <c r="P244" i="6"/>
  <c r="Q244" i="6"/>
  <c r="R244" i="6"/>
  <c r="S244" i="6"/>
  <c r="T244" i="6"/>
  <c r="U244" i="6"/>
  <c r="V244" i="6"/>
  <c r="W244" i="6"/>
  <c r="X244" i="6"/>
  <c r="Y244" i="6"/>
  <c r="P232" i="6"/>
  <c r="Q232" i="6"/>
  <c r="R232" i="6"/>
  <c r="S232" i="6"/>
  <c r="T232" i="6"/>
  <c r="U232" i="6"/>
  <c r="V232" i="6"/>
  <c r="W232" i="6"/>
  <c r="X232" i="6"/>
  <c r="Y232" i="6"/>
  <c r="P220" i="6"/>
  <c r="Q220" i="6"/>
  <c r="R220" i="6"/>
  <c r="S220" i="6"/>
  <c r="T220" i="6"/>
  <c r="U220" i="6"/>
  <c r="V220" i="6"/>
  <c r="W220" i="6"/>
  <c r="X220" i="6"/>
  <c r="Y220" i="6"/>
  <c r="P208" i="6"/>
  <c r="Q208" i="6"/>
  <c r="R208" i="6"/>
  <c r="S208" i="6"/>
  <c r="T208" i="6"/>
  <c r="U208" i="6"/>
  <c r="V208" i="6"/>
  <c r="W208" i="6"/>
  <c r="X208" i="6"/>
  <c r="Y208" i="6"/>
  <c r="P196" i="6"/>
  <c r="Q196" i="6"/>
  <c r="R196" i="6"/>
  <c r="S196" i="6"/>
  <c r="T196" i="6"/>
  <c r="U196" i="6"/>
  <c r="V196" i="6"/>
  <c r="W196" i="6"/>
  <c r="X196" i="6"/>
  <c r="Y196" i="6"/>
  <c r="P184" i="6"/>
  <c r="Q184" i="6"/>
  <c r="R184" i="6"/>
  <c r="S184" i="6"/>
  <c r="T184" i="6"/>
  <c r="U184" i="6"/>
  <c r="V184" i="6"/>
  <c r="W184" i="6"/>
  <c r="X184" i="6"/>
  <c r="Y184" i="6"/>
  <c r="P172" i="6"/>
  <c r="Q172" i="6"/>
  <c r="R172" i="6"/>
  <c r="S172" i="6"/>
  <c r="T172" i="6"/>
  <c r="U172" i="6"/>
  <c r="V172" i="6"/>
  <c r="W172" i="6"/>
  <c r="X172" i="6"/>
  <c r="Y172" i="6"/>
  <c r="P160" i="6"/>
  <c r="Q160" i="6"/>
  <c r="R160" i="6"/>
  <c r="S160" i="6"/>
  <c r="T160" i="6"/>
  <c r="U160" i="6"/>
  <c r="V160" i="6"/>
  <c r="W160" i="6"/>
  <c r="X160" i="6"/>
  <c r="Y160" i="6"/>
  <c r="P148" i="6"/>
  <c r="Q148" i="6"/>
  <c r="R148" i="6"/>
  <c r="S148" i="6"/>
  <c r="T148" i="6"/>
  <c r="U148" i="6"/>
  <c r="V148" i="6"/>
  <c r="W148" i="6"/>
  <c r="X148" i="6"/>
  <c r="Y148" i="6"/>
  <c r="P136" i="6"/>
  <c r="Q136" i="6"/>
  <c r="R136" i="6"/>
  <c r="S136" i="6"/>
  <c r="T136" i="6"/>
  <c r="U136" i="6"/>
  <c r="V136" i="6"/>
  <c r="W136" i="6"/>
  <c r="X136" i="6"/>
  <c r="Y136" i="6"/>
  <c r="P124" i="6"/>
  <c r="Q124" i="6"/>
  <c r="R124" i="6"/>
  <c r="S124" i="6"/>
  <c r="T124" i="6"/>
  <c r="U124" i="6"/>
  <c r="V124" i="6"/>
  <c r="W124" i="6"/>
  <c r="X124" i="6"/>
  <c r="Y124" i="6"/>
  <c r="P112" i="6"/>
  <c r="Q112" i="6"/>
  <c r="R112" i="6"/>
  <c r="S112" i="6"/>
  <c r="T112" i="6"/>
  <c r="U112" i="6"/>
  <c r="V112" i="6"/>
  <c r="W112" i="6"/>
  <c r="X112" i="6"/>
  <c r="Y112" i="6"/>
  <c r="P100" i="6"/>
  <c r="Q100" i="6"/>
  <c r="R100" i="6"/>
  <c r="S100" i="6"/>
  <c r="T100" i="6"/>
  <c r="U100" i="6"/>
  <c r="V100" i="6"/>
  <c r="W100" i="6"/>
  <c r="X100" i="6"/>
  <c r="Y100" i="6"/>
  <c r="P88" i="6"/>
  <c r="Q88" i="6"/>
  <c r="R88" i="6"/>
  <c r="S88" i="6"/>
  <c r="T88" i="6"/>
  <c r="U88" i="6"/>
  <c r="V88" i="6"/>
  <c r="W88" i="6"/>
  <c r="X88" i="6"/>
  <c r="Y88" i="6"/>
  <c r="P76" i="6"/>
  <c r="Q76" i="6"/>
  <c r="R76" i="6"/>
  <c r="S76" i="6"/>
  <c r="T76" i="6"/>
  <c r="U76" i="6"/>
  <c r="V76" i="6"/>
  <c r="W76" i="6"/>
  <c r="X76" i="6"/>
  <c r="Y76" i="6"/>
  <c r="P64" i="6"/>
  <c r="Q64" i="6"/>
  <c r="R64" i="6"/>
  <c r="S64" i="6"/>
  <c r="T64" i="6"/>
  <c r="U64" i="6"/>
  <c r="V64" i="6"/>
  <c r="W64" i="6"/>
  <c r="X64" i="6"/>
  <c r="Y64" i="6"/>
  <c r="P52" i="6"/>
  <c r="Q52" i="6"/>
  <c r="R52" i="6"/>
  <c r="S52" i="6"/>
  <c r="T52" i="6"/>
  <c r="U52" i="6"/>
  <c r="V52" i="6"/>
  <c r="W52" i="6"/>
  <c r="X52" i="6"/>
  <c r="Y52" i="6"/>
  <c r="P40" i="6"/>
  <c r="Q40" i="6"/>
  <c r="R40" i="6"/>
  <c r="S40" i="6"/>
  <c r="T40" i="6"/>
  <c r="U40" i="6"/>
  <c r="V40" i="6"/>
  <c r="W40" i="6"/>
  <c r="X40" i="6"/>
  <c r="Y40" i="6"/>
  <c r="P28" i="6"/>
  <c r="Q28" i="6"/>
  <c r="R28" i="6"/>
  <c r="S28" i="6"/>
  <c r="T28" i="6"/>
  <c r="U28" i="6"/>
  <c r="V28" i="6"/>
  <c r="W28" i="6"/>
  <c r="X28" i="6"/>
  <c r="Y28" i="6"/>
  <c r="P9" i="6"/>
  <c r="Y9" i="6"/>
  <c r="X9" i="6"/>
  <c r="W9" i="6"/>
  <c r="V9" i="6"/>
  <c r="U9" i="6"/>
  <c r="T9" i="6"/>
  <c r="S9" i="6"/>
  <c r="R9" i="6"/>
  <c r="Q9" i="6"/>
  <c r="AD259" i="6"/>
  <c r="F1" i="11" s="1"/>
  <c r="AH259" i="6"/>
  <c r="J1" i="11" s="1"/>
  <c r="C7" i="11" l="1"/>
  <c r="C5" i="11"/>
  <c r="E4" i="11"/>
  <c r="E7" i="11"/>
  <c r="AV259" i="6"/>
  <c r="I9" i="5" s="1"/>
  <c r="I108" i="5"/>
  <c r="I107" i="5"/>
  <c r="I106" i="5"/>
  <c r="I105" i="5"/>
  <c r="I104" i="5"/>
  <c r="I103" i="5"/>
  <c r="I102" i="5"/>
  <c r="I101" i="5"/>
  <c r="I100" i="5"/>
  <c r="I99" i="5"/>
  <c r="I98" i="5"/>
  <c r="I97" i="5"/>
  <c r="I96" i="5"/>
  <c r="I95" i="5"/>
  <c r="I94" i="5"/>
  <c r="I93" i="5"/>
  <c r="I92" i="5"/>
  <c r="I91" i="5"/>
  <c r="I90" i="5"/>
  <c r="I89" i="5"/>
  <c r="I88" i="5"/>
  <c r="I87" i="5"/>
  <c r="I86" i="5"/>
  <c r="I85" i="5"/>
  <c r="I84" i="5"/>
  <c r="I83" i="5"/>
  <c r="I82" i="5"/>
  <c r="I81" i="5"/>
  <c r="I80" i="5"/>
  <c r="I79" i="5"/>
  <c r="I78" i="5"/>
  <c r="I77" i="5"/>
  <c r="I76" i="5"/>
  <c r="I75" i="5"/>
  <c r="I74" i="5"/>
  <c r="I73" i="5"/>
  <c r="I72" i="5"/>
  <c r="I71" i="5"/>
  <c r="I70" i="5"/>
  <c r="I69" i="5"/>
  <c r="I68" i="5"/>
  <c r="I67" i="5"/>
  <c r="I66" i="5"/>
  <c r="I65" i="5"/>
  <c r="I64" i="5"/>
  <c r="I63" i="5"/>
  <c r="I62" i="5"/>
  <c r="I61" i="5"/>
  <c r="I60" i="5"/>
  <c r="I59" i="5"/>
  <c r="I58" i="5"/>
  <c r="I57" i="5"/>
  <c r="I56" i="5"/>
  <c r="I55" i="5"/>
  <c r="I54" i="5"/>
  <c r="I53" i="5"/>
  <c r="I52" i="5"/>
  <c r="I51" i="5"/>
  <c r="I50" i="5"/>
  <c r="I49" i="5"/>
  <c r="I48" i="5"/>
  <c r="I47" i="5"/>
  <c r="I46" i="5"/>
  <c r="I45" i="5"/>
  <c r="I44" i="5"/>
  <c r="I43" i="5"/>
  <c r="I42" i="5"/>
  <c r="I41" i="5"/>
  <c r="I40" i="5"/>
  <c r="I39" i="5"/>
  <c r="I38" i="5"/>
  <c r="I37" i="5"/>
  <c r="I36" i="5"/>
  <c r="I35" i="5"/>
  <c r="I34" i="5"/>
  <c r="I33" i="5"/>
  <c r="I32" i="5"/>
  <c r="I31" i="5"/>
  <c r="I30" i="5"/>
  <c r="I29" i="5"/>
  <c r="I28" i="5"/>
  <c r="I27" i="5"/>
  <c r="I26" i="5"/>
  <c r="I25" i="5"/>
  <c r="I24" i="5"/>
  <c r="I23" i="5"/>
  <c r="I22" i="5"/>
  <c r="I21" i="5"/>
  <c r="I20" i="5"/>
  <c r="I19" i="5"/>
  <c r="I18" i="5"/>
  <c r="I17" i="5"/>
  <c r="I16" i="5"/>
  <c r="I15" i="5"/>
  <c r="I14" i="5"/>
  <c r="I13" i="5"/>
  <c r="I12" i="5"/>
  <c r="I11" i="5"/>
  <c r="I10" i="5"/>
  <c r="C8" i="11"/>
  <c r="C4" i="11"/>
  <c r="AC259" i="6"/>
  <c r="E1" i="11" s="1"/>
  <c r="E8" i="11"/>
  <c r="J108" i="5"/>
  <c r="J107" i="5"/>
  <c r="J106" i="5"/>
  <c r="J105" i="5"/>
  <c r="J104" i="5"/>
  <c r="J103" i="5"/>
  <c r="J102" i="5"/>
  <c r="J101" i="5"/>
  <c r="J100" i="5"/>
  <c r="J99" i="5"/>
  <c r="J98" i="5"/>
  <c r="J97" i="5"/>
  <c r="J96" i="5"/>
  <c r="J95" i="5"/>
  <c r="J94" i="5"/>
  <c r="J93" i="5"/>
  <c r="J92" i="5"/>
  <c r="J91" i="5"/>
  <c r="J90" i="5"/>
  <c r="J89" i="5"/>
  <c r="J88" i="5"/>
  <c r="J87" i="5"/>
  <c r="J86" i="5"/>
  <c r="J85" i="5"/>
  <c r="J84" i="5"/>
  <c r="J83" i="5"/>
  <c r="J82" i="5"/>
  <c r="J81" i="5"/>
  <c r="J80" i="5"/>
  <c r="J79" i="5"/>
  <c r="J78" i="5"/>
  <c r="J77" i="5"/>
  <c r="J76" i="5"/>
  <c r="J75" i="5"/>
  <c r="J74" i="5"/>
  <c r="J73" i="5"/>
  <c r="J72" i="5"/>
  <c r="J71" i="5"/>
  <c r="J70" i="5"/>
  <c r="J69" i="5"/>
  <c r="J68" i="5"/>
  <c r="J67" i="5"/>
  <c r="J66" i="5"/>
  <c r="J65" i="5"/>
  <c r="J64" i="5"/>
  <c r="J63" i="5"/>
  <c r="J62" i="5"/>
  <c r="J61" i="5"/>
  <c r="J60" i="5"/>
  <c r="J59" i="5"/>
  <c r="J58" i="5"/>
  <c r="J57" i="5"/>
  <c r="J56" i="5"/>
  <c r="J55" i="5"/>
  <c r="J54" i="5"/>
  <c r="J53" i="5"/>
  <c r="J52" i="5"/>
  <c r="J51" i="5"/>
  <c r="J50" i="5"/>
  <c r="J49" i="5"/>
  <c r="J48" i="5"/>
  <c r="J47" i="5"/>
  <c r="J46" i="5"/>
  <c r="J45" i="5"/>
  <c r="J44" i="5"/>
  <c r="J43" i="5"/>
  <c r="J42" i="5"/>
  <c r="J41" i="5"/>
  <c r="J40" i="5"/>
  <c r="J39" i="5"/>
  <c r="J38" i="5"/>
  <c r="J37" i="5"/>
  <c r="J36" i="5"/>
  <c r="J35" i="5"/>
  <c r="J34" i="5"/>
  <c r="J33" i="5"/>
  <c r="J32" i="5"/>
  <c r="J31" i="5"/>
  <c r="J30" i="5"/>
  <c r="J29" i="5"/>
  <c r="J28" i="5"/>
  <c r="J27" i="5"/>
  <c r="J26" i="5"/>
  <c r="J25" i="5"/>
  <c r="J24" i="5"/>
  <c r="J23" i="5"/>
  <c r="J22" i="5"/>
  <c r="J21" i="5"/>
  <c r="J20" i="5"/>
  <c r="J19" i="5"/>
  <c r="J18" i="5"/>
  <c r="J17" i="5"/>
  <c r="J16" i="5"/>
  <c r="J15" i="5"/>
  <c r="J14" i="5"/>
  <c r="J13" i="5"/>
  <c r="J12" i="5"/>
  <c r="J11" i="5"/>
  <c r="J10" i="5"/>
  <c r="J9" i="5"/>
  <c r="J8" i="5" s="1"/>
  <c r="Y259" i="6"/>
  <c r="B13" i="11" s="1"/>
  <c r="X259" i="6"/>
  <c r="B12" i="11" s="1"/>
  <c r="W259" i="6"/>
  <c r="B11" i="11" s="1"/>
  <c r="U259" i="6"/>
  <c r="B9" i="11" s="1"/>
  <c r="V259" i="6"/>
  <c r="B10" i="11" s="1"/>
  <c r="R259" i="6"/>
  <c r="B6" i="11" s="1"/>
  <c r="T259" i="6"/>
  <c r="B8" i="11" s="1"/>
  <c r="S259" i="6"/>
  <c r="B7" i="11" s="1"/>
  <c r="I8" i="5" l="1"/>
  <c r="F14" i="11"/>
  <c r="D14" i="11"/>
  <c r="P14" i="11"/>
  <c r="H14" i="11"/>
  <c r="G12" i="4"/>
  <c r="G13" i="4"/>
  <c r="G11" i="4"/>
  <c r="G15" i="4"/>
  <c r="G14" i="4"/>
  <c r="G16" i="4"/>
  <c r="G17" i="4"/>
  <c r="G18" i="4"/>
  <c r="AA259" i="6"/>
  <c r="C1" i="11" s="1"/>
  <c r="P259" i="6"/>
  <c r="B4" i="11" s="1"/>
  <c r="C9" i="10" l="1" a="1"/>
  <c r="C9" i="10" s="1"/>
  <c r="C14" i="11"/>
  <c r="E14" i="11"/>
  <c r="G9" i="4"/>
  <c r="D301" i="10" a="1"/>
  <c r="D301" i="10" s="1"/>
  <c r="AG259" i="6"/>
  <c r="I1" i="11" s="1"/>
  <c r="Q259" i="6"/>
  <c r="B5" i="11" s="1"/>
  <c r="C11" i="10" s="1" a="1"/>
  <c r="C11" i="10" s="1"/>
  <c r="D201" i="10" a="1"/>
  <c r="D201" i="10" s="1"/>
  <c r="G10" i="4" l="1"/>
  <c r="G8" i="4" s="1"/>
  <c r="C298" i="10"/>
  <c r="C301" i="10" a="1"/>
  <c r="C301" i="10" s="1"/>
  <c r="D101" i="10" a="1"/>
  <c r="D101" i="10" s="1"/>
  <c r="BD11" i="10" a="1"/>
  <c r="BD11" i="10" s="1"/>
  <c r="DD11" i="10" a="1"/>
  <c r="DD11" i="10" s="1"/>
  <c r="DC11" i="10" a="1"/>
  <c r="DC11" i="10" s="1"/>
  <c r="C101" i="10" a="1"/>
  <c r="C101" i="10" s="1"/>
  <c r="BC11" i="10" a="1"/>
  <c r="BC11" i="10" s="1"/>
  <c r="DC9" i="10" a="1"/>
  <c r="DC9" i="10" s="1"/>
  <c r="G14" i="11" l="1"/>
  <c r="K14" i="11"/>
  <c r="I14" i="11"/>
  <c r="L14" i="11"/>
  <c r="J14" i="11"/>
  <c r="C201" i="10" a="1"/>
  <c r="C201" i="10" s="1"/>
  <c r="BC9" i="10" a="1"/>
  <c r="BC9" i="10" s="1"/>
  <c r="D298" i="10" l="1" a="1"/>
  <c r="D298" i="1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1464BC8-7234-4A96-8289-48AC0A9B4FAA}" keepAlive="1" name="ThisWorkbookDataModel" description="Gegevens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A7A778C7-4B33-42F4-8D58-F39EC5BB501B}" name="WorksheetConnection_begrotingstest.xlsx!Tbl.Projectpartners" type="102" refreshedVersion="8" minRefreshableVersion="5">
    <extLst>
      <ext xmlns:x15="http://schemas.microsoft.com/office/spreadsheetml/2010/11/main" uri="{DE250136-89BD-433C-8126-D09CA5730AF9}">
        <x15:connection id="Tbl Projectpartners">
          <x15:rangePr sourceName="_xlcn.WorksheetConnection_begrotingstest.xlsxTbl.Projectpartners"/>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<sst xmlns="http://schemas.openxmlformats.org/spreadsheetml/2006/main" count="661" uniqueCount="296">
  <si>
    <t>Kostensoorten</t>
  </si>
  <si>
    <t>Subsidieactiviteit</t>
  </si>
  <si>
    <t>Sub. Percentage</t>
  </si>
  <si>
    <t>Subsidiabele activiteit</t>
  </si>
  <si>
    <t>Artikel</t>
  </si>
  <si>
    <t>Jaren</t>
  </si>
  <si>
    <t>Activiteit</t>
  </si>
  <si>
    <t>Werkpakketcode</t>
  </si>
  <si>
    <t>Activiteitcode</t>
  </si>
  <si>
    <t>Projectnaam</t>
  </si>
  <si>
    <t>Projectlocatie</t>
  </si>
  <si>
    <t>Naam</t>
  </si>
  <si>
    <t>Soort organisatie</t>
  </si>
  <si>
    <t>Toelichting organisatie</t>
  </si>
  <si>
    <t>Rechtsvorm</t>
  </si>
  <si>
    <t>Toelichting rechtsvorm</t>
  </si>
  <si>
    <t>Project</t>
  </si>
  <si>
    <t>Onderneming (landbouwer)</t>
  </si>
  <si>
    <t>Onderneming (anders)</t>
  </si>
  <si>
    <t>Provincie</t>
  </si>
  <si>
    <t>Gemeente</t>
  </si>
  <si>
    <t>Waterschap</t>
  </si>
  <si>
    <t>Anders</t>
  </si>
  <si>
    <t>Eenmanszaak</t>
  </si>
  <si>
    <t>Vennootschap onder firma</t>
  </si>
  <si>
    <t>Maatschap</t>
  </si>
  <si>
    <t>Coöperatieve vennootschap</t>
  </si>
  <si>
    <t>Besloten vennootschap</t>
  </si>
  <si>
    <t>Stichting</t>
  </si>
  <si>
    <t>Vereniging</t>
  </si>
  <si>
    <t>Werkpakketten</t>
  </si>
  <si>
    <t>WP1</t>
  </si>
  <si>
    <t>WP2</t>
  </si>
  <si>
    <t>Omschrijving</t>
  </si>
  <si>
    <t>WP3</t>
  </si>
  <si>
    <t>Uurtarief</t>
  </si>
  <si>
    <t>Type projectmedewerker</t>
  </si>
  <si>
    <t>Loondienst</t>
  </si>
  <si>
    <t>IKS</t>
  </si>
  <si>
    <t>Afschrijvingseenheden</t>
  </si>
  <si>
    <t>Jaar</t>
  </si>
  <si>
    <t>Maand</t>
  </si>
  <si>
    <t>Week</t>
  </si>
  <si>
    <t>Productie eenheid</t>
  </si>
  <si>
    <t>Begroting</t>
  </si>
  <si>
    <t>Uurtarieven</t>
  </si>
  <si>
    <t>Totale begroting</t>
  </si>
  <si>
    <t>Partners</t>
  </si>
  <si>
    <t>Subsidie</t>
  </si>
  <si>
    <t xml:space="preserve">BTW </t>
  </si>
  <si>
    <t>Anders (toelichten)</t>
  </si>
  <si>
    <t>Activiteiten</t>
  </si>
  <si>
    <t>Kosten</t>
  </si>
  <si>
    <t>WP4</t>
  </si>
  <si>
    <t>WP5</t>
  </si>
  <si>
    <t>WP6</t>
  </si>
  <si>
    <t>WP7</t>
  </si>
  <si>
    <t>WP8</t>
  </si>
  <si>
    <t>WP9</t>
  </si>
  <si>
    <t>WP10</t>
  </si>
  <si>
    <t>WPnr.</t>
  </si>
  <si>
    <t>SAnr.</t>
  </si>
  <si>
    <t>SA1</t>
  </si>
  <si>
    <t>SA2</t>
  </si>
  <si>
    <t>SA3</t>
  </si>
  <si>
    <t>SA4</t>
  </si>
  <si>
    <t>Anr.</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</si>
  <si>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</si>
  <si>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</si>
  <si>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</si>
  <si>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</si>
  <si>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</si>
  <si>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</si>
  <si>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</si>
  <si>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</si>
  <si>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</si>
  <si>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</si>
  <si>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</si>
  <si>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</si>
  <si>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</si>
  <si>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</si>
  <si>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</si>
  <si>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</si>
  <si>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</si>
  <si>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</si>
  <si>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</si>
  <si>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</si>
  <si>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</si>
  <si>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</si>
  <si>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</si>
  <si>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</si>
  <si>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t>
  </si>
  <si>
    <t>A26</t>
  </si>
  <si>
    <t>A27</t>
  </si>
  <si>
    <t>A28</t>
  </si>
  <si>
    <t>A29</t>
  </si>
  <si>
    <t>A30</t>
  </si>
  <si>
    <t>A31</t>
  </si>
  <si>
    <t>A32</t>
  </si>
  <si>
    <t>A33</t>
  </si>
  <si>
    <t>A34</t>
  </si>
  <si>
    <t>A35</t>
  </si>
  <si>
    <t>A36</t>
  </si>
  <si>
    <t>A37</t>
  </si>
  <si>
    <t>A38</t>
  </si>
  <si>
    <t>A39</t>
  </si>
  <si>
    <t>A40</t>
  </si>
  <si>
    <t>A41</t>
  </si>
  <si>
    <t>A42</t>
  </si>
  <si>
    <t>A43</t>
  </si>
  <si>
    <t>A44</t>
  </si>
  <si>
    <t>A45</t>
  </si>
  <si>
    <t>A46</t>
  </si>
  <si>
    <t>A47</t>
  </si>
  <si>
    <t>A48</t>
  </si>
  <si>
    <t>A49</t>
  </si>
  <si>
    <t>A50</t>
  </si>
  <si>
    <t>A51</t>
  </si>
  <si>
    <t>A52</t>
  </si>
  <si>
    <t>A53</t>
  </si>
  <si>
    <t>A54</t>
  </si>
  <si>
    <t>A55</t>
  </si>
  <si>
    <t>A56</t>
  </si>
  <si>
    <t>A57</t>
  </si>
  <si>
    <t>A58</t>
  </si>
  <si>
    <t>A59</t>
  </si>
  <si>
    <t>A60</t>
  </si>
  <si>
    <t>A61</t>
  </si>
  <si>
    <t>A62</t>
  </si>
  <si>
    <t>A63</t>
  </si>
  <si>
    <t>A64</t>
  </si>
  <si>
    <t>A65</t>
  </si>
  <si>
    <t>A66</t>
  </si>
  <si>
    <t>A67</t>
  </si>
  <si>
    <t>A68</t>
  </si>
  <si>
    <t>A69</t>
  </si>
  <si>
    <t>A70</t>
  </si>
  <si>
    <t>A71</t>
  </si>
  <si>
    <t>A72</t>
  </si>
  <si>
    <t>A73</t>
  </si>
  <si>
    <t>A74</t>
  </si>
  <si>
    <t>A75</t>
  </si>
  <si>
    <t>A76</t>
  </si>
  <si>
    <t>A77</t>
  </si>
  <si>
    <t>A78</t>
  </si>
  <si>
    <t>A79</t>
  </si>
  <si>
    <t>A80</t>
  </si>
  <si>
    <t>A81</t>
  </si>
  <si>
    <t>A82</t>
  </si>
  <si>
    <t>A83</t>
  </si>
  <si>
    <t>A84</t>
  </si>
  <si>
    <t>A85</t>
  </si>
  <si>
    <t>A86</t>
  </si>
  <si>
    <t>A87</t>
  </si>
  <si>
    <t>A88</t>
  </si>
  <si>
    <t>A89</t>
  </si>
  <si>
    <t>A90</t>
  </si>
  <si>
    <t>A91</t>
  </si>
  <si>
    <t>A92</t>
  </si>
  <si>
    <t>A93</t>
  </si>
  <si>
    <t>A94</t>
  </si>
  <si>
    <t>A95</t>
  </si>
  <si>
    <t>A96</t>
  </si>
  <si>
    <t>A97</t>
  </si>
  <si>
    <t>A98</t>
  </si>
  <si>
    <t>A99</t>
  </si>
  <si>
    <t>A100</t>
  </si>
  <si>
    <t>Ga snel naar invoerbladen:</t>
  </si>
  <si>
    <t>KSnr.</t>
  </si>
  <si>
    <t>KS1</t>
  </si>
  <si>
    <t>KS2</t>
  </si>
  <si>
    <t>KS3</t>
  </si>
  <si>
    <t>KS4</t>
  </si>
  <si>
    <t>KS5</t>
  </si>
  <si>
    <t>KS6</t>
  </si>
  <si>
    <t>KS7</t>
  </si>
  <si>
    <t>KS8</t>
  </si>
  <si>
    <t>KS9</t>
  </si>
  <si>
    <t>KS10</t>
  </si>
  <si>
    <t>KS11</t>
  </si>
  <si>
    <t>KS12</t>
  </si>
  <si>
    <t>KS13</t>
  </si>
  <si>
    <t>KS14</t>
  </si>
  <si>
    <t>KS15</t>
  </si>
  <si>
    <t>KS16</t>
  </si>
  <si>
    <t>KS17</t>
  </si>
  <si>
    <t>KS18</t>
  </si>
  <si>
    <t>KS19</t>
  </si>
  <si>
    <t>KS20</t>
  </si>
  <si>
    <t>Eigen arbeid</t>
  </si>
  <si>
    <t>Andere kosten</t>
  </si>
  <si>
    <t>SA5</t>
  </si>
  <si>
    <t>SA6</t>
  </si>
  <si>
    <t>SA7</t>
  </si>
  <si>
    <t>SA8</t>
  </si>
  <si>
    <t>SA9</t>
  </si>
  <si>
    <t>SA10</t>
  </si>
  <si>
    <t>SA11</t>
  </si>
  <si>
    <t>SA12</t>
  </si>
  <si>
    <t>SA13</t>
  </si>
  <si>
    <t>SA14</t>
  </si>
  <si>
    <t>SA15</t>
  </si>
  <si>
    <t>SA16</t>
  </si>
  <si>
    <t>SA17</t>
  </si>
  <si>
    <t>SA18</t>
  </si>
  <si>
    <t>SA19</t>
  </si>
  <si>
    <t>SA20</t>
  </si>
  <si>
    <t>SA21</t>
  </si>
  <si>
    <t>SA22</t>
  </si>
  <si>
    <t>SA23</t>
  </si>
  <si>
    <t>SA24</t>
  </si>
  <si>
    <t>SA25</t>
  </si>
  <si>
    <t>SA26</t>
  </si>
  <si>
    <t>SA27</t>
  </si>
  <si>
    <t>SA28</t>
  </si>
  <si>
    <t>SA29</t>
  </si>
  <si>
    <t>SA30</t>
  </si>
  <si>
    <t>Ga snel naar overzichten:</t>
  </si>
  <si>
    <t>Werkpakketten:</t>
  </si>
  <si>
    <t>Kostensoorten:</t>
  </si>
  <si>
    <t>Subsidiabele activiteit:</t>
  </si>
  <si>
    <t>Werkweek
o.b.v.
fulltime</t>
  </si>
  <si>
    <t>Deeltijd-
factor</t>
  </si>
  <si>
    <t>Brutojaarloon
(excl.vakantiegeld)</t>
  </si>
  <si>
    <t>Uurtarief
loondienst</t>
  </si>
  <si>
    <t>Uurtarief
IKS</t>
  </si>
  <si>
    <t>Berekeningswijze</t>
  </si>
  <si>
    <t>Wordt automatisch bepaald!</t>
  </si>
  <si>
    <t>Wordt automatisch berekend!</t>
  </si>
  <si>
    <t>Type financiering</t>
  </si>
  <si>
    <t>Eigen bijdrage</t>
  </si>
  <si>
    <t>Ga terug naar invoerblad:</t>
  </si>
  <si>
    <t>Medewerker en/of functie</t>
  </si>
  <si>
    <t>Subtotaal andere kosten</t>
  </si>
  <si>
    <t>Financiering</t>
  </si>
  <si>
    <t>Onderdeel</t>
  </si>
  <si>
    <t>Werkgeverslasten</t>
  </si>
  <si>
    <t>Overhead</t>
  </si>
  <si>
    <t>Uren</t>
  </si>
  <si>
    <t>Rekeneenheid</t>
  </si>
  <si>
    <t>Werkweek</t>
  </si>
  <si>
    <t>Uurtarief
zonder
VKO</t>
  </si>
  <si>
    <t>Uurtarief
vast bedrag</t>
  </si>
  <si>
    <t>Type_projectmedewerker</t>
  </si>
  <si>
    <t>Niet prestatie-gebonden uitkering</t>
  </si>
  <si>
    <t>Eigen arbeid (vast tarief)</t>
  </si>
  <si>
    <t>Met VKO voor Overige kosten (o.b.v. loonkosten)</t>
  </si>
  <si>
    <t>Met VKO voor Overige kosten (o.b.v. vaste uurtarieven)</t>
  </si>
  <si>
    <t>Zonder VKO</t>
  </si>
  <si>
    <t>Met VKO voor arbeidskosten</t>
  </si>
  <si>
    <t>Instructie begrotingsformat GLB-aanvraag 2023-2027</t>
  </si>
  <si>
    <t>Klik op dit symbool om terug te keren naar dit instructieblad</t>
  </si>
  <si>
    <t>(staat linksboven op elk werkblad)</t>
  </si>
  <si>
    <t>Via onderstaande links kunt u snel naar de verschillende tabladen navigeren:</t>
  </si>
  <si>
    <t>Invoerbladen:</t>
  </si>
  <si>
    <t>Overzichten:</t>
  </si>
  <si>
    <t>Begroting per werkpakket</t>
  </si>
  <si>
    <t>Kladblok</t>
  </si>
  <si>
    <t>Publiekrechtelijke rechtspersoon</t>
  </si>
  <si>
    <t>Externe inhuur</t>
  </si>
  <si>
    <t>Uurtarief
Externe
inhuur</t>
  </si>
  <si>
    <t>Berekende GLB subsidie</t>
  </si>
  <si>
    <t>Te financieren:</t>
  </si>
  <si>
    <t>Aanvrager</t>
  </si>
  <si>
    <t>Voorbereiding</t>
  </si>
  <si>
    <t>Overzicht:</t>
  </si>
  <si>
    <t>Inventariseren gebiedsopgaven</t>
  </si>
  <si>
    <t>Draagvlak creëren</t>
  </si>
  <si>
    <t>Opstellen integraal gebiedsplan</t>
  </si>
  <si>
    <t>Uitwerken samenwerkingsverband</t>
  </si>
  <si>
    <t>Kennisverspreiding</t>
  </si>
  <si>
    <t>Subtotaal arbeidskosten</t>
  </si>
  <si>
    <t>Totaal kosten</t>
  </si>
  <si>
    <t>Wordt berekend!</t>
  </si>
  <si>
    <t>Omschrijving activiteit</t>
  </si>
  <si>
    <t>Omschrijving werkpakket</t>
  </si>
  <si>
    <t>Activiteitencode</t>
  </si>
  <si>
    <t>Kostensoort</t>
  </si>
  <si>
    <t>Aantal</t>
  </si>
  <si>
    <t>Tarief</t>
  </si>
  <si>
    <t>Medewerker e/o 
functie</t>
  </si>
  <si>
    <t>Hulpblad:</t>
  </si>
  <si>
    <t>Versie november 2024</t>
  </si>
  <si>
    <t>Werkpakketnaam</t>
  </si>
  <si>
    <t>A R B E I D S K O S T E N</t>
  </si>
  <si>
    <t>O V E R I G E   K O S T E N</t>
  </si>
  <si>
    <t>IGO</t>
  </si>
  <si>
    <t>DV</t>
  </si>
  <si>
    <t>KV</t>
  </si>
  <si>
    <t>OGP</t>
  </si>
  <si>
    <t>SWV</t>
  </si>
  <si>
    <t>Melding</t>
  </si>
  <si>
    <t>LET OP! BEGROOT ARBEIDSKOSTEN EN OVERIGE KOSTEN OP VERSCHILLENDE REGELS !</t>
  </si>
  <si>
    <t>Communicatie</t>
  </si>
  <si>
    <t>COM</t>
  </si>
  <si>
    <t>Loonkosten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</si>
</sst>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 &quot;€&quot;\ * #,##0.00_ ;_ &quot;€&quot;\ * \-#,##0.00_ ;_ &quot;€&quot;\ * &quot;-&quot;??_ ;_ @_ "/>
    <numFmt numFmtId="164" formatCode="_ [$€-413]\ * #,##0.00_ ;_ [$€-413]\ * \-#,##0.00_ ;_ [$€-413]\ * &quot;-&quot;??_ ;_ @_ "/>
    <numFmt numFmtId="165" formatCode="0.0"/>
    <numFmt numFmtId="166" formatCode="0.0%"/>
    <numFmt numFmtId="167" formatCode="0.0000000000"/>
  </numFmts>
  <fonts count="37" x14ac:knownFonts="1">
    <font>
      <sz val="11"/>
      <color theme="1"/>
      <name val="Aptos Narrow"/>
      <family val="2"/>
      <scheme val="minor"/>
    </font>
    <font>
      <sz val="10"/>
      <color theme="1"/>
      <name val="Trebuchet MS"/>
      <family val="2"/>
    </font>
    <font>
      <sz val="10"/>
      <color theme="1"/>
      <name val="Trebuchet MS"/>
      <family val="2"/>
    </font>
    <font>
      <sz val="10"/>
      <color theme="1"/>
      <name val="Trebuchet MS"/>
      <family val="2"/>
    </font>
    <font>
      <sz val="10"/>
      <color theme="1"/>
      <name val="Trebuchet MS"/>
      <family val="2"/>
    </font>
    <font>
      <sz val="10"/>
      <color theme="1"/>
      <name val="Trebuchet MS"/>
      <family val="2"/>
    </font>
    <font>
      <sz val="10"/>
      <color theme="1"/>
      <name val="Trebuchet MS"/>
      <family val="2"/>
    </font>
    <font>
      <sz val="10"/>
      <color theme="1"/>
      <name val="Trebuchet MS"/>
      <family val="2"/>
    </font>
    <font>
      <sz val="10"/>
      <color theme="1"/>
      <name val="Trebuchet MS"/>
      <family val="2"/>
    </font>
    <font>
      <sz val="10"/>
      <color theme="1"/>
      <name val="Trebuchet MS"/>
      <family val="2"/>
    </font>
    <font>
      <sz val="11"/>
      <color theme="1"/>
      <name val="Aptos Narrow"/>
      <family val="2"/>
      <scheme val="minor"/>
    </font>
    <font>
      <u/>
      <sz val="11"/>
      <color theme="10"/>
      <name val="Aptos Narrow"/>
      <family val="2"/>
      <scheme val="minor"/>
    </font>
    <font>
      <sz val="8"/>
      <name val="Aptos Narrow"/>
      <family val="2"/>
      <scheme val="minor"/>
    </font>
    <font>
      <b/>
      <sz val="12"/>
      <color theme="1"/>
      <name val="Trebuchet MS"/>
      <family val="2"/>
    </font>
    <font>
      <sz val="10"/>
      <color theme="1"/>
      <name val="Trebuchet MS"/>
      <family val="2"/>
    </font>
    <font>
      <sz val="10"/>
      <color theme="0"/>
      <name val="Trebuchet MS"/>
      <family val="2"/>
    </font>
    <font>
      <b/>
      <sz val="10"/>
      <name val="Trebuchet MS"/>
      <family val="2"/>
    </font>
    <font>
      <b/>
      <sz val="10"/>
      <color theme="1"/>
      <name val="Trebuchet MS"/>
      <family val="2"/>
    </font>
    <font>
      <i/>
      <sz val="10"/>
      <color theme="1"/>
      <name val="Trebuchet MS"/>
      <family val="2"/>
    </font>
    <font>
      <u/>
      <sz val="10"/>
      <color theme="10"/>
      <name val="Trebuchet MS"/>
      <family val="2"/>
    </font>
    <font>
      <b/>
      <i/>
      <sz val="10"/>
      <color theme="1"/>
      <name val="Trebuchet MS"/>
      <family val="2"/>
    </font>
    <font>
      <u/>
      <sz val="10"/>
      <color theme="0"/>
      <name val="Trebuchet MS"/>
      <family val="2"/>
    </font>
    <font>
      <sz val="10"/>
      <name val="Trebuchet MS"/>
      <family val="2"/>
    </font>
    <font>
      <sz val="12"/>
      <color theme="1"/>
      <name val="Trebuchet MS"/>
      <family val="2"/>
    </font>
    <font>
      <i/>
      <sz val="9"/>
      <color theme="1"/>
      <name val="Trebuchet MS"/>
      <family val="2"/>
    </font>
    <font>
      <sz val="12"/>
      <color rgb="FFFF0000"/>
      <name val="Trebuchet MS"/>
      <family val="2"/>
    </font>
    <font>
      <sz val="10"/>
      <color rgb="FFFCE500"/>
      <name val="Trebuchet MS"/>
      <family val="2"/>
    </font>
    <font>
      <sz val="10"/>
      <color rgb="FFFF6666"/>
      <name val="Trebuchet MS"/>
      <family val="2"/>
    </font>
    <font>
      <b/>
      <i/>
      <sz val="10"/>
      <color theme="0"/>
      <name val="Trebuchet MS"/>
      <family val="2"/>
    </font>
    <font>
      <b/>
      <sz val="10"/>
      <color theme="0"/>
      <name val="Trebuchet MS"/>
      <family val="2"/>
    </font>
    <font>
      <b/>
      <sz val="16"/>
      <color theme="1"/>
      <name val="Trebuchet MS"/>
      <family val="2"/>
    </font>
    <font>
      <u/>
      <sz val="10"/>
      <color rgb="FF004A99"/>
      <name val="Trebuchet MS"/>
      <family val="2"/>
    </font>
    <font>
      <sz val="10"/>
      <color rgb="FF004A99"/>
      <name val="Trebuchet MS"/>
      <family val="2"/>
    </font>
    <font>
      <sz val="9"/>
      <color theme="1"/>
      <name val="Trebuchet MS"/>
      <family val="2"/>
    </font>
    <font>
      <i/>
      <sz val="10"/>
      <name val="Trebuchet MS"/>
      <family val="2"/>
    </font>
    <font>
      <sz val="8"/>
      <color theme="1"/>
      <name val="Trebuchet MS"/>
      <family val="2"/>
    </font>
    <font>
      <sz val="10"/>
      <color rgb="FFFF0000"/>
      <name val="Trebuchet MS"/>
      <family val="2"/>
    </font>
  </fonts>
  <fills count="20">
    <fill>
      <patternFill patternType="none"/>
    </fill>
    <fill>
      <patternFill patternType="gray125"/>
    </fill>
    <fill>
      <patternFill patternType="solid">
        <fgColor theme="0"/>
        <bgColor indexed="64"/>
      </patternFill>
    </fill>
    <fill>
      <patternFill patternType="solid">
        <fgColor theme="3" tint="0.749992370372631"/>
        <bgColor indexed="64"/>
      </patternFill>
    </fill>
    <fill>
      <patternFill patternType="solid">
        <fgColor theme="3" tint="0.499984740745262"/>
        <bgColor indexed="64"/>
      </patternFill>
    </fill>
    <fill>
      <patternFill patternType="solid">
        <fgColor theme="8" tint="0.59999389629810485"/>
        <bgColor indexed="64"/>
      </patternFill>
    </fill>
    <fill>
      <patternFill patternType="solid">
        <fgColor rgb="FFFFFF00"/>
        <bgColor indexed="64"/>
      </patternFill>
    </fill>
    <fill>
      <patternFill patternType="solid">
        <fgColor rgb="FFFCE500"/>
        <bgColor indexed="64"/>
      </patternFill>
    </fill>
    <fill>
      <patternFill patternType="solid">
        <fgColor theme="1"/>
        <bgColor indexed="64"/>
      </patternFill>
    </fill>
    <fill>
      <patternFill patternType="solid">
        <fgColor rgb="FF8DCCBD"/>
        <bgColor indexed="64"/>
      </patternFill>
    </fill>
    <fill>
      <patternFill patternType="solid">
        <fgColor rgb="FF697DBB"/>
        <bgColor indexed="64"/>
      </patternFill>
    </fill>
    <fill>
      <patternFill patternType="solid">
        <fgColor theme="2"/>
        <bgColor indexed="64"/>
      </patternFill>
    </fill>
    <fill>
      <patternFill patternType="solid">
        <fgColor rgb="FFFF6666"/>
        <bgColor indexed="64"/>
      </patternFill>
    </fill>
    <fill>
      <patternFill patternType="solid">
        <fgColor rgb="FF004A99"/>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1" tint="0.34998626667073579"/>
        <bgColor indexed="64"/>
      </patternFill>
    </fill>
    <fill>
      <patternFill patternType="solid">
        <fgColor rgb="FFFF0000"/>
        <bgColor indexed="64"/>
      </patternFill>
    </fill>
  </fills>
  <borders count="12">
    <border>
      <left/>
      <right/>
      <top/>
      <bottom/>
      <diagonal/>
    </border>
    <border>
      <left/>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1"/>
      </top>
      <bottom/>
      <diagonal/>
    </border>
  </borders>
  <cellStyleXfs count="4">
    <xf numFmtId="0" fontId="0" fillId="0" borderId="0"/>
    <xf numFmtId="9" fontId="10" fillId="0" borderId="0" applyFont="0" applyFill="0" applyBorder="0" applyAlignment="0" applyProtection="0"/>
    <xf numFmtId="0" fontId="11" fillId="0" borderId="0" applyNumberFormat="0" applyFill="0" applyBorder="0" applyAlignment="0" applyProtection="0"/>
    <xf numFmtId="44" fontId="10" fillId="0" borderId="0" applyFont="0" applyFill="0" applyBorder="0" applyAlignment="0" applyProtection="0"/>
  </cellStyleXfs>
  <cellXfs count="217">
    <xf numFmtId="0" fontId="0" fillId="0" borderId="0" xfId="0"/>
    <xf numFmtId="0" fontId="0" fillId="0" borderId="0" xfId="0" applyProtection="1">
      <protection locked="0"/>
    </xf>
    <xf numFmtId="0" fontId="13" fillId="0" borderId="0" xfId="0" applyFont="1"/>
    <xf numFmtId="0" fontId="14" fillId="0" borderId="0" xfId="0" applyFont="1"/>
    <xf numFmtId="0" fontId="15" fillId="2" borderId="0" xfId="0" applyFont="1" applyFill="1"/>
    <xf numFmtId="0" fontId="16" fillId="0" borderId="0" xfId="0" applyFont="1"/>
    <xf numFmtId="0" fontId="17" fillId="0" borderId="0" xfId="0" applyFont="1"/>
    <xf numFmtId="0" fontId="18" fillId="0" borderId="0" xfId="0" applyFont="1"/>
    <xf numFmtId="0" fontId="14" fillId="0" borderId="0" xfId="0" applyFont="1" applyAlignment="1">
      <alignment wrapText="1"/>
    </xf>
    <xf numFmtId="164" fontId="14" fillId="0" borderId="0" xfId="0" applyNumberFormat="1" applyFont="1"/>
    <xf numFmtId="0" fontId="14" fillId="0" borderId="0" xfId="0" applyFont="1" applyProtection="1">
      <protection locked="0"/>
    </xf>
    <xf numFmtId="0" fontId="14" fillId="0" borderId="0" xfId="0" applyFont="1" applyAlignment="1" applyProtection="1">
      <alignment wrapText="1"/>
      <protection locked="0"/>
    </xf>
    <xf numFmtId="164" fontId="15" fillId="2" borderId="0" xfId="0" applyNumberFormat="1" applyFont="1" applyFill="1" applyAlignment="1">
      <alignment wrapText="1"/>
    </xf>
    <xf numFmtId="44" fontId="14" fillId="0" borderId="0" xfId="0" applyNumberFormat="1" applyFont="1" applyAlignment="1">
      <alignment wrapText="1"/>
    </xf>
    <xf numFmtId="164" fontId="15" fillId="2" borderId="0" xfId="0" applyNumberFormat="1" applyFont="1" applyFill="1"/>
    <xf numFmtId="164" fontId="14" fillId="0" borderId="0" xfId="0" applyNumberFormat="1" applyFont="1" applyProtection="1">
      <protection locked="0"/>
    </xf>
    <xf numFmtId="0" fontId="14" fillId="0" borderId="0" xfId="0" applyFont="1" applyAlignment="1">
      <alignment horizontal="right"/>
    </xf>
    <xf numFmtId="0" fontId="14" fillId="0" borderId="0" xfId="0" applyFont="1" applyAlignment="1">
      <alignment horizontal="center"/>
    </xf>
    <xf numFmtId="49" fontId="14" fillId="0" borderId="0" xfId="0" applyNumberFormat="1" applyFont="1" applyProtection="1">
      <protection locked="0"/>
    </xf>
    <xf numFmtId="0" fontId="14" fillId="0" borderId="0" xfId="0" applyFont="1" applyAlignment="1">
      <alignment horizontal="centerContinuous"/>
    </xf>
    <xf numFmtId="0" fontId="14" fillId="0" borderId="0" xfId="0" applyFont="1" applyAlignment="1" applyProtection="1">
      <alignment horizontal="center" wrapText="1"/>
      <protection locked="0"/>
    </xf>
    <xf numFmtId="0" fontId="14" fillId="0" borderId="0" xfId="0" applyFont="1" applyAlignment="1">
      <alignment horizontal="center" wrapText="1"/>
    </xf>
    <xf numFmtId="49" fontId="14" fillId="0" borderId="0" xfId="0" applyNumberFormat="1" applyFont="1" applyAlignment="1">
      <alignment wrapText="1"/>
    </xf>
    <xf numFmtId="49" fontId="14" fillId="0" borderId="0" xfId="0" applyNumberFormat="1" applyFont="1"/>
    <xf numFmtId="49" fontId="14" fillId="0" borderId="0" xfId="0" applyNumberFormat="1" applyFont="1" applyAlignment="1">
      <alignment horizontal="center"/>
    </xf>
    <xf numFmtId="0" fontId="11" fillId="0" borderId="0" xfId="2" applyProtection="1">
      <protection locked="0"/>
    </xf>
    <xf numFmtId="0" fontId="11" fillId="0" borderId="0" xfId="2" applyFill="1" applyProtection="1">
      <protection locked="0"/>
    </xf>
    <xf numFmtId="0" fontId="19" fillId="0" borderId="0" xfId="2" applyFont="1" applyFill="1" applyProtection="1">
      <protection locked="0"/>
    </xf>
    <xf numFmtId="0" fontId="19" fillId="0" borderId="0" xfId="2" applyFont="1" applyProtection="1">
      <protection locked="0"/>
    </xf>
    <xf numFmtId="0" fontId="14" fillId="7" borderId="0" xfId="0" applyFont="1" applyFill="1"/>
    <xf numFmtId="0" fontId="14" fillId="9" borderId="0" xfId="0" applyFont="1" applyFill="1"/>
    <xf numFmtId="0" fontId="14" fillId="10" borderId="0" xfId="0" applyFont="1" applyFill="1"/>
    <xf numFmtId="0" fontId="15" fillId="10" borderId="0" xfId="0" applyFont="1" applyFill="1"/>
    <xf numFmtId="0" fontId="17" fillId="0" borderId="0" xfId="0" applyFont="1" applyAlignment="1" applyProtection="1">
      <alignment wrapText="1"/>
      <protection locked="0"/>
    </xf>
    <xf numFmtId="0" fontId="23" fillId="0" borderId="0" xfId="0" applyFont="1"/>
    <xf numFmtId="0" fontId="24" fillId="0" borderId="0" xfId="0" applyFont="1" applyAlignment="1">
      <alignment horizontal="centerContinuous"/>
    </xf>
    <xf numFmtId="0" fontId="25" fillId="0" borderId="0" xfId="0" applyFont="1" applyAlignment="1">
      <alignment horizontal="left"/>
    </xf>
    <xf numFmtId="0" fontId="26" fillId="7" borderId="0" xfId="0" applyFont="1" applyFill="1"/>
    <xf numFmtId="0" fontId="27" fillId="12" borderId="0" xfId="0" applyFont="1" applyFill="1"/>
    <xf numFmtId="0" fontId="14" fillId="0" borderId="0" xfId="0" applyFont="1" applyAlignment="1">
      <alignment horizontal="right" wrapText="1"/>
    </xf>
    <xf numFmtId="44" fontId="14" fillId="0" borderId="0" xfId="0" applyNumberFormat="1" applyFont="1"/>
    <xf numFmtId="164" fontId="17" fillId="0" borderId="0" xfId="0" applyNumberFormat="1" applyFont="1"/>
    <xf numFmtId="164" fontId="17" fillId="0" borderId="2" xfId="0" applyNumberFormat="1" applyFont="1" applyBorder="1"/>
    <xf numFmtId="0" fontId="24" fillId="0" borderId="0" xfId="0" quotePrefix="1" applyFont="1" applyAlignment="1">
      <alignment horizontal="centerContinuous"/>
    </xf>
    <xf numFmtId="44" fontId="14" fillId="0" borderId="0" xfId="0" applyNumberFormat="1" applyFont="1" applyProtection="1">
      <protection locked="0"/>
    </xf>
    <xf numFmtId="0" fontId="30" fillId="0" borderId="0" xfId="0" applyFont="1"/>
    <xf numFmtId="0" fontId="31" fillId="0" borderId="0" xfId="2" applyFont="1" applyFill="1" applyProtection="1">
      <protection locked="0"/>
    </xf>
    <xf numFmtId="0" fontId="32" fillId="0" borderId="0" xfId="0" applyFont="1"/>
    <xf numFmtId="0" fontId="29" fillId="0" borderId="0" xfId="0" applyFont="1"/>
    <xf numFmtId="0" fontId="14" fillId="0" borderId="0" xfId="1" applyNumberFormat="1" applyFont="1" applyProtection="1">
      <protection locked="0"/>
    </xf>
    <xf numFmtId="49" fontId="14" fillId="0" borderId="0" xfId="1" applyNumberFormat="1" applyFont="1" applyProtection="1">
      <protection locked="0"/>
    </xf>
    <xf numFmtId="10" fontId="14" fillId="0" borderId="0" xfId="1" applyNumberFormat="1" applyFont="1" applyProtection="1">
      <protection locked="0"/>
    </xf>
    <xf numFmtId="0" fontId="14" fillId="0" borderId="0" xfId="1" applyNumberFormat="1" applyFont="1" applyProtection="1"/>
    <xf numFmtId="44" fontId="14" fillId="0" borderId="0" xfId="3" applyFont="1" applyProtection="1">
      <protection locked="0"/>
    </xf>
    <xf numFmtId="166" fontId="14" fillId="0" borderId="0" xfId="1" applyNumberFormat="1" applyFont="1" applyProtection="1">
      <protection locked="0"/>
    </xf>
    <xf numFmtId="165" fontId="14" fillId="0" borderId="0" xfId="1" applyNumberFormat="1" applyFont="1" applyProtection="1">
      <protection locked="0"/>
    </xf>
    <xf numFmtId="9" fontId="14" fillId="0" borderId="0" xfId="1" applyFont="1" applyProtection="1">
      <protection locked="0"/>
    </xf>
    <xf numFmtId="49" fontId="14" fillId="0" borderId="0" xfId="0" quotePrefix="1" applyNumberFormat="1" applyFont="1" applyProtection="1">
      <protection locked="0"/>
    </xf>
    <xf numFmtId="10" fontId="14" fillId="0" borderId="0" xfId="0" applyNumberFormat="1" applyFont="1"/>
    <xf numFmtId="0" fontId="33" fillId="0" borderId="0" xfId="0" applyFont="1"/>
    <xf numFmtId="0" fontId="33" fillId="4" borderId="0" xfId="0" applyFont="1" applyFill="1"/>
    <xf numFmtId="0" fontId="33" fillId="3" borderId="0" xfId="0" applyFont="1" applyFill="1"/>
    <xf numFmtId="0" fontId="33" fillId="6" borderId="0" xfId="0" applyFont="1" applyFill="1"/>
    <xf numFmtId="49" fontId="9" fillId="0" borderId="0" xfId="0" applyNumberFormat="1" applyFont="1" applyProtection="1">
      <protection locked="0"/>
    </xf>
    <xf numFmtId="0" fontId="9" fillId="0" borderId="0" xfId="0" applyFont="1" applyAlignment="1">
      <alignment horizontal="right" wrapText="1"/>
    </xf>
    <xf numFmtId="49" fontId="7" fillId="0" borderId="0" xfId="0" applyNumberFormat="1" applyFont="1" applyProtection="1">
      <protection locked="0"/>
    </xf>
    <xf numFmtId="49" fontId="7" fillId="0" borderId="0" xfId="1" applyNumberFormat="1" applyFont="1" applyProtection="1">
      <protection locked="0"/>
    </xf>
    <xf numFmtId="49" fontId="7" fillId="0" borderId="0" xfId="0" applyNumberFormat="1" applyFont="1"/>
    <xf numFmtId="49" fontId="14" fillId="14" borderId="0" xfId="0" applyNumberFormat="1" applyFont="1" applyFill="1" applyAlignment="1" applyProtection="1">
      <alignment wrapText="1"/>
      <protection locked="0"/>
    </xf>
    <xf numFmtId="0" fontId="17" fillId="0" borderId="0" xfId="0" applyFont="1" applyAlignment="1">
      <alignment horizontal="left"/>
    </xf>
    <xf numFmtId="0" fontId="14" fillId="0" borderId="0" xfId="0" applyFont="1" applyAlignment="1">
      <alignment horizontal="left"/>
    </xf>
    <xf numFmtId="0" fontId="22" fillId="7" borderId="0" xfId="0" applyFont="1" applyFill="1"/>
    <xf numFmtId="0" fontId="22" fillId="0" borderId="0" xfId="0" applyFont="1"/>
    <xf numFmtId="0" fontId="22" fillId="0" borderId="0" xfId="0" applyFont="1" applyAlignment="1">
      <alignment horizontal="centerContinuous"/>
    </xf>
    <xf numFmtId="0" fontId="22" fillId="2" borderId="0" xfId="0" applyFont="1" applyFill="1"/>
    <xf numFmtId="0" fontId="22" fillId="0" borderId="0" xfId="0" applyFont="1" applyAlignment="1" applyProtection="1">
      <alignment wrapText="1"/>
      <protection locked="0"/>
    </xf>
    <xf numFmtId="0" fontId="14" fillId="15" borderId="0" xfId="0" applyFont="1" applyFill="1" applyProtection="1">
      <protection locked="0"/>
    </xf>
    <xf numFmtId="0" fontId="11" fillId="0" borderId="0" xfId="2" applyFill="1" applyBorder="1" applyProtection="1">
      <protection locked="0"/>
    </xf>
    <xf numFmtId="0" fontId="19" fillId="0" borderId="0" xfId="2" applyFont="1" applyFill="1" applyBorder="1" applyProtection="1">
      <protection locked="0"/>
    </xf>
    <xf numFmtId="0" fontId="14" fillId="0" borderId="3" xfId="0" applyFont="1" applyBorder="1"/>
    <xf numFmtId="0" fontId="14" fillId="0" borderId="4" xfId="0" applyFont="1" applyBorder="1"/>
    <xf numFmtId="0" fontId="14" fillId="0" borderId="5" xfId="0" applyFont="1" applyBorder="1" applyAlignment="1">
      <alignment horizontal="center"/>
    </xf>
    <xf numFmtId="49" fontId="7" fillId="14" borderId="6" xfId="0" applyNumberFormat="1" applyFont="1" applyFill="1" applyBorder="1" applyAlignment="1" applyProtection="1">
      <alignment wrapText="1"/>
      <protection locked="0"/>
    </xf>
    <xf numFmtId="49" fontId="8" fillId="14" borderId="0" xfId="0" applyNumberFormat="1" applyFont="1" applyFill="1" applyAlignment="1" applyProtection="1">
      <alignment wrapText="1"/>
      <protection locked="0"/>
    </xf>
    <xf numFmtId="49" fontId="0" fillId="14" borderId="7" xfId="0" applyNumberFormat="1" applyFill="1" applyBorder="1" applyAlignment="1" applyProtection="1">
      <alignment horizontal="center"/>
      <protection locked="0"/>
    </xf>
    <xf numFmtId="49" fontId="0" fillId="14" borderId="0" xfId="0" applyNumberFormat="1" applyFill="1" applyAlignment="1" applyProtection="1">
      <alignment wrapText="1"/>
      <protection locked="0"/>
    </xf>
    <xf numFmtId="49" fontId="14" fillId="14" borderId="7" xfId="0" applyNumberFormat="1" applyFont="1" applyFill="1" applyBorder="1" applyAlignment="1" applyProtection="1">
      <alignment horizontal="center"/>
      <protection locked="0"/>
    </xf>
    <xf numFmtId="49" fontId="14" fillId="14" borderId="9" xfId="0" applyNumberFormat="1" applyFont="1" applyFill="1" applyBorder="1" applyAlignment="1" applyProtection="1">
      <alignment wrapText="1"/>
      <protection locked="0"/>
    </xf>
    <xf numFmtId="49" fontId="14" fillId="14" borderId="10" xfId="0" applyNumberFormat="1" applyFont="1" applyFill="1" applyBorder="1" applyAlignment="1" applyProtection="1">
      <alignment horizontal="center"/>
      <protection locked="0"/>
    </xf>
    <xf numFmtId="49" fontId="14" fillId="15" borderId="9" xfId="0" applyNumberFormat="1" applyFont="1" applyFill="1" applyBorder="1" applyProtection="1">
      <protection locked="0"/>
    </xf>
    <xf numFmtId="49" fontId="14" fillId="15" borderId="10" xfId="0" applyNumberFormat="1" applyFont="1" applyFill="1" applyBorder="1" applyAlignment="1" applyProtection="1">
      <alignment horizontal="center"/>
      <protection locked="0"/>
    </xf>
    <xf numFmtId="0" fontId="14" fillId="15" borderId="6" xfId="0" applyFont="1" applyFill="1" applyBorder="1" applyProtection="1">
      <protection locked="0"/>
    </xf>
    <xf numFmtId="0" fontId="14" fillId="14" borderId="0" xfId="0" applyFont="1" applyFill="1" applyProtection="1">
      <protection locked="0"/>
    </xf>
    <xf numFmtId="0" fontId="14" fillId="0" borderId="6" xfId="0" applyFont="1" applyBorder="1"/>
    <xf numFmtId="0" fontId="14" fillId="0" borderId="7" xfId="0" applyFont="1" applyBorder="1"/>
    <xf numFmtId="0" fontId="7" fillId="15" borderId="6" xfId="0" applyFont="1" applyFill="1" applyBorder="1" applyProtection="1">
      <protection locked="0"/>
    </xf>
    <xf numFmtId="0" fontId="15" fillId="8" borderId="0" xfId="0" applyFont="1" applyFill="1"/>
    <xf numFmtId="164" fontId="22" fillId="2" borderId="0" xfId="0" applyNumberFormat="1" applyFont="1" applyFill="1" applyAlignment="1">
      <alignment wrapText="1"/>
    </xf>
    <xf numFmtId="164" fontId="14" fillId="14" borderId="0" xfId="0" applyNumberFormat="1" applyFont="1" applyFill="1" applyAlignment="1" applyProtection="1">
      <alignment wrapText="1"/>
      <protection locked="0"/>
    </xf>
    <xf numFmtId="164" fontId="14" fillId="15" borderId="0" xfId="0" applyNumberFormat="1" applyFont="1" applyFill="1" applyAlignment="1" applyProtection="1">
      <alignment wrapText="1"/>
      <protection locked="0"/>
    </xf>
    <xf numFmtId="0" fontId="14" fillId="14" borderId="0" xfId="0" applyFont="1" applyFill="1" applyAlignment="1" applyProtection="1">
      <alignment wrapText="1"/>
      <protection locked="0"/>
    </xf>
    <xf numFmtId="44" fontId="7" fillId="0" borderId="0" xfId="0" applyNumberFormat="1" applyFont="1" applyProtection="1">
      <protection locked="0"/>
    </xf>
    <xf numFmtId="44" fontId="7" fillId="0" borderId="0" xfId="3" applyFont="1" applyProtection="1">
      <protection locked="0"/>
    </xf>
    <xf numFmtId="0" fontId="18" fillId="0" borderId="0" xfId="0" applyFont="1" applyAlignment="1">
      <alignment horizontal="center"/>
    </xf>
    <xf numFmtId="164" fontId="22" fillId="0" borderId="0" xfId="0" applyNumberFormat="1" applyFont="1"/>
    <xf numFmtId="0" fontId="14" fillId="16" borderId="0" xfId="0" applyFont="1" applyFill="1" applyAlignment="1" applyProtection="1">
      <alignment horizontal="center"/>
      <protection locked="0"/>
    </xf>
    <xf numFmtId="9" fontId="14" fillId="16" borderId="0" xfId="1" applyFont="1" applyFill="1" applyAlignment="1" applyProtection="1">
      <alignment horizontal="center"/>
      <protection locked="0"/>
    </xf>
    <xf numFmtId="164" fontId="14" fillId="16" borderId="0" xfId="0" applyNumberFormat="1" applyFont="1" applyFill="1" applyProtection="1">
      <protection locked="0"/>
    </xf>
    <xf numFmtId="164" fontId="14" fillId="16" borderId="0" xfId="1" applyNumberFormat="1" applyFont="1" applyFill="1" applyProtection="1">
      <protection locked="0"/>
    </xf>
    <xf numFmtId="44" fontId="17" fillId="16" borderId="0" xfId="3" applyFont="1" applyFill="1"/>
    <xf numFmtId="44" fontId="17" fillId="16" borderId="0" xfId="3" applyFont="1" applyFill="1" applyProtection="1">
      <protection locked="0"/>
    </xf>
    <xf numFmtId="164" fontId="16" fillId="16" borderId="0" xfId="0" applyNumberFormat="1" applyFont="1" applyFill="1"/>
    <xf numFmtId="164" fontId="17" fillId="16" borderId="0" xfId="0" applyNumberFormat="1" applyFont="1" applyFill="1"/>
    <xf numFmtId="0" fontId="6" fillId="0" borderId="0" xfId="0" applyFont="1" applyAlignment="1">
      <alignment wrapText="1"/>
    </xf>
    <xf numFmtId="0" fontId="6" fillId="14" borderId="0" xfId="0" applyFont="1" applyFill="1" applyProtection="1">
      <protection locked="0"/>
    </xf>
    <xf numFmtId="49" fontId="6" fillId="14" borderId="7" xfId="0" applyNumberFormat="1" applyFont="1" applyFill="1" applyBorder="1" applyAlignment="1" applyProtection="1">
      <alignment horizontal="center"/>
      <protection locked="0"/>
    </xf>
    <xf numFmtId="0" fontId="6" fillId="0" borderId="4" xfId="0" applyFont="1" applyBorder="1"/>
    <xf numFmtId="49" fontId="6" fillId="14" borderId="6" xfId="0" applyNumberFormat="1" applyFont="1" applyFill="1" applyBorder="1" applyAlignment="1" applyProtection="1">
      <alignment wrapText="1"/>
      <protection locked="0"/>
    </xf>
    <xf numFmtId="164" fontId="22" fillId="2" borderId="0" xfId="0" applyNumberFormat="1" applyFont="1" applyFill="1"/>
    <xf numFmtId="0" fontId="14" fillId="15" borderId="0" xfId="0" applyFont="1" applyFill="1" applyAlignment="1" applyProtection="1">
      <alignment wrapText="1"/>
      <protection locked="0"/>
    </xf>
    <xf numFmtId="0" fontId="17" fillId="0" borderId="0" xfId="0" applyFont="1" applyAlignment="1">
      <alignment horizontal="right"/>
    </xf>
    <xf numFmtId="164" fontId="17" fillId="0" borderId="0" xfId="0" applyNumberFormat="1" applyFont="1" applyAlignment="1">
      <alignment horizontal="right"/>
    </xf>
    <xf numFmtId="164" fontId="6" fillId="0" borderId="0" xfId="0" applyNumberFormat="1" applyFont="1" applyProtection="1">
      <protection locked="0"/>
    </xf>
    <xf numFmtId="0" fontId="35" fillId="0" borderId="0" xfId="0" applyFont="1" applyAlignment="1">
      <alignment horizontal="center"/>
    </xf>
    <xf numFmtId="0" fontId="17" fillId="0" borderId="11" xfId="0" applyFont="1" applyBorder="1" applyAlignment="1">
      <alignment horizontal="center"/>
    </xf>
    <xf numFmtId="0" fontId="15" fillId="8" borderId="0" xfId="0" applyFont="1" applyFill="1" applyAlignment="1">
      <alignment horizontal="right"/>
    </xf>
    <xf numFmtId="164" fontId="33" fillId="5" borderId="0" xfId="0" applyNumberFormat="1" applyFont="1" applyFill="1"/>
    <xf numFmtId="0" fontId="6" fillId="0" borderId="0" xfId="0" applyFont="1"/>
    <xf numFmtId="0" fontId="15" fillId="13" borderId="0" xfId="0" applyFont="1" applyFill="1"/>
    <xf numFmtId="0" fontId="14" fillId="13" borderId="0" xfId="0" applyFont="1" applyFill="1"/>
    <xf numFmtId="0" fontId="21" fillId="10" borderId="0" xfId="2" applyFont="1" applyFill="1" applyProtection="1"/>
    <xf numFmtId="0" fontId="15" fillId="9" borderId="0" xfId="0" applyFont="1" applyFill="1"/>
    <xf numFmtId="0" fontId="19" fillId="0" borderId="0" xfId="2" applyFont="1" applyFill="1" applyProtection="1"/>
    <xf numFmtId="0" fontId="11" fillId="0" borderId="0" xfId="2" applyProtection="1"/>
    <xf numFmtId="0" fontId="19" fillId="0" borderId="0" xfId="2" applyFont="1" applyProtection="1"/>
    <xf numFmtId="0" fontId="11" fillId="0" borderId="0" xfId="2" applyFill="1" applyProtection="1"/>
    <xf numFmtId="0" fontId="15" fillId="13" borderId="1" xfId="0" applyFont="1" applyFill="1" applyBorder="1"/>
    <xf numFmtId="0" fontId="14" fillId="0" borderId="1" xfId="0" applyFont="1" applyBorder="1"/>
    <xf numFmtId="0" fontId="17" fillId="0" borderId="1" xfId="0" applyFont="1" applyBorder="1" applyAlignment="1">
      <alignment horizontal="right" wrapText="1"/>
    </xf>
    <xf numFmtId="0" fontId="15" fillId="10" borderId="1" xfId="0" applyFont="1" applyFill="1" applyBorder="1"/>
    <xf numFmtId="0" fontId="29" fillId="9" borderId="1" xfId="0" applyFont="1" applyFill="1" applyBorder="1" applyAlignment="1">
      <alignment horizontal="right" wrapText="1"/>
    </xf>
    <xf numFmtId="0" fontId="15" fillId="13" borderId="2" xfId="0" applyFont="1" applyFill="1" applyBorder="1"/>
    <xf numFmtId="0" fontId="17" fillId="0" borderId="2" xfId="0" applyFont="1" applyBorder="1"/>
    <xf numFmtId="164" fontId="20" fillId="0" borderId="2" xfId="0" applyNumberFormat="1" applyFont="1" applyBorder="1"/>
    <xf numFmtId="0" fontId="15" fillId="10" borderId="2" xfId="0" applyFont="1" applyFill="1" applyBorder="1"/>
    <xf numFmtId="44" fontId="17" fillId="0" borderId="2" xfId="0" applyNumberFormat="1" applyFont="1" applyBorder="1"/>
    <xf numFmtId="44" fontId="20" fillId="0" borderId="2" xfId="0" applyNumberFormat="1" applyFont="1" applyBorder="1"/>
    <xf numFmtId="44" fontId="28" fillId="9" borderId="2" xfId="0" applyNumberFormat="1" applyFont="1" applyFill="1" applyBorder="1"/>
    <xf numFmtId="0" fontId="14" fillId="0" borderId="2" xfId="0" applyFont="1" applyBorder="1"/>
    <xf numFmtId="44" fontId="28" fillId="9" borderId="0" xfId="0" applyNumberFormat="1" applyFont="1" applyFill="1"/>
    <xf numFmtId="44" fontId="17" fillId="0" borderId="0" xfId="0" applyNumberFormat="1" applyFont="1"/>
    <xf numFmtId="164" fontId="18" fillId="0" borderId="0" xfId="0" applyNumberFormat="1" applyFont="1"/>
    <xf numFmtId="0" fontId="15" fillId="11" borderId="0" xfId="0" applyFont="1" applyFill="1"/>
    <xf numFmtId="0" fontId="14" fillId="11" borderId="0" xfId="0" applyFont="1" applyFill="1"/>
    <xf numFmtId="0" fontId="15" fillId="0" borderId="0" xfId="0" applyFont="1"/>
    <xf numFmtId="44" fontId="28" fillId="13" borderId="0" xfId="0" applyNumberFormat="1" applyFont="1" applyFill="1"/>
    <xf numFmtId="0" fontId="8" fillId="0" borderId="0" xfId="0" applyFont="1"/>
    <xf numFmtId="44" fontId="14" fillId="0" borderId="0" xfId="3" applyFont="1" applyProtection="1"/>
    <xf numFmtId="0" fontId="18" fillId="0" borderId="0" xfId="0" applyFont="1" applyAlignment="1">
      <alignment horizontal="left"/>
    </xf>
    <xf numFmtId="0" fontId="11" fillId="0" borderId="0" xfId="2" applyFill="1" applyAlignment="1" applyProtection="1">
      <alignment horizontal="left"/>
      <protection locked="0"/>
    </xf>
    <xf numFmtId="0" fontId="19" fillId="0" borderId="0" xfId="2" applyFont="1" applyFill="1" applyAlignment="1" applyProtection="1">
      <alignment horizontal="left"/>
      <protection locked="0"/>
    </xf>
    <xf numFmtId="0" fontId="35" fillId="0" borderId="0" xfId="0" applyFont="1" applyAlignment="1">
      <alignment horizontal="right"/>
    </xf>
    <xf numFmtId="0" fontId="5" fillId="0" borderId="0" xfId="0" applyFont="1" applyAlignment="1" applyProtection="1">
      <alignment wrapText="1"/>
      <protection locked="0"/>
    </xf>
    <xf numFmtId="49" fontId="5" fillId="14" borderId="8" xfId="0" applyNumberFormat="1" applyFont="1" applyFill="1" applyBorder="1" applyAlignment="1" applyProtection="1">
      <alignment wrapText="1"/>
      <protection locked="0"/>
    </xf>
    <xf numFmtId="0" fontId="5" fillId="14" borderId="0" xfId="0" applyFont="1" applyFill="1" applyProtection="1">
      <protection locked="0"/>
    </xf>
    <xf numFmtId="0" fontId="5" fillId="0" borderId="4" xfId="0" applyFont="1" applyBorder="1"/>
    <xf numFmtId="0" fontId="7" fillId="0" borderId="0" xfId="0" applyFont="1" applyAlignment="1">
      <alignment vertical="top" wrapText="1"/>
    </xf>
    <xf numFmtId="0" fontId="5" fillId="14" borderId="0" xfId="0" applyFont="1" applyFill="1" applyAlignment="1" applyProtection="1">
      <alignment vertical="top" wrapText="1"/>
      <protection locked="0"/>
    </xf>
    <xf numFmtId="0" fontId="7" fillId="14" borderId="0" xfId="0" applyFont="1" applyFill="1" applyAlignment="1" applyProtection="1">
      <alignment vertical="top" wrapText="1"/>
      <protection locked="0"/>
    </xf>
    <xf numFmtId="0" fontId="14" fillId="0" borderId="7" xfId="0" applyFont="1" applyBorder="1" applyAlignment="1">
      <alignment vertical="top" wrapText="1"/>
    </xf>
    <xf numFmtId="0" fontId="14" fillId="14" borderId="0" xfId="0" applyFont="1" applyFill="1" applyAlignment="1" applyProtection="1">
      <alignment vertical="top" wrapText="1"/>
      <protection locked="0"/>
    </xf>
    <xf numFmtId="0" fontId="14" fillId="0" borderId="0" xfId="0" applyFont="1" applyAlignment="1">
      <alignment vertical="top" wrapText="1"/>
    </xf>
    <xf numFmtId="44" fontId="22" fillId="2" borderId="0" xfId="3" applyFont="1" applyFill="1"/>
    <xf numFmtId="0" fontId="29" fillId="17" borderId="0" xfId="0" applyFont="1" applyFill="1" applyAlignment="1">
      <alignment horizontal="centerContinuous"/>
    </xf>
    <xf numFmtId="0" fontId="29" fillId="17" borderId="0" xfId="0" applyFont="1" applyFill="1" applyAlignment="1">
      <alignment horizontal="right" wrapText="1"/>
    </xf>
    <xf numFmtId="0" fontId="29" fillId="17" borderId="0" xfId="0" applyFont="1" applyFill="1" applyAlignment="1">
      <alignment horizontal="center" wrapText="1"/>
    </xf>
    <xf numFmtId="0" fontId="29" fillId="18" borderId="0" xfId="0" applyFont="1" applyFill="1" applyAlignment="1">
      <alignment horizontal="centerContinuous"/>
    </xf>
    <xf numFmtId="0" fontId="29" fillId="18" borderId="0" xfId="0" applyFont="1" applyFill="1" applyAlignment="1">
      <alignment wrapText="1"/>
    </xf>
    <xf numFmtId="0" fontId="29" fillId="18" borderId="0" xfId="0" applyFont="1" applyFill="1" applyAlignment="1">
      <alignment horizontal="right" wrapText="1"/>
    </xf>
    <xf numFmtId="0" fontId="29" fillId="18" borderId="0" xfId="0" applyFont="1" applyFill="1" applyAlignment="1">
      <alignment horizontal="center" wrapText="1"/>
    </xf>
    <xf numFmtId="49" fontId="4" fillId="14" borderId="7" xfId="0" applyNumberFormat="1" applyFont="1" applyFill="1" applyBorder="1" applyAlignment="1" applyProtection="1">
      <alignment horizontal="center"/>
      <protection locked="0"/>
    </xf>
    <xf numFmtId="0" fontId="4" fillId="14" borderId="0" xfId="0" applyFont="1" applyFill="1" applyAlignment="1" applyProtection="1">
      <alignment vertical="top" wrapText="1"/>
      <protection locked="0"/>
    </xf>
    <xf numFmtId="0" fontId="4" fillId="0" borderId="0" xfId="0" applyFont="1"/>
    <xf numFmtId="164" fontId="16" fillId="2" borderId="0" xfId="0" applyNumberFormat="1" applyFont="1" applyFill="1"/>
    <xf numFmtId="0" fontId="4" fillId="14" borderId="0" xfId="0" applyFont="1" applyFill="1" applyProtection="1">
      <protection locked="0"/>
    </xf>
    <xf numFmtId="0" fontId="4" fillId="14" borderId="0" xfId="0" applyFont="1" applyFill="1" applyAlignment="1" applyProtection="1">
      <alignment wrapText="1"/>
      <protection locked="0"/>
    </xf>
    <xf numFmtId="44" fontId="4" fillId="0" borderId="0" xfId="3" applyFont="1" applyProtection="1">
      <protection locked="0"/>
    </xf>
    <xf numFmtId="164" fontId="4" fillId="0" borderId="0" xfId="3" applyNumberFormat="1" applyFont="1" applyProtection="1">
      <protection locked="0"/>
    </xf>
    <xf numFmtId="0" fontId="4" fillId="0" borderId="0" xfId="0" applyFont="1" applyAlignment="1">
      <alignment wrapText="1"/>
    </xf>
    <xf numFmtId="0" fontId="14" fillId="2" borderId="0" xfId="0" applyFont="1" applyFill="1" applyProtection="1">
      <protection locked="0"/>
    </xf>
    <xf numFmtId="0" fontId="14" fillId="2" borderId="0" xfId="0" applyFont="1" applyFill="1"/>
    <xf numFmtId="0" fontId="17" fillId="0" borderId="1" xfId="0" applyFont="1" applyBorder="1" applyAlignment="1">
      <alignment horizontal="center"/>
    </xf>
    <xf numFmtId="0" fontId="14" fillId="10" borderId="0" xfId="0" applyFont="1" applyFill="1" applyAlignment="1">
      <alignment horizontal="right" wrapText="1"/>
    </xf>
    <xf numFmtId="164" fontId="22" fillId="10" borderId="0" xfId="0" applyNumberFormat="1" applyFont="1" applyFill="1"/>
    <xf numFmtId="164" fontId="14" fillId="10" borderId="0" xfId="0" applyNumberFormat="1" applyFont="1" applyFill="1"/>
    <xf numFmtId="164" fontId="34" fillId="9" borderId="0" xfId="0" applyNumberFormat="1" applyFont="1" applyFill="1"/>
    <xf numFmtId="164" fontId="16" fillId="9" borderId="0" xfId="0" applyNumberFormat="1" applyFont="1" applyFill="1"/>
    <xf numFmtId="0" fontId="3" fillId="0" borderId="0" xfId="0" applyFont="1" applyProtection="1">
      <protection locked="0"/>
    </xf>
    <xf numFmtId="0" fontId="3" fillId="0" borderId="0" xfId="0" applyFont="1" applyAlignment="1">
      <alignment wrapText="1"/>
    </xf>
    <xf numFmtId="164" fontId="3" fillId="0" borderId="0" xfId="0" applyNumberFormat="1" applyFont="1" applyAlignment="1" applyProtection="1">
      <alignment wrapText="1"/>
      <protection locked="0"/>
    </xf>
    <xf numFmtId="49" fontId="3" fillId="0" borderId="0" xfId="0" applyNumberFormat="1" applyFont="1" applyAlignment="1" applyProtection="1">
      <alignment wrapText="1"/>
      <protection locked="0"/>
    </xf>
    <xf numFmtId="0" fontId="3" fillId="0" borderId="0" xfId="0" applyFont="1" applyAlignment="1" applyProtection="1">
      <alignment wrapText="1"/>
      <protection locked="0"/>
    </xf>
    <xf numFmtId="1" fontId="3" fillId="0" borderId="0" xfId="0" applyNumberFormat="1" applyFont="1" applyAlignment="1" applyProtection="1">
      <alignment wrapText="1"/>
      <protection locked="0"/>
    </xf>
    <xf numFmtId="44" fontId="3" fillId="0" borderId="0" xfId="0" applyNumberFormat="1" applyFont="1" applyAlignment="1">
      <alignment wrapText="1"/>
    </xf>
    <xf numFmtId="0" fontId="3" fillId="0" borderId="0" xfId="0" applyFont="1"/>
    <xf numFmtId="164" fontId="3" fillId="0" borderId="0" xfId="0" applyNumberFormat="1" applyFont="1"/>
    <xf numFmtId="0" fontId="29" fillId="19" borderId="0" xfId="0" applyFont="1" applyFill="1" applyAlignment="1">
      <alignment horizontal="centerContinuous"/>
    </xf>
    <xf numFmtId="0" fontId="31" fillId="0" borderId="0" xfId="2" applyFont="1" applyFill="1" applyBorder="1" applyProtection="1">
      <protection locked="0"/>
    </xf>
    <xf numFmtId="49" fontId="2" fillId="14" borderId="6" xfId="0" applyNumberFormat="1" applyFont="1" applyFill="1" applyBorder="1" applyAlignment="1" applyProtection="1">
      <alignment wrapText="1"/>
      <protection locked="0"/>
    </xf>
    <xf numFmtId="49" fontId="2" fillId="14" borderId="7" xfId="0" applyNumberFormat="1" applyFont="1" applyFill="1" applyBorder="1" applyAlignment="1" applyProtection="1">
      <alignment horizontal="center"/>
      <protection locked="0"/>
    </xf>
    <xf numFmtId="0" fontId="36" fillId="7" borderId="0" xfId="0" applyFont="1" applyFill="1"/>
    <xf numFmtId="49" fontId="2" fillId="14" borderId="8" xfId="0" applyNumberFormat="1" applyFont="1" applyFill="1" applyBorder="1" applyAlignment="1" applyProtection="1">
      <alignment wrapText="1"/>
      <protection locked="0"/>
    </xf>
    <xf numFmtId="167" fontId="14" fillId="0" borderId="0" xfId="0" applyNumberFormat="1" applyFont="1" applyAlignment="1" applyProtection="1">
      <alignment wrapText="1"/>
      <protection locked="0"/>
    </xf>
    <xf numFmtId="0" fontId="2" fillId="0" borderId="0" xfId="0" applyFont="1" applyAlignment="1">
      <alignment wrapText="1"/>
    </xf>
    <xf numFmtId="1" fontId="14" fillId="0" borderId="0" xfId="0" applyNumberFormat="1" applyFont="1" applyAlignment="1" applyProtection="1">
      <alignment wrapText="1"/>
      <protection locked="0"/>
    </xf>
    <xf numFmtId="0" fontId="1" fillId="0" borderId="0" xfId="0" applyFont="1" applyProtection="1">
      <protection locked="0"/>
    </xf>
    <xf numFmtId="0" fontId="1" fillId="14" borderId="0" xfId="0" applyFont="1" applyFill="1" applyProtection="1">
      <protection locked="0"/>
    </xf>
  </cellXfs>
  <cellStyles count="4">
    <cellStyle name="Hyperlink" xfId="2" builtinId="8"/>
    <cellStyle name="Procent" xfId="1" builtinId="5"/>
    <cellStyle name="Standaard" xfId="0" builtinId="0"/>
    <cellStyle name="Valuta" xfId="3" builtinId="4"/>
  </cellStyles>
  <dxfs count="414">
    <dxf>
      <font>
        <b/>
        <i val="0"/>
        <color theme="0"/>
      </font>
      <fill>
        <patternFill>
          <bgColor rgb="FFFF0000"/>
        </patternFill>
      </fill>
    </dxf>
    <dxf>
      <font>
        <color theme="0"/>
      </font>
    </dxf>
    <dxf>
      <fill>
        <patternFill>
          <bgColor theme="1"/>
        </patternFill>
      </fill>
    </dxf>
    <dxf>
      <font>
        <b/>
        <i val="0"/>
        <color theme="0"/>
      </font>
      <fill>
        <patternFill>
          <bgColor rgb="FFFF0000"/>
        </patternFill>
      </fill>
    </dxf>
    <dxf>
      <font>
        <color theme="0"/>
      </font>
    </dxf>
    <dxf>
      <font>
        <color theme="1"/>
      </font>
      <fill>
        <patternFill>
          <bgColor theme="1"/>
        </patternFill>
      </fill>
    </dxf>
    <dxf>
      <font>
        <b/>
        <i val="0"/>
        <color theme="0"/>
      </font>
      <fill>
        <patternFill>
          <bgColor rgb="FFFF0000"/>
        </patternFill>
      </fill>
    </dxf>
    <dxf>
      <fill>
        <patternFill>
          <bgColor theme="9" tint="0.79998168889431442"/>
        </patternFill>
      </fill>
    </dxf>
    <dxf>
      <fill>
        <patternFill>
          <bgColor theme="9" tint="0.79998168889431442"/>
        </patternFill>
      </fill>
    </dxf>
    <dxf>
      <fill>
        <patternFill>
          <bgColor theme="0"/>
        </patternFill>
      </fill>
    </dxf>
    <dxf>
      <fill>
        <patternFill patternType="none">
          <bgColor auto="1"/>
        </patternFill>
      </fill>
    </dxf>
    <dxf>
      <fill>
        <patternFill>
          <bgColor theme="9" tint="0.79998168889431442"/>
        </patternFill>
      </fill>
    </dxf>
    <dxf>
      <fill>
        <patternFill>
          <bgColor rgb="FFFF0000"/>
        </patternFill>
      </fill>
    </dxf>
    <dxf>
      <fill>
        <patternFill>
          <bgColor rgb="FFFF0000"/>
        </patternFill>
      </fill>
    </dxf>
    <dxf>
      <fill>
        <patternFill patternType="none">
          <bgColor auto="1"/>
        </patternFill>
      </fill>
    </dxf>
    <dxf>
      <font>
        <color theme="0"/>
      </font>
    </dxf>
    <dxf>
      <font>
        <strike val="0"/>
      </font>
      <fill>
        <patternFill>
          <bgColor rgb="FFFF0000"/>
        </patternFill>
      </fill>
    </dxf>
    <dxf>
      <fill>
        <patternFill>
          <bgColor rgb="FFFFFF00"/>
        </patternFill>
      </fill>
    </dxf>
    <dxf>
      <font>
        <b/>
        <i/>
        <strike val="0"/>
        <color rgb="FFFF0000"/>
      </font>
      <numFmt numFmtId="0" formatCode="General"/>
    </dxf>
    <dxf>
      <fill>
        <patternFill>
          <bgColor theme="9" tint="0.79998168889431442"/>
        </patternFill>
      </fill>
    </dxf>
    <dxf>
      <font>
        <strike val="0"/>
        <outline val="0"/>
        <shadow val="0"/>
        <u val="none"/>
        <vertAlign val="baseline"/>
        <sz val="10"/>
        <name val="Trebuchet MS"/>
        <family val="2"/>
        <scheme val="none"/>
      </font>
      <protection locked="0" hidden="0"/>
    </dxf>
    <dxf>
      <font>
        <strike val="0"/>
        <outline val="0"/>
        <shadow val="0"/>
        <u val="none"/>
        <vertAlign val="baseline"/>
        <sz val="10"/>
        <name val="Trebuchet MS"/>
        <family val="2"/>
        <scheme val="none"/>
      </font>
      <protection locked="0" hidden="0"/>
    </dxf>
    <dxf>
      <font>
        <strike val="0"/>
        <outline val="0"/>
        <shadow val="0"/>
        <u val="none"/>
        <vertAlign val="baseline"/>
        <sz val="10"/>
        <name val="Trebuchet MS"/>
        <family val="2"/>
        <scheme val="none"/>
      </font>
      <protection locked="1" hidden="0"/>
    </dxf>
    <dxf>
      <font>
        <strike val="0"/>
        <outline val="0"/>
        <shadow val="0"/>
        <u val="none"/>
        <vertAlign val="baseline"/>
        <sz val="10"/>
        <name val="Trebuchet MS"/>
        <family val="2"/>
        <scheme val="none"/>
      </font>
      <protection locked="1" hidden="0"/>
    </dxf>
    <dxf>
      <font>
        <strike val="0"/>
        <outline val="0"/>
        <shadow val="0"/>
        <u val="none"/>
        <vertAlign val="baseline"/>
        <sz val="10"/>
        <name val="Trebuchet MS"/>
        <family val="2"/>
        <scheme val="none"/>
      </font>
      <protection locked="1" hidden="0"/>
    </dxf>
    <dxf>
      <font>
        <strike val="0"/>
        <outline val="0"/>
        <shadow val="0"/>
        <u val="none"/>
        <vertAlign val="baseline"/>
        <sz val="10"/>
        <name val="Trebuchet MS"/>
        <family val="2"/>
        <scheme val="none"/>
      </font>
      <protection locked="1" hidden="0"/>
    </dxf>
    <dxf>
      <font>
        <strike val="0"/>
        <outline val="0"/>
        <shadow val="0"/>
        <u val="none"/>
        <vertAlign val="baseline"/>
        <sz val="10"/>
        <name val="Trebuchet MS"/>
        <family val="2"/>
        <scheme val="none"/>
      </font>
      <numFmt numFmtId="30" formatCode="@"/>
      <protection locked="0" hidden="0"/>
    </dxf>
    <dxf>
      <font>
        <strike val="0"/>
        <outline val="0"/>
        <shadow val="0"/>
        <u val="none"/>
        <vertAlign val="baseline"/>
        <sz val="10"/>
        <name val="Trebuchet MS"/>
        <family val="2"/>
        <scheme val="none"/>
      </font>
      <numFmt numFmtId="30" formatCode="@"/>
      <protection locked="0" hidden="0"/>
    </dxf>
    <dxf>
      <font>
        <strike val="0"/>
        <outline val="0"/>
        <shadow val="0"/>
        <u val="none"/>
        <vertAlign val="baseline"/>
        <sz val="10"/>
        <name val="Trebuchet MS"/>
        <family val="2"/>
        <scheme val="none"/>
      </font>
      <protection locked="1" hidden="0"/>
    </dxf>
    <dxf>
      <font>
        <strike val="0"/>
        <outline val="0"/>
        <shadow val="0"/>
        <u val="none"/>
        <vertAlign val="baseline"/>
        <sz val="10"/>
        <name val="Trebuchet MS"/>
        <family val="2"/>
        <scheme val="none"/>
      </font>
      <protection locked="0" hidden="0"/>
    </dxf>
    <dxf>
      <font>
        <strike val="0"/>
        <outline val="0"/>
        <shadow val="0"/>
        <u val="none"/>
        <vertAlign val="baseline"/>
        <sz val="10"/>
        <name val="Trebuchet MS"/>
        <family val="2"/>
        <scheme val="none"/>
      </font>
      <protection locked="0" hidden="0"/>
    </dxf>
    <dxf>
      <font>
        <strike val="0"/>
        <outline val="0"/>
        <shadow val="0"/>
        <u val="none"/>
        <vertAlign val="baseline"/>
        <sz val="10"/>
        <name val="Trebuchet MS"/>
        <family val="2"/>
        <scheme val="none"/>
      </font>
      <protection locked="0" hidden="0"/>
    </dxf>
    <dxf>
      <font>
        <strike val="0"/>
        <outline val="0"/>
        <shadow val="0"/>
        <u val="none"/>
        <vertAlign val="baseline"/>
        <sz val="10"/>
        <name val="Trebuchet MS"/>
        <family val="2"/>
        <scheme val="none"/>
      </font>
      <protection locked="1" hidden="0"/>
    </dxf>
    <dxf>
      <font>
        <strike val="0"/>
        <outline val="0"/>
        <shadow val="0"/>
        <u val="none"/>
        <vertAlign val="baseline"/>
        <sz val="10"/>
        <name val="Trebuchet MS"/>
        <family val="2"/>
        <scheme val="none"/>
      </font>
      <protection locked="0" hidden="0"/>
    </dxf>
    <dxf>
      <font>
        <strike val="0"/>
        <outline val="0"/>
        <shadow val="0"/>
        <u val="none"/>
        <vertAlign val="baseline"/>
        <sz val="10"/>
        <name val="Trebuchet MS"/>
        <family val="2"/>
        <scheme val="none"/>
      </font>
      <numFmt numFmtId="34" formatCode="_ &quot;€&quot;\ * #,##0.00_ ;_ &quot;€&quot;\ * \-#,##0.00_ ;_ &quot;€&quot;\ * &quot;-&quot;??_ ;_ @_ "/>
      <protection locked="0" hidden="0"/>
    </dxf>
    <dxf>
      <font>
        <strike val="0"/>
        <outline val="0"/>
        <shadow val="0"/>
        <u val="none"/>
        <vertAlign val="baseline"/>
        <sz val="10"/>
        <name val="Trebuchet MS"/>
        <family val="2"/>
        <scheme val="none"/>
      </font>
      <numFmt numFmtId="30" formatCode="@"/>
      <protection locked="0" hidden="0"/>
    </dxf>
    <dxf>
      <font>
        <strike val="0"/>
        <outline val="0"/>
        <shadow val="0"/>
        <u val="none"/>
        <vertAlign val="baseline"/>
        <sz val="10"/>
        <name val="Trebuchet MS"/>
        <family val="2"/>
        <scheme val="none"/>
      </font>
      <numFmt numFmtId="30" formatCode="@"/>
      <protection locked="0" hidden="0"/>
    </dxf>
    <dxf>
      <font>
        <strike val="0"/>
        <outline val="0"/>
        <shadow val="0"/>
        <u val="none"/>
        <vertAlign val="baseline"/>
        <sz val="10"/>
        <name val="Trebuchet MS"/>
        <family val="2"/>
        <scheme val="none"/>
      </font>
      <protection locked="1" hidden="0"/>
    </dxf>
    <dxf>
      <font>
        <b val="0"/>
        <i val="0"/>
        <strike val="0"/>
        <condense val="0"/>
        <extend val="0"/>
        <outline val="0"/>
        <shadow val="0"/>
        <u val="none"/>
        <vertAlign val="baseline"/>
        <sz val="10"/>
        <color theme="1"/>
        <name val="Trebuchet MS"/>
        <family val="2"/>
        <scheme val="none"/>
      </font>
      <numFmt numFmtId="30" formatCode="@"/>
      <fill>
        <patternFill patternType="none">
          <fgColor auto="1"/>
          <bgColor auto="1"/>
        </patternFill>
      </fill>
      <protection locked="0" hidden="0"/>
    </dxf>
    <dxf>
      <border outline="0">
        <top style="thin">
          <color theme="4" tint="0.39997558519241921"/>
        </top>
      </border>
    </dxf>
    <dxf>
      <border outline="0">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Trebuchet MS"/>
        <family val="2"/>
        <scheme val="none"/>
      </font>
      <numFmt numFmtId="30" formatCode="@"/>
      <fill>
        <patternFill patternType="none">
          <fgColor auto="1"/>
          <bgColor auto="1"/>
        </patternFill>
      </fill>
      <protection locked="0" hidden="0"/>
    </dxf>
    <dxf>
      <border outline="0">
        <bottom style="thin">
          <color theme="4" tint="0.39997558519241921"/>
        </bottom>
      </border>
    </dxf>
    <dxf>
      <font>
        <b/>
        <i val="0"/>
        <strike val="0"/>
        <condense val="0"/>
        <extend val="0"/>
        <outline val="0"/>
        <shadow val="0"/>
        <u val="none"/>
        <vertAlign val="baseline"/>
        <sz val="10"/>
        <color theme="0"/>
        <name val="Trebuchet MS"/>
        <family val="2"/>
        <scheme val="none"/>
      </font>
      <fill>
        <patternFill patternType="none">
          <fgColor auto="1"/>
          <bgColor auto="1"/>
        </patternFill>
      </fill>
      <protection locked="1" hidden="0"/>
    </dxf>
    <dxf>
      <font>
        <strike val="0"/>
        <outline val="0"/>
        <shadow val="0"/>
        <u val="none"/>
        <vertAlign val="baseline"/>
        <sz val="10"/>
        <name val="Trebuchet MS"/>
        <family val="2"/>
        <scheme val="none"/>
      </font>
      <numFmt numFmtId="30" formatCode="@"/>
      <protection locked="0" hidden="0"/>
    </dxf>
    <dxf>
      <font>
        <strike val="0"/>
        <outline val="0"/>
        <shadow val="0"/>
        <u val="none"/>
        <vertAlign val="baseline"/>
        <sz val="10"/>
        <name val="Trebuchet MS"/>
        <family val="2"/>
        <scheme val="none"/>
      </font>
      <numFmt numFmtId="30" formatCode="@"/>
      <protection locked="0" hidden="0"/>
    </dxf>
    <dxf>
      <font>
        <strike val="0"/>
        <outline val="0"/>
        <shadow val="0"/>
        <u val="none"/>
        <vertAlign val="baseline"/>
        <sz val="10"/>
        <name val="Trebuchet MS"/>
        <family val="2"/>
        <scheme val="none"/>
      </font>
      <protection locked="1" hidden="0"/>
    </dxf>
    <dxf>
      <font>
        <strike val="0"/>
        <outline val="0"/>
        <shadow val="0"/>
        <u val="none"/>
        <vertAlign val="baseline"/>
        <sz val="10"/>
        <name val="Trebuchet MS"/>
        <family val="2"/>
        <scheme val="none"/>
      </font>
      <numFmt numFmtId="0" formatCode="General"/>
      <protection locked="0" hidden="0"/>
    </dxf>
    <dxf>
      <font>
        <strike val="0"/>
        <outline val="0"/>
        <shadow val="0"/>
        <u val="none"/>
        <vertAlign val="baseline"/>
        <sz val="10"/>
        <name val="Trebuchet MS"/>
        <family val="2"/>
        <scheme val="none"/>
      </font>
      <numFmt numFmtId="0" formatCode="General"/>
      <protection locked="0" hidden="0"/>
    </dxf>
    <dxf>
      <font>
        <strike val="0"/>
        <outline val="0"/>
        <shadow val="0"/>
        <u val="none"/>
        <vertAlign val="baseline"/>
        <sz val="10"/>
        <name val="Trebuchet MS"/>
        <family val="2"/>
        <scheme val="none"/>
      </font>
      <protection locked="1" hidden="0"/>
    </dxf>
    <dxf>
      <font>
        <b val="0"/>
        <i val="0"/>
        <strike val="0"/>
        <condense val="0"/>
        <extend val="0"/>
        <outline val="0"/>
        <shadow val="0"/>
        <u val="none"/>
        <vertAlign val="baseline"/>
        <sz val="10"/>
        <color theme="1"/>
        <name val="Trebuchet MS"/>
        <family val="2"/>
        <scheme val="none"/>
      </font>
    </dxf>
    <dxf>
      <font>
        <b val="0"/>
        <i val="0"/>
        <strike val="0"/>
        <condense val="0"/>
        <extend val="0"/>
        <outline val="0"/>
        <shadow val="0"/>
        <u val="none"/>
        <vertAlign val="baseline"/>
        <sz val="10"/>
        <color theme="1"/>
        <name val="Trebuchet MS"/>
        <family val="2"/>
        <scheme val="none"/>
      </font>
      <numFmt numFmtId="0" formatCode="General"/>
      <protection locked="1" hidden="0"/>
    </dxf>
    <dxf>
      <font>
        <b val="0"/>
        <i val="0"/>
        <strike val="0"/>
        <condense val="0"/>
        <extend val="0"/>
        <outline val="0"/>
        <shadow val="0"/>
        <u val="none"/>
        <vertAlign val="baseline"/>
        <sz val="10"/>
        <color theme="1"/>
        <name val="Trebuchet MS"/>
        <family val="2"/>
        <scheme val="none"/>
      </font>
      <numFmt numFmtId="14" formatCode="0.00%"/>
    </dxf>
    <dxf>
      <font>
        <strike val="0"/>
        <outline val="0"/>
        <shadow val="0"/>
        <u val="none"/>
        <vertAlign val="baseline"/>
        <sz val="10"/>
        <name val="Trebuchet MS"/>
        <family val="2"/>
        <scheme val="none"/>
      </font>
      <numFmt numFmtId="14" formatCode="0.00%"/>
      <protection locked="0" hidden="0"/>
    </dxf>
    <dxf>
      <font>
        <b val="0"/>
        <i val="0"/>
        <strike val="0"/>
        <condense val="0"/>
        <extend val="0"/>
        <outline val="0"/>
        <shadow val="0"/>
        <u val="none"/>
        <vertAlign val="baseline"/>
        <sz val="10"/>
        <color theme="1"/>
        <name val="Trebuchet MS"/>
        <family val="2"/>
        <scheme val="none"/>
      </font>
    </dxf>
    <dxf>
      <font>
        <strike val="0"/>
        <outline val="0"/>
        <shadow val="0"/>
        <u val="none"/>
        <vertAlign val="baseline"/>
        <sz val="10"/>
        <name val="Trebuchet MS"/>
        <family val="2"/>
        <scheme val="none"/>
      </font>
      <numFmt numFmtId="30" formatCode="@"/>
      <protection locked="0" hidden="0"/>
    </dxf>
    <dxf>
      <font>
        <b val="0"/>
        <i val="0"/>
        <strike val="0"/>
        <condense val="0"/>
        <extend val="0"/>
        <outline val="0"/>
        <shadow val="0"/>
        <u val="none"/>
        <vertAlign val="baseline"/>
        <sz val="10"/>
        <color theme="1"/>
        <name val="Trebuchet MS"/>
        <family val="2"/>
        <scheme val="none"/>
      </font>
    </dxf>
    <dxf>
      <font>
        <strike val="0"/>
        <outline val="0"/>
        <shadow val="0"/>
        <u val="none"/>
        <vertAlign val="baseline"/>
        <sz val="10"/>
        <name val="Trebuchet MS"/>
        <family val="2"/>
        <scheme val="none"/>
      </font>
      <numFmt numFmtId="0" formatCode="General"/>
      <protection locked="0" hidden="0"/>
    </dxf>
    <dxf>
      <font>
        <strike val="0"/>
        <outline val="0"/>
        <shadow val="0"/>
        <u val="none"/>
        <vertAlign val="baseline"/>
        <sz val="10"/>
        <name val="Trebuchet MS"/>
        <family val="2"/>
        <scheme val="none"/>
      </font>
      <protection locked="1" hidden="0"/>
    </dxf>
    <dxf>
      <font>
        <strike val="0"/>
        <outline val="0"/>
        <shadow val="0"/>
        <u val="none"/>
        <vertAlign val="baseline"/>
        <sz val="10"/>
        <name val="Trebuchet MS"/>
        <family val="2"/>
        <scheme val="none"/>
      </font>
      <protection locked="1" hidden="0"/>
    </dxf>
    <dxf>
      <font>
        <strike val="0"/>
        <outline val="0"/>
        <shadow val="0"/>
        <u val="none"/>
        <vertAlign val="baseline"/>
        <sz val="10"/>
        <name val="Trebuchet MS"/>
        <family val="2"/>
        <scheme val="none"/>
      </font>
      <protection locked="1" hidden="0"/>
    </dxf>
    <dxf>
      <font>
        <b val="0"/>
        <i val="0"/>
        <strike val="0"/>
        <condense val="0"/>
        <extend val="0"/>
        <outline val="0"/>
        <shadow val="0"/>
        <u val="none"/>
        <vertAlign val="baseline"/>
        <sz val="10"/>
        <color theme="1"/>
        <name val="Trebuchet MS"/>
        <family val="2"/>
        <scheme val="none"/>
      </font>
    </dxf>
    <dxf>
      <font>
        <strike val="0"/>
        <outline val="0"/>
        <shadow val="0"/>
        <u val="none"/>
        <vertAlign val="baseline"/>
        <sz val="10"/>
        <name val="Trebuchet MS"/>
        <family val="2"/>
        <scheme val="none"/>
      </font>
      <protection locked="1" hidden="0"/>
    </dxf>
    <dxf>
      <font>
        <b val="0"/>
        <i val="0"/>
        <strike val="0"/>
        <condense val="0"/>
        <extend val="0"/>
        <outline val="0"/>
        <shadow val="0"/>
        <u val="none"/>
        <vertAlign val="baseline"/>
        <sz val="10"/>
        <color theme="1"/>
        <name val="Trebuchet MS"/>
        <family val="2"/>
        <scheme val="none"/>
      </font>
    </dxf>
    <dxf>
      <font>
        <strike val="0"/>
        <outline val="0"/>
        <shadow val="0"/>
        <u val="none"/>
        <vertAlign val="baseline"/>
        <sz val="10"/>
        <name val="Trebuchet MS"/>
        <family val="2"/>
        <scheme val="none"/>
      </font>
      <numFmt numFmtId="30" formatCode="@"/>
      <protection locked="0" hidden="0"/>
    </dxf>
    <dxf>
      <font>
        <strike val="0"/>
        <outline val="0"/>
        <shadow val="0"/>
        <u val="none"/>
        <vertAlign val="baseline"/>
        <sz val="10"/>
        <name val="Trebuchet MS"/>
        <family val="2"/>
        <scheme val="none"/>
      </font>
      <protection locked="1" hidden="0"/>
    </dxf>
    <dxf>
      <font>
        <strike val="0"/>
        <outline val="0"/>
        <shadow val="0"/>
        <u val="none"/>
        <vertAlign val="baseline"/>
        <sz val="10"/>
        <name val="Trebuchet MS"/>
        <family val="2"/>
        <scheme val="none"/>
      </font>
      <protection locked="1" hidden="0"/>
    </dxf>
    <dxf>
      <font>
        <strike val="0"/>
        <outline val="0"/>
        <shadow val="0"/>
        <u val="none"/>
        <vertAlign val="baseline"/>
        <sz val="10"/>
        <name val="Trebuchet MS"/>
        <family val="2"/>
        <scheme val="none"/>
      </font>
      <protection locked="1"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dxf>
    <dxf>
      <font>
        <strike val="0"/>
        <outline val="0"/>
        <shadow val="0"/>
        <vertAlign val="baseline"/>
        <sz val="10"/>
        <name val="Trebuchet MS"/>
        <family val="2"/>
        <scheme val="none"/>
      </font>
      <numFmt numFmtId="164" formatCode="_ [$€-413]\ * #,##0.00_ ;_ [$€-413]\ * \-#,##0.00_ ;_ [$€-413]\ * &quot;-&quot;??_ ;_ @_ "/>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1"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1"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1"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1"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1"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1"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1"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1"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1"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1"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protection locked="1" hidden="0"/>
    </dxf>
    <dxf>
      <font>
        <b val="0"/>
        <i val="0"/>
        <strike val="0"/>
        <condense val="0"/>
        <extend val="0"/>
        <outline val="0"/>
        <shadow val="0"/>
        <u val="none"/>
        <vertAlign val="baseline"/>
        <sz val="10"/>
        <color theme="1"/>
        <name val="Trebuchet MS"/>
        <family val="2"/>
        <scheme val="none"/>
      </font>
    </dxf>
    <dxf>
      <font>
        <strike val="0"/>
        <outline val="0"/>
        <shadow val="0"/>
        <vertAlign val="baseline"/>
        <sz val="10"/>
        <name val="Trebuchet MS"/>
        <family val="2"/>
        <scheme val="none"/>
      </font>
      <numFmt numFmtId="0" formatCode="General"/>
      <protection locked="1" hidden="0"/>
    </dxf>
    <dxf>
      <font>
        <b val="0"/>
        <i val="0"/>
        <strike val="0"/>
        <condense val="0"/>
        <extend val="0"/>
        <outline val="0"/>
        <shadow val="0"/>
        <u val="none"/>
        <vertAlign val="baseline"/>
        <sz val="10"/>
        <color theme="1"/>
        <name val="Trebuchet MS"/>
        <family val="2"/>
        <scheme val="none"/>
      </font>
      <protection locked="0" hidden="0"/>
    </dxf>
    <dxf>
      <font>
        <b val="0"/>
        <i val="0"/>
        <strike val="0"/>
        <condense val="0"/>
        <extend val="0"/>
        <outline val="0"/>
        <shadow val="0"/>
        <u val="none"/>
        <vertAlign val="baseline"/>
        <sz val="10"/>
        <color theme="1"/>
        <name val="Trebuchet MS"/>
        <family val="2"/>
        <scheme val="none"/>
      </font>
      <numFmt numFmtId="0" formatCode="General"/>
      <fill>
        <patternFill patternType="solid">
          <fgColor indexed="64"/>
          <bgColor theme="0"/>
        </patternFill>
      </fill>
    </dxf>
    <dxf>
      <font>
        <b val="0"/>
        <i val="0"/>
        <strike val="0"/>
        <condense val="0"/>
        <extend val="0"/>
        <outline val="0"/>
        <shadow val="0"/>
        <u val="none"/>
        <vertAlign val="baseline"/>
        <sz val="10"/>
        <color theme="1"/>
        <name val="Trebuchet MS"/>
        <family val="2"/>
        <scheme val="none"/>
      </font>
      <protection locked="0" hidden="0"/>
    </dxf>
    <dxf>
      <font>
        <strike val="0"/>
        <outline val="0"/>
        <shadow val="0"/>
        <vertAlign val="baseline"/>
        <sz val="10"/>
        <color auto="1"/>
        <name val="Trebuchet MS"/>
        <family val="2"/>
        <scheme val="none"/>
      </font>
      <numFmt numFmtId="164" formatCode="_ [$€-413]\ * #,##0.00_ ;_ [$€-413]\ * \-#,##0.00_ ;_ [$€-413]\ * &quot;-&quot;??_ ;_ @_ "/>
      <fill>
        <patternFill patternType="solid">
          <fgColor indexed="64"/>
          <bgColor theme="0"/>
        </patternFill>
      </fill>
      <protection locked="1" hidden="0"/>
    </dxf>
    <dxf>
      <font>
        <b val="0"/>
        <i val="0"/>
        <strike val="0"/>
        <condense val="0"/>
        <extend val="0"/>
        <outline val="0"/>
        <shadow val="0"/>
        <u val="none"/>
        <vertAlign val="baseline"/>
        <sz val="10"/>
        <color auto="1"/>
        <name val="Trebuchet MS"/>
        <family val="2"/>
        <scheme val="none"/>
      </font>
      <numFmt numFmtId="164" formatCode="_ [$€-413]\ * #,##0.00_ ;_ [$€-413]\ * \-#,##0.00_ ;_ [$€-413]\ * &quot;-&quot;??_ ;_ @_ "/>
      <fill>
        <patternFill patternType="solid">
          <fgColor indexed="64"/>
          <bgColor theme="0"/>
        </patternFill>
      </fill>
    </dxf>
    <dxf>
      <font>
        <b val="0"/>
        <i val="0"/>
        <strike val="0"/>
        <condense val="0"/>
        <extend val="0"/>
        <outline val="0"/>
        <shadow val="0"/>
        <u val="none"/>
        <vertAlign val="baseline"/>
        <sz val="10"/>
        <color theme="0"/>
        <name val="Trebuchet MS"/>
        <family val="2"/>
        <scheme val="none"/>
      </font>
      <numFmt numFmtId="164" formatCode="_ [$€-413]\ * #,##0.00_ ;_ [$€-413]\ * \-#,##0.00_ ;_ [$€-413]\ * &quot;-&quot;??_ ;_ @_ "/>
      <fill>
        <patternFill patternType="solid">
          <fgColor indexed="64"/>
          <bgColor theme="0"/>
        </patternFill>
      </fill>
    </dxf>
    <dxf>
      <font>
        <b val="0"/>
        <i val="0"/>
        <strike val="0"/>
        <condense val="0"/>
        <extend val="0"/>
        <outline val="0"/>
        <shadow val="0"/>
        <u val="none"/>
        <vertAlign val="baseline"/>
        <sz val="10"/>
        <color theme="0"/>
        <name val="Trebuchet MS"/>
        <family val="2"/>
        <scheme val="none"/>
      </font>
      <numFmt numFmtId="164" formatCode="_ [$€-413]\ * #,##0.00_ ;_ [$€-413]\ * \-#,##0.00_ ;_ [$€-413]\ * &quot;-&quot;??_ ;_ @_ "/>
      <fill>
        <patternFill patternType="solid">
          <fgColor indexed="64"/>
          <bgColor theme="0"/>
        </patternFill>
      </fill>
      <alignment horizontal="general" vertical="bottom" textRotation="0" wrapText="1" indent="0" justifyLastLine="0" shrinkToFit="0" readingOrder="0"/>
    </dxf>
    <dxf>
      <font>
        <b val="0"/>
        <i val="0"/>
        <strike val="0"/>
        <outline val="0"/>
        <shadow val="0"/>
        <u val="none"/>
        <vertAlign val="baseline"/>
        <sz val="10"/>
        <color auto="1"/>
        <name val="Trebuchet MS"/>
        <family val="2"/>
        <scheme val="none"/>
      </font>
      <numFmt numFmtId="164" formatCode="_ [$€-413]\ * #,##0.00_ ;_ [$€-413]\ * \-#,##0.00_ ;_ [$€-413]\ * &quot;-&quot;??_ ;_ @_ "/>
      <fill>
        <patternFill patternType="solid">
          <fgColor indexed="64"/>
          <bgColor theme="0"/>
        </patternFill>
      </fill>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alignment horizontal="general" vertical="bottom" textRotation="0" wrapText="1" indent="0" justifyLastLine="0" shrinkToFit="0" readingOrder="0"/>
      <protection locked="0" hidden="0"/>
    </dxf>
    <dxf>
      <font>
        <strike val="0"/>
        <outline val="0"/>
        <shadow val="0"/>
        <vertAlign val="baseline"/>
        <sz val="10"/>
        <color theme="0"/>
        <name val="Trebuchet MS"/>
        <family val="2"/>
        <scheme val="none"/>
      </font>
      <numFmt numFmtId="164" formatCode="_ [$€-413]\ * #,##0.00_ ;_ [$€-413]\ * \-#,##0.00_ ;_ [$€-413]\ * &quot;-&quot;??_ ;_ @_ "/>
      <fill>
        <patternFill patternType="solid">
          <fgColor indexed="64"/>
          <bgColor theme="9" tint="0.79998168889431442"/>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theme="1"/>
        <name val="Trebuchet MS"/>
        <family val="2"/>
        <scheme val="none"/>
      </font>
      <numFmt numFmtId="1" formatCode="0"/>
      <alignment horizontal="general" vertical="bottom" textRotation="0" wrapText="1" indent="0" justifyLastLine="0" shrinkToFit="0" readingOrder="0"/>
      <protection locked="0" hidden="0"/>
    </dxf>
    <dxf>
      <font>
        <strike val="0"/>
        <outline val="0"/>
        <shadow val="0"/>
        <vertAlign val="baseline"/>
        <sz val="10"/>
        <color theme="0"/>
        <name val="Trebuchet MS"/>
        <family val="2"/>
        <scheme val="none"/>
      </font>
      <numFmt numFmtId="164" formatCode="_ [$€-413]\ * #,##0.00_ ;_ [$€-413]\ * \-#,##0.00_ ;_ [$€-413]\ * &quot;-&quot;??_ ;_ @_ "/>
      <fill>
        <patternFill patternType="solid">
          <fgColor indexed="64"/>
          <bgColor theme="9" tint="0.79998168889431442"/>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theme="0"/>
        <name val="Trebuchet MS"/>
        <family val="2"/>
        <scheme val="none"/>
      </font>
      <numFmt numFmtId="164" formatCode="_ [$€-413]\ * #,##0.00_ ;_ [$€-413]\ * \-#,##0.00_ ;_ [$€-413]\ * &quot;-&quot;??_ ;_ @_ "/>
      <fill>
        <patternFill patternType="solid">
          <fgColor indexed="64"/>
          <bgColor theme="0"/>
        </patternFill>
      </fill>
    </dxf>
    <dxf>
      <font>
        <b val="0"/>
        <i val="0"/>
        <strike val="0"/>
        <outline val="0"/>
        <shadow val="0"/>
        <u val="none"/>
        <vertAlign val="baseline"/>
        <sz val="10"/>
        <color auto="1"/>
        <name val="Trebuchet MS"/>
        <family val="2"/>
        <scheme val="none"/>
      </font>
      <numFmt numFmtId="164" formatCode="_ [$€-413]\ * #,##0.00_ ;_ [$€-413]\ * \-#,##0.00_ ;_ [$€-413]\ * &quot;-&quot;??_ ;_ @_ "/>
      <fill>
        <patternFill patternType="solid">
          <fgColor indexed="64"/>
          <bgColor theme="0"/>
        </patternFill>
      </fill>
      <protection locked="1" hidden="0"/>
    </dxf>
    <dxf>
      <font>
        <b val="0"/>
        <i val="0"/>
        <strike val="0"/>
        <condense val="0"/>
        <extend val="0"/>
        <outline val="0"/>
        <shadow val="0"/>
        <u val="none"/>
        <vertAlign val="baseline"/>
        <sz val="10"/>
        <color theme="1"/>
        <name val="Trebuchet MS"/>
        <family val="2"/>
        <scheme val="none"/>
      </font>
      <numFmt numFmtId="34" formatCode="_ &quot;€&quot;\ * #,##0.00_ ;_ &quot;€&quot;\ * \-#,##0.00_ ;_ &quot;€&quot;\ * &quot;-&quot;??_ ;_ @_ "/>
      <alignment horizontal="general" vertical="bottom" textRotation="0" wrapText="1" indent="0" justifyLastLine="0" shrinkToFit="0" readingOrder="0"/>
    </dxf>
    <dxf>
      <font>
        <strike val="0"/>
        <outline val="0"/>
        <shadow val="0"/>
        <vertAlign val="baseline"/>
        <sz val="10"/>
        <name val="Trebuchet MS"/>
        <family val="2"/>
        <scheme val="none"/>
      </font>
      <numFmt numFmtId="34" formatCode="_ &quot;€&quot;\ * #,##0.00_ ;_ &quot;€&quot;\ * \-#,##0.00_ ;_ &quot;€&quot;\ * &quot;-&quot;??_ ;_ @_ "/>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Trebuchet MS"/>
        <family val="2"/>
        <scheme val="none"/>
      </font>
      <numFmt numFmtId="1" formatCode="0"/>
      <alignment horizontal="general" vertical="bottom" textRotation="0" wrapText="1" indent="0" justifyLastLine="0" shrinkToFit="0" readingOrder="0"/>
      <protection locked="0" hidden="0"/>
    </dxf>
    <dxf>
      <font>
        <strike val="0"/>
        <outline val="0"/>
        <shadow val="0"/>
        <vertAlign val="baseline"/>
        <sz val="10"/>
        <name val="Trebuchet MS"/>
        <family val="2"/>
        <scheme val="none"/>
      </font>
      <numFmt numFmtId="0" formatCode="General"/>
      <fill>
        <patternFill patternType="solid">
          <fgColor indexed="64"/>
          <bgColor theme="9" tint="0.79998168889431442"/>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theme="1"/>
        <name val="Trebuchet MS"/>
        <family val="2"/>
        <scheme val="none"/>
      </font>
      <alignment horizontal="general" vertical="bottom" textRotation="0" wrapText="1" indent="0" justifyLastLine="0" shrinkToFit="0" readingOrder="0"/>
      <protection locked="0" hidden="0"/>
    </dxf>
    <dxf>
      <font>
        <strike val="0"/>
        <outline val="0"/>
        <shadow val="0"/>
        <vertAlign val="baseline"/>
        <sz val="10"/>
        <name val="Trebuchet MS"/>
        <family val="2"/>
        <scheme val="none"/>
      </font>
      <numFmt numFmtId="0" formatCode="General"/>
      <fill>
        <patternFill patternType="solid">
          <fgColor indexed="64"/>
          <bgColor theme="9" tint="0.59999389629810485"/>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theme="1"/>
        <name val="Trebuchet MS"/>
        <family val="2"/>
        <scheme val="none"/>
      </font>
      <numFmt numFmtId="30" formatCode="@"/>
      <alignment horizontal="general" vertical="bottom" textRotation="0" wrapText="1" indent="0" justifyLastLine="0" shrinkToFit="0" readingOrder="0"/>
      <protection locked="0" hidden="0"/>
    </dxf>
    <dxf>
      <font>
        <strike val="0"/>
        <outline val="0"/>
        <shadow val="0"/>
        <vertAlign val="baseline"/>
        <sz val="10"/>
        <name val="Trebuchet MS"/>
        <family val="2"/>
        <scheme val="none"/>
      </font>
      <numFmt numFmtId="30" formatCode="@"/>
      <fill>
        <patternFill>
          <fgColor indexed="64"/>
          <bgColor theme="9" tint="0.79998168889431442"/>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theme="1"/>
        <name val="Trebuchet MS"/>
        <family val="2"/>
        <scheme val="none"/>
      </font>
      <numFmt numFmtId="164" formatCode="_ [$€-413]\ * #,##0.00_ ;_ [$€-413]\ * \-#,##0.00_ ;_ [$€-413]\ * &quot;-&quot;??_ ;_ @_ "/>
      <alignment horizontal="general" vertical="bottom" textRotation="0" wrapText="1" indent="0" justifyLastLine="0" shrinkToFit="0" readingOrder="0"/>
      <protection locked="0" hidden="0"/>
    </dxf>
    <dxf>
      <font>
        <strike val="0"/>
        <outline val="0"/>
        <shadow val="0"/>
        <vertAlign val="baseline"/>
        <sz val="10"/>
        <name val="Trebuchet MS"/>
        <family val="2"/>
        <scheme val="none"/>
      </font>
      <numFmt numFmtId="164" formatCode="_ [$€-413]\ * #,##0.00_ ;_ [$€-413]\ * \-#,##0.00_ ;_ [$€-413]\ * &quot;-&quot;??_ ;_ @_ "/>
      <fill>
        <patternFill patternType="solid">
          <fgColor indexed="64"/>
          <bgColor theme="9" tint="0.59999389629810485"/>
        </patternFill>
      </fill>
      <alignment horizontal="general" vertical="bottom" textRotation="0" wrapText="1" indent="0" justifyLastLine="0" shrinkToFit="0" readingOrder="0"/>
      <protection locked="0" hidden="0"/>
    </dxf>
    <dxf>
      <font>
        <strike val="0"/>
        <outline val="0"/>
        <shadow val="0"/>
        <vertAlign val="baseline"/>
        <sz val="10"/>
        <name val="Trebuchet MS"/>
        <family val="2"/>
        <scheme val="none"/>
      </font>
    </dxf>
    <dxf>
      <font>
        <strike val="0"/>
        <outline val="0"/>
        <shadow val="0"/>
        <vertAlign val="baseline"/>
        <sz val="10"/>
        <name val="Trebuchet MS"/>
        <family val="2"/>
        <scheme val="none"/>
      </font>
      <protection locked="0" hidden="0"/>
    </dxf>
    <dxf>
      <font>
        <strike val="0"/>
        <outline val="0"/>
        <shadow val="0"/>
        <vertAlign val="baseline"/>
        <sz val="10"/>
        <name val="Trebuchet MS"/>
        <family val="2"/>
        <scheme val="none"/>
      </font>
    </dxf>
    <dxf>
      <font>
        <strike val="0"/>
        <outline val="0"/>
        <shadow val="0"/>
        <vertAlign val="baseline"/>
        <sz val="10"/>
        <name val="Trebuchet MS"/>
        <family val="2"/>
        <scheme val="none"/>
      </font>
      <numFmt numFmtId="164" formatCode="_ [$€-413]\ * #,##0.00_ ;_ [$€-413]\ * \-#,##0.00_ ;_ [$€-413]\ * &quot;-&quot;??_ ;_ @_ "/>
    </dxf>
    <dxf>
      <font>
        <strike val="0"/>
        <outline val="0"/>
        <shadow val="0"/>
        <vertAlign val="baseline"/>
        <sz val="10"/>
        <name val="Trebuchet MS"/>
        <family val="2"/>
        <scheme val="none"/>
      </font>
      <numFmt numFmtId="164" formatCode="_ [$€-413]\ * #,##0.00_ ;_ [$€-413]\ * \-#,##0.00_ ;_ [$€-413]\ * &quot;-&quot;??_ ;_ @_ "/>
    </dxf>
    <dxf>
      <font>
        <b/>
        <strike val="0"/>
        <outline val="0"/>
        <shadow val="0"/>
        <vertAlign val="baseline"/>
        <sz val="10"/>
        <name val="Trebuchet MS"/>
        <family val="2"/>
        <scheme val="none"/>
      </font>
      <fill>
        <patternFill patternType="solid">
          <fgColor indexed="64"/>
          <bgColor theme="0" tint="-0.249977111117893"/>
        </patternFill>
      </fill>
      <protection locked="0" hidden="0"/>
    </dxf>
    <dxf>
      <font>
        <b/>
        <strike val="0"/>
        <outline val="0"/>
        <shadow val="0"/>
        <vertAlign val="baseline"/>
        <sz val="10"/>
        <name val="Trebuchet MS"/>
        <family val="2"/>
        <scheme val="none"/>
      </font>
      <fill>
        <patternFill patternType="solid">
          <fgColor indexed="64"/>
          <bgColor theme="0" tint="-0.249977111117893"/>
        </patternFill>
      </fill>
      <protection locked="0" hidden="0"/>
    </dxf>
    <dxf>
      <font>
        <b/>
        <strike val="0"/>
        <outline val="0"/>
        <shadow val="0"/>
        <vertAlign val="baseline"/>
        <sz val="10"/>
        <name val="Trebuchet MS"/>
        <family val="2"/>
        <scheme val="none"/>
      </font>
      <numFmt numFmtId="164" formatCode="_ [$€-413]\ * #,##0.00_ ;_ [$€-413]\ * \-#,##0.00_ ;_ [$€-413]\ * &quot;-&quot;??_ ;_ @_ "/>
      <fill>
        <patternFill patternType="solid">
          <fgColor indexed="64"/>
          <bgColor theme="0" tint="-0.249977111117893"/>
        </patternFill>
      </fill>
    </dxf>
    <dxf>
      <font>
        <b/>
        <strike val="0"/>
        <outline val="0"/>
        <shadow val="0"/>
        <vertAlign val="baseline"/>
        <sz val="10"/>
        <name val="Trebuchet MS"/>
        <family val="2"/>
        <scheme val="none"/>
      </font>
      <numFmt numFmtId="164" formatCode="_ [$€-413]\ * #,##0.00_ ;_ [$€-413]\ * \-#,##0.00_ ;_ [$€-413]\ * &quot;-&quot;??_ ;_ @_ "/>
      <fill>
        <patternFill patternType="solid">
          <fgColor indexed="64"/>
          <bgColor theme="0" tint="-0.249977111117893"/>
        </patternFill>
      </fill>
    </dxf>
    <dxf>
      <font>
        <strike val="0"/>
        <outline val="0"/>
        <shadow val="0"/>
        <vertAlign val="baseline"/>
        <sz val="10"/>
        <name val="Trebuchet MS"/>
        <family val="2"/>
        <scheme val="none"/>
      </font>
      <numFmt numFmtId="164" formatCode="_ [$€-413]\ * #,##0.00_ ;_ [$€-413]\ * \-#,##0.00_ ;_ [$€-413]\ * &quot;-&quot;??_ ;_ @_ "/>
      <fill>
        <patternFill patternType="solid">
          <fgColor indexed="64"/>
          <bgColor theme="0" tint="-0.249977111117893"/>
        </patternFill>
      </fill>
      <protection locked="0" hidden="0"/>
    </dxf>
    <dxf>
      <font>
        <strike val="0"/>
        <outline val="0"/>
        <shadow val="0"/>
        <vertAlign val="baseline"/>
        <sz val="10"/>
        <name val="Trebuchet MS"/>
        <family val="2"/>
        <scheme val="none"/>
      </font>
      <numFmt numFmtId="164" formatCode="_ [$€-413]\ * #,##0.00_ ;_ [$€-413]\ * \-#,##0.00_ ;_ [$€-413]\ * &quot;-&quot;??_ ;_ @_ "/>
      <fill>
        <patternFill patternType="solid">
          <fgColor indexed="64"/>
          <bgColor theme="0" tint="-0.249977111117893"/>
        </patternFill>
      </fill>
      <protection locked="0" hidden="0"/>
    </dxf>
    <dxf>
      <font>
        <b val="0"/>
        <i val="0"/>
        <strike val="0"/>
        <condense val="0"/>
        <extend val="0"/>
        <outline val="0"/>
        <shadow val="0"/>
        <u val="none"/>
        <vertAlign val="baseline"/>
        <sz val="10"/>
        <color theme="1"/>
        <name val="Trebuchet MS"/>
        <family val="2"/>
        <scheme val="none"/>
      </font>
      <fill>
        <patternFill patternType="solid">
          <fgColor indexed="64"/>
          <bgColor theme="0" tint="-0.249977111117893"/>
        </patternFill>
      </fill>
      <alignment horizontal="center" vertical="bottom" textRotation="0" indent="0" justifyLastLine="0" shrinkToFit="0" readingOrder="0"/>
      <protection locked="0" hidden="0"/>
    </dxf>
    <dxf>
      <font>
        <strike val="0"/>
        <outline val="0"/>
        <shadow val="0"/>
        <vertAlign val="baseline"/>
        <sz val="10"/>
        <name val="Trebuchet MS"/>
        <family val="2"/>
        <scheme val="none"/>
      </font>
      <fill>
        <patternFill patternType="solid">
          <fgColor indexed="64"/>
          <bgColor theme="0" tint="-0.249977111117893"/>
        </patternFill>
      </fill>
      <alignment horizontal="center" vertical="bottom" textRotation="0" indent="0" justifyLastLine="0" shrinkToFit="0" readingOrder="0"/>
      <protection locked="0" hidden="0"/>
    </dxf>
    <dxf>
      <font>
        <strike val="0"/>
        <outline val="0"/>
        <shadow val="0"/>
        <vertAlign val="baseline"/>
        <sz val="10"/>
        <name val="Trebuchet MS"/>
        <family val="2"/>
        <scheme val="none"/>
      </font>
      <fill>
        <patternFill patternType="solid">
          <fgColor indexed="64"/>
          <bgColor theme="9" tint="0.79998168889431442"/>
        </patternFill>
      </fill>
      <protection locked="0" hidden="0"/>
    </dxf>
    <dxf>
      <font>
        <b val="0"/>
        <i val="0"/>
        <strike val="0"/>
        <condense val="0"/>
        <extend val="0"/>
        <outline val="0"/>
        <shadow val="0"/>
        <u val="none"/>
        <vertAlign val="baseline"/>
        <sz val="10"/>
        <color theme="1"/>
        <name val="Trebuchet MS"/>
        <family val="2"/>
        <scheme val="none"/>
      </font>
      <numFmt numFmtId="0" formatCode="General"/>
      <fill>
        <patternFill patternType="solid">
          <fgColor indexed="64"/>
          <bgColor theme="0"/>
        </patternFill>
      </fill>
      <protection locked="0" hidden="0"/>
    </dxf>
    <dxf>
      <font>
        <strike val="0"/>
        <outline val="0"/>
        <shadow val="0"/>
        <vertAlign val="baseline"/>
        <sz val="10"/>
        <name val="Trebuchet MS"/>
        <family val="2"/>
        <scheme val="none"/>
      </font>
      <fill>
        <patternFill patternType="solid">
          <fgColor indexed="64"/>
          <bgColor theme="9" tint="0.59999389629810485"/>
        </patternFill>
      </fill>
      <protection locked="0" hidden="0"/>
    </dxf>
    <dxf>
      <font>
        <strike val="0"/>
        <outline val="0"/>
        <shadow val="0"/>
        <vertAlign val="baseline"/>
        <sz val="10"/>
        <name val="Trebuchet MS"/>
        <family val="2"/>
        <scheme val="none"/>
      </font>
    </dxf>
    <dxf>
      <font>
        <strike val="0"/>
        <outline val="0"/>
        <shadow val="0"/>
        <vertAlign val="baseline"/>
        <sz val="10"/>
        <name val="Trebuchet MS"/>
        <family val="2"/>
        <scheme val="none"/>
      </font>
      <alignment horizontal="general" vertical="bottom" textRotation="0" wrapText="1" indent="0" justifyLastLine="0" shrinkToFit="0" readingOrder="0"/>
    </dxf>
    <dxf>
      <font>
        <strike val="0"/>
        <outline val="0"/>
        <shadow val="0"/>
        <vertAlign val="baseline"/>
        <sz val="10"/>
        <name val="Trebuchet MS"/>
        <family val="2"/>
        <scheme val="none"/>
      </font>
    </dxf>
    <dxf>
      <font>
        <strike val="0"/>
        <outline val="0"/>
        <shadow val="0"/>
        <u val="none"/>
        <vertAlign val="baseline"/>
        <sz val="10"/>
        <color theme="1"/>
        <name val="Trebuchet MS"/>
        <family val="2"/>
        <scheme val="none"/>
      </font>
      <numFmt numFmtId="0" formatCode="General"/>
      <alignment horizontal="general" vertical="top" textRotation="0" wrapText="1" indent="0" justifyLastLine="0" shrinkToFit="0" readingOrder="0"/>
      <border diagonalUp="0" diagonalDown="0">
        <left/>
        <right style="thin">
          <color indexed="64"/>
        </right>
        <top/>
        <bottom/>
        <vertical/>
        <horizontal/>
      </border>
    </dxf>
    <dxf>
      <font>
        <strike val="0"/>
        <outline val="0"/>
        <shadow val="0"/>
        <vertAlign val="baseline"/>
        <sz val="10"/>
        <name val="Trebuchet MS"/>
        <family val="2"/>
        <scheme val="none"/>
      </font>
      <fill>
        <patternFill patternType="solid">
          <fgColor indexed="64"/>
          <bgColor theme="9" tint="0.79998168889431442"/>
        </patternFill>
      </fill>
      <alignment horizontal="general" vertical="top" textRotation="0" wrapText="1" indent="0" justifyLastLine="0" shrinkToFit="0" readingOrder="0"/>
      <protection locked="0" hidden="0"/>
    </dxf>
    <dxf>
      <font>
        <strike val="0"/>
        <outline val="0"/>
        <shadow val="0"/>
        <vertAlign val="baseline"/>
        <sz val="10"/>
        <name val="Trebuchet MS"/>
        <family val="2"/>
        <scheme val="none"/>
      </font>
      <fill>
        <patternFill patternType="solid">
          <fgColor indexed="64"/>
          <bgColor theme="9" tint="0.79998168889431442"/>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0"/>
        <color theme="1"/>
        <name val="Trebuchet MS"/>
        <family val="2"/>
        <scheme val="none"/>
      </font>
      <numFmt numFmtId="0" formatCode="General"/>
      <fill>
        <patternFill patternType="none">
          <fgColor indexed="64"/>
          <bgColor auto="1"/>
        </patternFill>
      </fill>
      <alignment horizontal="general" vertical="top" textRotation="0" wrapText="1" indent="0" justifyLastLine="0" shrinkToFit="0" readingOrder="0"/>
      <protection locked="1" hidden="0"/>
    </dxf>
    <dxf>
      <font>
        <strike val="0"/>
        <outline val="0"/>
        <shadow val="0"/>
        <vertAlign val="baseline"/>
        <sz val="10"/>
        <name val="Trebuchet MS"/>
        <family val="2"/>
        <scheme val="none"/>
      </font>
      <fill>
        <patternFill patternType="solid">
          <fgColor indexed="64"/>
          <bgColor theme="9" tint="0.59999389629810485"/>
        </patternFill>
      </fill>
      <alignment horizontal="general" vertical="bottom" textRotation="0" wrapText="0" indent="0" justifyLastLine="0" shrinkToFit="0" readingOrder="0"/>
      <border diagonalUp="0" diagonalDown="0" outline="0">
        <left style="thin">
          <color indexed="64"/>
        </left>
        <right/>
        <top/>
        <bottom/>
      </border>
      <protection locked="0" hidden="0"/>
    </dxf>
    <dxf>
      <font>
        <strike val="0"/>
        <outline val="0"/>
        <shadow val="0"/>
        <vertAlign val="baseline"/>
        <sz val="10"/>
        <name val="Trebuchet MS"/>
        <family val="2"/>
        <scheme val="none"/>
      </font>
    </dxf>
    <dxf>
      <font>
        <strike val="0"/>
        <outline val="0"/>
        <shadow val="0"/>
        <vertAlign val="baseline"/>
        <sz val="10"/>
        <name val="Trebuchet MS"/>
        <family val="2"/>
        <scheme val="none"/>
      </font>
    </dxf>
    <dxf>
      <font>
        <b val="0"/>
        <i val="0"/>
        <strike val="0"/>
        <condense val="0"/>
        <extend val="0"/>
        <outline val="0"/>
        <shadow val="0"/>
        <u val="none"/>
        <vertAlign val="baseline"/>
        <sz val="10"/>
        <color auto="1"/>
        <name val="Trebuchet MS"/>
        <family val="2"/>
        <scheme val="none"/>
      </font>
      <fill>
        <patternFill patternType="solid">
          <fgColor indexed="64"/>
          <bgColor theme="0"/>
        </patternFill>
      </fill>
    </dxf>
    <dxf>
      <font>
        <b val="0"/>
        <i val="0"/>
        <strike val="0"/>
        <outline val="0"/>
        <shadow val="0"/>
        <u val="none"/>
        <vertAlign val="baseline"/>
        <sz val="10"/>
        <color auto="1"/>
        <name val="Trebuchet MS"/>
        <family val="2"/>
        <scheme val="none"/>
      </font>
      <numFmt numFmtId="0" formatCode="General"/>
      <fill>
        <patternFill patternType="solid">
          <fgColor indexed="64"/>
          <bgColor theme="0"/>
        </patternFill>
      </fill>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Trebuchet MS"/>
        <family val="2"/>
        <scheme val="none"/>
      </font>
      <alignment horizontal="center" vertical="bottom" textRotation="0" wrapText="1" indent="0" justifyLastLine="0" shrinkToFit="0" readingOrder="0"/>
    </dxf>
    <dxf>
      <font>
        <strike val="0"/>
        <outline val="0"/>
        <shadow val="0"/>
        <vertAlign val="baseline"/>
        <sz val="10"/>
        <name val="Trebuchet MS"/>
        <family val="2"/>
        <scheme val="none"/>
      </font>
      <numFmt numFmtId="30" formatCode="@"/>
      <fill>
        <patternFill patternType="solid">
          <fgColor indexed="64"/>
          <bgColor theme="9" tint="0.79998168889431442"/>
        </patternFill>
      </fill>
      <alignment horizontal="center" vertical="bottom" textRotation="0" wrapText="0" indent="0" justifyLastLine="0" shrinkToFit="0" readingOrder="0"/>
      <border diagonalUp="0" diagonalDown="0">
        <left/>
        <right style="thin">
          <color indexed="64"/>
        </right>
        <top/>
        <bottom/>
        <vertical/>
        <horizontal/>
      </border>
      <protection locked="0" hidden="0"/>
    </dxf>
    <dxf>
      <font>
        <b val="0"/>
        <i val="0"/>
        <strike val="0"/>
        <condense val="0"/>
        <extend val="0"/>
        <outline val="0"/>
        <shadow val="0"/>
        <u val="none"/>
        <vertAlign val="baseline"/>
        <sz val="10"/>
        <color theme="1"/>
        <name val="Trebuchet MS"/>
        <family val="2"/>
        <scheme val="none"/>
      </font>
      <alignment horizontal="general" vertical="bottom" textRotation="0" wrapText="1" indent="0" justifyLastLine="0" shrinkToFit="0" readingOrder="0"/>
    </dxf>
    <dxf>
      <font>
        <strike val="0"/>
        <outline val="0"/>
        <shadow val="0"/>
        <vertAlign val="baseline"/>
        <sz val="10"/>
        <name val="Trebuchet MS"/>
        <family val="2"/>
        <scheme val="none"/>
      </font>
      <numFmt numFmtId="30" formatCode="@"/>
      <fill>
        <patternFill patternType="solid">
          <fgColor indexed="64"/>
          <bgColor theme="9" tint="0.79998168889431442"/>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theme="1"/>
        <name val="Trebuchet MS"/>
        <family val="2"/>
        <scheme val="none"/>
      </font>
      <alignment horizontal="general" vertical="bottom" textRotation="0" wrapText="1" indent="0" justifyLastLine="0" shrinkToFit="0" readingOrder="0"/>
    </dxf>
    <dxf>
      <font>
        <strike val="0"/>
        <outline val="0"/>
        <shadow val="0"/>
        <vertAlign val="baseline"/>
        <sz val="10"/>
        <name val="Trebuchet MS"/>
        <family val="2"/>
        <scheme val="none"/>
      </font>
      <numFmt numFmtId="30" formatCode="@"/>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bottom/>
        <vertical/>
        <horizontal/>
      </border>
      <protection locked="0" hidden="0"/>
    </dxf>
    <dxf>
      <font>
        <strike val="0"/>
        <outline val="0"/>
        <shadow val="0"/>
        <vertAlign val="baseline"/>
        <name val="Trebuchet MS"/>
        <family val="2"/>
        <scheme val="none"/>
      </font>
      <protection locked="1" hidden="0"/>
    </dxf>
    <dxf>
      <font>
        <strike val="0"/>
        <outline val="0"/>
        <shadow val="0"/>
        <vertAlign val="baseline"/>
        <sz val="10"/>
        <name val="Trebuchet MS"/>
        <family val="2"/>
        <scheme val="none"/>
      </font>
      <alignment horizontal="general" vertical="bottom" textRotation="0" wrapText="1" indent="0" justifyLastLine="0" shrinkToFit="0" readingOrder="0"/>
      <protection locked="0" hidden="0"/>
    </dxf>
    <dxf>
      <font>
        <strike val="0"/>
        <outline val="0"/>
        <shadow val="0"/>
        <vertAlign val="baseline"/>
        <sz val="10"/>
        <name val="Trebuchet MS"/>
        <family val="2"/>
        <scheme val="none"/>
      </font>
      <protection locked="1" hidden="0"/>
    </dxf>
    <dxf>
      <font>
        <b val="0"/>
        <i val="0"/>
        <strike val="0"/>
        <condense val="0"/>
        <extend val="0"/>
        <outline val="0"/>
        <shadow val="0"/>
        <u val="none"/>
        <vertAlign val="baseline"/>
        <sz val="10"/>
        <color theme="1"/>
        <name val="Trebuchet MS"/>
        <family val="2"/>
        <scheme val="none"/>
      </font>
      <numFmt numFmtId="30" formatCode="@"/>
      <alignment horizontal="center" vertical="bottom" textRotation="0" wrapText="0" indent="0" justifyLastLine="0" shrinkToFit="0" readingOrder="0"/>
    </dxf>
    <dxf>
      <font>
        <strike val="0"/>
        <outline val="0"/>
        <shadow val="0"/>
        <vertAlign val="baseline"/>
        <sz val="10"/>
        <name val="Trebuchet MS"/>
        <family val="2"/>
        <scheme val="none"/>
      </font>
      <numFmt numFmtId="30" formatCode="@"/>
      <fill>
        <patternFill patternType="solid">
          <fgColor indexed="64"/>
          <bgColor theme="9" tint="0.59999389629810485"/>
        </patternFill>
      </fill>
      <alignment horizontal="center" vertical="bottom" textRotation="0" wrapText="0" indent="0" justifyLastLine="0" shrinkToFit="0" readingOrder="0"/>
      <border diagonalUp="0" diagonalDown="0">
        <left/>
        <right style="thin">
          <color indexed="64"/>
        </right>
        <top/>
        <bottom/>
        <vertical/>
        <horizontal/>
      </border>
      <protection locked="0" hidden="0"/>
    </dxf>
    <dxf>
      <font>
        <b val="0"/>
        <i val="0"/>
        <strike val="0"/>
        <condense val="0"/>
        <extend val="0"/>
        <outline val="0"/>
        <shadow val="0"/>
        <u val="none"/>
        <vertAlign val="baseline"/>
        <sz val="10"/>
        <color theme="1"/>
        <name val="Trebuchet MS"/>
        <family val="2"/>
        <scheme val="none"/>
      </font>
      <numFmt numFmtId="30" formatCode="@"/>
      <alignment horizontal="general" vertical="bottom" textRotation="0" wrapText="1" indent="0" justifyLastLine="0" shrinkToFit="0" readingOrder="0"/>
    </dxf>
    <dxf>
      <font>
        <strike val="0"/>
        <outline val="0"/>
        <shadow val="0"/>
        <vertAlign val="baseline"/>
        <sz val="10"/>
        <name val="Trebuchet MS"/>
        <family val="2"/>
        <scheme val="none"/>
      </font>
      <numFmt numFmtId="30" formatCode="@"/>
      <fill>
        <patternFill patternType="solid">
          <fgColor indexed="64"/>
          <bgColor theme="9" tint="0.79998168889431442"/>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theme="1"/>
        <name val="Trebuchet MS"/>
        <family val="2"/>
        <scheme val="none"/>
      </font>
      <numFmt numFmtId="30" formatCode="@"/>
    </dxf>
    <dxf>
      <font>
        <strike val="0"/>
        <outline val="0"/>
        <shadow val="0"/>
        <vertAlign val="baseline"/>
        <sz val="10"/>
        <name val="Trebuchet MS"/>
        <family val="2"/>
        <scheme val="none"/>
      </font>
      <numFmt numFmtId="30" formatCode="@"/>
      <fill>
        <patternFill patternType="solid">
          <fgColor indexed="64"/>
          <bgColor theme="9" tint="0.59999389629810485"/>
        </patternFill>
      </fill>
      <protection locked="0" hidden="0"/>
    </dxf>
    <dxf>
      <font>
        <b val="0"/>
        <i val="0"/>
        <strike val="0"/>
        <condense val="0"/>
        <extend val="0"/>
        <outline val="0"/>
        <shadow val="0"/>
        <u val="none"/>
        <vertAlign val="baseline"/>
        <sz val="10"/>
        <color theme="1"/>
        <name val="Trebuchet MS"/>
        <family val="2"/>
        <scheme val="none"/>
      </font>
      <numFmt numFmtId="30" formatCode="@"/>
      <alignment horizontal="general" vertical="bottom" textRotation="0" wrapText="1" indent="0" justifyLastLine="0" shrinkToFit="0" readingOrder="0"/>
    </dxf>
    <dxf>
      <font>
        <strike val="0"/>
        <outline val="0"/>
        <shadow val="0"/>
        <vertAlign val="baseline"/>
        <sz val="10"/>
        <name val="Trebuchet MS"/>
        <family val="2"/>
        <scheme val="none"/>
      </font>
      <numFmt numFmtId="30" formatCode="@"/>
      <fill>
        <patternFill patternType="solid">
          <fgColor indexed="64"/>
          <bgColor theme="9" tint="0.79998168889431442"/>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theme="1"/>
        <name val="Trebuchet MS"/>
        <family val="2"/>
        <scheme val="none"/>
      </font>
    </dxf>
    <dxf>
      <font>
        <strike val="0"/>
        <outline val="0"/>
        <shadow val="0"/>
        <vertAlign val="baseline"/>
        <sz val="10"/>
        <name val="Trebuchet MS"/>
        <family val="2"/>
        <scheme val="none"/>
      </font>
      <numFmt numFmtId="30" formatCode="@"/>
      <fill>
        <patternFill patternType="solid">
          <fgColor indexed="64"/>
          <bgColor theme="9" tint="0.59999389629810485"/>
        </patternFill>
      </fill>
      <protection locked="0" hidden="0"/>
    </dxf>
    <dxf>
      <font>
        <b val="0"/>
        <i val="0"/>
        <strike val="0"/>
        <condense val="0"/>
        <extend val="0"/>
        <outline val="0"/>
        <shadow val="0"/>
        <u val="none"/>
        <vertAlign val="baseline"/>
        <sz val="10"/>
        <color theme="1"/>
        <name val="Trebuchet MS"/>
        <family val="2"/>
        <scheme val="none"/>
      </font>
      <alignment horizontal="general" vertical="bottom" textRotation="0" wrapText="1" indent="0" justifyLastLine="0" shrinkToFit="0" readingOrder="0"/>
    </dxf>
    <dxf>
      <font>
        <strike val="0"/>
        <outline val="0"/>
        <shadow val="0"/>
        <vertAlign val="baseline"/>
        <sz val="10"/>
        <name val="Trebuchet MS"/>
        <family val="2"/>
        <scheme val="none"/>
      </font>
      <numFmt numFmtId="30" formatCode="@"/>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bottom/>
        <vertical/>
        <horizontal/>
      </border>
      <protection locked="0" hidden="0"/>
    </dxf>
    <dxf>
      <font>
        <strike val="0"/>
        <outline val="0"/>
        <shadow val="0"/>
        <vertAlign val="baseline"/>
        <sz val="10"/>
        <name val="Trebuchet MS"/>
        <family val="2"/>
        <scheme val="none"/>
      </font>
      <protection locked="1" hidden="0"/>
    </dxf>
    <dxf>
      <font>
        <strike val="0"/>
        <outline val="0"/>
        <shadow val="0"/>
        <vertAlign val="baseline"/>
        <sz val="10"/>
        <name val="Trebuchet MS"/>
        <family val="2"/>
        <scheme val="none"/>
      </font>
      <protection locked="0" hidden="0"/>
    </dxf>
    <dxf>
      <font>
        <strike val="0"/>
        <outline val="0"/>
        <shadow val="0"/>
        <vertAlign val="baseline"/>
        <sz val="10"/>
        <name val="Trebuchet MS"/>
        <family val="2"/>
        <scheme val="none"/>
      </font>
      <protection locked="1" hidden="0"/>
    </dxf>
    <dxf>
      <fill>
        <patternFill>
          <bgColor theme="0"/>
        </patternFill>
      </fill>
    </dxf>
    <dxf>
      <fill>
        <patternFill>
          <bgColor theme="4"/>
        </patternFill>
      </fill>
    </dxf>
  </dxfs>
  <tableStyles count="1" defaultTableStyle="TableStyleMedium2" defaultPivotStyle="PivotStyleLight16">
    <tableStyle name="Tabelstijl 1" pivot="0" count="2" xr9:uid="{D1A79D54-62B5-451B-84E3-8D5AAD30CC1C}">
      <tableStyleElement type="wholeTable" dxfId="413"/>
      <tableStyleElement type="firstColumnStripe" dxfId="412"/>
    </tableStyle>
  </tableStyles>
  <colors>
    <mruColors>
      <color rgb="FF8DCCBD"/>
      <color rgb="FF697DBB"/>
      <color rgb="FF004A99"/>
      <color rgb="FFFCE500"/>
      <color rgb="FFFF6666"/>
      <color rgb="FF4D8C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powerPivotData" Target="model/item.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jpeg"/><Relationship Id="rId1" Type="http://schemas.openxmlformats.org/officeDocument/2006/relationships/hyperlink" Target="#Lijsten!A1"/><Relationship Id="rId4" Type="http://schemas.openxmlformats.org/officeDocument/2006/relationships/image" Target="../media/image3.sv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structie!A1"/></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structie!A1"/></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structie!A1"/></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structie!A1"/></Relationships>
</file>

<file path=xl/drawings/_rels/drawing6.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structie!A1"/></Relationships>
</file>

<file path=xl/drawings/_rels/drawing7.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structie!A1"/></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structie!A1"/></Relationships>
</file>

<file path=xl/drawings/drawing1.xml><?xml version="1.0" encoding="utf-8"?>
<xdr:wsDr xmlns:xdr="http://schemas.openxmlformats.org/drawingml/2006/spreadsheetDrawing" xmlns:a="http://schemas.openxmlformats.org/drawingml/2006/main">
  <xdr:twoCellAnchor>
    <xdr:from>
      <xdr:col>1</xdr:col>
      <xdr:colOff>1</xdr:colOff>
      <xdr:row>3</xdr:row>
      <xdr:rowOff>190499</xdr:rowOff>
    </xdr:from>
    <xdr:to>
      <xdr:col>11</xdr:col>
      <xdr:colOff>600076</xdr:colOff>
      <xdr:row>23</xdr:row>
      <xdr:rowOff>85725</xdr:rowOff>
    </xdr:to>
    <xdr:sp macro="" textlink="">
      <xdr:nvSpPr>
        <xdr:cNvPr id="2" name="Tekstvak 1">
          <a:extLst>
            <a:ext uri="{FF2B5EF4-FFF2-40B4-BE49-F238E27FC236}">
              <a16:creationId xmlns:a16="http://schemas.microsoft.com/office/drawing/2014/main" id="{676BBCD1-DD5B-4C2D-9DE2-5CCCA4EB1F0F}"/>
            </a:ext>
          </a:extLst>
        </xdr:cNvPr>
        <xdr:cNvSpPr txBox="1"/>
      </xdr:nvSpPr>
      <xdr:spPr>
        <a:xfrm>
          <a:off x="180976" y="838199"/>
          <a:ext cx="10763250" cy="3705226"/>
        </a:xfrm>
        <a:prstGeom prst="rect">
          <a:avLst/>
        </a:prstGeom>
        <a:solidFill>
          <a:schemeClr val="tx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b="1">
              <a:solidFill>
                <a:schemeClr val="bg1"/>
              </a:solidFill>
              <a:latin typeface="Trebuchet MS" panose="020B0603020202020204" pitchFamily="34" charset="0"/>
            </a:rPr>
            <a:t>Introductie</a:t>
          </a:r>
        </a:p>
        <a:p>
          <a:pPr algn="l"/>
          <a:r>
            <a:rPr lang="nl-NL" sz="1000">
              <a:solidFill>
                <a:schemeClr val="bg1"/>
              </a:solidFill>
              <a:latin typeface="Trebuchet MS" panose="020B0603020202020204" pitchFamily="34" charset="0"/>
            </a:rPr>
            <a:t>Dit begrotingsformat</a:t>
          </a:r>
          <a:r>
            <a:rPr lang="nl-NL" sz="1000" baseline="0">
              <a:solidFill>
                <a:schemeClr val="bg1"/>
              </a:solidFill>
              <a:latin typeface="Trebuchet MS" panose="020B0603020202020204" pitchFamily="34" charset="0"/>
            </a:rPr>
            <a:t> ondersteunt u bij het aanvragen </a:t>
          </a:r>
          <a:r>
            <a:rPr lang="nl-NL" sz="1000">
              <a:solidFill>
                <a:schemeClr val="bg1"/>
              </a:solidFill>
              <a:latin typeface="Trebuchet MS" panose="020B0603020202020204" pitchFamily="34" charset="0"/>
            </a:rPr>
            <a:t>van subsidie. Het</a:t>
          </a:r>
          <a:r>
            <a:rPr lang="nl-NL" sz="1000" baseline="0">
              <a:solidFill>
                <a:schemeClr val="bg1"/>
              </a:solidFill>
              <a:latin typeface="Trebuchet MS" panose="020B0603020202020204" pitchFamily="34" charset="0"/>
            </a:rPr>
            <a:t> ingevulde format geeft inzicht in de kosten zoals u die voorstelt. Wij adviseren u dit format te gebruiken, omdat de ervaring leert dat dit het aantal vragen in de technische toets vermindert. Hiermee verkort de doorlooptijd van het aanvraagtraject. Het is van belang dat de gegevens uit deze begroting overeenkomen met de gegevens die u invult in het webportaal bij indiening van de aanvraag. </a:t>
          </a:r>
        </a:p>
        <a:p>
          <a:endParaRPr lang="nl-NL" sz="1000" baseline="0">
            <a:solidFill>
              <a:schemeClr val="bg1"/>
            </a:solidFill>
            <a:latin typeface="Trebuchet MS" panose="020B0603020202020204" pitchFamily="34" charset="0"/>
          </a:endParaRPr>
        </a:p>
        <a:p>
          <a:r>
            <a:rPr lang="nl-NL" sz="1000" baseline="0">
              <a:solidFill>
                <a:schemeClr val="bg1"/>
              </a:solidFill>
              <a:latin typeface="Trebuchet MS" panose="020B0603020202020204" pitchFamily="34" charset="0"/>
            </a:rPr>
            <a:t>Op de tabbladen zijn toelichtingen aanwezig. Vul per regel de </a:t>
          </a:r>
          <a:r>
            <a:rPr lang="nl-NL" sz="1000" baseline="0">
              <a:solidFill>
                <a:schemeClr val="accent6">
                  <a:lumMod val="20000"/>
                  <a:lumOff val="80000"/>
                </a:schemeClr>
              </a:solidFill>
              <a:latin typeface="Trebuchet MS" panose="020B0603020202020204" pitchFamily="34" charset="0"/>
            </a:rPr>
            <a:t>lichtgroen gekleurde cellen</a:t>
          </a:r>
          <a:r>
            <a:rPr lang="nl-NL" sz="1000" baseline="0">
              <a:solidFill>
                <a:schemeClr val="bg1"/>
              </a:solidFill>
              <a:latin typeface="Trebuchet MS" panose="020B0603020202020204" pitchFamily="34" charset="0"/>
            </a:rPr>
            <a:t> in en laat geen regels open tussen de ingevulde cellen. Wanneer een cel </a:t>
          </a:r>
          <a:r>
            <a:rPr lang="nl-NL" sz="1000" baseline="0">
              <a:solidFill>
                <a:schemeClr val="accent6">
                  <a:lumMod val="40000"/>
                  <a:lumOff val="60000"/>
                </a:schemeClr>
              </a:solidFill>
              <a:latin typeface="Trebuchet MS" panose="020B0603020202020204" pitchFamily="34" charset="0"/>
            </a:rPr>
            <a:t>een donkergroene kleur </a:t>
          </a:r>
          <a:r>
            <a:rPr lang="nl-NL" sz="1000" baseline="0">
              <a:solidFill>
                <a:schemeClr val="bg1"/>
              </a:solidFill>
              <a:latin typeface="Trebuchet MS" panose="020B0603020202020204" pitchFamily="34" charset="0"/>
            </a:rPr>
            <a:t>heeft kunt u kiezen uit een lijst door op het pijltje naast de cel te klikken.</a:t>
          </a:r>
          <a:br>
            <a:rPr lang="nl-NL" sz="1000" baseline="0">
              <a:solidFill>
                <a:schemeClr val="bg1"/>
              </a:solidFill>
              <a:latin typeface="Trebuchet MS" panose="020B0603020202020204" pitchFamily="34" charset="0"/>
            </a:rPr>
          </a:br>
          <a:br>
            <a:rPr lang="nl-NL" sz="1000" baseline="0">
              <a:solidFill>
                <a:schemeClr val="bg1"/>
              </a:solidFill>
              <a:latin typeface="Trebuchet MS" panose="020B0603020202020204" pitchFamily="34" charset="0"/>
            </a:rPr>
          </a:br>
          <a:r>
            <a:rPr lang="nl-NL" sz="1000" b="1" baseline="0">
              <a:solidFill>
                <a:schemeClr val="bg1"/>
              </a:solidFill>
              <a:latin typeface="Trebuchet MS" panose="020B0603020202020204" pitchFamily="34" charset="0"/>
            </a:rPr>
            <a:t>Stappenplan voor invullen format</a:t>
          </a:r>
          <a:br>
            <a:rPr lang="nl-NL" sz="1000" baseline="0">
              <a:solidFill>
                <a:schemeClr val="bg1"/>
              </a:solidFill>
              <a:latin typeface="Trebuchet MS" panose="020B0603020202020204" pitchFamily="34" charset="0"/>
            </a:rPr>
          </a:br>
          <a:r>
            <a:rPr lang="nl-NL" sz="1000" baseline="0">
              <a:solidFill>
                <a:schemeClr val="bg1"/>
              </a:solidFill>
              <a:latin typeface="Trebuchet MS" panose="020B0603020202020204" pitchFamily="34" charset="0"/>
            </a:rPr>
            <a:t>1) Geef in het tabblad "</a:t>
          </a:r>
          <a:r>
            <a:rPr lang="nl-NL" sz="1000" baseline="0">
              <a:solidFill>
                <a:srgbClr val="FF6666"/>
              </a:solidFill>
              <a:latin typeface="Trebuchet MS" panose="020B0603020202020204" pitchFamily="34" charset="0"/>
            </a:rPr>
            <a:t>Aanvrager</a:t>
          </a:r>
          <a:r>
            <a:rPr lang="nl-NL" sz="1000" baseline="0">
              <a:solidFill>
                <a:schemeClr val="bg1"/>
              </a:solidFill>
              <a:latin typeface="Trebuchet MS" panose="020B0603020202020204" pitchFamily="34" charset="0"/>
            </a:rPr>
            <a:t>" aan welke partij het project gaat uitvoeren.</a:t>
          </a:r>
          <a:br>
            <a:rPr lang="nl-NL" sz="1000" baseline="0">
              <a:solidFill>
                <a:schemeClr val="bg1"/>
              </a:solidFill>
              <a:latin typeface="Trebuchet MS" panose="020B0603020202020204" pitchFamily="34" charset="0"/>
            </a:rPr>
          </a:br>
          <a:r>
            <a:rPr lang="nl-NL" sz="1000" baseline="0">
              <a:solidFill>
                <a:schemeClr val="bg1"/>
              </a:solidFill>
              <a:latin typeface="Trebuchet MS" panose="020B0603020202020204" pitchFamily="34" charset="0"/>
            </a:rPr>
            <a:t>2)</a:t>
          </a:r>
          <a:r>
            <a:rPr lang="nl-NL" sz="1000" baseline="0">
              <a:solidFill>
                <a:schemeClr val="bg1"/>
              </a:solidFill>
              <a:latin typeface="Trebuchet MS" panose="020B0603020202020204" pitchFamily="34" charset="0"/>
              <a:ea typeface="+mn-ea"/>
              <a:cs typeface="+mn-cs"/>
            </a:rPr>
            <a:t> Geef in het tabblad "</a:t>
          </a:r>
          <a:r>
            <a:rPr lang="nl-NL" sz="1000" baseline="0">
              <a:solidFill>
                <a:srgbClr val="FCE500"/>
              </a:solidFill>
              <a:latin typeface="Trebuchet MS" panose="020B0603020202020204" pitchFamily="34" charset="0"/>
              <a:ea typeface="+mn-ea"/>
              <a:cs typeface="+mn-cs"/>
            </a:rPr>
            <a:t>Werkpakketten</a:t>
          </a:r>
          <a:r>
            <a:rPr lang="nl-NL" sz="1000" baseline="0">
              <a:solidFill>
                <a:schemeClr val="bg1"/>
              </a:solidFill>
              <a:latin typeface="Trebuchet MS" panose="020B0603020202020204" pitchFamily="34" charset="0"/>
              <a:ea typeface="+mn-ea"/>
              <a:cs typeface="+mn-cs"/>
            </a:rPr>
            <a:t>" aan uit welke werkpakketten uw project bestaat.</a:t>
          </a:r>
        </a:p>
        <a:p>
          <a:r>
            <a:rPr lang="nl-NL" sz="1000" baseline="0">
              <a:solidFill>
                <a:schemeClr val="bg1"/>
              </a:solidFill>
              <a:latin typeface="Trebuchet MS" panose="020B0603020202020204" pitchFamily="34" charset="0"/>
              <a:ea typeface="+mn-ea"/>
              <a:cs typeface="+mn-cs"/>
            </a:rPr>
            <a:t>3) Geef in het tabblad "</a:t>
          </a:r>
          <a:r>
            <a:rPr lang="nl-NL" sz="1000" baseline="0">
              <a:solidFill>
                <a:srgbClr val="8DCCBD"/>
              </a:solidFill>
              <a:latin typeface="Trebuchet MS" panose="020B0603020202020204" pitchFamily="34" charset="0"/>
              <a:ea typeface="+mn-ea"/>
              <a:cs typeface="+mn-cs"/>
            </a:rPr>
            <a:t>Activiteiten</a:t>
          </a:r>
          <a:r>
            <a:rPr lang="nl-NL" sz="1000" baseline="0">
              <a:solidFill>
                <a:schemeClr val="bg1"/>
              </a:solidFill>
              <a:latin typeface="Trebuchet MS" panose="020B0603020202020204" pitchFamily="34" charset="0"/>
              <a:ea typeface="+mn-ea"/>
              <a:cs typeface="+mn-cs"/>
            </a:rPr>
            <a:t>" per werkpakket aan welke activiteiten u gaat uitvoeren. </a:t>
          </a:r>
        </a:p>
        <a:p>
          <a:r>
            <a:rPr lang="nl-NL" sz="1000" baseline="0">
              <a:solidFill>
                <a:schemeClr val="bg1"/>
              </a:solidFill>
              <a:latin typeface="Trebuchet MS" panose="020B0603020202020204" pitchFamily="34" charset="0"/>
              <a:ea typeface="+mn-ea"/>
              <a:cs typeface="+mn-cs"/>
            </a:rPr>
            <a:t>4) Geef in het tabblad "</a:t>
          </a:r>
          <a:r>
            <a:rPr lang="nl-NL" sz="1000" baseline="0">
              <a:solidFill>
                <a:srgbClr val="697DBB"/>
              </a:solidFill>
              <a:latin typeface="Trebuchet MS" panose="020B0603020202020204" pitchFamily="34" charset="0"/>
              <a:ea typeface="+mn-ea"/>
              <a:cs typeface="+mn-cs"/>
            </a:rPr>
            <a:t>Kosten</a:t>
          </a:r>
          <a:r>
            <a:rPr lang="nl-NL" sz="1000" baseline="0">
              <a:solidFill>
                <a:schemeClr val="bg1"/>
              </a:solidFill>
              <a:latin typeface="Trebuchet MS" panose="020B0603020202020204" pitchFamily="34" charset="0"/>
              <a:ea typeface="+mn-ea"/>
              <a:cs typeface="+mn-cs"/>
            </a:rPr>
            <a:t>" per activiteit aan welke kosten u hiervoor maakt. </a:t>
          </a:r>
        </a:p>
        <a:p>
          <a:r>
            <a:rPr lang="nl-NL" sz="1000" baseline="0">
              <a:solidFill>
                <a:schemeClr val="bg1"/>
              </a:solidFill>
              <a:latin typeface="Trebuchet MS" panose="020B0603020202020204" pitchFamily="34" charset="0"/>
              <a:ea typeface="+mn-ea"/>
              <a:cs typeface="+mn-cs"/>
            </a:rPr>
            <a:t>    Maak voor begrote uuurtarieven gebruik van het hulpblad "</a:t>
          </a:r>
          <a:r>
            <a:rPr lang="nl-NL" sz="1000" baseline="0">
              <a:solidFill>
                <a:srgbClr val="697DBB"/>
              </a:solidFill>
              <a:latin typeface="Trebuchet MS" panose="020B0603020202020204" pitchFamily="34" charset="0"/>
              <a:ea typeface="+mn-ea"/>
              <a:cs typeface="+mn-cs"/>
            </a:rPr>
            <a:t>Uurtarieven</a:t>
          </a:r>
          <a:r>
            <a:rPr lang="nl-NL" sz="1000" baseline="0">
              <a:solidFill>
                <a:schemeClr val="bg1"/>
              </a:solidFill>
              <a:latin typeface="Trebuchet MS" panose="020B0603020202020204" pitchFamily="34" charset="0"/>
              <a:ea typeface="+mn-ea"/>
              <a:cs typeface="+mn-cs"/>
            </a:rPr>
            <a:t>".</a:t>
          </a:r>
        </a:p>
        <a:p>
          <a:r>
            <a:rPr lang="nl-NL" sz="1000" baseline="0">
              <a:solidFill>
                <a:schemeClr val="bg1"/>
              </a:solidFill>
              <a:latin typeface="Trebuchet MS" panose="020B0603020202020204" pitchFamily="34" charset="0"/>
              <a:ea typeface="+mn-ea"/>
              <a:cs typeface="+mn-cs"/>
            </a:rPr>
            <a:t>5) Kijk in het tabblad "</a:t>
          </a:r>
          <a:r>
            <a:rPr lang="nl-NL" sz="1000" baseline="0">
              <a:solidFill>
                <a:srgbClr val="004A99"/>
              </a:solidFill>
              <a:latin typeface="Trebuchet MS" panose="020B0603020202020204" pitchFamily="34" charset="0"/>
              <a:ea typeface="+mn-ea"/>
              <a:cs typeface="+mn-cs"/>
            </a:rPr>
            <a:t>Begroting</a:t>
          </a:r>
          <a:r>
            <a:rPr lang="nl-NL" sz="1000" baseline="0">
              <a:solidFill>
                <a:schemeClr val="bg1"/>
              </a:solidFill>
              <a:latin typeface="Trebuchet MS" panose="020B0603020202020204" pitchFamily="34" charset="0"/>
              <a:ea typeface="+mn-ea"/>
              <a:cs typeface="+mn-cs"/>
            </a:rPr>
            <a:t>" voor een overzicht van de begrote kosten per werkpakket en kostensoort. </a:t>
          </a:r>
        </a:p>
        <a:p>
          <a:endParaRPr lang="nl-NL" sz="1000" baseline="0">
            <a:solidFill>
              <a:schemeClr val="bg1"/>
            </a:solidFill>
            <a:latin typeface="Trebuchet MS" panose="020B0603020202020204" pitchFamily="34" charset="0"/>
            <a:ea typeface="+mn-ea"/>
            <a:cs typeface="+mn-cs"/>
          </a:endParaRPr>
        </a:p>
        <a:p>
          <a:endParaRPr lang="nl-NL" sz="1000" b="1" baseline="0">
            <a:solidFill>
              <a:schemeClr val="bg1"/>
            </a:solidFill>
            <a:latin typeface="Trebuchet MS" panose="020B0603020202020204" pitchFamily="34" charset="0"/>
          </a:endParaRPr>
        </a:p>
        <a:p>
          <a:r>
            <a:rPr lang="nl-NL" sz="1000" b="1" baseline="0">
              <a:solidFill>
                <a:srgbClr val="FF0000"/>
              </a:solidFill>
              <a:latin typeface="Trebuchet MS" panose="020B0603020202020204" pitchFamily="34" charset="0"/>
            </a:rPr>
            <a:t>Disclaimer</a:t>
          </a:r>
          <a:endParaRPr lang="nl-NL" sz="1000" baseline="0">
            <a:solidFill>
              <a:srgbClr val="FF0000"/>
            </a:solidFill>
            <a:latin typeface="Trebuchet MS" panose="020B0603020202020204" pitchFamily="34" charset="0"/>
          </a:endParaRPr>
        </a:p>
        <a:p>
          <a:r>
            <a:rPr lang="nl-NL" sz="1000" u="none" baseline="0">
              <a:solidFill>
                <a:schemeClr val="bg1"/>
              </a:solidFill>
              <a:latin typeface="Trebuchet MS" panose="020B0603020202020204" pitchFamily="34" charset="0"/>
            </a:rPr>
            <a:t>Dit format is een hulpmiddel bij het opstellen van uw aanvraag. Aan het format kunnen geen rechten worden ontleend. De beoordeling over de juistheid en volledigheid van de ingevulde gegevens ligt bij de subsidieverstrekker. De subsidieverstrekker toetst de validiteit en subsidiabiliteit op basis van de ingevulde gegevens. Dit kan mogelijk tot aanpassing leiden.</a:t>
          </a:r>
        </a:p>
      </xdr:txBody>
    </xdr:sp>
    <xdr:clientData/>
  </xdr:twoCellAnchor>
  <xdr:twoCellAnchor editAs="oneCell">
    <xdr:from>
      <xdr:col>7</xdr:col>
      <xdr:colOff>333375</xdr:colOff>
      <xdr:row>0</xdr:row>
      <xdr:rowOff>47625</xdr:rowOff>
    </xdr:from>
    <xdr:to>
      <xdr:col>11</xdr:col>
      <xdr:colOff>504826</xdr:colOff>
      <xdr:row>3</xdr:row>
      <xdr:rowOff>129689</xdr:rowOff>
    </xdr:to>
    <xdr:pic>
      <xdr:nvPicPr>
        <xdr:cNvPr id="3" name="Afbeelding 2" descr="Logo Europese Unie - Medegefinancierd door de Europese Unie">
          <a:hlinkClick xmlns:r="http://schemas.openxmlformats.org/officeDocument/2006/relationships" r:id="rId1"/>
          <a:extLst>
            <a:ext uri="{FF2B5EF4-FFF2-40B4-BE49-F238E27FC236}">
              <a16:creationId xmlns:a16="http://schemas.microsoft.com/office/drawing/2014/main" id="{ECA414A0-8775-43B5-A32C-4030E51A712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86975" y="47625"/>
          <a:ext cx="3781426" cy="729764"/>
        </a:xfrm>
        <a:prstGeom prst="rect">
          <a:avLst/>
        </a:prstGeom>
      </xdr:spPr>
    </xdr:pic>
    <xdr:clientData/>
  </xdr:twoCellAnchor>
  <xdr:twoCellAnchor editAs="oneCell">
    <xdr:from>
      <xdr:col>7</xdr:col>
      <xdr:colOff>219075</xdr:colOff>
      <xdr:row>24</xdr:row>
      <xdr:rowOff>0</xdr:rowOff>
    </xdr:from>
    <xdr:to>
      <xdr:col>8</xdr:col>
      <xdr:colOff>19050</xdr:colOff>
      <xdr:row>26</xdr:row>
      <xdr:rowOff>28575</xdr:rowOff>
    </xdr:to>
    <xdr:pic>
      <xdr:nvPicPr>
        <xdr:cNvPr id="5" name="Graphic 4" descr="Informatie met effen opvulling">
          <a:extLst>
            <a:ext uri="{FF2B5EF4-FFF2-40B4-BE49-F238E27FC236}">
              <a16:creationId xmlns:a16="http://schemas.microsoft.com/office/drawing/2014/main" id="{1D65552C-1FD8-7EEC-C58A-A0AE7600F7C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9544050" y="4171950"/>
          <a:ext cx="409575" cy="4095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0</xdr:row>
      <xdr:rowOff>180975</xdr:rowOff>
    </xdr:to>
    <xdr:pic>
      <xdr:nvPicPr>
        <xdr:cNvPr id="3" name="Graphic 2" descr="Informatie met effen opvulling">
          <a:hlinkClick xmlns:r="http://schemas.openxmlformats.org/officeDocument/2006/relationships" r:id="rId1" tooltip="Instructie"/>
          <a:extLst>
            <a:ext uri="{FF2B5EF4-FFF2-40B4-BE49-F238E27FC236}">
              <a16:creationId xmlns:a16="http://schemas.microsoft.com/office/drawing/2014/main" id="{8C5A99A0-498F-E5F0-1F7F-EBF729A2BC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180975"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0</xdr:row>
      <xdr:rowOff>180975</xdr:rowOff>
    </xdr:to>
    <xdr:pic>
      <xdr:nvPicPr>
        <xdr:cNvPr id="2" name="Graphic 1" descr="Informatie met effen opvulling">
          <a:hlinkClick xmlns:r="http://schemas.openxmlformats.org/officeDocument/2006/relationships" r:id="rId1" tooltip="Instructie"/>
          <a:extLst>
            <a:ext uri="{FF2B5EF4-FFF2-40B4-BE49-F238E27FC236}">
              <a16:creationId xmlns:a16="http://schemas.microsoft.com/office/drawing/2014/main" id="{7CDD2DB7-7CFE-4B2D-88AC-98E745BFF8F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180975"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0</xdr:row>
      <xdr:rowOff>180975</xdr:rowOff>
    </xdr:to>
    <xdr:pic>
      <xdr:nvPicPr>
        <xdr:cNvPr id="2" name="Graphic 1" descr="Informatie met effen opvulling">
          <a:hlinkClick xmlns:r="http://schemas.openxmlformats.org/officeDocument/2006/relationships" r:id="rId1" tooltip="Instructie"/>
          <a:extLst>
            <a:ext uri="{FF2B5EF4-FFF2-40B4-BE49-F238E27FC236}">
              <a16:creationId xmlns:a16="http://schemas.microsoft.com/office/drawing/2014/main" id="{3171CD42-6BCD-410E-86B9-2651CCBB5D5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180975"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0</xdr:row>
      <xdr:rowOff>180975</xdr:rowOff>
    </xdr:to>
    <xdr:pic>
      <xdr:nvPicPr>
        <xdr:cNvPr id="2" name="Graphic 1" descr="Informatie met effen opvulling">
          <a:hlinkClick xmlns:r="http://schemas.openxmlformats.org/officeDocument/2006/relationships" r:id="rId1" tooltip="Instructie"/>
          <a:extLst>
            <a:ext uri="{FF2B5EF4-FFF2-40B4-BE49-F238E27FC236}">
              <a16:creationId xmlns:a16="http://schemas.microsoft.com/office/drawing/2014/main" id="{A6A72172-A7B4-40FF-A33E-45A75D0A550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180975"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0</xdr:row>
      <xdr:rowOff>180975</xdr:rowOff>
    </xdr:to>
    <xdr:pic>
      <xdr:nvPicPr>
        <xdr:cNvPr id="2" name="Graphic 1" descr="Informatie met effen opvulling">
          <a:hlinkClick xmlns:r="http://schemas.openxmlformats.org/officeDocument/2006/relationships" r:id="rId1" tooltip="Instructie"/>
          <a:extLst>
            <a:ext uri="{FF2B5EF4-FFF2-40B4-BE49-F238E27FC236}">
              <a16:creationId xmlns:a16="http://schemas.microsoft.com/office/drawing/2014/main" id="{19F92DB0-89AC-49CD-8F2C-1C082851FB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180975"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0</xdr:row>
      <xdr:rowOff>180975</xdr:rowOff>
    </xdr:to>
    <xdr:pic>
      <xdr:nvPicPr>
        <xdr:cNvPr id="2" name="Graphic 1" descr="Informatie met effen opvulling">
          <a:hlinkClick xmlns:r="http://schemas.openxmlformats.org/officeDocument/2006/relationships" r:id="rId1" tooltip="Instructie"/>
          <a:extLst>
            <a:ext uri="{FF2B5EF4-FFF2-40B4-BE49-F238E27FC236}">
              <a16:creationId xmlns:a16="http://schemas.microsoft.com/office/drawing/2014/main" id="{3BACA6B3-5B64-4278-8F24-96E16E61844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180975" cy="180975"/>
        </a:xfrm>
        <a:prstGeom prst="rect">
          <a:avLst/>
        </a:prstGeom>
      </xdr:spPr>
    </xdr:pic>
    <xdr:clientData/>
  </xdr:twoCellAnchor>
  <xdr:twoCellAnchor editAs="oneCell">
    <xdr:from>
      <xdr:col>52</xdr:col>
      <xdr:colOff>0</xdr:colOff>
      <xdr:row>0</xdr:row>
      <xdr:rowOff>0</xdr:rowOff>
    </xdr:from>
    <xdr:to>
      <xdr:col>16384</xdr:col>
      <xdr:colOff>180975</xdr:colOff>
      <xdr:row>0</xdr:row>
      <xdr:rowOff>180975</xdr:rowOff>
    </xdr:to>
    <xdr:pic>
      <xdr:nvPicPr>
        <xdr:cNvPr id="3" name="Graphic 2" descr="Informatie met effen opvulling">
          <a:hlinkClick xmlns:r="http://schemas.openxmlformats.org/officeDocument/2006/relationships" r:id="rId1" tooltip="Instructie"/>
          <a:extLst>
            <a:ext uri="{FF2B5EF4-FFF2-40B4-BE49-F238E27FC236}">
              <a16:creationId xmlns:a16="http://schemas.microsoft.com/office/drawing/2014/main" id="{BA04E00B-2D52-4D3F-B459-1061E0345A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50975" y="0"/>
          <a:ext cx="180975" cy="180975"/>
        </a:xfrm>
        <a:prstGeom prst="rect">
          <a:avLst/>
        </a:prstGeom>
      </xdr:spPr>
    </xdr:pic>
    <xdr:clientData/>
  </xdr:twoCellAnchor>
  <xdr:twoCellAnchor editAs="oneCell">
    <xdr:from>
      <xdr:col>104</xdr:col>
      <xdr:colOff>0</xdr:colOff>
      <xdr:row>0</xdr:row>
      <xdr:rowOff>0</xdr:rowOff>
    </xdr:from>
    <xdr:to>
      <xdr:col>16384</xdr:col>
      <xdr:colOff>180975</xdr:colOff>
      <xdr:row>0</xdr:row>
      <xdr:rowOff>180975</xdr:rowOff>
    </xdr:to>
    <xdr:pic>
      <xdr:nvPicPr>
        <xdr:cNvPr id="4" name="Graphic 3" descr="Informatie met effen opvulling">
          <a:hlinkClick xmlns:r="http://schemas.openxmlformats.org/officeDocument/2006/relationships" r:id="rId1" tooltip="Instructie"/>
          <a:extLst>
            <a:ext uri="{FF2B5EF4-FFF2-40B4-BE49-F238E27FC236}">
              <a16:creationId xmlns:a16="http://schemas.microsoft.com/office/drawing/2014/main" id="{55ECEEFA-8373-4C9A-AB2E-E3F8B2F7455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20900825" y="0"/>
          <a:ext cx="180975"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0</xdr:row>
      <xdr:rowOff>180975</xdr:rowOff>
    </xdr:to>
    <xdr:pic>
      <xdr:nvPicPr>
        <xdr:cNvPr id="3" name="Graphic 2" descr="Informatie met effen opvulling">
          <a:hlinkClick xmlns:r="http://schemas.openxmlformats.org/officeDocument/2006/relationships" r:id="rId1" tooltip="Instructie"/>
          <a:extLst>
            <a:ext uri="{FF2B5EF4-FFF2-40B4-BE49-F238E27FC236}">
              <a16:creationId xmlns:a16="http://schemas.microsoft.com/office/drawing/2014/main" id="{9D043A39-8998-48DA-8469-BD0D8187505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180975" cy="1809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0B6D1FC-D376-463F-824F-A7164B20E6F9}" name="Tbl.Projectpartners" displayName="Tbl.Projectpartners" ref="B8:G10" totalsRowCount="1" headerRowDxfId="411" dataDxfId="410" totalsRowDxfId="409">
  <autoFilter ref="B8:G9" xr:uid="{C0B6D1FC-D376-463F-824F-A7164B20E6F9}">
    <filterColumn colId="0" hiddenButton="1"/>
    <filterColumn colId="1" hiddenButton="1"/>
    <filterColumn colId="2" hiddenButton="1"/>
    <filterColumn colId="3" hiddenButton="1"/>
    <filterColumn colId="4" hiddenButton="1"/>
    <filterColumn colId="5" hiddenButton="1"/>
  </autoFilter>
  <tableColumns count="6">
    <tableColumn id="1" xr3:uid="{748F8F76-ED9F-48BC-A404-C0B45726241F}" name="Naam" dataDxfId="408" totalsRowDxfId="407"/>
    <tableColumn id="2" xr3:uid="{4F226E06-50BD-48D5-A9E5-3F2AB15801A0}" name="Soort organisatie" dataDxfId="406" totalsRowDxfId="405"/>
    <tableColumn id="3" xr3:uid="{2752FCB4-7C4B-4F19-BFD8-484E5A98B3A0}" name="Toelichting organisatie" dataDxfId="404" totalsRowDxfId="403"/>
    <tableColumn id="4" xr3:uid="{0A0A769F-2861-40D6-8067-8B78092A22DD}" name="Rechtsvorm" dataDxfId="402" totalsRowDxfId="401"/>
    <tableColumn id="5" xr3:uid="{41C0E192-BA46-47C4-B056-28537B9802DA}" name="Toelichting rechtsvorm" dataDxfId="400" totalsRowDxfId="399"/>
    <tableColumn id="9" xr3:uid="{5C4B2AFA-8112-435D-9832-1DCDBE901782}" name="BTW " dataDxfId="398" totalsRowDxfId="397"/>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F4D41AD-F52F-4F20-A092-9220C08D976E}" name="Tbl.Rechtsvorm" displayName="Tbl.Rechtsvorm" ref="M1:M21" totalsRowShown="0" headerRowDxfId="43" dataDxfId="41" headerRowBorderDxfId="42" tableBorderDxfId="40" totalsRowBorderDxfId="39">
  <autoFilter ref="M1:M21" xr:uid="{5F4D41AD-F52F-4F20-A092-9220C08D976E}">
    <filterColumn colId="0" hiddenButton="1"/>
  </autoFilter>
  <tableColumns count="1">
    <tableColumn id="1" xr3:uid="{09F02F4E-CC6E-431F-8CDB-F4F8DF143EDD}" name="Rechtsvorm" dataDxfId="38"/>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FBA4B08-25F8-4D66-B10C-9BCEEDA39CFB}" name="Tbl.Typemedewerker" displayName="Tbl.Typemedewerker" ref="O1:Q21" totalsRowShown="0" headerRowDxfId="37" dataDxfId="36">
  <autoFilter ref="O1:Q21" xr:uid="{3FBA4B08-25F8-4D66-B10C-9BCEEDA39CFB}">
    <filterColumn colId="0" hiddenButton="1"/>
    <filterColumn colId="1" hiddenButton="1"/>
    <filterColumn colId="2" hiddenButton="1"/>
  </autoFilter>
  <tableColumns count="3">
    <tableColumn id="1" xr3:uid="{C3EA2F72-83DB-4F4A-B303-FA850AE08515}" name="Type_projectmedewerker" dataDxfId="35"/>
    <tableColumn id="2" xr3:uid="{FCBE47A9-DA93-46E7-934C-21C0AD0F81A2}" name="Uurtarief" dataDxfId="34"/>
    <tableColumn id="3" xr3:uid="{C8954773-01CE-461D-8415-A3A0A2D6990C}" name="Kostensoort" dataDxfId="33" dataCellStyle="Valuta"/>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45A791E8-C8E1-4E8D-A2BE-8AD2670CC7FB}" name="Tbl.Berekeningen" displayName="Tbl.Berekeningen" ref="S1:T6" totalsRowShown="0" headerRowDxfId="32" dataDxfId="31">
  <autoFilter ref="S1:T6" xr:uid="{45A791E8-C8E1-4E8D-A2BE-8AD2670CC7FB}">
    <filterColumn colId="0" hiddenButton="1"/>
    <filterColumn colId="1" hiddenButton="1"/>
  </autoFilter>
  <tableColumns count="2">
    <tableColumn id="1" xr3:uid="{64B1DE82-C9A0-44F6-B924-5A50A5A6A54F}" name="Onderdeel" dataDxfId="30"/>
    <tableColumn id="2" xr3:uid="{443032F0-F25F-4E5A-AA8F-7AA76EB03117}" name="Rekeneenheid" dataDxfId="29" dataCellStyle="Procent"/>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AB85648-0220-432A-87D5-76F6B9C6C433}" name="Tbl.Afschrijvingseenheden" displayName="Tbl.Afschrijvingseenheden" ref="V1:V11" totalsRowShown="0" headerRowDxfId="28" dataDxfId="27">
  <autoFilter ref="V1:V11" xr:uid="{9AB85648-0220-432A-87D5-76F6B9C6C433}">
    <filterColumn colId="0" hiddenButton="1"/>
  </autoFilter>
  <tableColumns count="1">
    <tableColumn id="1" xr3:uid="{D8689604-9C2B-44FF-BCC8-128CD33FD123}" name="Afschrijvingseenheden" dataDxfId="26"/>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AE89264-F98D-46C7-9832-BF28887B210D}" name="Tbl.Berekeningswijze" displayName="Tbl.Berekeningswijze" ref="X1:X5" totalsRowShown="0" headerRowDxfId="25" dataDxfId="24">
  <autoFilter ref="X1:X5" xr:uid="{0AE89264-F98D-46C7-9832-BF28887B210D}">
    <filterColumn colId="0" hiddenButton="1"/>
  </autoFilter>
  <tableColumns count="1">
    <tableColumn id="1" xr3:uid="{6AFC52E9-3106-448C-BF79-7D6530ADFFFA}" name="Berekeningswijze" dataDxfId="23"/>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A3A982F-B715-4CC9-A195-4FCE2D679CF4}" name="Tbl.TypeFinanciering" displayName="Tbl.TypeFinanciering" ref="Z1:Z11" totalsRowShown="0" headerRowDxfId="22" dataDxfId="21">
  <autoFilter ref="Z1:Z11" xr:uid="{DA3A982F-B715-4CC9-A195-4FCE2D679CF4}"/>
  <tableColumns count="1">
    <tableColumn id="1" xr3:uid="{4F0588B7-7C78-48B4-8446-3E13B1968C58}" name="Type financiering" dataDxfId="20"/>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43D2277-6E02-4498-808E-9D1A3166AF63}" name="Tbl.Werkpakketten" displayName="Tbl.Werkpakketten" ref="B8:E19" totalsRowCount="1" headerRowDxfId="396" dataDxfId="395" totalsRowDxfId="394">
  <autoFilter ref="B8:E18" xr:uid="{843D2277-6E02-4498-808E-9D1A3166AF63}">
    <filterColumn colId="0" hiddenButton="1"/>
    <filterColumn colId="1" hiddenButton="1"/>
    <filterColumn colId="2" hiddenButton="1"/>
    <filterColumn colId="3" hiddenButton="1"/>
  </autoFilter>
  <tableColumns count="4">
    <tableColumn id="5" xr3:uid="{B2F06929-2091-4180-BDA5-DD6178935FA8}" name="Naam" totalsRowFunction="count" dataDxfId="393" totalsRowDxfId="392"/>
    <tableColumn id="2" xr3:uid="{C8646787-E7C1-4648-A493-032A12DFB952}" name="Omschrijving werkpakket" dataDxfId="391" totalsRowDxfId="390"/>
    <tableColumn id="6" xr3:uid="{F5355E26-CDFD-45CA-8729-30287CF28E53}" name="Werkpakketcode" dataDxfId="389" totalsRowDxfId="388"/>
    <tableColumn id="3" xr3:uid="{2FB03FD3-0FEC-481A-898E-1B0C32697FDC}" name="WPnr." totalsRowFunction="count" dataDxfId="387" totalsRowDxfId="386"/>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5A3FB8-4148-4CA2-BF8B-AB5BB995E980}" name="Tbl.Activiteiten" displayName="Tbl.Activiteiten" ref="B8:G108" totalsRowShown="0" headerRowDxfId="385" dataDxfId="384">
  <autoFilter ref="B8:G108" xr:uid="{575A3FB8-4148-4CA2-BF8B-AB5BB995E980}">
    <filterColumn colId="0" hiddenButton="1"/>
    <filterColumn colId="1" hiddenButton="1"/>
    <filterColumn colId="2" hiddenButton="1"/>
    <filterColumn colId="3" hiddenButton="1"/>
    <filterColumn colId="4" hiddenButton="1"/>
    <filterColumn colId="5" hiddenButton="1"/>
  </autoFilter>
  <tableColumns count="6">
    <tableColumn id="1" xr3:uid="{A6936458-88DE-409D-90B4-49F18E6B915E}" name="Werkpakketcode" dataDxfId="383"/>
    <tableColumn id="6" xr3:uid="{155F27A5-F327-40E1-820C-E223D3103C5A}" name="Werkpakketnaam" dataDxfId="382">
      <calculatedColumnFormula>IFERROR(_xlfn.XLOOKUP(Tbl.Activiteiten[[#This Row],[Werkpakketcode]],Tbl.Werkpakketten[Werkpakketcode],Tbl.Werkpakketten[Naam],"",,),"")</calculatedColumnFormula>
    </tableColumn>
    <tableColumn id="2" xr3:uid="{BA14316F-4D70-42B7-9DE0-7D008C81A532}" name="Activiteit" dataDxfId="381"/>
    <tableColumn id="3" xr3:uid="{DABA75A7-A888-4E19-BAC2-BE44F6902D27}" name="Omschrijving activiteit" dataDxfId="380"/>
    <tableColumn id="5" xr3:uid="{E110DA0B-46E3-462A-B5F6-678BEC9A5B32}" name="Activiteitcode" dataDxfId="379">
      <calculatedColumnFormula>_xlfn.CONCAT(Tbl.Activiteiten[[#This Row],[Werkpakketcode]]," - ",Tbl.Activiteiten[[#This Row],[Activiteit]])</calculatedColumnFormula>
    </tableColumn>
    <tableColumn id="4" xr3:uid="{F8CA7525-4BF6-4679-ADAD-9118B7846355}" name="Anr." dataDxfId="378"/>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4676896-C3F3-430E-9029-5B4C5F743CF9}" name="Tbl.Uurtarief" displayName="Tbl.Uurtarief" ref="B8:N58" totalsRowShown="0" headerRowDxfId="377" dataDxfId="376">
  <tableColumns count="13">
    <tableColumn id="6" xr3:uid="{44DDF9C3-C02A-4455-B80B-804E560B981F}" name="Type projectmedewerker" dataDxfId="375"/>
    <tableColumn id="7" xr3:uid="{649AC994-535C-48B4-99A7-7F20505DFF8C}" name="Kostensoort" dataDxfId="374">
      <calculatedColumnFormula>_xlfn.XLOOKUP(Tbl.Uurtarief[[#This Row],[Type projectmedewerker]],Tbl.Typemedewerker[Type_projectmedewerker],Tbl.Typemedewerker[Kostensoort],"",,)</calculatedColumnFormula>
    </tableColumn>
    <tableColumn id="1" xr3:uid="{B743E3A0-BE53-4F93-9FB5-ECA2DA06334B}" name="Medewerker en/of functie" dataDxfId="373"/>
    <tableColumn id="8" xr3:uid="{F24AFF7D-0CDB-4DD8-9400-8FA17E3DE0BA}" name="Werkweek_x000a_o.b.v._x000a_fulltime" dataDxfId="372"/>
    <tableColumn id="9" xr3:uid="{CF8EE4A1-1BB8-4EF9-82F9-0CB85ECD6BCA}" name="Deeltijd-_x000a_factor" dataDxfId="371" dataCellStyle="Procent"/>
    <tableColumn id="2" xr3:uid="{FB7F0DA2-DA6E-4E46-8FBB-D2EC29123350}" name="Brutojaarloon_x000a_(excl.vakantiegeld)" dataDxfId="370"/>
    <tableColumn id="3" xr3:uid="{00303029-3BA0-4FD0-A9E2-134DEA9448C9}" name="Niet prestatie-gebonden uitkering" dataDxfId="369" dataCellStyle="Procent"/>
    <tableColumn id="4" xr3:uid="{05E8421A-04B8-432E-9847-F8DBDE3F4F23}" name="Uurtarief_x000a_loondienst" dataDxfId="368" dataCellStyle="Valuta">
      <calculatedColumnFormula>Tbl.Uurtarief[[#This Row],[Uurtarief
zonder
VKO]]</calculatedColumnFormula>
    </tableColumn>
    <tableColumn id="12" xr3:uid="{9C1AF6CB-C01C-404D-916E-F988D1710328}" name="Uurtarief_x000a_vast bedrag" dataDxfId="367" dataCellStyle="Valuta">
      <calculatedColumnFormula>IF(Tbl.Uurtarief[[#This Row],[Type projectmedewerker]]=Lijsten!$O$3,Lijsten!$P$3,"")</calculatedColumnFormula>
    </tableColumn>
    <tableColumn id="10" xr3:uid="{5044E1F7-ACB8-42ED-BCB5-BD471962B0DD}" name="Uurtarief_x000a_IKS" dataDxfId="366" dataCellStyle="Valuta"/>
    <tableColumn id="11" xr3:uid="{CF7C92FB-31CB-4FB6-9179-FE55717B46D4}" name="Uurtarief_x000a_Externe_x000a_inhuur" dataDxfId="365" dataCellStyle="Valuta"/>
    <tableColumn id="15" xr3:uid="{70A97877-3F88-451E-B5B3-78D0156E840F}" name="Uurtarief" dataDxfId="364">
      <calculatedColumnFormula>MAX(Tbl.Uurtarief[[#This Row],[Uurtarief
loondienst]:[Uurtarief
Externe
inhuur]])</calculatedColumnFormula>
    </tableColumn>
    <tableColumn id="5" xr3:uid="{E16996FF-E1C2-4C50-A4F3-CE840BE17FCD}" name="Uurtarief_x000a_zonder_x000a_VKO" dataDxfId="363">
      <calculatedColumnFormula>IFERROR(((Tbl.Uurtarief[[#This Row],[Brutojaarloon
(excl.vakantiegeld)]]+Tbl.Uurtarief[[#This Row],[Niet prestatie-gebonden uitkering]])*(1+Lijsten!$T$2))*(1+Lijsten!$T$3)/(Tbl.Uurtarief[[#This Row],[Werkweek
o.b.v.
fulltime]]/Lijsten!$T$5)/Lijsten!$T$4*Tbl.Uurtarief[[#This Row],[Deeltijd-
factor]],"")</calculatedColumnFormula>
    </tableColum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B31BEC3-D534-4A26-A2FE-08CA9AA2F068}" name="Tbl.Kosten" displayName="Tbl.Kosten" ref="B8:EQ259" totalsRowCount="1" headerRowDxfId="362" dataDxfId="361" totalsRowDxfId="360">
  <autoFilter ref="B8:EQ258" xr:uid="{6B31BEC3-D534-4A26-A2FE-08CA9AA2F06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filterColumn colId="69" hiddenButton="1"/>
    <filterColumn colId="70" hiddenButton="1"/>
    <filterColumn colId="71" hiddenButton="1"/>
    <filterColumn colId="72" hiddenButton="1"/>
    <filterColumn colId="73" hiddenButton="1"/>
    <filterColumn colId="74" hiddenButton="1"/>
    <filterColumn colId="75" hiddenButton="1"/>
    <filterColumn colId="76" hiddenButton="1"/>
    <filterColumn colId="77" hiddenButton="1"/>
    <filterColumn colId="78" hiddenButton="1"/>
    <filterColumn colId="79" hiddenButton="1"/>
    <filterColumn colId="80" hiddenButton="1"/>
    <filterColumn colId="81" hiddenButton="1"/>
    <filterColumn colId="82" hiddenButton="1"/>
    <filterColumn colId="83" hiddenButton="1"/>
    <filterColumn colId="84" hiddenButton="1"/>
    <filterColumn colId="85" hiddenButton="1"/>
    <filterColumn colId="86" hiddenButton="1"/>
    <filterColumn colId="87" hiddenButton="1"/>
    <filterColumn colId="88" hiddenButton="1"/>
    <filterColumn colId="89" hiddenButton="1"/>
    <filterColumn colId="90" hiddenButton="1"/>
    <filterColumn colId="91" hiddenButton="1"/>
    <filterColumn colId="92" hiddenButton="1"/>
    <filterColumn colId="93" hiddenButton="1"/>
    <filterColumn colId="94" hiddenButton="1"/>
    <filterColumn colId="95" hiddenButton="1"/>
    <filterColumn colId="96" hiddenButton="1"/>
    <filterColumn colId="97" hiddenButton="1"/>
    <filterColumn colId="98" hiddenButton="1"/>
    <filterColumn colId="99" hiddenButton="1"/>
    <filterColumn colId="100" hiddenButton="1"/>
    <filterColumn colId="101" hiddenButton="1"/>
    <filterColumn colId="102" hiddenButton="1"/>
    <filterColumn colId="103" hiddenButton="1"/>
    <filterColumn colId="104" hiddenButton="1"/>
    <filterColumn colId="105" hiddenButton="1"/>
    <filterColumn colId="106" hiddenButton="1"/>
    <filterColumn colId="107" hiddenButton="1"/>
    <filterColumn colId="108" hiddenButton="1"/>
    <filterColumn colId="109" hiddenButton="1"/>
    <filterColumn colId="110" hiddenButton="1"/>
    <filterColumn colId="111" hiddenButton="1"/>
    <filterColumn colId="112" hiddenButton="1"/>
    <filterColumn colId="113" hiddenButton="1"/>
    <filterColumn colId="114" hiddenButton="1"/>
    <filterColumn colId="115" hiddenButton="1"/>
    <filterColumn colId="116" hiddenButton="1"/>
    <filterColumn colId="117" hiddenButton="1"/>
    <filterColumn colId="118" hiddenButton="1"/>
    <filterColumn colId="119" hiddenButton="1"/>
    <filterColumn colId="120" hiddenButton="1"/>
    <filterColumn colId="121" hiddenButton="1"/>
    <filterColumn colId="122" hiddenButton="1"/>
    <filterColumn colId="123" hiddenButton="1"/>
    <filterColumn colId="124" hiddenButton="1"/>
    <filterColumn colId="125" hiddenButton="1"/>
    <filterColumn colId="126" hiddenButton="1"/>
    <filterColumn colId="127" hiddenButton="1"/>
    <filterColumn colId="128" hiddenButton="1"/>
    <filterColumn colId="129" hiddenButton="1"/>
    <filterColumn colId="130" hiddenButton="1"/>
    <filterColumn colId="131" hiddenButton="1"/>
    <filterColumn colId="132" hiddenButton="1"/>
    <filterColumn colId="133" hiddenButton="1"/>
    <filterColumn colId="134" hiddenButton="1"/>
    <filterColumn colId="135" hiddenButton="1"/>
    <filterColumn colId="136" hiddenButton="1"/>
    <filterColumn colId="137" hiddenButton="1"/>
    <filterColumn colId="138" hiddenButton="1"/>
    <filterColumn colId="139" hiddenButton="1"/>
    <filterColumn colId="140" hiddenButton="1"/>
    <filterColumn colId="141" hiddenButton="1"/>
    <filterColumn colId="142" hiddenButton="1"/>
    <filterColumn colId="143" hiddenButton="1"/>
    <filterColumn colId="144" hiddenButton="1"/>
    <filterColumn colId="145" hiddenButton="1"/>
  </autoFilter>
  <tableColumns count="146">
    <tableColumn id="1" xr3:uid="{63FA47D1-45CD-4F66-94FD-BD87EF1A0A3A}" name="Activiteitencode" dataDxfId="359" totalsRowDxfId="358"/>
    <tableColumn id="3" xr3:uid="{A8827649-12BD-481A-9849-0DCB067D6D69}" name="Omschrijving" dataDxfId="357" totalsRowDxfId="356"/>
    <tableColumn id="12" xr3:uid="{7020665B-9C88-4303-B6F8-54EE0D2021DD}" name="Medewerker e/o _x000a_functie" dataDxfId="355" totalsRowDxfId="354"/>
    <tableColumn id="8" xr3:uid="{07FBB1B0-908C-4BD5-8051-C3B430DF86AC}" name="Uren" dataDxfId="353" totalsRowDxfId="352"/>
    <tableColumn id="9" xr3:uid="{99BE1881-2DDD-4050-B87E-1C4FFFDA292C}" name="Uurtarief" dataDxfId="351" totalsRowDxfId="350">
      <calculatedColumnFormula>_xlfn.XLOOKUP(Tbl.Kosten[[#This Row],[Medewerker e/o 
functie]],Tbl.Uurtarief[Medewerker en/of functie],Tbl.Uurtarief[Uurtarief],"",,)</calculatedColumnFormula>
    </tableColumn>
    <tableColumn id="16" xr3:uid="{7AE7B75F-DFD3-4695-B9BB-458AEE5A75DD}" name="Subtotaal arbeidskosten" dataDxfId="349" totalsRowDxfId="348">
      <calculatedColumnFormula>PRODUCT(Tbl.Kosten[[#This Row],[Uren]],Tbl.Kosten[[#This Row],[Uurtarief]])</calculatedColumnFormula>
    </tableColumn>
    <tableColumn id="10" xr3:uid="{C15FCD9F-DC6E-4046-916B-2E9901D8E28F}" name="Aantal" dataDxfId="347" totalsRowDxfId="346"/>
    <tableColumn id="11" xr3:uid="{DAC56F60-C555-4617-AD3D-F23A8D868EFD}" name="Tarief" dataDxfId="345" totalsRowDxfId="344"/>
    <tableColumn id="14" xr3:uid="{D932ABD8-A056-4395-904A-2A9BAF5E0F99}" name="Subtotaal andere kosten" dataDxfId="343" totalsRowDxfId="342">
      <calculatedColumnFormula>Tbl.Kosten[[#This Row],[Aantal]]*Tbl.Kosten[[#This Row],[Tarief]]</calculatedColumnFormula>
    </tableColumn>
    <tableColumn id="4" xr3:uid="{785FD7C7-C9D6-454B-872E-D549B11B20F4}" name="Totaal kosten" totalsRowFunction="sum" dataDxfId="341" totalsRowDxfId="340">
      <calculatedColumnFormula>Tbl.Kosten[[#This Row],[Subtotaal andere kosten]]+Tbl.Kosten[[#This Row],[Subtotaal arbeidskosten]]</calculatedColumnFormula>
    </tableColumn>
    <tableColumn id="2" xr3:uid="{6203D5D3-8161-45BB-8624-357050DB3932}" name="Kostensoort" dataDxfId="339" totalsRowDxfId="338">
      <calculatedColumnFormula>IF(Tbl.Kosten[[#This Row],[Subtotaal andere kosten]]&lt;&gt;0,"Andere kosten",(_xlfn.XLOOKUP(Tbl.Kosten[[#This Row],[Medewerker e/o 
functie]],Tbl.Uurtarief[Medewerker en/of functie],Tbl.Uurtarief[Kostensoort],"",,)))</calculatedColumnFormula>
    </tableColumn>
    <tableColumn id="114" xr3:uid="{EA865427-EBAC-455E-8C24-E4CAB677E09C}" name="Melding" dataDxfId="337" totalsRowDxfId="336">
      <calculatedColumnFormula>IF(AND(Tbl.Kosten[[#This Row],[Subtotaal arbeidskosten]]&lt;&gt;0,Tbl.Kosten[[#This Row],[Subtotaal andere kosten]]&lt;&gt;0),"Begroot Arbeidskosten en Overige kosten op verschillende regels!","")</calculatedColumnFormula>
    </tableColumn>
    <tableColumn id="17" xr3:uid="{A510D80C-1BAD-49FE-A2FC-8A4FD22D4C16}" name="Werkpakketcode" dataDxfId="335" totalsRowDxfId="334">
      <calculatedColumnFormula>_xlfn.XLOOKUP(Tbl.Kosten[[#This Row],[Activiteitencode]],Tbl.Activiteiten[Activiteitcode],Tbl.Activiteiten[Werkpakketcode],"",,)</calculatedColumnFormula>
    </tableColumn>
    <tableColumn id="122" xr3:uid="{E4623465-7B24-45F9-8323-D8A9AA730D1F}" name="WPnr." dataDxfId="333" totalsRowDxfId="332">
      <calculatedColumnFormula>_xlfn.XLOOKUP(Tbl.Kosten[[#This Row],[Werkpakketcode]],Tbl.Werkpakketten[Werkpakketcode],Tbl.Werkpakketten[WPnr.],"",,)</calculatedColumnFormula>
    </tableColumn>
    <tableColumn id="123" xr3:uid="{4D7DCD38-DC78-47B8-8959-FFFCB20104D8}" name="WP1" totalsRowFunction="sum" dataDxfId="331" totalsRowDxfId="330">
      <calculatedColumnFormula>IF(Tbl.Kosten[[#This Row],[WPnr.]]=P$7,Tbl.Kosten[[#This Row],[Totaal kosten]],"")</calculatedColumnFormula>
    </tableColumn>
    <tableColumn id="124" xr3:uid="{8D17DF98-14BF-4F79-BF5A-DDD3CAD99664}" name="WP2" totalsRowFunction="sum" dataDxfId="329" totalsRowDxfId="328">
      <calculatedColumnFormula>IF(Tbl.Kosten[[#This Row],[WPnr.]]=Q$7,Tbl.Kosten[[#This Row],[Totaal kosten]],"")</calculatedColumnFormula>
    </tableColumn>
    <tableColumn id="125" xr3:uid="{70CEE53F-75D3-4C39-A4C8-28B63C44575A}" name="WP3" totalsRowFunction="sum" dataDxfId="327" totalsRowDxfId="326">
      <calculatedColumnFormula>IF(Tbl.Kosten[[#This Row],[WPnr.]]=R$7,Tbl.Kosten[[#This Row],[Totaal kosten]],"")</calculatedColumnFormula>
    </tableColumn>
    <tableColumn id="126" xr3:uid="{524C82AE-1B95-48F5-9DBA-4DF1C8AA7275}" name="WP4" totalsRowFunction="sum" dataDxfId="325" totalsRowDxfId="324">
      <calculatedColumnFormula>IF(Tbl.Kosten[[#This Row],[WPnr.]]=S$7,Tbl.Kosten[[#This Row],[Totaal kosten]],"")</calculatedColumnFormula>
    </tableColumn>
    <tableColumn id="127" xr3:uid="{2DA9FC6A-4350-446B-B2F0-E2DC8DFE54AF}" name="WP5" totalsRowFunction="sum" dataDxfId="323" totalsRowDxfId="322">
      <calculatedColumnFormula>IF(Tbl.Kosten[[#This Row],[WPnr.]]=T$7,Tbl.Kosten[[#This Row],[Totaal kosten]],"")</calculatedColumnFormula>
    </tableColumn>
    <tableColumn id="128" xr3:uid="{211441E5-737A-4C20-8BC9-38F8FC0CB57E}" name="WP6" totalsRowFunction="sum" dataDxfId="321" totalsRowDxfId="320">
      <calculatedColumnFormula>IF(Tbl.Kosten[[#This Row],[WPnr.]]=U$7,Tbl.Kosten[[#This Row],[Totaal kosten]],"")</calculatedColumnFormula>
    </tableColumn>
    <tableColumn id="129" xr3:uid="{9B75398A-8838-4657-A556-5105706D77C5}" name="WP7" totalsRowFunction="sum" dataDxfId="319" totalsRowDxfId="318">
      <calculatedColumnFormula>IF(Tbl.Kosten[[#This Row],[WPnr.]]=V$7,Tbl.Kosten[[#This Row],[Totaal kosten]],"")</calculatedColumnFormula>
    </tableColumn>
    <tableColumn id="130" xr3:uid="{3A23A735-AAE2-4AC5-A1B2-218888D8F70C}" name="WP8" totalsRowFunction="sum" dataDxfId="317" totalsRowDxfId="316">
      <calculatedColumnFormula>IF(Tbl.Kosten[[#This Row],[WPnr.]]=W$7,Tbl.Kosten[[#This Row],[Totaal kosten]],"")</calculatedColumnFormula>
    </tableColumn>
    <tableColumn id="131" xr3:uid="{F4A1E31F-4050-4875-B591-9B9AF40C4438}" name="WP9" totalsRowFunction="sum" dataDxfId="315" totalsRowDxfId="314">
      <calculatedColumnFormula>IF(Tbl.Kosten[[#This Row],[WPnr.]]=X$7,Tbl.Kosten[[#This Row],[Totaal kosten]],"")</calculatedColumnFormula>
    </tableColumn>
    <tableColumn id="132" xr3:uid="{E6A76EF7-E6BE-4584-B17B-BC80882229F5}" name="WP10" totalsRowFunction="sum" dataDxfId="313" totalsRowDxfId="312">
      <calculatedColumnFormula>IF(Tbl.Kosten[[#This Row],[WPnr.]]=Y$7,Tbl.Kosten[[#This Row],[Totaal kosten]],"")</calculatedColumnFormula>
    </tableColumn>
    <tableColumn id="226" xr3:uid="{A6C9E62D-2508-482E-A80B-9725226AD8FC}" name="KSnr." dataDxfId="311" totalsRowDxfId="310">
      <calculatedColumnFormula>IFERROR(VLOOKUP(Tbl.Kosten[[#This Row],[Kostensoort]],Tbl.Kostensoorten[],2,FALSE),"")</calculatedColumnFormula>
    </tableColumn>
    <tableColumn id="227" xr3:uid="{E0F457C0-04A9-4AAF-B480-40DE432E6093}" name="KS1" totalsRowFunction="sum" dataDxfId="309" totalsRowDxfId="308">
      <calculatedColumnFormula>IF(Tbl.Kosten[[#This Row],[KSnr.]]=AA$7,Tbl.Kosten[[#This Row],[Totaal kosten]],"")</calculatedColumnFormula>
    </tableColumn>
    <tableColumn id="228" xr3:uid="{C7446D19-5A0E-4D2C-A7F2-A4EA3E653424}" name="KS2" totalsRowFunction="sum" dataDxfId="307" totalsRowDxfId="306">
      <calculatedColumnFormula>IF(Tbl.Kosten[[#This Row],[KSnr.]]=AB$7,Tbl.Kosten[[#This Row],[Totaal kosten]],"")</calculatedColumnFormula>
    </tableColumn>
    <tableColumn id="229" xr3:uid="{C8DED4DE-303E-46D4-ABA3-3A8214631A1F}" name="KS3" totalsRowFunction="sum" dataDxfId="305" totalsRowDxfId="304">
      <calculatedColumnFormula>IF(Tbl.Kosten[[#This Row],[KSnr.]]=AC$7,Tbl.Kosten[[#This Row],[Totaal kosten]],"")</calculatedColumnFormula>
    </tableColumn>
    <tableColumn id="230" xr3:uid="{F8466893-46AC-4BEC-8AE4-024B7A59E7E0}" name="KS4" totalsRowFunction="sum" dataDxfId="303" totalsRowDxfId="302">
      <calculatedColumnFormula>IF(Tbl.Kosten[[#This Row],[KSnr.]]=AD$7,Tbl.Kosten[[#This Row],[Totaal kosten]],"")</calculatedColumnFormula>
    </tableColumn>
    <tableColumn id="231" xr3:uid="{1A9F4805-5337-4C5E-8FC9-A530634BB6AC}" name="KS5" totalsRowFunction="sum" dataDxfId="301" totalsRowDxfId="300">
      <calculatedColumnFormula>IF(Tbl.Kosten[[#This Row],[KSnr.]]=AE$7,Tbl.Kosten[[#This Row],[Totaal kosten]],"")</calculatedColumnFormula>
    </tableColumn>
    <tableColumn id="232" xr3:uid="{3F1C5895-01C8-42EC-A459-37F06CFD69EC}" name="KS6" totalsRowFunction="sum" dataDxfId="299" totalsRowDxfId="298">
      <calculatedColumnFormula>IF(Tbl.Kosten[[#This Row],[KSnr.]]=AF$7,Tbl.Kosten[[#This Row],[Totaal kosten]],"")</calculatedColumnFormula>
    </tableColumn>
    <tableColumn id="233" xr3:uid="{E5603906-CA7D-434D-B532-05F2BF4E5762}" name="KS7" totalsRowFunction="sum" dataDxfId="297" totalsRowDxfId="296">
      <calculatedColumnFormula>IF(Tbl.Kosten[[#This Row],[KSnr.]]=AG$7,Tbl.Kosten[[#This Row],[Totaal kosten]],"")</calculatedColumnFormula>
    </tableColumn>
    <tableColumn id="234" xr3:uid="{FDCD3483-D7C7-4965-8719-6FE7AE352F6C}" name="KS8" totalsRowFunction="sum" dataDxfId="295" totalsRowDxfId="294">
      <calculatedColumnFormula>IF(Tbl.Kosten[[#This Row],[KSnr.]]=AH$7,Tbl.Kosten[[#This Row],[Totaal kosten]],"")</calculatedColumnFormula>
    </tableColumn>
    <tableColumn id="235" xr3:uid="{D95BD16E-37CF-46B5-8574-181554D6B480}" name="KS9" totalsRowFunction="sum" dataDxfId="293" totalsRowDxfId="292">
      <calculatedColumnFormula>IF(Tbl.Kosten[[#This Row],[KSnr.]]=AI$7,Tbl.Kosten[[#This Row],[Totaal kosten]],"")</calculatedColumnFormula>
    </tableColumn>
    <tableColumn id="236" xr3:uid="{60F3DD34-D2E7-420A-878E-F5261F362095}" name="KS10" totalsRowFunction="sum" dataDxfId="291" totalsRowDxfId="290">
      <calculatedColumnFormula>IF(Tbl.Kosten[[#This Row],[KSnr.]]=AJ$7,Tbl.Kosten[[#This Row],[Totaal kosten]],"")</calculatedColumnFormula>
    </tableColumn>
    <tableColumn id="237" xr3:uid="{5A26F904-AC6F-4FFE-B3A7-A0BCBC72ED49}" name="KS11" totalsRowFunction="sum" dataDxfId="289" totalsRowDxfId="288">
      <calculatedColumnFormula>IF(Tbl.Kosten[[#This Row],[KSnr.]]=AK$7,Tbl.Kosten[[#This Row],[Totaal kosten]],"")</calculatedColumnFormula>
    </tableColumn>
    <tableColumn id="238" xr3:uid="{73675968-E2C5-4393-A484-2FAC16AC6AB6}" name="KS12" totalsRowFunction="sum" dataDxfId="287" totalsRowDxfId="286">
      <calculatedColumnFormula>IF(Tbl.Kosten[[#This Row],[KSnr.]]=AL$7,Tbl.Kosten[[#This Row],[Totaal kosten]],"")</calculatedColumnFormula>
    </tableColumn>
    <tableColumn id="239" xr3:uid="{B88CD9CA-DC8D-461F-9D59-F6D94B54EE68}" name="KS13" totalsRowFunction="sum" dataDxfId="285" totalsRowDxfId="284">
      <calculatedColumnFormula>IF(Tbl.Kosten[[#This Row],[KSnr.]]=AM$7,Tbl.Kosten[[#This Row],[Totaal kosten]],"")</calculatedColumnFormula>
    </tableColumn>
    <tableColumn id="240" xr3:uid="{62B922D3-FCA3-4F6D-812E-06403A94154D}" name="KS14" totalsRowFunction="sum" dataDxfId="283" totalsRowDxfId="282">
      <calculatedColumnFormula>IF(Tbl.Kosten[[#This Row],[KSnr.]]=AN$7,Tbl.Kosten[[#This Row],[Totaal kosten]],"")</calculatedColumnFormula>
    </tableColumn>
    <tableColumn id="241" xr3:uid="{12E228E6-D97A-4AB3-9147-356817CDC99B}" name="KS15" totalsRowFunction="sum" dataDxfId="281" totalsRowDxfId="280">
      <calculatedColumnFormula>IF(Tbl.Kosten[[#This Row],[KSnr.]]=AO$7,Tbl.Kosten[[#This Row],[Totaal kosten]],"")</calculatedColumnFormula>
    </tableColumn>
    <tableColumn id="242" xr3:uid="{A29557D2-0F2E-453D-9A29-C1E46E1F4D65}" name="KS16" totalsRowFunction="sum" dataDxfId="279" totalsRowDxfId="278">
      <calculatedColumnFormula>IF(Tbl.Kosten[[#This Row],[KSnr.]]=AP$7,Tbl.Kosten[[#This Row],[Totaal kosten]],"")</calculatedColumnFormula>
    </tableColumn>
    <tableColumn id="243" xr3:uid="{1644289F-A1BC-4E24-AEFE-81C3879B4C74}" name="KS17" totalsRowFunction="sum" dataDxfId="277" totalsRowDxfId="276">
      <calculatedColumnFormula>IF(Tbl.Kosten[[#This Row],[KSnr.]]=AQ$7,Tbl.Kosten[[#This Row],[Totaal kosten]],"")</calculatedColumnFormula>
    </tableColumn>
    <tableColumn id="244" xr3:uid="{073D1C39-BDBC-4639-904B-80C2BCC4FA40}" name="KS18" totalsRowFunction="sum" dataDxfId="275" totalsRowDxfId="274">
      <calculatedColumnFormula>IF(Tbl.Kosten[[#This Row],[KSnr.]]=AR$7,Tbl.Kosten[[#This Row],[Totaal kosten]],"")</calculatedColumnFormula>
    </tableColumn>
    <tableColumn id="245" xr3:uid="{E090FAC5-5B1D-4B00-A36A-E24B1C064734}" name="KS19" totalsRowFunction="sum" dataDxfId="273" totalsRowDxfId="272">
      <calculatedColumnFormula>IF(Tbl.Kosten[[#This Row],[KSnr.]]=AS$7,Tbl.Kosten[[#This Row],[Totaal kosten]],"")</calculatedColumnFormula>
    </tableColumn>
    <tableColumn id="246" xr3:uid="{0E482F0F-B673-4DE3-8DDE-15D72EDEC8E6}" name="KS20" totalsRowFunction="sum" dataDxfId="271" totalsRowDxfId="270">
      <calculatedColumnFormula>IF(Tbl.Kosten[[#This Row],[KSnr.]]=AT$7,Tbl.Kosten[[#This Row],[Totaal kosten]],"")</calculatedColumnFormula>
    </tableColumn>
    <tableColumn id="5" xr3:uid="{6B6A5E76-AAB4-4BE8-BFCB-046149D74C38}" name="Anr." dataDxfId="269" totalsRowDxfId="268">
      <calculatedColumnFormula>_xlfn.XLOOKUP(Tbl.Kosten[[#This Row],[Activiteitencode]],Tbl.Activiteiten[Activiteitcode],Tbl.Activiteiten[Anr.],"",,)</calculatedColumnFormula>
    </tableColumn>
    <tableColumn id="6" xr3:uid="{F8742080-A8F7-48A7-8E2B-C6B35B628D96}" name="A1" totalsRowFunction="sum" dataDxfId="267" totalsRowDxfId="266">
      <calculatedColumnFormula>IF(Tbl.Kosten[[#This Row],[Anr.]]=AV$7,Tbl.Kosten[[#This Row],[Totaal kosten]],"")</calculatedColumnFormula>
    </tableColumn>
    <tableColumn id="7" xr3:uid="{0F566352-1841-48CC-8351-7FCF8B1CF521}" name="A2" totalsRowFunction="sum" dataDxfId="265" totalsRowDxfId="264">
      <calculatedColumnFormula>IF(Tbl.Kosten[[#This Row],[Anr.]]=AW$7,Tbl.Kosten[[#This Row],[Totaal kosten]],"")</calculatedColumnFormula>
    </tableColumn>
    <tableColumn id="13" xr3:uid="{EAE63093-7C1D-48DD-B13E-8EFC1C13D198}" name="A3" totalsRowFunction="sum" dataDxfId="263" totalsRowDxfId="262">
      <calculatedColumnFormula>IF(Tbl.Kosten[[#This Row],[Anr.]]=AX$7,Tbl.Kosten[[#This Row],[Totaal kosten]],"")</calculatedColumnFormula>
    </tableColumn>
    <tableColumn id="15" xr3:uid="{46EBB85C-1E89-4F6E-9698-BE9F44CE92B4}" name="A4" totalsRowFunction="sum" dataDxfId="261" totalsRowDxfId="260">
      <calculatedColumnFormula>IF(Tbl.Kosten[[#This Row],[Anr.]]=AY$7,Tbl.Kosten[[#This Row],[Totaal kosten]],"")</calculatedColumnFormula>
    </tableColumn>
    <tableColumn id="18" xr3:uid="{9D0984C3-44D6-4FFD-83B0-393A3FA8BD0E}" name="A5" totalsRowFunction="sum" dataDxfId="259" totalsRowDxfId="258">
      <calculatedColumnFormula>IF(Tbl.Kosten[[#This Row],[Anr.]]=AZ$7,Tbl.Kosten[[#This Row],[Totaal kosten]],"")</calculatedColumnFormula>
    </tableColumn>
    <tableColumn id="19" xr3:uid="{81565378-B632-4395-A3C5-6759B873756F}" name="A6" totalsRowFunction="sum" dataDxfId="257" totalsRowDxfId="256">
      <calculatedColumnFormula>IF(Tbl.Kosten[[#This Row],[Anr.]]=BA$7,Tbl.Kosten[[#This Row],[Totaal kosten]],"")</calculatedColumnFormula>
    </tableColumn>
    <tableColumn id="20" xr3:uid="{DC71532C-F59E-43F9-90F1-C4300678DC6B}" name="A7" totalsRowFunction="sum" dataDxfId="255" totalsRowDxfId="254">
      <calculatedColumnFormula>IF(Tbl.Kosten[[#This Row],[Anr.]]=BB$7,Tbl.Kosten[[#This Row],[Totaal kosten]],"")</calculatedColumnFormula>
    </tableColumn>
    <tableColumn id="21" xr3:uid="{3F5F28E9-2ABF-41D1-8FC8-4E1E23088E54}" name="A8" totalsRowFunction="sum" dataDxfId="253" totalsRowDxfId="252">
      <calculatedColumnFormula>IF(Tbl.Kosten[[#This Row],[Anr.]]=BC$7,Tbl.Kosten[[#This Row],[Totaal kosten]],"")</calculatedColumnFormula>
    </tableColumn>
    <tableColumn id="22" xr3:uid="{D94278E3-587D-4C28-AA44-52D0CA2375A9}" name="A9" totalsRowFunction="sum" dataDxfId="251" totalsRowDxfId="250">
      <calculatedColumnFormula>IF(Tbl.Kosten[[#This Row],[Anr.]]=BD$7,Tbl.Kosten[[#This Row],[Totaal kosten]],"")</calculatedColumnFormula>
    </tableColumn>
    <tableColumn id="23" xr3:uid="{E49B7E25-B68C-4439-B656-91B5BBA14588}" name="A10" totalsRowFunction="sum" dataDxfId="249" totalsRowDxfId="248">
      <calculatedColumnFormula>IF(Tbl.Kosten[[#This Row],[Anr.]]=BE$7,Tbl.Kosten[[#This Row],[Totaal kosten]],"")</calculatedColumnFormula>
    </tableColumn>
    <tableColumn id="24" xr3:uid="{236FFAEA-4B3E-42B5-B9EE-46163C016345}" name="A11" totalsRowFunction="sum" dataDxfId="247" totalsRowDxfId="246">
      <calculatedColumnFormula>IF(Tbl.Kosten[[#This Row],[Anr.]]=BF$7,Tbl.Kosten[[#This Row],[Totaal kosten]],"")</calculatedColumnFormula>
    </tableColumn>
    <tableColumn id="25" xr3:uid="{E42877E7-2DC3-4ED8-96B7-54FF349B1627}" name="A12" totalsRowFunction="sum" dataDxfId="245" totalsRowDxfId="244">
      <calculatedColumnFormula>IF(Tbl.Kosten[[#This Row],[Anr.]]=BG$7,Tbl.Kosten[[#This Row],[Totaal kosten]],"")</calculatedColumnFormula>
    </tableColumn>
    <tableColumn id="26" xr3:uid="{E48BFCE5-3964-49DA-B7A1-B73FA231DA38}" name="A13" totalsRowFunction="sum" dataDxfId="243" totalsRowDxfId="242">
      <calculatedColumnFormula>IF(Tbl.Kosten[[#This Row],[Anr.]]=BH$7,Tbl.Kosten[[#This Row],[Totaal kosten]],"")</calculatedColumnFormula>
    </tableColumn>
    <tableColumn id="27" xr3:uid="{B6A696AB-DBE3-4F9B-ADD0-AEC790CE17F7}" name="A14" totalsRowFunction="sum" dataDxfId="241" totalsRowDxfId="240">
      <calculatedColumnFormula>IF(Tbl.Kosten[[#This Row],[Anr.]]=BI$7,Tbl.Kosten[[#This Row],[Totaal kosten]],"")</calculatedColumnFormula>
    </tableColumn>
    <tableColumn id="28" xr3:uid="{92799D23-BD38-4446-A985-C0642BDD9F7A}" name="A15" totalsRowFunction="sum" dataDxfId="239" totalsRowDxfId="238">
      <calculatedColumnFormula>IF(Tbl.Kosten[[#This Row],[Anr.]]=BJ$7,Tbl.Kosten[[#This Row],[Totaal kosten]],"")</calculatedColumnFormula>
    </tableColumn>
    <tableColumn id="29" xr3:uid="{CED6A678-9D50-4FE7-93F1-B6D662B80C64}" name="A16" totalsRowFunction="sum" dataDxfId="237" totalsRowDxfId="236">
      <calculatedColumnFormula>IF(Tbl.Kosten[[#This Row],[Anr.]]=BK$7,Tbl.Kosten[[#This Row],[Totaal kosten]],"")</calculatedColumnFormula>
    </tableColumn>
    <tableColumn id="30" xr3:uid="{B0FAC64E-5A95-496D-B27B-98AA41F04D79}" name="A17" totalsRowFunction="sum" dataDxfId="235" totalsRowDxfId="234">
      <calculatedColumnFormula>IF(Tbl.Kosten[[#This Row],[Anr.]]=BL$7,Tbl.Kosten[[#This Row],[Totaal kosten]],"")</calculatedColumnFormula>
    </tableColumn>
    <tableColumn id="31" xr3:uid="{535F5E3B-C521-4FB3-A2FA-10A9D70466C3}" name="A18" totalsRowFunction="sum" dataDxfId="233" totalsRowDxfId="232">
      <calculatedColumnFormula>IF(Tbl.Kosten[[#This Row],[Anr.]]=BM$7,Tbl.Kosten[[#This Row],[Totaal kosten]],"")</calculatedColumnFormula>
    </tableColumn>
    <tableColumn id="32" xr3:uid="{6F6D3374-5F67-4888-8869-B9E5CEA21726}" name="A19" totalsRowFunction="sum" dataDxfId="231" totalsRowDxfId="230">
      <calculatedColumnFormula>IF(Tbl.Kosten[[#This Row],[Anr.]]=BN$7,Tbl.Kosten[[#This Row],[Totaal kosten]],"")</calculatedColumnFormula>
    </tableColumn>
    <tableColumn id="33" xr3:uid="{156C5EA7-5247-46C4-8279-65C8BED3D066}" name="A20" totalsRowFunction="sum" dataDxfId="229" totalsRowDxfId="228">
      <calculatedColumnFormula>IF(Tbl.Kosten[[#This Row],[Anr.]]=BO$7,Tbl.Kosten[[#This Row],[Totaal kosten]],"")</calculatedColumnFormula>
    </tableColumn>
    <tableColumn id="34" xr3:uid="{88258425-61AA-4CFA-BD0F-79CFC9C2DB86}" name="A21" totalsRowFunction="sum" dataDxfId="227" totalsRowDxfId="226">
      <calculatedColumnFormula>IF(Tbl.Kosten[[#This Row],[Anr.]]=BP$7,Tbl.Kosten[[#This Row],[Totaal kosten]],"")</calculatedColumnFormula>
    </tableColumn>
    <tableColumn id="35" xr3:uid="{1C4F7B5E-BF80-4CFD-BC1A-3B4857319C47}" name="A22" totalsRowFunction="sum" dataDxfId="225" totalsRowDxfId="224">
      <calculatedColumnFormula>IF(Tbl.Kosten[[#This Row],[Anr.]]=BQ$7,Tbl.Kosten[[#This Row],[Totaal kosten]],"")</calculatedColumnFormula>
    </tableColumn>
    <tableColumn id="36" xr3:uid="{7FE45AF5-C190-4625-9DC5-F45E4231098C}" name="A23" totalsRowFunction="sum" dataDxfId="223" totalsRowDxfId="222">
      <calculatedColumnFormula>IF(Tbl.Kosten[[#This Row],[Anr.]]=BR$7,Tbl.Kosten[[#This Row],[Totaal kosten]],"")</calculatedColumnFormula>
    </tableColumn>
    <tableColumn id="37" xr3:uid="{6241FD18-F35C-4EBD-AA73-87ED425F33F6}" name="A24" totalsRowFunction="sum" dataDxfId="221" totalsRowDxfId="220">
      <calculatedColumnFormula>IF(Tbl.Kosten[[#This Row],[Anr.]]=BS$7,Tbl.Kosten[[#This Row],[Totaal kosten]],"")</calculatedColumnFormula>
    </tableColumn>
    <tableColumn id="38" xr3:uid="{ADBC138C-BB52-461C-936C-221B1572F72D}" name="A25" totalsRowFunction="sum" dataDxfId="219" totalsRowDxfId="218">
      <calculatedColumnFormula>IF(Tbl.Kosten[[#This Row],[Anr.]]=BT$7,Tbl.Kosten[[#This Row],[Totaal kosten]],"")</calculatedColumnFormula>
    </tableColumn>
    <tableColumn id="39" xr3:uid="{03CF80BD-23DC-42FE-BA5B-C92FE0598172}" name="A26" totalsRowFunction="sum" dataDxfId="217" totalsRowDxfId="216">
      <calculatedColumnFormula>IF(Tbl.Kosten[[#This Row],[Anr.]]=BU$7,Tbl.Kosten[[#This Row],[Totaal kosten]],"")</calculatedColumnFormula>
    </tableColumn>
    <tableColumn id="40" xr3:uid="{B4001B22-FAB4-416F-B8A1-5FE379D82DE5}" name="A27" totalsRowFunction="sum" dataDxfId="215" totalsRowDxfId="214">
      <calculatedColumnFormula>IF(Tbl.Kosten[[#This Row],[Anr.]]=BV$7,Tbl.Kosten[[#This Row],[Totaal kosten]],"")</calculatedColumnFormula>
    </tableColumn>
    <tableColumn id="41" xr3:uid="{362A0E7A-752F-4458-AE25-E45175B2A876}" name="A28" totalsRowFunction="sum" dataDxfId="213" totalsRowDxfId="212">
      <calculatedColumnFormula>IF(Tbl.Kosten[[#This Row],[Anr.]]=BW$7,Tbl.Kosten[[#This Row],[Totaal kosten]],"")</calculatedColumnFormula>
    </tableColumn>
    <tableColumn id="42" xr3:uid="{4EC511D6-4C55-4D0E-98F0-EA6455A02CFB}" name="A29" totalsRowFunction="sum" dataDxfId="211" totalsRowDxfId="210">
      <calculatedColumnFormula>IF(Tbl.Kosten[[#This Row],[Anr.]]=BX$7,Tbl.Kosten[[#This Row],[Totaal kosten]],"")</calculatedColumnFormula>
    </tableColumn>
    <tableColumn id="43" xr3:uid="{396974F7-F1CE-44D4-B62E-E9F400ACB5DC}" name="A30" totalsRowFunction="sum" dataDxfId="209" totalsRowDxfId="208">
      <calculatedColumnFormula>IF(Tbl.Kosten[[#This Row],[Anr.]]=BY$7,Tbl.Kosten[[#This Row],[Totaal kosten]],"")</calculatedColumnFormula>
    </tableColumn>
    <tableColumn id="44" xr3:uid="{D3685919-5340-41DE-96C8-3FC19B524E87}" name="A31" totalsRowFunction="sum" dataDxfId="207" totalsRowDxfId="206">
      <calculatedColumnFormula>IF(Tbl.Kosten[[#This Row],[Anr.]]=BZ$7,Tbl.Kosten[[#This Row],[Totaal kosten]],"")</calculatedColumnFormula>
    </tableColumn>
    <tableColumn id="45" xr3:uid="{B3F790A4-D354-4150-A096-61E55B12639D}" name="A32" totalsRowFunction="sum" dataDxfId="205" totalsRowDxfId="204">
      <calculatedColumnFormula>IF(Tbl.Kosten[[#This Row],[Anr.]]=CA$7,Tbl.Kosten[[#This Row],[Totaal kosten]],"")</calculatedColumnFormula>
    </tableColumn>
    <tableColumn id="46" xr3:uid="{91845DF8-3E80-453B-9044-5E8145C1187A}" name="A33" totalsRowFunction="sum" dataDxfId="203" totalsRowDxfId="202">
      <calculatedColumnFormula>IF(Tbl.Kosten[[#This Row],[Anr.]]=CB$7,Tbl.Kosten[[#This Row],[Totaal kosten]],"")</calculatedColumnFormula>
    </tableColumn>
    <tableColumn id="47" xr3:uid="{E4F7A556-3D88-4C90-BA60-B1AC2B76543A}" name="A34" totalsRowFunction="sum" dataDxfId="201" totalsRowDxfId="200">
      <calculatedColumnFormula>IF(Tbl.Kosten[[#This Row],[Anr.]]=CC$7,Tbl.Kosten[[#This Row],[Totaal kosten]],"")</calculatedColumnFormula>
    </tableColumn>
    <tableColumn id="48" xr3:uid="{80788D6A-4D4F-422C-8725-A418981A84B5}" name="A35" totalsRowFunction="sum" dataDxfId="199" totalsRowDxfId="198">
      <calculatedColumnFormula>IF(Tbl.Kosten[[#This Row],[Anr.]]=CD$7,Tbl.Kosten[[#This Row],[Totaal kosten]],"")</calculatedColumnFormula>
    </tableColumn>
    <tableColumn id="49" xr3:uid="{842F2FF3-DD8D-4629-AB78-D3AC35926D9A}" name="A36" totalsRowFunction="sum" dataDxfId="197" totalsRowDxfId="196">
      <calculatedColumnFormula>IF(Tbl.Kosten[[#This Row],[Anr.]]=CE$7,Tbl.Kosten[[#This Row],[Totaal kosten]],"")</calculatedColumnFormula>
    </tableColumn>
    <tableColumn id="50" xr3:uid="{3EF3EA0B-F90D-4373-B6DC-C07EB5A296B4}" name="A37" totalsRowFunction="sum" dataDxfId="195" totalsRowDxfId="194">
      <calculatedColumnFormula>IF(Tbl.Kosten[[#This Row],[Anr.]]=CF$7,Tbl.Kosten[[#This Row],[Totaal kosten]],"")</calculatedColumnFormula>
    </tableColumn>
    <tableColumn id="51" xr3:uid="{CD6661B1-549C-4D56-A9DD-B12F1812AEE4}" name="A38" totalsRowFunction="sum" dataDxfId="193" totalsRowDxfId="192">
      <calculatedColumnFormula>IF(Tbl.Kosten[[#This Row],[Anr.]]=CG$7,Tbl.Kosten[[#This Row],[Totaal kosten]],"")</calculatedColumnFormula>
    </tableColumn>
    <tableColumn id="52" xr3:uid="{AE5997F4-9F1D-456B-9A62-84D974CE745C}" name="A39" totalsRowFunction="sum" dataDxfId="191" totalsRowDxfId="190">
      <calculatedColumnFormula>IF(Tbl.Kosten[[#This Row],[Anr.]]=CH$7,Tbl.Kosten[[#This Row],[Totaal kosten]],"")</calculatedColumnFormula>
    </tableColumn>
    <tableColumn id="53" xr3:uid="{DAFCB526-ADA0-45AB-84D9-0B882018DE63}" name="A40" totalsRowFunction="sum" dataDxfId="189" totalsRowDxfId="188">
      <calculatedColumnFormula>IF(Tbl.Kosten[[#This Row],[Anr.]]=CI$7,Tbl.Kosten[[#This Row],[Totaal kosten]],"")</calculatedColumnFormula>
    </tableColumn>
    <tableColumn id="54" xr3:uid="{738C9829-8122-40B3-83AC-D2ACEADB15CE}" name="A41" totalsRowFunction="sum" dataDxfId="187" totalsRowDxfId="186">
      <calculatedColumnFormula>IF(Tbl.Kosten[[#This Row],[Anr.]]=CJ$7,Tbl.Kosten[[#This Row],[Totaal kosten]],"")</calculatedColumnFormula>
    </tableColumn>
    <tableColumn id="55" xr3:uid="{642F3B20-F63A-41B7-B5B6-20CE8B3626F9}" name="A42" totalsRowFunction="sum" dataDxfId="185" totalsRowDxfId="184">
      <calculatedColumnFormula>IF(Tbl.Kosten[[#This Row],[Anr.]]=CK$7,Tbl.Kosten[[#This Row],[Totaal kosten]],"")</calculatedColumnFormula>
    </tableColumn>
    <tableColumn id="56" xr3:uid="{DBF0B70A-ABCD-42E5-BA5D-B060C384F856}" name="A43" totalsRowFunction="sum" dataDxfId="183" totalsRowDxfId="182">
      <calculatedColumnFormula>IF(Tbl.Kosten[[#This Row],[Anr.]]=CL$7,Tbl.Kosten[[#This Row],[Totaal kosten]],"")</calculatedColumnFormula>
    </tableColumn>
    <tableColumn id="57" xr3:uid="{AA3338CC-D4B2-47EE-99B8-EE35D0EBBF2A}" name="A44" totalsRowFunction="sum" dataDxfId="181" totalsRowDxfId="180">
      <calculatedColumnFormula>IF(Tbl.Kosten[[#This Row],[Anr.]]=CM$7,Tbl.Kosten[[#This Row],[Totaal kosten]],"")</calculatedColumnFormula>
    </tableColumn>
    <tableColumn id="58" xr3:uid="{460F887D-7E2D-42D7-9A70-5FCF9B0C9192}" name="A45" totalsRowFunction="sum" dataDxfId="179" totalsRowDxfId="178">
      <calculatedColumnFormula>IF(Tbl.Kosten[[#This Row],[Anr.]]=CN$7,Tbl.Kosten[[#This Row],[Totaal kosten]],"")</calculatedColumnFormula>
    </tableColumn>
    <tableColumn id="59" xr3:uid="{4171FE4A-BE03-47B9-83FA-F789D15FE361}" name="A46" totalsRowFunction="sum" dataDxfId="177" totalsRowDxfId="176">
      <calculatedColumnFormula>IF(Tbl.Kosten[[#This Row],[Anr.]]=CO$7,Tbl.Kosten[[#This Row],[Totaal kosten]],"")</calculatedColumnFormula>
    </tableColumn>
    <tableColumn id="60" xr3:uid="{F680E822-D400-4B66-8F02-B4BE6FEA160E}" name="A47" totalsRowFunction="sum" dataDxfId="175" totalsRowDxfId="174">
      <calculatedColumnFormula>IF(Tbl.Kosten[[#This Row],[Anr.]]=CP$7,Tbl.Kosten[[#This Row],[Totaal kosten]],"")</calculatedColumnFormula>
    </tableColumn>
    <tableColumn id="61" xr3:uid="{D9054257-2939-4821-977B-9546259F9AD4}" name="A48" totalsRowFunction="sum" dataDxfId="173" totalsRowDxfId="172">
      <calculatedColumnFormula>IF(Tbl.Kosten[[#This Row],[Anr.]]=CQ$7,Tbl.Kosten[[#This Row],[Totaal kosten]],"")</calculatedColumnFormula>
    </tableColumn>
    <tableColumn id="62" xr3:uid="{B6B3FA58-6816-49AC-9B6F-D863C7A5EF7A}" name="A49" totalsRowFunction="sum" dataDxfId="171" totalsRowDxfId="170">
      <calculatedColumnFormula>IF(Tbl.Kosten[[#This Row],[Anr.]]=CR$7,Tbl.Kosten[[#This Row],[Totaal kosten]],"")</calculatedColumnFormula>
    </tableColumn>
    <tableColumn id="63" xr3:uid="{5C1C3715-EEDA-4DFC-9175-C2317DB42BF0}" name="A50" totalsRowFunction="sum" dataDxfId="169" totalsRowDxfId="168">
      <calculatedColumnFormula>IF(Tbl.Kosten[[#This Row],[Anr.]]=CS$7,Tbl.Kosten[[#This Row],[Totaal kosten]],"")</calculatedColumnFormula>
    </tableColumn>
    <tableColumn id="64" xr3:uid="{71C142A7-9A72-46F5-ABCB-0933BD2D02C6}" name="A51" totalsRowFunction="sum" dataDxfId="167" totalsRowDxfId="166">
      <calculatedColumnFormula>IF(Tbl.Kosten[[#This Row],[Anr.]]=CT$7,Tbl.Kosten[[#This Row],[Totaal kosten]],"")</calculatedColumnFormula>
    </tableColumn>
    <tableColumn id="65" xr3:uid="{964A14CB-A3A1-423A-831B-97CE596AC772}" name="A52" totalsRowFunction="sum" dataDxfId="165" totalsRowDxfId="164">
      <calculatedColumnFormula>IF(Tbl.Kosten[[#This Row],[Anr.]]=CU$7,Tbl.Kosten[[#This Row],[Totaal kosten]],"")</calculatedColumnFormula>
    </tableColumn>
    <tableColumn id="66" xr3:uid="{B51905F4-23A0-4210-B1AF-9ACC9EA7C443}" name="A53" totalsRowFunction="sum" dataDxfId="163" totalsRowDxfId="162">
      <calculatedColumnFormula>IF(Tbl.Kosten[[#This Row],[Anr.]]=CV$7,Tbl.Kosten[[#This Row],[Totaal kosten]],"")</calculatedColumnFormula>
    </tableColumn>
    <tableColumn id="67" xr3:uid="{17D1A750-D96B-4BEC-AF4F-B0E90AC48836}" name="A54" totalsRowFunction="sum" dataDxfId="161" totalsRowDxfId="160">
      <calculatedColumnFormula>IF(Tbl.Kosten[[#This Row],[Anr.]]=CW$7,Tbl.Kosten[[#This Row],[Totaal kosten]],"")</calculatedColumnFormula>
    </tableColumn>
    <tableColumn id="68" xr3:uid="{3E536912-5590-42DF-A947-91EC882B0156}" name="A55" totalsRowFunction="sum" dataDxfId="159" totalsRowDxfId="158">
      <calculatedColumnFormula>IF(Tbl.Kosten[[#This Row],[Anr.]]=CX$7,Tbl.Kosten[[#This Row],[Totaal kosten]],"")</calculatedColumnFormula>
    </tableColumn>
    <tableColumn id="69" xr3:uid="{81C0C37E-FECE-46BD-BEC7-E8EE6AF5869F}" name="A56" totalsRowFunction="sum" dataDxfId="157" totalsRowDxfId="156">
      <calculatedColumnFormula>IF(Tbl.Kosten[[#This Row],[Anr.]]=CY$7,Tbl.Kosten[[#This Row],[Totaal kosten]],"")</calculatedColumnFormula>
    </tableColumn>
    <tableColumn id="70" xr3:uid="{0407CDB7-4632-4CB9-92BB-E21B98AE2D42}" name="A57" totalsRowFunction="sum" dataDxfId="155" totalsRowDxfId="154">
      <calculatedColumnFormula>IF(Tbl.Kosten[[#This Row],[Anr.]]=CZ$7,Tbl.Kosten[[#This Row],[Totaal kosten]],"")</calculatedColumnFormula>
    </tableColumn>
    <tableColumn id="71" xr3:uid="{06A05E72-A03D-479F-93F6-4A3FF0BB7D75}" name="A58" totalsRowFunction="sum" dataDxfId="153" totalsRowDxfId="152">
      <calculatedColumnFormula>IF(Tbl.Kosten[[#This Row],[Anr.]]=DA$7,Tbl.Kosten[[#This Row],[Totaal kosten]],"")</calculatedColumnFormula>
    </tableColumn>
    <tableColumn id="72" xr3:uid="{C78485E8-0547-46BF-9EAD-69AF64F9188F}" name="A59" totalsRowFunction="sum" dataDxfId="151" totalsRowDxfId="150">
      <calculatedColumnFormula>IF(Tbl.Kosten[[#This Row],[Anr.]]=DB$7,Tbl.Kosten[[#This Row],[Totaal kosten]],"")</calculatedColumnFormula>
    </tableColumn>
    <tableColumn id="73" xr3:uid="{48A57FFD-2E99-4049-9DF3-18DEE2E7AF08}" name="A60" totalsRowFunction="sum" dataDxfId="149" totalsRowDxfId="148">
      <calculatedColumnFormula>IF(Tbl.Kosten[[#This Row],[Anr.]]=DC$7,Tbl.Kosten[[#This Row],[Totaal kosten]],"")</calculatedColumnFormula>
    </tableColumn>
    <tableColumn id="74" xr3:uid="{12DC2948-AC68-417B-B430-8156E6B3FDAC}" name="A61" totalsRowFunction="sum" dataDxfId="147" totalsRowDxfId="146">
      <calculatedColumnFormula>IF(Tbl.Kosten[[#This Row],[Anr.]]=DD$7,Tbl.Kosten[[#This Row],[Totaal kosten]],"")</calculatedColumnFormula>
    </tableColumn>
    <tableColumn id="75" xr3:uid="{2AADD383-B119-4902-9CBD-62820CF9E1B9}" name="A62" totalsRowFunction="sum" dataDxfId="145" totalsRowDxfId="144">
      <calculatedColumnFormula>IF(Tbl.Kosten[[#This Row],[Anr.]]=DE$7,Tbl.Kosten[[#This Row],[Totaal kosten]],"")</calculatedColumnFormula>
    </tableColumn>
    <tableColumn id="76" xr3:uid="{1E2D1B35-543A-44C6-9278-755734AC6993}" name="A63" totalsRowFunction="sum" dataDxfId="143" totalsRowDxfId="142">
      <calculatedColumnFormula>IF(Tbl.Kosten[[#This Row],[Anr.]]=DF$7,Tbl.Kosten[[#This Row],[Totaal kosten]],"")</calculatedColumnFormula>
    </tableColumn>
    <tableColumn id="77" xr3:uid="{6AFB048E-6A3A-4E75-A954-C6C36BD4346C}" name="A64" totalsRowFunction="sum" dataDxfId="141" totalsRowDxfId="140">
      <calculatedColumnFormula>IF(Tbl.Kosten[[#This Row],[Anr.]]=DG$7,Tbl.Kosten[[#This Row],[Totaal kosten]],"")</calculatedColumnFormula>
    </tableColumn>
    <tableColumn id="78" xr3:uid="{2FD4BF7D-B6D8-4D09-8D0D-4731881E9E40}" name="A65" totalsRowFunction="sum" dataDxfId="139" totalsRowDxfId="138">
      <calculatedColumnFormula>IF(Tbl.Kosten[[#This Row],[Anr.]]=DH$7,Tbl.Kosten[[#This Row],[Totaal kosten]],"")</calculatedColumnFormula>
    </tableColumn>
    <tableColumn id="79" xr3:uid="{2D79C8F8-CF51-42F7-93EE-30567992709F}" name="A66" totalsRowFunction="sum" dataDxfId="137" totalsRowDxfId="136">
      <calculatedColumnFormula>IF(Tbl.Kosten[[#This Row],[Anr.]]=DI$7,Tbl.Kosten[[#This Row],[Totaal kosten]],"")</calculatedColumnFormula>
    </tableColumn>
    <tableColumn id="80" xr3:uid="{57F92C28-91A6-49CA-976C-A63A1593E40A}" name="A67" totalsRowFunction="sum" dataDxfId="135" totalsRowDxfId="134">
      <calculatedColumnFormula>IF(Tbl.Kosten[[#This Row],[Anr.]]=DJ$7,Tbl.Kosten[[#This Row],[Totaal kosten]],"")</calculatedColumnFormula>
    </tableColumn>
    <tableColumn id="81" xr3:uid="{872DF4B4-2E65-4305-92D3-73893BDFE68F}" name="A68" totalsRowFunction="sum" dataDxfId="133" totalsRowDxfId="132">
      <calculatedColumnFormula>IF(Tbl.Kosten[[#This Row],[Anr.]]=DK$7,Tbl.Kosten[[#This Row],[Totaal kosten]],"")</calculatedColumnFormula>
    </tableColumn>
    <tableColumn id="82" xr3:uid="{CAF00167-5AEB-4A2B-B4F2-B6368137319A}" name="A69" totalsRowFunction="sum" dataDxfId="131" totalsRowDxfId="130">
      <calculatedColumnFormula>IF(Tbl.Kosten[[#This Row],[Anr.]]=DL$7,Tbl.Kosten[[#This Row],[Totaal kosten]],"")</calculatedColumnFormula>
    </tableColumn>
    <tableColumn id="83" xr3:uid="{14C22B0D-1706-4E29-AD12-B2C5BD9D6930}" name="A70" totalsRowFunction="sum" dataDxfId="129" totalsRowDxfId="128">
      <calculatedColumnFormula>IF(Tbl.Kosten[[#This Row],[Anr.]]=DM$7,Tbl.Kosten[[#This Row],[Totaal kosten]],"")</calculatedColumnFormula>
    </tableColumn>
    <tableColumn id="84" xr3:uid="{2E4E6CED-1236-4537-9C4C-44126EFC2DBE}" name="A71" totalsRowFunction="sum" dataDxfId="127" totalsRowDxfId="126">
      <calculatedColumnFormula>IF(Tbl.Kosten[[#This Row],[Anr.]]=DN$7,Tbl.Kosten[[#This Row],[Totaal kosten]],"")</calculatedColumnFormula>
    </tableColumn>
    <tableColumn id="85" xr3:uid="{0D11635E-AB59-4B60-89C2-90E9AB174766}" name="A72" totalsRowFunction="sum" dataDxfId="125" totalsRowDxfId="124">
      <calculatedColumnFormula>IF(Tbl.Kosten[[#This Row],[Anr.]]=DO$7,Tbl.Kosten[[#This Row],[Totaal kosten]],"")</calculatedColumnFormula>
    </tableColumn>
    <tableColumn id="86" xr3:uid="{1D4000FB-7E7B-42FE-B29F-CAB32D8F9BB8}" name="A73" totalsRowFunction="sum" dataDxfId="123" totalsRowDxfId="122">
      <calculatedColumnFormula>IF(Tbl.Kosten[[#This Row],[Anr.]]=DP$7,Tbl.Kosten[[#This Row],[Totaal kosten]],"")</calculatedColumnFormula>
    </tableColumn>
    <tableColumn id="87" xr3:uid="{823FBF05-0549-42FD-907F-FE460AC8EA2D}" name="A74" totalsRowFunction="sum" dataDxfId="121" totalsRowDxfId="120">
      <calculatedColumnFormula>IF(Tbl.Kosten[[#This Row],[Anr.]]=DQ$7,Tbl.Kosten[[#This Row],[Totaal kosten]],"")</calculatedColumnFormula>
    </tableColumn>
    <tableColumn id="88" xr3:uid="{F01C28CE-E2ED-44EB-98A4-776AD57868FA}" name="A75" totalsRowFunction="sum" dataDxfId="119" totalsRowDxfId="118">
      <calculatedColumnFormula>IF(Tbl.Kosten[[#This Row],[Anr.]]=DR$7,Tbl.Kosten[[#This Row],[Totaal kosten]],"")</calculatedColumnFormula>
    </tableColumn>
    <tableColumn id="89" xr3:uid="{2D6BA18C-2662-4ABD-B079-3B8727CDBEEF}" name="A76" totalsRowFunction="sum" dataDxfId="117" totalsRowDxfId="116">
      <calculatedColumnFormula>IF(Tbl.Kosten[[#This Row],[Anr.]]=DS$7,Tbl.Kosten[[#This Row],[Totaal kosten]],"")</calculatedColumnFormula>
    </tableColumn>
    <tableColumn id="90" xr3:uid="{100778DB-5B54-4E38-8F17-70EFCA807876}" name="A77" totalsRowFunction="sum" dataDxfId="115" totalsRowDxfId="114">
      <calculatedColumnFormula>IF(Tbl.Kosten[[#This Row],[Anr.]]=DT$7,Tbl.Kosten[[#This Row],[Totaal kosten]],"")</calculatedColumnFormula>
    </tableColumn>
    <tableColumn id="91" xr3:uid="{FCE18A20-6E44-4DE8-8108-C715B73E3484}" name="A78" totalsRowFunction="sum" dataDxfId="113" totalsRowDxfId="112">
      <calculatedColumnFormula>IF(Tbl.Kosten[[#This Row],[Anr.]]=DU$7,Tbl.Kosten[[#This Row],[Totaal kosten]],"")</calculatedColumnFormula>
    </tableColumn>
    <tableColumn id="92" xr3:uid="{0DA92A17-A739-4D5B-AC1B-D425A7230FA6}" name="A79" totalsRowFunction="sum" dataDxfId="111" totalsRowDxfId="110">
      <calculatedColumnFormula>IF(Tbl.Kosten[[#This Row],[Anr.]]=DV$7,Tbl.Kosten[[#This Row],[Totaal kosten]],"")</calculatedColumnFormula>
    </tableColumn>
    <tableColumn id="93" xr3:uid="{27CE48C7-099D-4A7F-AE26-585CD7F8F83D}" name="A80" totalsRowFunction="sum" dataDxfId="109" totalsRowDxfId="108">
      <calculatedColumnFormula>IF(Tbl.Kosten[[#This Row],[Anr.]]=DW$7,Tbl.Kosten[[#This Row],[Totaal kosten]],"")</calculatedColumnFormula>
    </tableColumn>
    <tableColumn id="94" xr3:uid="{73E2A357-CFBA-4E27-8B39-9090D0EDD022}" name="A81" totalsRowFunction="sum" dataDxfId="107" totalsRowDxfId="106">
      <calculatedColumnFormula>IF(Tbl.Kosten[[#This Row],[Anr.]]=DX$7,Tbl.Kosten[[#This Row],[Totaal kosten]],"")</calculatedColumnFormula>
    </tableColumn>
    <tableColumn id="95" xr3:uid="{EE8C0083-F2D3-4695-9EAF-3D26D3F5BF36}" name="A82" totalsRowFunction="sum" dataDxfId="105" totalsRowDxfId="104">
      <calculatedColumnFormula>IF(Tbl.Kosten[[#This Row],[Anr.]]=DY$7,Tbl.Kosten[[#This Row],[Totaal kosten]],"")</calculatedColumnFormula>
    </tableColumn>
    <tableColumn id="96" xr3:uid="{DB8A1C53-D34E-496D-9C81-E68CADD98686}" name="A83" totalsRowFunction="sum" dataDxfId="103" totalsRowDxfId="102">
      <calculatedColumnFormula>IF(Tbl.Kosten[[#This Row],[Anr.]]=DZ$7,Tbl.Kosten[[#This Row],[Totaal kosten]],"")</calculatedColumnFormula>
    </tableColumn>
    <tableColumn id="97" xr3:uid="{347CE7EE-4589-48EB-9855-D17546578027}" name="A84" totalsRowFunction="sum" dataDxfId="101" totalsRowDxfId="100">
      <calculatedColumnFormula>IF(Tbl.Kosten[[#This Row],[Anr.]]=EA$7,Tbl.Kosten[[#This Row],[Totaal kosten]],"")</calculatedColumnFormula>
    </tableColumn>
    <tableColumn id="98" xr3:uid="{9BAB7F47-63F2-4B09-9251-ECF06853E9A2}" name="A85" totalsRowFunction="sum" dataDxfId="99" totalsRowDxfId="98">
      <calculatedColumnFormula>IF(Tbl.Kosten[[#This Row],[Anr.]]=EB$7,Tbl.Kosten[[#This Row],[Totaal kosten]],"")</calculatedColumnFormula>
    </tableColumn>
    <tableColumn id="99" xr3:uid="{8BB28E62-6658-4E74-B167-4938528548CB}" name="A86" totalsRowFunction="sum" dataDxfId="97" totalsRowDxfId="96">
      <calculatedColumnFormula>IF(Tbl.Kosten[[#This Row],[Anr.]]=EC$7,Tbl.Kosten[[#This Row],[Totaal kosten]],"")</calculatedColumnFormula>
    </tableColumn>
    <tableColumn id="100" xr3:uid="{D064C648-6045-40BE-9947-BF0066813452}" name="A87" totalsRowFunction="sum" dataDxfId="95" totalsRowDxfId="94">
      <calculatedColumnFormula>IF(Tbl.Kosten[[#This Row],[Anr.]]=ED$7,Tbl.Kosten[[#This Row],[Totaal kosten]],"")</calculatedColumnFormula>
    </tableColumn>
    <tableColumn id="101" xr3:uid="{B47A3BCE-AEFC-4065-BDDC-9DC220CF67B9}" name="A88" totalsRowFunction="sum" dataDxfId="93" totalsRowDxfId="92">
      <calculatedColumnFormula>IF(Tbl.Kosten[[#This Row],[Anr.]]=EE$7,Tbl.Kosten[[#This Row],[Totaal kosten]],"")</calculatedColumnFormula>
    </tableColumn>
    <tableColumn id="102" xr3:uid="{1087CCD4-7F62-40E4-86DA-DBF8CFC6BC00}" name="A89" totalsRowFunction="sum" dataDxfId="91" totalsRowDxfId="90">
      <calculatedColumnFormula>IF(Tbl.Kosten[[#This Row],[Anr.]]=EF$7,Tbl.Kosten[[#This Row],[Totaal kosten]],"")</calculatedColumnFormula>
    </tableColumn>
    <tableColumn id="103" xr3:uid="{A07F2DB6-5275-4546-BC6D-1A8DB5D407FE}" name="A90" totalsRowFunction="sum" dataDxfId="89" totalsRowDxfId="88">
      <calculatedColumnFormula>IF(Tbl.Kosten[[#This Row],[Anr.]]=EG$7,Tbl.Kosten[[#This Row],[Totaal kosten]],"")</calculatedColumnFormula>
    </tableColumn>
    <tableColumn id="104" xr3:uid="{81248A85-B1F9-470C-8FF1-65A4FDAEFC2C}" name="A91" totalsRowFunction="sum" dataDxfId="87" totalsRowDxfId="86">
      <calculatedColumnFormula>IF(Tbl.Kosten[[#This Row],[Anr.]]=EH$7,Tbl.Kosten[[#This Row],[Totaal kosten]],"")</calculatedColumnFormula>
    </tableColumn>
    <tableColumn id="105" xr3:uid="{85747B67-3827-4CE5-9B33-B233C5980E12}" name="A92" totalsRowFunction="sum" dataDxfId="85" totalsRowDxfId="84">
      <calculatedColumnFormula>IF(Tbl.Kosten[[#This Row],[Anr.]]=EI$7,Tbl.Kosten[[#This Row],[Totaal kosten]],"")</calculatedColumnFormula>
    </tableColumn>
    <tableColumn id="106" xr3:uid="{5DB63EFB-9AF8-4939-BCFD-A8DEB192566C}" name="A93" totalsRowFunction="sum" dataDxfId="83" totalsRowDxfId="82">
      <calculatedColumnFormula>IF(Tbl.Kosten[[#This Row],[Anr.]]=EJ$7,Tbl.Kosten[[#This Row],[Totaal kosten]],"")</calculatedColumnFormula>
    </tableColumn>
    <tableColumn id="107" xr3:uid="{D2678E35-D452-4154-99F6-12B1AC815BFF}" name="A94" totalsRowFunction="sum" dataDxfId="81" totalsRowDxfId="80">
      <calculatedColumnFormula>IF(Tbl.Kosten[[#This Row],[Anr.]]=EK$7,Tbl.Kosten[[#This Row],[Totaal kosten]],"")</calculatedColumnFormula>
    </tableColumn>
    <tableColumn id="108" xr3:uid="{D857DC2E-98B2-4141-A067-37B5D0CDEFF9}" name="A95" totalsRowFunction="sum" dataDxfId="79" totalsRowDxfId="78">
      <calculatedColumnFormula>IF(Tbl.Kosten[[#This Row],[Anr.]]=EL$7,Tbl.Kosten[[#This Row],[Totaal kosten]],"")</calculatedColumnFormula>
    </tableColumn>
    <tableColumn id="109" xr3:uid="{839A2854-C6B6-4470-B6BB-079DFE6E5FFC}" name="A96" totalsRowFunction="sum" dataDxfId="77" totalsRowDxfId="76">
      <calculatedColumnFormula>IF(Tbl.Kosten[[#This Row],[Anr.]]=EM$7,Tbl.Kosten[[#This Row],[Totaal kosten]],"")</calculatedColumnFormula>
    </tableColumn>
    <tableColumn id="110" xr3:uid="{7CCAA39E-5E4F-462F-9D04-37E788B8BF2E}" name="A97" totalsRowFunction="sum" dataDxfId="75" totalsRowDxfId="74">
      <calculatedColumnFormula>IF(Tbl.Kosten[[#This Row],[Anr.]]=EN$7,Tbl.Kosten[[#This Row],[Totaal kosten]],"")</calculatedColumnFormula>
    </tableColumn>
    <tableColumn id="111" xr3:uid="{FBE9F013-5A72-4F75-A95E-4A9F59CC671C}" name="A98" totalsRowFunction="sum" dataDxfId="73" totalsRowDxfId="72">
      <calculatedColumnFormula>IF(Tbl.Kosten[[#This Row],[Anr.]]=EO$7,Tbl.Kosten[[#This Row],[Totaal kosten]],"")</calculatedColumnFormula>
    </tableColumn>
    <tableColumn id="112" xr3:uid="{BDB695B4-5EC7-4AD7-BF5B-C6D07B7322D1}" name="A99" totalsRowFunction="sum" dataDxfId="71" totalsRowDxfId="70">
      <calculatedColumnFormula>IF(Tbl.Kosten[[#This Row],[Anr.]]=EP$7,Tbl.Kosten[[#This Row],[Totaal kosten]],"")</calculatedColumnFormula>
    </tableColumn>
    <tableColumn id="113" xr3:uid="{5749CB32-A9DC-48E1-85C1-BB8430F20256}" name="A100" totalsRowFunction="sum" dataDxfId="69" totalsRowDxfId="68">
      <calculatedColumnFormula>IF(Tbl.Kosten[[#This Row],[Anr.]]=EQ$7,Tbl.Kosten[[#This Row],[Totaal kosten]],"")</calculatedColumnFormula>
    </tableColumn>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4DCCBAF-A0D1-45B7-863C-853B87FC5220}" name="Tbl.Kostensoorten" displayName="Tbl.Kostensoorten" ref="A1:B22" totalsRowCount="1" headerRowDxfId="67" dataDxfId="66" totalsRowDxfId="65">
  <autoFilter ref="A1:B21" xr:uid="{64DCCBAF-A0D1-45B7-863C-853B87FC5220}">
    <filterColumn colId="0" hiddenButton="1"/>
    <filterColumn colId="1" hiddenButton="1"/>
  </autoFilter>
  <tableColumns count="2">
    <tableColumn id="1" xr3:uid="{3CDD2D7F-995C-4014-9EC2-5D6DAAA3D787}" name="Kostensoorten" totalsRowFunction="count" dataDxfId="64" totalsRowDxfId="63"/>
    <tableColumn id="2" xr3:uid="{3F66F9E7-71DB-440D-A915-C48CC53834B4}" name="KSnr." totalsRowFunction="count" dataDxfId="62" totalsRowDxfId="61"/>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F301A49-F8DE-4CEF-9198-905FC25B8A5E}" name="Tbl.Subsidiehoogte" displayName="Tbl.Subsidiehoogte" ref="D1:G32" totalsRowCount="1" headerRowDxfId="60" dataDxfId="59" totalsRowDxfId="58">
  <autoFilter ref="D1:G31" xr:uid="{AF301A49-F8DE-4CEF-9198-905FC25B8A5E}">
    <filterColumn colId="0" hiddenButton="1"/>
    <filterColumn colId="1" hiddenButton="1"/>
    <filterColumn colId="2" hiddenButton="1"/>
    <filterColumn colId="3" hiddenButton="1"/>
  </autoFilter>
  <tableColumns count="4">
    <tableColumn id="4" xr3:uid="{A369A8E1-FA19-474F-AE4F-A7B4334037B1}" name="Artikel" dataDxfId="57" totalsRowDxfId="56" dataCellStyle="Procent"/>
    <tableColumn id="3" xr3:uid="{D991FC8A-77B2-48F3-952A-800DD0051510}" name="Subsidieactiviteit" totalsRowFunction="count" dataDxfId="55" totalsRowDxfId="54" dataCellStyle="Procent"/>
    <tableColumn id="2" xr3:uid="{C3B3BD5A-B6E7-4CD5-ADE2-66FBC23E62EA}" name="Sub. Percentage" dataDxfId="53" totalsRowDxfId="52" dataCellStyle="Procent"/>
    <tableColumn id="1" xr3:uid="{680C6D4A-85D2-474E-8721-F368718C9A68}" name="SAnr." totalsRowFunction="count" dataDxfId="51" totalsRowDxfId="50" dataCellStyle="Procent"/>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74C36E7-6427-4A3D-92DB-B71DF53865D9}" name="Tbl.Jaren" displayName="Tbl.Jaren" ref="I1:I11" totalsRowShown="0" headerRowDxfId="49" dataDxfId="48">
  <autoFilter ref="I1:I11" xr:uid="{474C36E7-6427-4A3D-92DB-B71DF53865D9}">
    <filterColumn colId="0" hiddenButton="1"/>
  </autoFilter>
  <tableColumns count="1">
    <tableColumn id="1" xr3:uid="{B59DDD94-8CDB-4593-8D17-E938D4DB6AB4}" name="Jaren" dataDxfId="47"/>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2134F05-41BB-4459-81FD-759C8E9AE556}" name="Tbl.Organisatie" displayName="Tbl.Organisatie" ref="K1:K21" totalsRowShown="0" headerRowDxfId="46" dataDxfId="45">
  <autoFilter ref="K1:K21" xr:uid="{62134F05-41BB-4459-81FD-759C8E9AE556}">
    <filterColumn colId="0" hiddenButton="1"/>
  </autoFilter>
  <tableColumns count="1">
    <tableColumn id="1" xr3:uid="{2B9FF086-FAE8-462D-8B2D-ABB8C5131B0D}" name="Soort organisatie" dataDxfId="44"/>
  </tableColumns>
  <tableStyleInfo name="TableStyleLight8"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8" Type="http://schemas.openxmlformats.org/officeDocument/2006/relationships/table" Target="../tables/table12.xml"/><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table" Target="../tables/table6.xml"/><Relationship Id="rId1" Type="http://schemas.openxmlformats.org/officeDocument/2006/relationships/printerSettings" Target="../printerSettings/printerSettings4.bin"/><Relationship Id="rId6" Type="http://schemas.openxmlformats.org/officeDocument/2006/relationships/table" Target="../tables/table10.xml"/><Relationship Id="rId11" Type="http://schemas.openxmlformats.org/officeDocument/2006/relationships/table" Target="../tables/table15.xml"/><Relationship Id="rId5" Type="http://schemas.openxmlformats.org/officeDocument/2006/relationships/table" Target="../tables/table9.xml"/><Relationship Id="rId10" Type="http://schemas.openxmlformats.org/officeDocument/2006/relationships/table" Target="../tables/table14.xml"/><Relationship Id="rId4" Type="http://schemas.openxmlformats.org/officeDocument/2006/relationships/table" Target="../tables/table8.xml"/><Relationship Id="rId9"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DA177-CD65-4D45-89FE-AA3B7A6726E7}">
  <dimension ref="A1:M32"/>
  <sheetViews>
    <sheetView showGridLines="0" workbookViewId="0">
      <selection activeCell="B27" sqref="B27"/>
    </sheetView>
  </sheetViews>
  <sheetFormatPr defaultColWidth="0" defaultRowHeight="14.4" zeroHeight="1" x14ac:dyDescent="0.35"/>
  <cols>
    <col min="1" max="1" width="2.6640625" style="3" customWidth="1"/>
    <col min="2" max="2" width="26.6640625" style="3" customWidth="1"/>
    <col min="3" max="3" width="2.6640625" style="3" customWidth="1"/>
    <col min="4" max="4" width="26.6640625" style="3" customWidth="1"/>
    <col min="5" max="5" width="2.6640625" style="3" customWidth="1"/>
    <col min="6" max="6" width="36.6640625" style="3" customWidth="1"/>
    <col min="7" max="7" width="2.6640625" style="3" customWidth="1"/>
    <col min="8" max="8" width="9.109375" style="3" customWidth="1"/>
    <col min="9" max="9" width="26.6640625" style="3" customWidth="1"/>
    <col min="10" max="12" width="9.109375" style="3" customWidth="1"/>
    <col min="13" max="13" width="2.6640625" style="3" customWidth="1"/>
    <col min="14" max="16384" width="9.109375" style="3" hidden="1"/>
  </cols>
  <sheetData>
    <row r="1" spans="2:2" x14ac:dyDescent="0.35"/>
    <row r="2" spans="2:2" ht="22.2" x14ac:dyDescent="0.45">
      <c r="B2" s="45" t="s">
        <v>250</v>
      </c>
    </row>
    <row r="3" spans="2:2" x14ac:dyDescent="0.35">
      <c r="B3" s="7" t="s">
        <v>282</v>
      </c>
    </row>
    <row r="4" spans="2:2" x14ac:dyDescent="0.35"/>
    <row r="5" spans="2:2" x14ac:dyDescent="0.35"/>
    <row r="6" spans="2:2" x14ac:dyDescent="0.35"/>
    <row r="7" spans="2:2" x14ac:dyDescent="0.35"/>
    <row r="8" spans="2:2" x14ac:dyDescent="0.35"/>
    <row r="9" spans="2:2" x14ac:dyDescent="0.35"/>
    <row r="10" spans="2:2" x14ac:dyDescent="0.35"/>
    <row r="11" spans="2:2" x14ac:dyDescent="0.35"/>
    <row r="12" spans="2:2" x14ac:dyDescent="0.35"/>
    <row r="13" spans="2:2" x14ac:dyDescent="0.35"/>
    <row r="14" spans="2:2" x14ac:dyDescent="0.35"/>
    <row r="15" spans="2:2" x14ac:dyDescent="0.35"/>
    <row r="16" spans="2:2" x14ac:dyDescent="0.35"/>
    <row r="17" spans="2:9" x14ac:dyDescent="0.35"/>
    <row r="18" spans="2:9" x14ac:dyDescent="0.35"/>
    <row r="19" spans="2:9" x14ac:dyDescent="0.35"/>
    <row r="20" spans="2:9" x14ac:dyDescent="0.35"/>
    <row r="21" spans="2:9" x14ac:dyDescent="0.35"/>
    <row r="22" spans="2:9" x14ac:dyDescent="0.35"/>
    <row r="23" spans="2:9" x14ac:dyDescent="0.35"/>
    <row r="24" spans="2:9" x14ac:dyDescent="0.35"/>
    <row r="25" spans="2:9" x14ac:dyDescent="0.35">
      <c r="B25" s="3" t="s">
        <v>253</v>
      </c>
      <c r="I25" s="3" t="s">
        <v>251</v>
      </c>
    </row>
    <row r="26" spans="2:9" x14ac:dyDescent="0.35">
      <c r="B26" s="7" t="s">
        <v>254</v>
      </c>
      <c r="D26" s="7" t="s">
        <v>281</v>
      </c>
      <c r="F26" s="7" t="s">
        <v>265</v>
      </c>
      <c r="I26" s="7" t="s">
        <v>252</v>
      </c>
    </row>
    <row r="27" spans="2:9" ht="15" x14ac:dyDescent="0.35">
      <c r="B27" s="26" t="s">
        <v>263</v>
      </c>
      <c r="C27" s="47"/>
      <c r="D27" s="46" t="s">
        <v>45</v>
      </c>
      <c r="E27" s="47"/>
      <c r="F27" s="46" t="s">
        <v>256</v>
      </c>
    </row>
    <row r="28" spans="2:9" x14ac:dyDescent="0.35">
      <c r="B28" s="46" t="s">
        <v>30</v>
      </c>
      <c r="C28" s="47"/>
      <c r="D28" s="46"/>
      <c r="E28" s="47"/>
      <c r="F28" s="46"/>
    </row>
    <row r="29" spans="2:9" x14ac:dyDescent="0.35">
      <c r="B29" s="46" t="s">
        <v>51</v>
      </c>
      <c r="C29" s="47"/>
      <c r="D29" s="47"/>
      <c r="E29" s="47"/>
      <c r="F29" s="46"/>
    </row>
    <row r="30" spans="2:9" x14ac:dyDescent="0.35">
      <c r="B30" s="46" t="s">
        <v>52</v>
      </c>
      <c r="C30" s="47"/>
      <c r="D30" s="207" t="s">
        <v>257</v>
      </c>
      <c r="E30" s="47"/>
      <c r="F30" s="47"/>
    </row>
    <row r="31" spans="2:9" x14ac:dyDescent="0.35">
      <c r="B31" s="46"/>
      <c r="C31" s="47"/>
      <c r="D31" s="47"/>
      <c r="E31" s="47"/>
      <c r="F31" s="47"/>
    </row>
    <row r="32" spans="2:9" x14ac:dyDescent="0.35"/>
  </sheetData>
  <sheetProtection algorithmName="SHA-512" hashValue="picDioGh25uMSYpDwAs//ZRmXuLGHjyCRsOwKpW//pXIDzTxUdfTHKUNiO+6lqEfH6Liqa77OrpVeIUOd5x10A==" saltValue="jjTr5SwtepJ7i4wJnq9ULg==" spinCount="100000" sheet="1" selectLockedCells="1"/>
  <hyperlinks>
    <hyperlink ref="B28" location="Werkpakketten!B9" tooltip="Ga naar werkblad Werkpakketten" display="Werkpakketten" xr:uid="{2B52D500-4740-4E05-9F21-14EA000CCE4B}"/>
    <hyperlink ref="B29" location="Activiteiten!B9" tooltip="Ga naar werkblad Activiteiten" display="Activiteiten" xr:uid="{1C98AD18-98E2-4CA1-A286-4CD904FAD3A1}"/>
    <hyperlink ref="B30" location="Kosten!B9" tooltip="Ga naar werkblad Kosten" display="Kosten" xr:uid="{26F76EBC-41E2-447F-BDDD-FC74D028623A}"/>
    <hyperlink ref="D27" location="Uurtarieven!B9" tooltip="Uurtarieven" display="Uurtarieven" xr:uid="{DCFD365E-CDDB-4C05-A746-8797332112FC}"/>
    <hyperlink ref="F27" location="Begroting!A1" tooltip="Partners / Werkpakketten" display="Begroting per werkpakket" xr:uid="{EE73E9C9-16FB-41D8-A7CB-557317F3150C}"/>
    <hyperlink ref="D30" location="Kladblok!B2" tooltip="kladblok" display="Kladblok" xr:uid="{F4F0CE24-599A-445B-9A5C-2423DB574E84}"/>
    <hyperlink ref="B27" location="Aanvrager!A1" tooltip="Ga naar werkblad Partners" display="Aanvrager" xr:uid="{53C42DD2-D77A-4639-9F80-5E045D47F107}"/>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CC24F-6EA8-427B-8D20-D6B0E2C97209}">
  <sheetPr codeName="Blad11"/>
  <dimension ref="A1:Z33"/>
  <sheetViews>
    <sheetView showGridLines="0" workbookViewId="0">
      <selection activeCell="Q4" sqref="Q4"/>
    </sheetView>
  </sheetViews>
  <sheetFormatPr defaultColWidth="10" defaultRowHeight="14.4" x14ac:dyDescent="0.35"/>
  <cols>
    <col min="1" max="1" width="24.44140625" style="3" bestFit="1" customWidth="1"/>
    <col min="2" max="2" width="5.6640625" style="3" bestFit="1" customWidth="1"/>
    <col min="3" max="3" width="2.6640625" style="3" customWidth="1"/>
    <col min="4" max="4" width="10" style="3"/>
    <col min="5" max="5" width="41.44140625" style="3" bestFit="1" customWidth="1"/>
    <col min="6" max="6" width="15.44140625" style="3" bestFit="1" customWidth="1"/>
    <col min="7" max="7" width="5.6640625" style="3" bestFit="1" customWidth="1"/>
    <col min="8" max="8" width="2.6640625" style="3" customWidth="1"/>
    <col min="9" max="9" width="5.6640625" style="3" bestFit="1" customWidth="1"/>
    <col min="10" max="10" width="2.6640625" style="3" customWidth="1"/>
    <col min="11" max="11" width="25.33203125" style="3" bestFit="1" customWidth="1"/>
    <col min="12" max="12" width="2.6640625" style="3" customWidth="1"/>
    <col min="13" max="13" width="25.109375" style="3" bestFit="1" customWidth="1"/>
    <col min="14" max="14" width="2.6640625" style="3" customWidth="1"/>
    <col min="15" max="15" width="25.44140625" style="3" bestFit="1" customWidth="1"/>
    <col min="16" max="16" width="10.109375" style="3" bestFit="1" customWidth="1"/>
    <col min="17" max="17" width="10.88671875" style="3" bestFit="1" customWidth="1"/>
    <col min="18" max="18" width="2.6640625" style="3" customWidth="1"/>
    <col min="19" max="19" width="16.109375" style="3" bestFit="1" customWidth="1"/>
    <col min="20" max="20" width="14" style="3" bestFit="1" customWidth="1"/>
    <col min="21" max="21" width="2.6640625" style="3" customWidth="1"/>
    <col min="22" max="22" width="21.5546875" style="3" bestFit="1" customWidth="1"/>
    <col min="23" max="23" width="2.6640625" style="3" customWidth="1"/>
    <col min="24" max="24" width="47.88671875" style="3" bestFit="1" customWidth="1"/>
    <col min="25" max="25" width="2.6640625" style="3" customWidth="1"/>
    <col min="26" max="26" width="18.33203125" style="3" bestFit="1" customWidth="1"/>
    <col min="27" max="16384" width="10" style="3"/>
  </cols>
  <sheetData>
    <row r="1" spans="1:26" x14ac:dyDescent="0.35">
      <c r="A1" s="3" t="s">
        <v>0</v>
      </c>
      <c r="B1" s="3" t="s">
        <v>168</v>
      </c>
      <c r="D1" s="3" t="s">
        <v>4</v>
      </c>
      <c r="E1" s="3" t="s">
        <v>1</v>
      </c>
      <c r="F1" s="3" t="s">
        <v>2</v>
      </c>
      <c r="G1" s="3" t="s">
        <v>61</v>
      </c>
      <c r="I1" s="3" t="s">
        <v>5</v>
      </c>
      <c r="K1" s="3" t="s">
        <v>12</v>
      </c>
      <c r="M1" s="48" t="s">
        <v>14</v>
      </c>
      <c r="O1" s="3" t="s">
        <v>243</v>
      </c>
      <c r="P1" s="3" t="s">
        <v>35</v>
      </c>
      <c r="Q1" s="182" t="s">
        <v>277</v>
      </c>
      <c r="S1" s="3" t="s">
        <v>235</v>
      </c>
      <c r="T1" s="3" t="s">
        <v>239</v>
      </c>
      <c r="V1" s="3" t="s">
        <v>39</v>
      </c>
      <c r="X1" s="3" t="s">
        <v>226</v>
      </c>
      <c r="Z1" s="3" t="s">
        <v>229</v>
      </c>
    </row>
    <row r="2" spans="1:26" x14ac:dyDescent="0.35">
      <c r="A2" s="215" t="s">
        <v>295</v>
      </c>
      <c r="B2" s="3" t="s">
        <v>169</v>
      </c>
      <c r="D2" s="49"/>
      <c r="E2" s="66" t="s">
        <v>264</v>
      </c>
      <c r="F2" s="51">
        <v>1</v>
      </c>
      <c r="G2" s="52" t="s">
        <v>62</v>
      </c>
      <c r="I2" s="10">
        <v>2024</v>
      </c>
      <c r="K2" s="18" t="s">
        <v>17</v>
      </c>
      <c r="M2" s="18" t="s">
        <v>23</v>
      </c>
      <c r="O2" s="18" t="s">
        <v>37</v>
      </c>
      <c r="P2" s="44">
        <v>0</v>
      </c>
      <c r="Q2" s="215" t="s">
        <v>295</v>
      </c>
      <c r="S2" s="10" t="s">
        <v>236</v>
      </c>
      <c r="T2" s="54">
        <v>0.442</v>
      </c>
      <c r="V2" s="18" t="s">
        <v>40</v>
      </c>
      <c r="X2" s="3" t="s">
        <v>248</v>
      </c>
      <c r="Z2" s="10" t="s">
        <v>230</v>
      </c>
    </row>
    <row r="3" spans="1:26" x14ac:dyDescent="0.35">
      <c r="A3" s="18" t="s">
        <v>189</v>
      </c>
      <c r="B3" s="3" t="s">
        <v>170</v>
      </c>
      <c r="D3" s="49"/>
      <c r="E3" s="50"/>
      <c r="F3" s="51"/>
      <c r="G3" s="52" t="s">
        <v>63</v>
      </c>
      <c r="I3" s="10">
        <v>2025</v>
      </c>
      <c r="K3" s="18" t="s">
        <v>18</v>
      </c>
      <c r="M3" s="18" t="s">
        <v>24</v>
      </c>
      <c r="O3" s="18" t="s">
        <v>245</v>
      </c>
      <c r="P3" s="44">
        <v>50</v>
      </c>
      <c r="Q3" s="187" t="s">
        <v>189</v>
      </c>
      <c r="S3" s="10" t="s">
        <v>237</v>
      </c>
      <c r="T3" s="54">
        <v>0.15</v>
      </c>
      <c r="V3" s="18" t="s">
        <v>41</v>
      </c>
      <c r="X3" s="3" t="s">
        <v>249</v>
      </c>
      <c r="Z3" s="10" t="s">
        <v>48</v>
      </c>
    </row>
    <row r="4" spans="1:26" x14ac:dyDescent="0.35">
      <c r="A4" s="65" t="s">
        <v>190</v>
      </c>
      <c r="B4" s="3" t="s">
        <v>171</v>
      </c>
      <c r="D4" s="49"/>
      <c r="E4" s="50"/>
      <c r="F4" s="51"/>
      <c r="G4" s="52" t="s">
        <v>64</v>
      </c>
      <c r="I4" s="10">
        <v>2026</v>
      </c>
      <c r="K4" s="18" t="s">
        <v>19</v>
      </c>
      <c r="M4" s="18" t="s">
        <v>25</v>
      </c>
      <c r="O4" s="65" t="s">
        <v>38</v>
      </c>
      <c r="P4" s="101">
        <v>0</v>
      </c>
      <c r="Q4" s="215" t="s">
        <v>295</v>
      </c>
      <c r="S4" s="10" t="s">
        <v>238</v>
      </c>
      <c r="T4" s="55">
        <v>1720</v>
      </c>
      <c r="V4" s="18" t="s">
        <v>42</v>
      </c>
      <c r="X4" s="3" t="s">
        <v>246</v>
      </c>
      <c r="Z4" s="10" t="s">
        <v>22</v>
      </c>
    </row>
    <row r="5" spans="1:26" x14ac:dyDescent="0.35">
      <c r="A5" s="18"/>
      <c r="B5" s="3" t="s">
        <v>172</v>
      </c>
      <c r="D5" s="49"/>
      <c r="E5" s="50"/>
      <c r="F5" s="51"/>
      <c r="G5" s="52" t="s">
        <v>65</v>
      </c>
      <c r="I5" s="10">
        <v>2027</v>
      </c>
      <c r="K5" s="18" t="s">
        <v>20</v>
      </c>
      <c r="M5" s="18" t="s">
        <v>26</v>
      </c>
      <c r="O5" s="63" t="s">
        <v>259</v>
      </c>
      <c r="P5" s="44">
        <v>0</v>
      </c>
      <c r="Q5" s="186" t="s">
        <v>190</v>
      </c>
      <c r="S5" s="10" t="s">
        <v>240</v>
      </c>
      <c r="T5" s="55">
        <v>40</v>
      </c>
      <c r="V5" s="18" t="s">
        <v>43</v>
      </c>
      <c r="X5" s="3" t="s">
        <v>247</v>
      </c>
      <c r="Z5" s="10"/>
    </row>
    <row r="6" spans="1:26" x14ac:dyDescent="0.35">
      <c r="A6" s="18"/>
      <c r="B6" s="3" t="s">
        <v>173</v>
      </c>
      <c r="D6" s="49"/>
      <c r="E6" s="50"/>
      <c r="F6" s="51"/>
      <c r="G6" s="52" t="s">
        <v>191</v>
      </c>
      <c r="I6" s="10">
        <v>2028</v>
      </c>
      <c r="K6" s="18" t="s">
        <v>21</v>
      </c>
      <c r="M6" s="18" t="s">
        <v>27</v>
      </c>
      <c r="O6" s="65"/>
      <c r="P6" s="101"/>
      <c r="Q6" s="102"/>
      <c r="S6" s="10"/>
      <c r="T6" s="56"/>
      <c r="V6" s="18" t="s">
        <v>22</v>
      </c>
      <c r="Z6" s="10"/>
    </row>
    <row r="7" spans="1:26" x14ac:dyDescent="0.35">
      <c r="A7" s="18"/>
      <c r="B7" s="3" t="s">
        <v>174</v>
      </c>
      <c r="D7" s="49"/>
      <c r="E7" s="50"/>
      <c r="F7" s="51"/>
      <c r="G7" s="52" t="s">
        <v>192</v>
      </c>
      <c r="I7" s="10">
        <v>2029</v>
      </c>
      <c r="K7" s="18" t="s">
        <v>50</v>
      </c>
      <c r="M7" s="18" t="s">
        <v>28</v>
      </c>
      <c r="O7" s="18"/>
      <c r="P7" s="44"/>
      <c r="Q7" s="53"/>
      <c r="V7" s="18"/>
      <c r="Z7" s="10"/>
    </row>
    <row r="8" spans="1:26" x14ac:dyDescent="0.35">
      <c r="A8" s="18"/>
      <c r="B8" s="3" t="s">
        <v>175</v>
      </c>
      <c r="D8" s="49"/>
      <c r="E8" s="50"/>
      <c r="F8" s="51"/>
      <c r="G8" s="52" t="s">
        <v>193</v>
      </c>
      <c r="I8" s="10"/>
      <c r="K8" s="57"/>
      <c r="M8" s="18" t="s">
        <v>29</v>
      </c>
      <c r="O8" s="18"/>
      <c r="P8" s="44"/>
      <c r="Q8" s="53"/>
      <c r="V8" s="18"/>
      <c r="Z8" s="10"/>
    </row>
    <row r="9" spans="1:26" x14ac:dyDescent="0.35">
      <c r="A9" s="18"/>
      <c r="B9" s="3" t="s">
        <v>176</v>
      </c>
      <c r="D9" s="49"/>
      <c r="E9" s="50"/>
      <c r="F9" s="51"/>
      <c r="G9" s="52" t="s">
        <v>194</v>
      </c>
      <c r="I9" s="10"/>
      <c r="K9" s="57"/>
      <c r="M9" s="18" t="s">
        <v>258</v>
      </c>
      <c r="O9" s="18"/>
      <c r="P9" s="44"/>
      <c r="Q9" s="53"/>
      <c r="V9" s="18"/>
      <c r="Z9" s="10"/>
    </row>
    <row r="10" spans="1:26" x14ac:dyDescent="0.35">
      <c r="A10" s="18"/>
      <c r="B10" s="3" t="s">
        <v>177</v>
      </c>
      <c r="D10" s="49"/>
      <c r="E10" s="50"/>
      <c r="F10" s="51"/>
      <c r="G10" s="52" t="s">
        <v>195</v>
      </c>
      <c r="I10" s="10"/>
      <c r="K10" s="57"/>
      <c r="M10" s="18" t="s">
        <v>50</v>
      </c>
      <c r="O10" s="18"/>
      <c r="P10" s="44"/>
      <c r="Q10" s="53"/>
      <c r="V10" s="18"/>
      <c r="Z10" s="10"/>
    </row>
    <row r="11" spans="1:26" x14ac:dyDescent="0.35">
      <c r="A11" s="18"/>
      <c r="B11" s="3" t="s">
        <v>178</v>
      </c>
      <c r="D11" s="49"/>
      <c r="E11" s="50"/>
      <c r="F11" s="51"/>
      <c r="G11" s="52" t="s">
        <v>196</v>
      </c>
      <c r="I11" s="10"/>
      <c r="K11" s="57"/>
      <c r="M11" s="18"/>
      <c r="O11" s="18"/>
      <c r="P11" s="44"/>
      <c r="Q11" s="53"/>
      <c r="V11" s="18"/>
      <c r="Z11" s="10"/>
    </row>
    <row r="12" spans="1:26" x14ac:dyDescent="0.35">
      <c r="A12" s="18"/>
      <c r="B12" s="3" t="s">
        <v>179</v>
      </c>
      <c r="D12" s="49"/>
      <c r="E12" s="50"/>
      <c r="F12" s="51"/>
      <c r="G12" s="52" t="s">
        <v>197</v>
      </c>
      <c r="K12" s="57"/>
      <c r="M12" s="18"/>
      <c r="O12" s="18"/>
      <c r="P12" s="44"/>
      <c r="Q12" s="53"/>
    </row>
    <row r="13" spans="1:26" x14ac:dyDescent="0.35">
      <c r="A13" s="18"/>
      <c r="B13" s="3" t="s">
        <v>180</v>
      </c>
      <c r="D13" s="49"/>
      <c r="E13" s="50"/>
      <c r="F13" s="51"/>
      <c r="G13" s="52" t="s">
        <v>198</v>
      </c>
      <c r="K13" s="57"/>
      <c r="M13" s="18"/>
      <c r="O13" s="18"/>
      <c r="P13" s="44"/>
      <c r="Q13" s="53"/>
    </row>
    <row r="14" spans="1:26" x14ac:dyDescent="0.35">
      <c r="A14" s="18"/>
      <c r="B14" s="3" t="s">
        <v>181</v>
      </c>
      <c r="D14" s="49"/>
      <c r="E14" s="50"/>
      <c r="F14" s="51"/>
      <c r="G14" s="52" t="s">
        <v>199</v>
      </c>
      <c r="K14" s="57"/>
      <c r="M14" s="18"/>
      <c r="O14" s="18"/>
      <c r="P14" s="44"/>
      <c r="Q14" s="53"/>
    </row>
    <row r="15" spans="1:26" x14ac:dyDescent="0.35">
      <c r="A15" s="18"/>
      <c r="B15" s="3" t="s">
        <v>182</v>
      </c>
      <c r="D15" s="49"/>
      <c r="E15" s="50"/>
      <c r="F15" s="51"/>
      <c r="G15" s="52" t="s">
        <v>200</v>
      </c>
      <c r="K15" s="57"/>
      <c r="M15" s="18"/>
      <c r="O15" s="18"/>
      <c r="P15" s="44"/>
      <c r="Q15" s="53"/>
    </row>
    <row r="16" spans="1:26" x14ac:dyDescent="0.35">
      <c r="A16" s="18"/>
      <c r="B16" s="3" t="s">
        <v>183</v>
      </c>
      <c r="D16" s="49"/>
      <c r="E16" s="50"/>
      <c r="F16" s="51"/>
      <c r="G16" s="52" t="s">
        <v>201</v>
      </c>
      <c r="K16" s="57"/>
      <c r="M16" s="18"/>
      <c r="O16" s="18"/>
      <c r="P16" s="44"/>
      <c r="Q16" s="53"/>
    </row>
    <row r="17" spans="1:18" x14ac:dyDescent="0.35">
      <c r="A17" s="18"/>
      <c r="B17" s="3" t="s">
        <v>184</v>
      </c>
      <c r="D17" s="49"/>
      <c r="E17" s="50"/>
      <c r="F17" s="51"/>
      <c r="G17" s="52" t="s">
        <v>202</v>
      </c>
      <c r="K17" s="57"/>
      <c r="M17" s="18"/>
      <c r="O17" s="18"/>
      <c r="P17" s="44"/>
      <c r="Q17" s="53"/>
    </row>
    <row r="18" spans="1:18" x14ac:dyDescent="0.35">
      <c r="A18" s="18"/>
      <c r="B18" s="3" t="s">
        <v>185</v>
      </c>
      <c r="D18" s="49"/>
      <c r="E18" s="50"/>
      <c r="F18" s="51"/>
      <c r="G18" s="52" t="s">
        <v>203</v>
      </c>
      <c r="K18" s="57"/>
      <c r="M18" s="18"/>
      <c r="O18" s="18"/>
      <c r="P18" s="44"/>
      <c r="Q18" s="53"/>
    </row>
    <row r="19" spans="1:18" x14ac:dyDescent="0.35">
      <c r="A19" s="18"/>
      <c r="B19" s="3" t="s">
        <v>186</v>
      </c>
      <c r="D19" s="49"/>
      <c r="E19" s="50"/>
      <c r="F19" s="51"/>
      <c r="G19" s="52" t="s">
        <v>204</v>
      </c>
      <c r="K19" s="57"/>
      <c r="M19" s="18"/>
      <c r="O19" s="18"/>
      <c r="P19" s="44"/>
      <c r="Q19" s="53"/>
    </row>
    <row r="20" spans="1:18" x14ac:dyDescent="0.35">
      <c r="A20" s="18"/>
      <c r="B20" s="3" t="s">
        <v>187</v>
      </c>
      <c r="D20" s="49"/>
      <c r="E20" s="50"/>
      <c r="F20" s="51"/>
      <c r="G20" s="52" t="s">
        <v>205</v>
      </c>
      <c r="K20" s="57"/>
      <c r="M20" s="18"/>
      <c r="O20" s="18"/>
      <c r="P20" s="44"/>
      <c r="Q20" s="53"/>
    </row>
    <row r="21" spans="1:18" x14ac:dyDescent="0.35">
      <c r="A21" s="18"/>
      <c r="B21" s="3" t="s">
        <v>188</v>
      </c>
      <c r="D21" s="49"/>
      <c r="E21" s="50"/>
      <c r="F21" s="51"/>
      <c r="G21" s="52" t="s">
        <v>206</v>
      </c>
      <c r="K21" s="57"/>
      <c r="M21" s="18"/>
      <c r="O21" s="18"/>
      <c r="P21" s="44"/>
      <c r="Q21" s="53"/>
    </row>
    <row r="22" spans="1:18" x14ac:dyDescent="0.35">
      <c r="A22" s="3">
        <f>SUBTOTAL(103,Tbl.Kostensoorten[Kostensoorten])</f>
        <v>3</v>
      </c>
      <c r="B22" s="3">
        <f>SUBTOTAL(103,Tbl.Kostensoorten[KSnr.])</f>
        <v>20</v>
      </c>
      <c r="D22" s="49"/>
      <c r="E22" s="50"/>
      <c r="F22" s="51"/>
      <c r="G22" s="52" t="s">
        <v>207</v>
      </c>
    </row>
    <row r="23" spans="1:18" x14ac:dyDescent="0.35">
      <c r="A23" s="3">
        <f>Tbl.Kostensoorten[[#Totals],[KSnr.]]-Tbl.Kostensoorten[[#Totals],[Kostensoorten]]</f>
        <v>17</v>
      </c>
      <c r="D23" s="49"/>
      <c r="E23" s="50"/>
      <c r="F23" s="51"/>
      <c r="G23" s="52" t="s">
        <v>208</v>
      </c>
    </row>
    <row r="24" spans="1:18" x14ac:dyDescent="0.35">
      <c r="D24" s="49"/>
      <c r="E24" s="50"/>
      <c r="F24" s="51"/>
      <c r="G24" s="52" t="s">
        <v>209</v>
      </c>
    </row>
    <row r="25" spans="1:18" x14ac:dyDescent="0.35">
      <c r="D25" s="49"/>
      <c r="E25" s="50"/>
      <c r="F25" s="51"/>
      <c r="G25" s="52" t="s">
        <v>210</v>
      </c>
    </row>
    <row r="26" spans="1:18" x14ac:dyDescent="0.35">
      <c r="D26" s="49"/>
      <c r="E26" s="50"/>
      <c r="F26" s="51"/>
      <c r="G26" s="52" t="s">
        <v>211</v>
      </c>
    </row>
    <row r="27" spans="1:18" x14ac:dyDescent="0.35">
      <c r="D27" s="49"/>
      <c r="E27" s="50"/>
      <c r="F27" s="51"/>
      <c r="G27" s="52" t="s">
        <v>212</v>
      </c>
    </row>
    <row r="28" spans="1:18" x14ac:dyDescent="0.35">
      <c r="D28" s="49"/>
      <c r="E28" s="50"/>
      <c r="F28" s="51"/>
      <c r="G28" s="52" t="s">
        <v>213</v>
      </c>
      <c r="Q28" s="40"/>
      <c r="R28" s="40"/>
    </row>
    <row r="29" spans="1:18" x14ac:dyDescent="0.35">
      <c r="D29" s="49"/>
      <c r="E29" s="50"/>
      <c r="F29" s="51"/>
      <c r="G29" s="52" t="s">
        <v>214</v>
      </c>
      <c r="Q29" s="40"/>
      <c r="R29" s="40"/>
    </row>
    <row r="30" spans="1:18" x14ac:dyDescent="0.35">
      <c r="D30" s="49"/>
      <c r="E30" s="50"/>
      <c r="F30" s="51"/>
      <c r="G30" s="52" t="s">
        <v>215</v>
      </c>
      <c r="Q30" s="40"/>
      <c r="R30" s="40"/>
    </row>
    <row r="31" spans="1:18" x14ac:dyDescent="0.35">
      <c r="D31" s="49"/>
      <c r="E31" s="50"/>
      <c r="F31" s="51"/>
      <c r="G31" s="52" t="s">
        <v>216</v>
      </c>
      <c r="Q31" s="40"/>
      <c r="R31" s="40"/>
    </row>
    <row r="32" spans="1:18" x14ac:dyDescent="0.35">
      <c r="E32" s="3">
        <f>SUBTOTAL(103,Tbl.Subsidiehoogte[Subsidieactiviteit])</f>
        <v>1</v>
      </c>
      <c r="F32" s="58"/>
      <c r="G32" s="3">
        <f>SUBTOTAL(103,Tbl.Subsidiehoogte[SAnr.])</f>
        <v>30</v>
      </c>
      <c r="Q32" s="40"/>
      <c r="R32" s="40"/>
    </row>
    <row r="33" spans="5:5" x14ac:dyDescent="0.35">
      <c r="E33" s="3">
        <f>Tbl.Subsidiehoogte[[#Totals],[SAnr.]]-Tbl.Subsidiehoogte[[#Totals],[Subsidieactiviteit]]</f>
        <v>29</v>
      </c>
    </row>
  </sheetData>
  <sheetProtection algorithmName="SHA-512" hashValue="DZ6l2Nw/Veb93N66mNXwpgE2WHwSNHupxJl99quGa4oXT29uIyIB9C49v0CQtREwpNzzU7AsdDon1/Hsssytzw==" saltValue="kEuy9+nMupXxEXTPlk17qg==" spinCount="100000" sheet="1" objects="1" scenarios="1"/>
  <phoneticPr fontId="12" type="noConversion"/>
  <pageMargins left="0.7" right="0.7" top="0.75" bottom="0.75" header="0.3" footer="0.3"/>
  <pageSetup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D9F4D-D793-44DC-ABD7-718D70C4ED1A}">
  <sheetPr codeName="Blad1">
    <tabColor rgb="FFFF6666"/>
    <pageSetUpPr fitToPage="1"/>
  </sheetPr>
  <dimension ref="A1:N10"/>
  <sheetViews>
    <sheetView showGridLines="0" zoomScaleNormal="100" workbookViewId="0">
      <pane xSplit="1" ySplit="8" topLeftCell="B9" activePane="bottomRight" state="frozen"/>
      <selection activeCell="C8" sqref="C8"/>
      <selection pane="topRight" activeCell="C8" sqref="C8"/>
      <selection pane="bottomLeft" activeCell="C8" sqref="C8"/>
      <selection pane="bottomRight" activeCell="G9" sqref="G9"/>
    </sheetView>
  </sheetViews>
  <sheetFormatPr defaultColWidth="0" defaultRowHeight="14.4" zeroHeight="1" x14ac:dyDescent="0.35"/>
  <cols>
    <col min="1" max="1" width="2.6640625" style="38" customWidth="1"/>
    <col min="2" max="2" width="30.6640625" style="3" customWidth="1"/>
    <col min="3" max="3" width="26.6640625" style="3" customWidth="1"/>
    <col min="4" max="4" width="35.6640625" style="3" customWidth="1"/>
    <col min="5" max="5" width="26.6640625" style="3" customWidth="1"/>
    <col min="6" max="6" width="30.6640625" style="3" customWidth="1"/>
    <col min="7" max="7" width="10.6640625" style="3" customWidth="1"/>
    <col min="8" max="8" width="2.6640625" style="38" customWidth="1"/>
    <col min="9" max="9" width="12" style="3" hidden="1" customWidth="1"/>
    <col min="10" max="11" width="0" style="3" hidden="1" customWidth="1"/>
    <col min="12" max="12" width="12" style="3" hidden="1" customWidth="1"/>
    <col min="13" max="13" width="0" style="3" hidden="1" customWidth="1"/>
    <col min="14" max="14" width="12" style="3" hidden="1" customWidth="1"/>
    <col min="15" max="16384" width="8.88671875" style="3" hidden="1"/>
  </cols>
  <sheetData>
    <row r="1" spans="2:7" s="38" customFormat="1" x14ac:dyDescent="0.35"/>
    <row r="2" spans="2:7" ht="16.2" x14ac:dyDescent="0.35">
      <c r="B2" s="2" t="s">
        <v>16</v>
      </c>
      <c r="E2" s="7" t="s">
        <v>254</v>
      </c>
      <c r="F2" s="7" t="s">
        <v>255</v>
      </c>
    </row>
    <row r="3" spans="2:7" ht="15" x14ac:dyDescent="0.35">
      <c r="B3" s="5" t="s">
        <v>9</v>
      </c>
      <c r="C3" s="33"/>
      <c r="E3" s="27" t="s">
        <v>30</v>
      </c>
      <c r="F3" s="25" t="s">
        <v>44</v>
      </c>
    </row>
    <row r="4" spans="2:7" x14ac:dyDescent="0.35">
      <c r="B4" s="5" t="s">
        <v>10</v>
      </c>
      <c r="C4" s="162"/>
      <c r="E4" s="27" t="s">
        <v>51</v>
      </c>
    </row>
    <row r="5" spans="2:7" x14ac:dyDescent="0.35">
      <c r="B5" s="5" t="s">
        <v>263</v>
      </c>
      <c r="C5" s="67">
        <f>B9</f>
        <v>0</v>
      </c>
      <c r="E5" s="27" t="s">
        <v>52</v>
      </c>
    </row>
    <row r="6" spans="2:7" x14ac:dyDescent="0.35">
      <c r="E6" s="27"/>
    </row>
    <row r="7" spans="2:7" ht="16.2" x14ac:dyDescent="0.35">
      <c r="B7" s="2" t="s">
        <v>263</v>
      </c>
      <c r="C7" s="34"/>
    </row>
    <row r="8" spans="2:7" x14ac:dyDescent="0.35">
      <c r="B8" s="79" t="s">
        <v>11</v>
      </c>
      <c r="C8" s="80" t="s">
        <v>12</v>
      </c>
      <c r="D8" s="80" t="s">
        <v>13</v>
      </c>
      <c r="E8" s="80" t="s">
        <v>14</v>
      </c>
      <c r="F8" s="80" t="s">
        <v>15</v>
      </c>
      <c r="G8" s="81" t="s">
        <v>49</v>
      </c>
    </row>
    <row r="9" spans="2:7" x14ac:dyDescent="0.35">
      <c r="B9" s="163"/>
      <c r="C9" s="89"/>
      <c r="D9" s="87"/>
      <c r="E9" s="89"/>
      <c r="F9" s="87"/>
      <c r="G9" s="90"/>
    </row>
    <row r="10" spans="2:7" hidden="1" x14ac:dyDescent="0.35">
      <c r="B10" s="8"/>
      <c r="D10" s="22"/>
      <c r="E10" s="23"/>
      <c r="F10" s="22"/>
      <c r="G10" s="24"/>
    </row>
  </sheetData>
  <sheetProtection algorithmName="SHA-512" hashValue="73jIX8B62SPsCYnHRa5AeK+J+mcFMyyT9out3E2hHnD0Si5LWHfLnbKfK97vP4c2H5uXAY5Qs4GpbJ4L4VzZ5A==" saltValue="HDIk/A27iMoqMCXM6DalcQ==" spinCount="100000" sheet="1" selectLockedCells="1"/>
  <phoneticPr fontId="12" type="noConversion"/>
  <conditionalFormatting sqref="C3:C4">
    <cfRule type="containsBlanks" dxfId="19" priority="3" stopIfTrue="1">
      <formula>LEN(TRIM(C3))=0</formula>
    </cfRule>
  </conditionalFormatting>
  <conditionalFormatting sqref="C7">
    <cfRule type="containsText" dxfId="18" priority="7" operator="containsText" text="LET OP!">
      <formula>NOT(ISERROR(SEARCH("LET OP!",C7)))</formula>
    </cfRule>
  </conditionalFormatting>
  <dataValidations count="4">
    <dataValidation allowBlank="1" showInputMessage="1" showErrorMessage="1" promptTitle="Projectnaam" prompt="Vul hier de naam van uw project in._x000a__x000a_Kies een onderscheidende projectnaam zonder daarbij te verwijzen naar merknamen van producten of specifieke kenmerken van uw project die nog kunnen wijzigen._x000a_Maak bijvoorbeeld een acroniem." sqref="C3" xr:uid="{A7994D14-5753-4908-92D7-DDD6FD3C89E4}"/>
    <dataValidation type="list" showInputMessage="1" showErrorMessage="1" errorTitle="Maak een keuze uit de lijst!" error="Klik op Annuleren._x000a_Klik daarna op het pijltje naast de cel." promptTitle="Maak een keuze uit de lijst." prompt="Klik op het pijltje naast de cel." sqref="C9" xr:uid="{D4903738-298F-4E90-9BCD-5B75E9602A9C}">
      <formula1>Lijst_Organisatie</formula1>
    </dataValidation>
    <dataValidation type="list" showInputMessage="1" showErrorMessage="1" errorTitle="Maak een keuze uit de lijst!" error="Klik op Annuleren._x000a_Klik daarna op het pijltje naast de cel." promptTitle="Maak een keuze uit de lijst." prompt="Klik op het pijltje naast de cel." sqref="E9" xr:uid="{F5FA5A9C-2783-4091-B0C9-130EE773EB36}">
      <formula1>Lijst_Rechtsvorm</formula1>
    </dataValidation>
    <dataValidation type="list" showInputMessage="1" showErrorMessage="1" promptTitle="Kosten met of zonder BTW" prompt="Maak een keuze_x000a__x000a_Kies &quot;Ja&quot; wanneer u BTW niet kunt verrekenen of compenseren_x000a_Begroot de kosten dan inclusief BTW_x000a__x000a_Kies &quot;Nee&quot; waneer u BTW wel kunt verrekenen of compenseren_x000a_Begroot de kosten dan exclusief BTW" sqref="G9" xr:uid="{B30B1530-0B50-406E-BB86-EC7CD01FF50B}">
      <formula1>"Ja,Nee"</formula1>
    </dataValidation>
  </dataValidations>
  <hyperlinks>
    <hyperlink ref="F3" location="Begroting!A1" tooltip="Begroting" display="Begroting" xr:uid="{0547883A-5C05-4147-BC43-5D195906E558}"/>
    <hyperlink ref="E4" location="Activiteiten!B9" tooltip="Ga naar werkblad Activiteiten" display="Activiteiten" xr:uid="{C3F30C88-BFF0-4278-8F21-59413D62B7AB}"/>
    <hyperlink ref="E5" location="Kosten!B9" tooltip="Ga naar werkblad Kosten" display="Kosten" xr:uid="{1983A925-0CA6-4EBF-A802-DC755D1AC65B}"/>
    <hyperlink ref="E3" location="Werkpakketten!B9" tooltip="Ga naar werkblad Werkpakketten" display="Werkpakketten" xr:uid="{FBF9FE38-6D1D-4570-B1C6-DCBC99A17008}"/>
  </hyperlinks>
  <pageMargins left="0.7" right="0.7" top="0.75" bottom="0.75" header="0.3" footer="0.3"/>
  <pageSetup paperSize="9" scale="62" fitToHeight="0" orientation="landscape" horizontalDpi="300" verticalDpi="300"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54F40-FD3E-487D-8CFF-B1432AC92CD9}">
  <sheetPr codeName="Blad2">
    <tabColor rgb="FFFCE500"/>
  </sheetPr>
  <dimension ref="A1:K118"/>
  <sheetViews>
    <sheetView showGridLines="0" zoomScaleNormal="100" workbookViewId="0">
      <pane xSplit="1" ySplit="8" topLeftCell="B9" activePane="bottomRight" state="frozen"/>
      <selection activeCell="C8" sqref="C8"/>
      <selection pane="topRight" activeCell="C8" sqref="C8"/>
      <selection pane="bottomLeft" activeCell="C8" sqref="C8"/>
      <selection pane="bottomRight" activeCell="D3" sqref="D3"/>
    </sheetView>
  </sheetViews>
  <sheetFormatPr defaultColWidth="0" defaultRowHeight="14.4" zeroHeight="1" x14ac:dyDescent="0.35"/>
  <cols>
    <col min="1" max="1" width="2.6640625" style="29" customWidth="1"/>
    <col min="2" max="2" width="30.6640625" style="3" customWidth="1"/>
    <col min="3" max="3" width="50.6640625" style="3" customWidth="1"/>
    <col min="4" max="4" width="30.6640625" style="3" customWidth="1"/>
    <col min="5" max="5" width="18.6640625" style="72" hidden="1" customWidth="1"/>
    <col min="6" max="6" width="2.6640625" style="72" customWidth="1"/>
    <col min="7" max="7" width="25.6640625" style="3" customWidth="1"/>
    <col min="8" max="8" width="2.6640625" style="29" customWidth="1"/>
    <col min="9" max="11" width="0" style="3" hidden="1" customWidth="1"/>
    <col min="12" max="16384" width="8.88671875" style="3" hidden="1"/>
  </cols>
  <sheetData>
    <row r="1" spans="1:7" s="29" customFormat="1" x14ac:dyDescent="0.35">
      <c r="E1" s="71"/>
      <c r="F1" s="71"/>
    </row>
    <row r="2" spans="1:7" ht="16.2" x14ac:dyDescent="0.35">
      <c r="B2" s="2" t="str">
        <f>Aanvrager!B2</f>
        <v>Project</v>
      </c>
      <c r="D2" s="7" t="s">
        <v>254</v>
      </c>
      <c r="G2" s="7" t="s">
        <v>265</v>
      </c>
    </row>
    <row r="3" spans="1:7" ht="15" x14ac:dyDescent="0.35">
      <c r="B3" s="5" t="str">
        <f>Aanvrager!B3</f>
        <v>Projectnaam</v>
      </c>
      <c r="C3" s="69">
        <f>Aanvrager!C3</f>
        <v>0</v>
      </c>
      <c r="D3" s="26" t="s">
        <v>263</v>
      </c>
      <c r="G3" s="25" t="s">
        <v>44</v>
      </c>
    </row>
    <row r="4" spans="1:7" x14ac:dyDescent="0.35">
      <c r="B4" s="5" t="str">
        <f>Aanvrager!B4</f>
        <v>Projectlocatie</v>
      </c>
      <c r="C4" s="70">
        <f>Aanvrager!C4</f>
        <v>0</v>
      </c>
      <c r="D4" s="27" t="s">
        <v>51</v>
      </c>
    </row>
    <row r="5" spans="1:7" x14ac:dyDescent="0.35">
      <c r="B5" s="5" t="str">
        <f>Aanvrager!B5</f>
        <v>Aanvrager</v>
      </c>
      <c r="C5" s="70">
        <f>Aanvrager!C5</f>
        <v>0</v>
      </c>
      <c r="D5" s="27" t="s">
        <v>52</v>
      </c>
    </row>
    <row r="6" spans="1:7" x14ac:dyDescent="0.35">
      <c r="D6" s="27"/>
      <c r="G6" s="123" t="s">
        <v>228</v>
      </c>
    </row>
    <row r="7" spans="1:7" ht="16.2" x14ac:dyDescent="0.35">
      <c r="B7" s="2" t="s">
        <v>30</v>
      </c>
      <c r="C7" s="36" t="str">
        <f>IF(A19&lt;&gt;Tbl.Werkpakketten[[#Totals],[Naam]],"LET OP! Laat geen regels open tussen werkpakketten","")</f>
        <v/>
      </c>
      <c r="D7" s="19"/>
      <c r="E7" s="73"/>
      <c r="F7" s="73"/>
      <c r="G7" s="124" t="str" cm="1">
        <f t="array" ref="G7">IF(Tbl.Projectpartners[[BTW ]]="Nee","Begrote kosten (ex.btw)","Begrote kosten (incl.btw)")</f>
        <v>Begrote kosten (incl.btw)</v>
      </c>
    </row>
    <row r="8" spans="1:7" ht="15" thickBot="1" x14ac:dyDescent="0.4">
      <c r="A8" s="37"/>
      <c r="B8" s="79" t="s">
        <v>11</v>
      </c>
      <c r="C8" s="116" t="s">
        <v>275</v>
      </c>
      <c r="D8" s="81" t="s">
        <v>7</v>
      </c>
      <c r="E8" s="74" t="s">
        <v>60</v>
      </c>
      <c r="F8" s="74"/>
      <c r="G8" s="42">
        <f>SUM(G9:G18)</f>
        <v>0</v>
      </c>
    </row>
    <row r="9" spans="1:7" ht="15.6" thickTop="1" x14ac:dyDescent="0.35">
      <c r="A9" s="37">
        <f>IF(ISBLANK(Tbl.Werkpakketten[[#This Row],[Naam]]),"",1)</f>
        <v>1</v>
      </c>
      <c r="B9" s="82" t="s">
        <v>266</v>
      </c>
      <c r="C9" s="83"/>
      <c r="D9" s="84" t="s">
        <v>286</v>
      </c>
      <c r="E9" s="74" t="s">
        <v>31</v>
      </c>
      <c r="F9" s="74"/>
      <c r="G9" s="9">
        <f>Tbl.Kosten[[#Totals],[WP1]]</f>
        <v>0</v>
      </c>
    </row>
    <row r="10" spans="1:7" ht="15" x14ac:dyDescent="0.35">
      <c r="A10" s="37">
        <f>IF(ISBLANK(Tbl.Werkpakketten[[#This Row],[Naam]]),"",2)</f>
        <v>2</v>
      </c>
      <c r="B10" s="82" t="s">
        <v>267</v>
      </c>
      <c r="C10" s="83"/>
      <c r="D10" s="84" t="s">
        <v>287</v>
      </c>
      <c r="E10" s="74" t="s">
        <v>32</v>
      </c>
      <c r="F10" s="74"/>
      <c r="G10" s="9">
        <f>Tbl.Kosten[[#Totals],[WP2]]</f>
        <v>0</v>
      </c>
    </row>
    <row r="11" spans="1:7" x14ac:dyDescent="0.35">
      <c r="A11" s="37">
        <f>IF(ISBLANK(Tbl.Werkpakketten[[#This Row],[Naam]]),"",3)</f>
        <v>3</v>
      </c>
      <c r="B11" s="82" t="s">
        <v>268</v>
      </c>
      <c r="C11" s="83"/>
      <c r="D11" s="180" t="s">
        <v>289</v>
      </c>
      <c r="E11" s="74" t="s">
        <v>34</v>
      </c>
      <c r="F11" s="74"/>
      <c r="G11" s="9">
        <f>Tbl.Kosten[[#Totals],[WP3]]</f>
        <v>0</v>
      </c>
    </row>
    <row r="12" spans="1:7" ht="28.8" x14ac:dyDescent="0.35">
      <c r="A12" s="37">
        <f>IF(ISBLANK(Tbl.Werkpakketten[[#This Row],[Naam]]),"",4)</f>
        <v>4</v>
      </c>
      <c r="B12" s="82" t="s">
        <v>269</v>
      </c>
      <c r="C12" s="85"/>
      <c r="D12" s="180" t="s">
        <v>290</v>
      </c>
      <c r="E12" s="74" t="s">
        <v>53</v>
      </c>
      <c r="F12" s="74"/>
      <c r="G12" s="9">
        <f>Tbl.Kosten[[#Totals],[WP4]]</f>
        <v>0</v>
      </c>
    </row>
    <row r="13" spans="1:7" x14ac:dyDescent="0.35">
      <c r="A13" s="37">
        <f>IF(ISBLANK(Tbl.Werkpakketten[[#This Row],[Naam]]),"",5)</f>
        <v>5</v>
      </c>
      <c r="B13" s="82" t="s">
        <v>270</v>
      </c>
      <c r="C13" s="83"/>
      <c r="D13" s="180" t="s">
        <v>288</v>
      </c>
      <c r="E13" s="74" t="s">
        <v>54</v>
      </c>
      <c r="F13" s="74"/>
      <c r="G13" s="9">
        <f>Tbl.Kosten[[#Totals],[WP5]]</f>
        <v>0</v>
      </c>
    </row>
    <row r="14" spans="1:7" x14ac:dyDescent="0.35">
      <c r="A14" s="37">
        <f>IF(ISBLANK(Tbl.Werkpakketten[[#This Row],[Naam]]),"",6)</f>
        <v>6</v>
      </c>
      <c r="B14" s="208" t="s">
        <v>293</v>
      </c>
      <c r="C14" s="83"/>
      <c r="D14" s="209" t="s">
        <v>294</v>
      </c>
      <c r="E14" s="74" t="s">
        <v>55</v>
      </c>
      <c r="F14" s="74"/>
      <c r="G14" s="9">
        <f>Tbl.Kosten[[#Totals],[WP6]]</f>
        <v>0</v>
      </c>
    </row>
    <row r="15" spans="1:7" x14ac:dyDescent="0.35">
      <c r="A15" s="37" t="str">
        <f>IF(ISBLANK(Tbl.Werkpakketten[[#This Row],[Naam]]),"",7)</f>
        <v/>
      </c>
      <c r="B15" s="117"/>
      <c r="C15" s="83"/>
      <c r="D15" s="115"/>
      <c r="E15" s="74" t="s">
        <v>56</v>
      </c>
      <c r="F15" s="74"/>
      <c r="G15" s="9">
        <f>Tbl.Kosten[[#Totals],[WP7]]</f>
        <v>0</v>
      </c>
    </row>
    <row r="16" spans="1:7" x14ac:dyDescent="0.35">
      <c r="A16" s="37" t="str">
        <f>IF(ISBLANK(Tbl.Werkpakketten[[#This Row],[Naam]]),"",8)</f>
        <v/>
      </c>
      <c r="B16" s="208"/>
      <c r="C16" s="68"/>
      <c r="D16" s="86"/>
      <c r="E16" s="74" t="s">
        <v>57</v>
      </c>
      <c r="F16" s="74"/>
      <c r="G16" s="9">
        <f>Tbl.Kosten[[#Totals],[WP8]]</f>
        <v>0</v>
      </c>
    </row>
    <row r="17" spans="1:7" x14ac:dyDescent="0.35">
      <c r="A17" s="37" t="str">
        <f>IF(ISBLANK(Tbl.Werkpakketten[[#This Row],[Naam]]),"",9)</f>
        <v/>
      </c>
      <c r="B17" s="208"/>
      <c r="C17" s="68"/>
      <c r="D17" s="86"/>
      <c r="E17" s="74" t="s">
        <v>58</v>
      </c>
      <c r="F17" s="74"/>
      <c r="G17" s="9">
        <f>Tbl.Kosten[[#Totals],[WP9]]</f>
        <v>0</v>
      </c>
    </row>
    <row r="18" spans="1:7" x14ac:dyDescent="0.35">
      <c r="A18" s="37" t="str">
        <f>IF(ISBLANK(Tbl.Werkpakketten[[#This Row],[Naam]]),"",10)</f>
        <v/>
      </c>
      <c r="B18" s="211"/>
      <c r="C18" s="87"/>
      <c r="D18" s="88"/>
      <c r="E18" s="74" t="s">
        <v>59</v>
      </c>
      <c r="F18" s="74"/>
      <c r="G18" s="9">
        <f>Tbl.Kosten[[#Totals],[WP10]]</f>
        <v>0</v>
      </c>
    </row>
    <row r="19" spans="1:7" hidden="1" x14ac:dyDescent="0.35">
      <c r="A19" s="210">
        <f>MAX(A9:A18)</f>
        <v>6</v>
      </c>
      <c r="B19" s="213">
        <f>SUBTOTAL(103,Tbl.Werkpakketten[Naam])</f>
        <v>6</v>
      </c>
      <c r="C19" s="8"/>
      <c r="D19" s="21"/>
      <c r="E19" s="74">
        <f>SUBTOTAL(103,Tbl.Werkpakketten[WPnr.])</f>
        <v>10</v>
      </c>
      <c r="F19" s="74"/>
      <c r="G19" s="41"/>
    </row>
    <row r="20" spans="1:7" hidden="1" x14ac:dyDescent="0.35">
      <c r="A20" s="37"/>
      <c r="B20" s="8"/>
      <c r="C20" s="11"/>
      <c r="D20" s="11"/>
      <c r="E20" s="75"/>
      <c r="F20" s="75"/>
      <c r="G20" s="20"/>
    </row>
    <row r="21" spans="1:7" hidden="1" x14ac:dyDescent="0.35">
      <c r="A21" s="37"/>
      <c r="B21" s="11"/>
      <c r="C21" s="11"/>
      <c r="D21" s="11"/>
      <c r="E21" s="75"/>
      <c r="F21" s="75"/>
      <c r="G21" s="20"/>
    </row>
    <row r="22" spans="1:7" hidden="1" x14ac:dyDescent="0.35">
      <c r="A22" s="37"/>
      <c r="B22" s="11"/>
      <c r="C22" s="11"/>
      <c r="D22" s="11"/>
      <c r="E22" s="75"/>
      <c r="F22" s="75"/>
      <c r="G22" s="20"/>
    </row>
    <row r="23" spans="1:7" hidden="1" x14ac:dyDescent="0.35">
      <c r="A23" s="37"/>
      <c r="B23" s="11"/>
      <c r="C23" s="11"/>
      <c r="D23" s="11"/>
      <c r="E23" s="75"/>
      <c r="F23" s="75"/>
      <c r="G23" s="20"/>
    </row>
    <row r="24" spans="1:7" hidden="1" x14ac:dyDescent="0.35">
      <c r="A24" s="37"/>
      <c r="B24" s="212"/>
      <c r="C24" s="214"/>
      <c r="D24" s="11"/>
      <c r="E24" s="75"/>
      <c r="F24" s="75"/>
      <c r="G24" s="20"/>
    </row>
    <row r="25" spans="1:7" hidden="1" x14ac:dyDescent="0.35">
      <c r="A25" s="37"/>
      <c r="B25" s="212"/>
      <c r="C25" s="11"/>
      <c r="D25" s="11"/>
      <c r="E25" s="75"/>
      <c r="F25" s="75"/>
      <c r="G25" s="20"/>
    </row>
    <row r="26" spans="1:7" hidden="1" x14ac:dyDescent="0.35">
      <c r="A26" s="37"/>
      <c r="B26" s="212"/>
      <c r="C26" s="11"/>
      <c r="D26" s="11"/>
      <c r="E26" s="75"/>
      <c r="F26" s="75"/>
      <c r="G26" s="20"/>
    </row>
    <row r="27" spans="1:7" hidden="1" x14ac:dyDescent="0.35">
      <c r="A27" s="37"/>
      <c r="B27" s="212"/>
      <c r="C27" s="11"/>
      <c r="D27" s="11"/>
      <c r="E27" s="75"/>
      <c r="F27" s="75"/>
      <c r="G27" s="20"/>
    </row>
    <row r="28" spans="1:7" hidden="1" x14ac:dyDescent="0.35">
      <c r="A28" s="37"/>
      <c r="B28" s="212"/>
      <c r="C28" s="11"/>
      <c r="D28" s="11"/>
      <c r="E28" s="75"/>
      <c r="F28" s="75"/>
      <c r="G28" s="20"/>
    </row>
    <row r="29" spans="1:7" hidden="1" x14ac:dyDescent="0.35">
      <c r="A29" s="37"/>
      <c r="B29" s="212"/>
      <c r="C29" s="11"/>
      <c r="D29" s="11"/>
      <c r="E29" s="75"/>
      <c r="F29" s="75"/>
      <c r="G29" s="20"/>
    </row>
    <row r="30" spans="1:7" hidden="1" x14ac:dyDescent="0.35">
      <c r="A30" s="37"/>
      <c r="B30" s="212"/>
      <c r="C30" s="11"/>
      <c r="D30" s="11"/>
      <c r="E30" s="75"/>
      <c r="F30" s="75"/>
      <c r="G30" s="20"/>
    </row>
    <row r="31" spans="1:7" hidden="1" x14ac:dyDescent="0.35">
      <c r="A31" s="37"/>
      <c r="B31" s="212"/>
      <c r="C31" s="11"/>
      <c r="D31" s="11"/>
      <c r="E31" s="75"/>
      <c r="F31" s="75"/>
      <c r="G31" s="20"/>
    </row>
    <row r="32" spans="1:7" hidden="1" x14ac:dyDescent="0.35">
      <c r="A32" s="37"/>
      <c r="B32" s="212"/>
      <c r="C32" s="11"/>
      <c r="D32" s="11"/>
      <c r="E32" s="75"/>
      <c r="F32" s="75"/>
      <c r="G32" s="20"/>
    </row>
    <row r="33" spans="1:7" hidden="1" x14ac:dyDescent="0.35">
      <c r="A33" s="37"/>
      <c r="B33" s="212"/>
      <c r="C33" s="11"/>
      <c r="D33" s="11"/>
      <c r="E33" s="75"/>
      <c r="F33" s="75"/>
      <c r="G33" s="20"/>
    </row>
    <row r="34" spans="1:7" hidden="1" x14ac:dyDescent="0.35">
      <c r="A34" s="37"/>
      <c r="B34" s="212"/>
      <c r="C34" s="11"/>
      <c r="D34" s="11"/>
      <c r="E34" s="75"/>
      <c r="F34" s="75"/>
      <c r="G34" s="20"/>
    </row>
    <row r="35" spans="1:7" hidden="1" x14ac:dyDescent="0.35">
      <c r="A35" s="37"/>
      <c r="B35" s="212"/>
      <c r="C35" s="11"/>
      <c r="D35" s="11"/>
      <c r="E35" s="75"/>
      <c r="F35" s="75"/>
      <c r="G35" s="20"/>
    </row>
    <row r="36" spans="1:7" hidden="1" x14ac:dyDescent="0.35">
      <c r="A36" s="37"/>
      <c r="B36" s="11"/>
      <c r="C36" s="11"/>
      <c r="D36" s="11"/>
      <c r="E36" s="75"/>
      <c r="F36" s="75"/>
      <c r="G36" s="20"/>
    </row>
    <row r="37" spans="1:7" hidden="1" x14ac:dyDescent="0.35">
      <c r="A37" s="37"/>
      <c r="B37" s="11"/>
      <c r="C37" s="11"/>
      <c r="D37" s="11"/>
      <c r="E37" s="75"/>
      <c r="F37" s="75"/>
      <c r="G37" s="20"/>
    </row>
    <row r="38" spans="1:7" hidden="1" x14ac:dyDescent="0.35">
      <c r="A38" s="37"/>
      <c r="B38" s="11"/>
      <c r="C38" s="11"/>
      <c r="D38" s="11"/>
      <c r="E38" s="75"/>
      <c r="F38" s="75"/>
      <c r="G38" s="20"/>
    </row>
    <row r="39" spans="1:7" hidden="1" x14ac:dyDescent="0.35">
      <c r="A39" s="37"/>
      <c r="B39" s="11"/>
      <c r="C39" s="11"/>
      <c r="D39" s="11"/>
      <c r="E39" s="75"/>
      <c r="F39" s="75"/>
      <c r="G39" s="20"/>
    </row>
    <row r="40" spans="1:7" hidden="1" x14ac:dyDescent="0.35">
      <c r="A40" s="37"/>
      <c r="B40" s="11"/>
      <c r="C40" s="11"/>
      <c r="D40" s="11"/>
      <c r="E40" s="75"/>
      <c r="F40" s="75"/>
      <c r="G40" s="20"/>
    </row>
    <row r="41" spans="1:7" hidden="1" x14ac:dyDescent="0.35">
      <c r="A41" s="37"/>
      <c r="B41" s="11"/>
      <c r="C41" s="11"/>
      <c r="D41" s="11"/>
      <c r="E41" s="75"/>
      <c r="F41" s="75"/>
      <c r="G41" s="20"/>
    </row>
    <row r="42" spans="1:7" hidden="1" x14ac:dyDescent="0.35">
      <c r="A42" s="37"/>
      <c r="B42" s="11"/>
      <c r="C42" s="11"/>
      <c r="D42" s="11"/>
      <c r="E42" s="75"/>
      <c r="F42" s="75"/>
      <c r="G42" s="20"/>
    </row>
    <row r="43" spans="1:7" hidden="1" x14ac:dyDescent="0.35">
      <c r="A43" s="37"/>
      <c r="B43" s="11"/>
      <c r="C43" s="11"/>
      <c r="D43" s="11"/>
      <c r="E43" s="75"/>
      <c r="F43" s="75"/>
      <c r="G43" s="20"/>
    </row>
    <row r="44" spans="1:7" hidden="1" x14ac:dyDescent="0.35">
      <c r="A44" s="37"/>
      <c r="B44" s="11"/>
      <c r="C44" s="11"/>
      <c r="D44" s="11"/>
      <c r="E44" s="75"/>
      <c r="F44" s="75"/>
      <c r="G44" s="20"/>
    </row>
    <row r="45" spans="1:7" hidden="1" x14ac:dyDescent="0.35">
      <c r="A45" s="37"/>
      <c r="B45" s="11"/>
      <c r="C45" s="11"/>
      <c r="D45" s="11"/>
      <c r="E45" s="75"/>
      <c r="F45" s="75"/>
      <c r="G45" s="20"/>
    </row>
    <row r="46" spans="1:7" hidden="1" x14ac:dyDescent="0.35">
      <c r="A46" s="37"/>
      <c r="B46" s="11"/>
      <c r="C46" s="11"/>
      <c r="D46" s="11"/>
      <c r="E46" s="75"/>
      <c r="F46" s="75"/>
      <c r="G46" s="20"/>
    </row>
    <row r="47" spans="1:7" hidden="1" x14ac:dyDescent="0.35">
      <c r="A47" s="37"/>
      <c r="B47" s="11"/>
      <c r="C47" s="11"/>
      <c r="D47" s="11"/>
      <c r="E47" s="75"/>
      <c r="F47" s="75"/>
      <c r="G47" s="20"/>
    </row>
    <row r="48" spans="1:7" hidden="1" x14ac:dyDescent="0.35">
      <c r="A48" s="37"/>
      <c r="B48" s="11"/>
      <c r="C48" s="11"/>
      <c r="D48" s="11"/>
      <c r="E48" s="75"/>
      <c r="F48" s="75"/>
      <c r="G48" s="20"/>
    </row>
    <row r="49" spans="1:7" hidden="1" x14ac:dyDescent="0.35">
      <c r="A49" s="37"/>
      <c r="B49" s="11"/>
      <c r="C49" s="11"/>
      <c r="D49" s="11"/>
      <c r="E49" s="75"/>
      <c r="F49" s="75"/>
      <c r="G49" s="20"/>
    </row>
    <row r="50" spans="1:7" hidden="1" x14ac:dyDescent="0.35">
      <c r="A50" s="37"/>
      <c r="B50" s="11"/>
      <c r="C50" s="11"/>
      <c r="D50" s="11"/>
      <c r="E50" s="75"/>
      <c r="F50" s="75"/>
      <c r="G50" s="20"/>
    </row>
    <row r="51" spans="1:7" hidden="1" x14ac:dyDescent="0.35">
      <c r="A51" s="37"/>
      <c r="B51" s="11"/>
      <c r="C51" s="11"/>
      <c r="D51" s="11"/>
      <c r="E51" s="75"/>
      <c r="F51" s="75"/>
      <c r="G51" s="20"/>
    </row>
    <row r="52" spans="1:7" hidden="1" x14ac:dyDescent="0.35">
      <c r="A52" s="37"/>
      <c r="B52" s="11"/>
      <c r="C52" s="11"/>
      <c r="D52" s="11"/>
      <c r="E52" s="75"/>
      <c r="F52" s="75"/>
      <c r="G52" s="20"/>
    </row>
    <row r="53" spans="1:7" hidden="1" x14ac:dyDescent="0.35">
      <c r="A53" s="37"/>
      <c r="B53" s="11"/>
      <c r="C53" s="11"/>
      <c r="D53" s="11"/>
      <c r="E53" s="75"/>
      <c r="F53" s="75"/>
      <c r="G53" s="20"/>
    </row>
    <row r="54" spans="1:7" hidden="1" x14ac:dyDescent="0.35">
      <c r="A54" s="37"/>
      <c r="B54" s="11"/>
      <c r="C54" s="11"/>
      <c r="D54" s="11"/>
      <c r="E54" s="75"/>
      <c r="F54" s="75"/>
      <c r="G54" s="20"/>
    </row>
    <row r="55" spans="1:7" hidden="1" x14ac:dyDescent="0.35">
      <c r="A55" s="37"/>
      <c r="B55" s="11"/>
      <c r="C55" s="11"/>
      <c r="D55" s="11"/>
      <c r="E55" s="75"/>
      <c r="F55" s="75"/>
      <c r="G55" s="20"/>
    </row>
    <row r="56" spans="1:7" hidden="1" x14ac:dyDescent="0.35">
      <c r="A56" s="37"/>
      <c r="B56" s="11"/>
      <c r="C56" s="11"/>
      <c r="D56" s="11"/>
      <c r="E56" s="75"/>
      <c r="F56" s="75"/>
      <c r="G56" s="20"/>
    </row>
    <row r="57" spans="1:7" hidden="1" x14ac:dyDescent="0.35">
      <c r="A57" s="37"/>
      <c r="B57" s="11"/>
      <c r="C57" s="11"/>
      <c r="D57" s="11"/>
      <c r="E57" s="75"/>
      <c r="F57" s="75"/>
      <c r="G57" s="20"/>
    </row>
    <row r="58" spans="1:7" hidden="1" x14ac:dyDescent="0.35">
      <c r="A58" s="37"/>
      <c r="B58" s="11"/>
      <c r="C58" s="11"/>
      <c r="D58" s="11"/>
      <c r="E58" s="75"/>
      <c r="F58" s="75"/>
      <c r="G58" s="20"/>
    </row>
    <row r="59" spans="1:7" hidden="1" x14ac:dyDescent="0.35">
      <c r="B59" s="11"/>
      <c r="C59" s="11"/>
      <c r="D59" s="11"/>
      <c r="E59" s="75"/>
      <c r="F59" s="75"/>
      <c r="G59" s="20"/>
    </row>
    <row r="60" spans="1:7" hidden="1" x14ac:dyDescent="0.35">
      <c r="B60" s="11"/>
      <c r="C60" s="11"/>
      <c r="D60" s="11"/>
      <c r="E60" s="75"/>
      <c r="F60" s="75"/>
      <c r="G60" s="20"/>
    </row>
    <row r="61" spans="1:7" hidden="1" x14ac:dyDescent="0.35">
      <c r="B61" s="11"/>
      <c r="C61" s="11"/>
      <c r="D61" s="11"/>
      <c r="E61" s="75"/>
      <c r="F61" s="75"/>
      <c r="G61" s="20"/>
    </row>
    <row r="62" spans="1:7" hidden="1" x14ac:dyDescent="0.35">
      <c r="B62" s="11"/>
      <c r="C62" s="11"/>
      <c r="D62" s="11"/>
      <c r="E62" s="75"/>
      <c r="F62" s="75"/>
      <c r="G62" s="20"/>
    </row>
    <row r="63" spans="1:7" hidden="1" x14ac:dyDescent="0.35">
      <c r="B63" s="11"/>
      <c r="C63" s="11"/>
      <c r="D63" s="11"/>
      <c r="E63" s="75"/>
      <c r="F63" s="75"/>
      <c r="G63" s="20"/>
    </row>
    <row r="64" spans="1:7" hidden="1" x14ac:dyDescent="0.35">
      <c r="B64" s="11"/>
      <c r="C64" s="11"/>
      <c r="D64" s="11"/>
      <c r="E64" s="75"/>
      <c r="F64" s="75"/>
      <c r="G64" s="20"/>
    </row>
    <row r="65" spans="2:7" hidden="1" x14ac:dyDescent="0.35">
      <c r="B65" s="11"/>
      <c r="C65" s="11"/>
      <c r="D65" s="11"/>
      <c r="E65" s="75"/>
      <c r="F65" s="75"/>
      <c r="G65" s="20"/>
    </row>
    <row r="66" spans="2:7" hidden="1" x14ac:dyDescent="0.35">
      <c r="B66" s="11"/>
      <c r="C66" s="11"/>
      <c r="D66" s="11"/>
      <c r="E66" s="75"/>
      <c r="F66" s="75"/>
      <c r="G66" s="20"/>
    </row>
    <row r="67" spans="2:7" hidden="1" x14ac:dyDescent="0.35">
      <c r="B67" s="11"/>
      <c r="C67" s="11"/>
      <c r="D67" s="11"/>
      <c r="E67" s="75"/>
      <c r="F67" s="75"/>
      <c r="G67" s="20"/>
    </row>
    <row r="68" spans="2:7" hidden="1" x14ac:dyDescent="0.35">
      <c r="B68" s="11"/>
      <c r="C68" s="11"/>
      <c r="D68" s="11"/>
      <c r="E68" s="75"/>
      <c r="F68" s="75"/>
      <c r="G68" s="20"/>
    </row>
    <row r="69" spans="2:7" hidden="1" x14ac:dyDescent="0.35">
      <c r="B69" s="11"/>
      <c r="C69" s="11"/>
      <c r="D69" s="11"/>
      <c r="E69" s="75"/>
      <c r="F69" s="75"/>
      <c r="G69" s="20"/>
    </row>
    <row r="70" spans="2:7" hidden="1" x14ac:dyDescent="0.35">
      <c r="B70" s="11"/>
      <c r="C70" s="11"/>
      <c r="D70" s="11"/>
      <c r="E70" s="75"/>
      <c r="F70" s="75"/>
      <c r="G70" s="20"/>
    </row>
    <row r="71" spans="2:7" hidden="1" x14ac:dyDescent="0.35">
      <c r="B71" s="11"/>
      <c r="C71" s="11"/>
      <c r="D71" s="11"/>
      <c r="E71" s="75"/>
      <c r="F71" s="75"/>
      <c r="G71" s="20"/>
    </row>
    <row r="72" spans="2:7" hidden="1" x14ac:dyDescent="0.35">
      <c r="B72" s="11"/>
      <c r="C72" s="11"/>
      <c r="D72" s="11"/>
      <c r="E72" s="75"/>
      <c r="F72" s="75"/>
      <c r="G72" s="20"/>
    </row>
    <row r="73" spans="2:7" hidden="1" x14ac:dyDescent="0.35">
      <c r="B73" s="11"/>
      <c r="C73" s="11"/>
      <c r="D73" s="11"/>
      <c r="E73" s="75"/>
      <c r="F73" s="75"/>
      <c r="G73" s="20"/>
    </row>
    <row r="74" spans="2:7" hidden="1" x14ac:dyDescent="0.35">
      <c r="B74" s="11"/>
      <c r="C74" s="11"/>
      <c r="D74" s="11"/>
      <c r="E74" s="75"/>
      <c r="F74" s="75"/>
      <c r="G74" s="20"/>
    </row>
    <row r="75" spans="2:7" hidden="1" x14ac:dyDescent="0.35">
      <c r="B75" s="11"/>
      <c r="C75" s="11"/>
      <c r="D75" s="11"/>
      <c r="E75" s="75"/>
      <c r="F75" s="75"/>
      <c r="G75" s="20"/>
    </row>
    <row r="76" spans="2:7" hidden="1" x14ac:dyDescent="0.35">
      <c r="B76" s="11"/>
      <c r="C76" s="11"/>
      <c r="D76" s="11"/>
      <c r="E76" s="75"/>
      <c r="F76" s="75"/>
      <c r="G76" s="20"/>
    </row>
    <row r="77" spans="2:7" hidden="1" x14ac:dyDescent="0.35">
      <c r="B77" s="11"/>
      <c r="C77" s="11"/>
      <c r="D77" s="11"/>
      <c r="E77" s="75"/>
      <c r="F77" s="75"/>
      <c r="G77" s="20"/>
    </row>
    <row r="78" spans="2:7" hidden="1" x14ac:dyDescent="0.35">
      <c r="B78" s="11"/>
      <c r="C78" s="11"/>
      <c r="D78" s="11"/>
      <c r="E78" s="75"/>
      <c r="F78" s="75"/>
      <c r="G78" s="20"/>
    </row>
    <row r="79" spans="2:7" hidden="1" x14ac:dyDescent="0.35">
      <c r="B79" s="11"/>
      <c r="C79" s="11"/>
      <c r="D79" s="11"/>
      <c r="E79" s="75"/>
      <c r="F79" s="75"/>
      <c r="G79" s="20"/>
    </row>
    <row r="80" spans="2:7" hidden="1" x14ac:dyDescent="0.35">
      <c r="B80" s="11"/>
      <c r="C80" s="11"/>
      <c r="D80" s="11"/>
      <c r="E80" s="75"/>
      <c r="F80" s="75"/>
      <c r="G80" s="20"/>
    </row>
    <row r="81" spans="2:7" hidden="1" x14ac:dyDescent="0.35">
      <c r="B81" s="11"/>
      <c r="C81" s="11"/>
      <c r="D81" s="11"/>
      <c r="E81" s="75"/>
      <c r="F81" s="75"/>
      <c r="G81" s="20"/>
    </row>
    <row r="82" spans="2:7" hidden="1" x14ac:dyDescent="0.35">
      <c r="B82" s="11"/>
      <c r="C82" s="11"/>
      <c r="D82" s="11"/>
      <c r="E82" s="75"/>
      <c r="F82" s="75"/>
      <c r="G82" s="20"/>
    </row>
    <row r="83" spans="2:7" hidden="1" x14ac:dyDescent="0.35">
      <c r="B83" s="11"/>
      <c r="C83" s="11"/>
      <c r="D83" s="11"/>
      <c r="E83" s="75"/>
      <c r="F83" s="75"/>
      <c r="G83" s="20"/>
    </row>
    <row r="84" spans="2:7" hidden="1" x14ac:dyDescent="0.35">
      <c r="B84" s="11"/>
      <c r="C84" s="11"/>
      <c r="D84" s="11"/>
      <c r="E84" s="75"/>
      <c r="F84" s="75"/>
      <c r="G84" s="20"/>
    </row>
    <row r="85" spans="2:7" hidden="1" x14ac:dyDescent="0.35">
      <c r="B85" s="11"/>
      <c r="C85" s="11"/>
      <c r="D85" s="11"/>
      <c r="E85" s="75"/>
      <c r="F85" s="75"/>
      <c r="G85" s="20"/>
    </row>
    <row r="86" spans="2:7" hidden="1" x14ac:dyDescent="0.35">
      <c r="B86" s="11"/>
      <c r="C86" s="11"/>
      <c r="D86" s="11"/>
      <c r="E86" s="75"/>
      <c r="F86" s="75"/>
      <c r="G86" s="20"/>
    </row>
    <row r="87" spans="2:7" hidden="1" x14ac:dyDescent="0.35">
      <c r="B87" s="11"/>
      <c r="C87" s="11"/>
      <c r="D87" s="11"/>
      <c r="E87" s="75"/>
      <c r="F87" s="75"/>
      <c r="G87" s="20"/>
    </row>
    <row r="88" spans="2:7" hidden="1" x14ac:dyDescent="0.35">
      <c r="B88" s="11"/>
      <c r="C88" s="11"/>
      <c r="D88" s="11"/>
      <c r="E88" s="75"/>
      <c r="F88" s="75"/>
      <c r="G88" s="20"/>
    </row>
    <row r="89" spans="2:7" hidden="1" x14ac:dyDescent="0.35">
      <c r="B89" s="11"/>
      <c r="C89" s="11"/>
      <c r="D89" s="11"/>
      <c r="E89" s="75"/>
      <c r="F89" s="75"/>
      <c r="G89" s="20"/>
    </row>
    <row r="90" spans="2:7" hidden="1" x14ac:dyDescent="0.35">
      <c r="B90" s="11"/>
      <c r="C90" s="11"/>
      <c r="D90" s="11"/>
      <c r="E90" s="75"/>
      <c r="F90" s="75"/>
      <c r="G90" s="20"/>
    </row>
    <row r="91" spans="2:7" hidden="1" x14ac:dyDescent="0.35">
      <c r="B91" s="11"/>
      <c r="C91" s="11"/>
      <c r="D91" s="11"/>
      <c r="E91" s="75"/>
      <c r="F91" s="75"/>
      <c r="G91" s="20"/>
    </row>
    <row r="92" spans="2:7" hidden="1" x14ac:dyDescent="0.35">
      <c r="B92" s="11"/>
      <c r="C92" s="11"/>
      <c r="D92" s="11"/>
      <c r="E92" s="75"/>
      <c r="F92" s="75"/>
      <c r="G92" s="20"/>
    </row>
    <row r="93" spans="2:7" hidden="1" x14ac:dyDescent="0.35">
      <c r="B93" s="11"/>
      <c r="C93" s="11"/>
      <c r="D93" s="11"/>
      <c r="E93" s="75"/>
      <c r="F93" s="75"/>
      <c r="G93" s="20"/>
    </row>
    <row r="94" spans="2:7" hidden="1" x14ac:dyDescent="0.35">
      <c r="B94" s="11"/>
      <c r="C94" s="11"/>
      <c r="D94" s="11"/>
      <c r="E94" s="75"/>
      <c r="F94" s="75"/>
      <c r="G94" s="20"/>
    </row>
    <row r="95" spans="2:7" hidden="1" x14ac:dyDescent="0.35">
      <c r="B95" s="11"/>
      <c r="C95" s="11"/>
      <c r="D95" s="11"/>
      <c r="E95" s="75"/>
      <c r="F95" s="75"/>
      <c r="G95" s="20"/>
    </row>
    <row r="96" spans="2:7" hidden="1" x14ac:dyDescent="0.35">
      <c r="B96" s="11"/>
      <c r="C96" s="11"/>
      <c r="D96" s="11"/>
      <c r="E96" s="75"/>
      <c r="F96" s="75"/>
      <c r="G96" s="20"/>
    </row>
    <row r="97" spans="2:7" hidden="1" x14ac:dyDescent="0.35">
      <c r="B97" s="11"/>
      <c r="C97" s="11"/>
      <c r="D97" s="11"/>
      <c r="E97" s="75"/>
      <c r="F97" s="75"/>
      <c r="G97" s="20"/>
    </row>
    <row r="98" spans="2:7" hidden="1" x14ac:dyDescent="0.35">
      <c r="B98" s="11"/>
      <c r="C98" s="11"/>
      <c r="D98" s="11"/>
      <c r="E98" s="75"/>
      <c r="F98" s="75"/>
      <c r="G98" s="20"/>
    </row>
    <row r="99" spans="2:7" hidden="1" x14ac:dyDescent="0.35">
      <c r="B99" s="11"/>
      <c r="C99" s="11"/>
      <c r="D99" s="11"/>
      <c r="E99" s="75"/>
      <c r="F99" s="75"/>
      <c r="G99" s="20"/>
    </row>
    <row r="100" spans="2:7" hidden="1" x14ac:dyDescent="0.35">
      <c r="B100" s="11"/>
      <c r="C100" s="11"/>
      <c r="D100" s="11"/>
      <c r="E100" s="75"/>
      <c r="F100" s="75"/>
      <c r="G100" s="20"/>
    </row>
    <row r="101" spans="2:7" hidden="1" x14ac:dyDescent="0.35">
      <c r="B101" s="11"/>
      <c r="C101" s="11"/>
      <c r="D101" s="11"/>
      <c r="E101" s="75"/>
      <c r="F101" s="75"/>
      <c r="G101" s="20"/>
    </row>
    <row r="102" spans="2:7" hidden="1" x14ac:dyDescent="0.35">
      <c r="B102" s="11"/>
      <c r="C102" s="11"/>
      <c r="D102" s="11"/>
      <c r="E102" s="75"/>
      <c r="F102" s="75"/>
      <c r="G102" s="20"/>
    </row>
    <row r="103" spans="2:7" hidden="1" x14ac:dyDescent="0.35">
      <c r="B103" s="11"/>
      <c r="C103" s="11"/>
      <c r="D103" s="11"/>
      <c r="E103" s="75"/>
      <c r="F103" s="75"/>
      <c r="G103" s="20"/>
    </row>
    <row r="104" spans="2:7" hidden="1" x14ac:dyDescent="0.35">
      <c r="B104" s="11"/>
      <c r="C104" s="11"/>
      <c r="D104" s="11"/>
      <c r="E104" s="75"/>
      <c r="F104" s="75"/>
      <c r="G104" s="20"/>
    </row>
    <row r="105" spans="2:7" hidden="1" x14ac:dyDescent="0.35">
      <c r="B105" s="11"/>
      <c r="C105" s="11"/>
      <c r="D105" s="11"/>
      <c r="E105" s="75"/>
      <c r="F105" s="75"/>
      <c r="G105" s="20"/>
    </row>
    <row r="106" spans="2:7" hidden="1" x14ac:dyDescent="0.35">
      <c r="B106" s="11"/>
      <c r="C106" s="11"/>
      <c r="D106" s="11"/>
      <c r="E106" s="75"/>
      <c r="F106" s="75"/>
      <c r="G106" s="20"/>
    </row>
    <row r="107" spans="2:7" hidden="1" x14ac:dyDescent="0.35">
      <c r="B107" s="11"/>
      <c r="C107" s="11"/>
      <c r="D107" s="11"/>
      <c r="E107" s="75"/>
      <c r="F107" s="75"/>
      <c r="G107" s="20"/>
    </row>
    <row r="108" spans="2:7" hidden="1" x14ac:dyDescent="0.35">
      <c r="B108" s="11"/>
      <c r="C108" s="11"/>
      <c r="D108" s="11"/>
      <c r="E108" s="75"/>
      <c r="F108" s="75"/>
      <c r="G108" s="20"/>
    </row>
    <row r="109" spans="2:7" hidden="1" x14ac:dyDescent="0.35">
      <c r="B109" s="11"/>
      <c r="C109" s="11"/>
      <c r="D109" s="11"/>
      <c r="E109" s="75"/>
      <c r="F109" s="75"/>
      <c r="G109" s="20"/>
    </row>
    <row r="110" spans="2:7" hidden="1" x14ac:dyDescent="0.35">
      <c r="B110" s="11"/>
      <c r="C110" s="11"/>
      <c r="D110" s="11"/>
      <c r="E110" s="75"/>
      <c r="F110" s="75"/>
      <c r="G110" s="20"/>
    </row>
    <row r="111" spans="2:7" hidden="1" x14ac:dyDescent="0.35">
      <c r="B111" s="11"/>
      <c r="C111" s="11"/>
      <c r="D111" s="11"/>
      <c r="E111" s="75"/>
      <c r="F111" s="75"/>
      <c r="G111" s="20"/>
    </row>
    <row r="112" spans="2:7" hidden="1" x14ac:dyDescent="0.35">
      <c r="B112" s="11"/>
      <c r="C112" s="11"/>
      <c r="D112" s="11"/>
      <c r="E112" s="75"/>
      <c r="F112" s="75"/>
      <c r="G112" s="20"/>
    </row>
    <row r="113" spans="2:7" hidden="1" x14ac:dyDescent="0.35">
      <c r="B113" s="11"/>
      <c r="C113" s="11"/>
      <c r="D113" s="11"/>
      <c r="E113" s="75"/>
      <c r="F113" s="75"/>
      <c r="G113" s="20"/>
    </row>
    <row r="114" spans="2:7" hidden="1" x14ac:dyDescent="0.35">
      <c r="B114" s="11"/>
      <c r="C114" s="11"/>
      <c r="D114" s="11"/>
      <c r="E114" s="75"/>
      <c r="F114" s="75"/>
      <c r="G114" s="20"/>
    </row>
    <row r="115" spans="2:7" hidden="1" x14ac:dyDescent="0.35">
      <c r="B115" s="11"/>
      <c r="C115" s="11"/>
      <c r="D115" s="11"/>
      <c r="E115" s="75"/>
      <c r="F115" s="75"/>
      <c r="G115" s="20"/>
    </row>
    <row r="116" spans="2:7" hidden="1" x14ac:dyDescent="0.35">
      <c r="B116" s="11"/>
      <c r="C116" s="11"/>
      <c r="D116" s="11"/>
      <c r="E116" s="75"/>
      <c r="F116" s="75"/>
      <c r="G116" s="20"/>
    </row>
    <row r="117" spans="2:7" hidden="1" x14ac:dyDescent="0.35">
      <c r="B117" s="11"/>
      <c r="C117" s="11"/>
      <c r="D117" s="11"/>
      <c r="E117" s="75"/>
      <c r="F117" s="75"/>
      <c r="G117" s="20"/>
    </row>
    <row r="118" spans="2:7" hidden="1" x14ac:dyDescent="0.35">
      <c r="B118" s="11"/>
      <c r="C118" s="11"/>
      <c r="D118" s="11"/>
      <c r="E118" s="75"/>
      <c r="F118" s="75"/>
      <c r="G118" s="20"/>
    </row>
  </sheetData>
  <sheetProtection algorithmName="SHA-512" hashValue="bpcS+NOhtO/W9E/tEc1FZWPo+NU2njtiAQgMoXzDz3lfqbZ1RU7KWhlb08Q/e1YqCVdsG93LxXEF3/GwIVwMqw==" saltValue="lX+JIvGGZZ+oHb9/gI6N3w==" spinCount="100000" sheet="1" selectLockedCells="1"/>
  <phoneticPr fontId="12" type="noConversion"/>
  <conditionalFormatting sqref="B9:B18">
    <cfRule type="duplicateValues" dxfId="17" priority="25"/>
  </conditionalFormatting>
  <conditionalFormatting sqref="D9:D18">
    <cfRule type="duplicateValues" dxfId="16" priority="26"/>
  </conditionalFormatting>
  <dataValidations count="5">
    <dataValidation type="textLength" showInputMessage="1" showErrorMessage="1" errorTitle="Gebruik maximaal 5 karakters!" error="Klik op Annuleren_x000a_Voer een nieuwe code in_x000a_" promptTitle="Werkpakketcode" prompt="Voer een unieke werkpakketcode in. Gebruik minimaal 1 en maximaal 5 karakters._x000a__x000a_Bijvoorbeeld:_x000a_WP1 voor werkpakket 1_x000a_WP2 voor werkpakket 2_x000a_enz." sqref="D9" xr:uid="{B25AF6E4-2510-4F83-8D9A-96805E1F218D}">
      <formula1>1</formula1>
      <formula2>5</formula2>
    </dataValidation>
    <dataValidation allowBlank="1" showInputMessage="1" showErrorMessage="1" promptTitle="Werkpakket" prompt="Let op!_x000a_Voer tenminste één werkpakket in!_x000a__x000a_Tip!_x000a_Leg een duidelijke relatie tussen de resultaten van het project en de begroting door voor elk resultaat een apart werkpakket te maken_x000a_" sqref="B9" xr:uid="{4FC01C42-7FD7-4CAC-BA34-3DEFF7A4A0C2}"/>
    <dataValidation type="list" allowBlank="1" showErrorMessage="1" promptTitle="Subsidiabele activiteit" prompt="Selecteer een subsidiabele activiteit waaronder dit werkpakket valt." sqref="D20:F118" xr:uid="{39E8E710-1D61-43E7-835B-837326D28D05}">
      <formula1>Lijst_Subsidiabele_activiteiten</formula1>
    </dataValidation>
    <dataValidation type="textLength" showErrorMessage="1" errorTitle="Gebruik maximaal 5 karakters!" error="Klik op Annuleren_x000a_Voer een nieuwe code in" promptTitle="Werkpakketcode" prompt="Voer een unieke werkpakketcode in. Gebruik minimaal 1 en maximaal 5 karakters._x000a__x000a_Bijvoorbeeld_x000a_WP1 voor werkpakket 1_x000a_WP2 voor werkpakket 2" sqref="D10:D18" xr:uid="{83F5A725-15A6-403F-9944-F657702A469D}">
      <formula1>1</formula1>
      <formula2>5</formula2>
    </dataValidation>
    <dataValidation allowBlank="1" showInputMessage="1" showErrorMessage="1" promptTitle="Omschrijving" prompt="Hier kunt u een nadere omschrijving geven van het werkpakket." sqref="C9" xr:uid="{8A34E18F-F105-4D09-8BF8-467BD58B638B}"/>
  </dataValidations>
  <hyperlinks>
    <hyperlink ref="G3" location="Begroting!A1" tooltip="Begroting" display="Begroting" xr:uid="{7D34C5A4-106D-473B-8CAC-C3BF5785BA20}"/>
    <hyperlink ref="D4" location="Activiteiten!B9" tooltip="Ga naar werkblad Activiteiten" display="Activiteiten" xr:uid="{B5F86EBB-88E5-4909-A3DD-BCF51BB97D4D}"/>
    <hyperlink ref="D5" location="Kosten!B9" tooltip="Ga naar werkblad Kosten" display="Kosten" xr:uid="{B268DC25-AB6B-4248-A263-ECE00BF56412}"/>
    <hyperlink ref="D3" location="Aanvrager!A1" tooltip="Ga naar werkblad Partners" display="Aanvrager" xr:uid="{54DECC2D-6BA7-4B5D-929A-2435F9D76A32}"/>
  </hyperlinks>
  <pageMargins left="0.7" right="0.7" top="0.75" bottom="0.75" header="0.3" footer="0.3"/>
  <pageSetup paperSize="9" orientation="portrait" horizontalDpi="300" verticalDpi="300"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C946C-0B74-40E5-819B-ACA3D504E9A3}">
  <sheetPr codeName="Blad3">
    <tabColor rgb="FF8DCCBD"/>
  </sheetPr>
  <dimension ref="A1:L158"/>
  <sheetViews>
    <sheetView showGridLines="0" zoomScaleNormal="100" workbookViewId="0">
      <pane xSplit="1" ySplit="8" topLeftCell="B9" activePane="bottomRight" state="frozen"/>
      <selection activeCell="C8" sqref="C8"/>
      <selection pane="topRight" activeCell="C8" sqref="C8"/>
      <selection pane="bottomLeft" activeCell="C8" sqref="C8"/>
      <selection pane="bottomRight" activeCell="E9" sqref="E9"/>
    </sheetView>
  </sheetViews>
  <sheetFormatPr defaultColWidth="0" defaultRowHeight="14.4" zeroHeight="1" x14ac:dyDescent="0.35"/>
  <cols>
    <col min="1" max="1" width="2.6640625" style="30" customWidth="1"/>
    <col min="2" max="2" width="30.6640625" style="93" customWidth="1"/>
    <col min="3" max="3" width="40.6640625" style="3" customWidth="1"/>
    <col min="4" max="4" width="25.6640625" style="3" customWidth="1"/>
    <col min="5" max="5" width="50.6640625" style="94" customWidth="1"/>
    <col min="6" max="6" width="30.6640625" style="74" customWidth="1"/>
    <col min="7" max="7" width="2.6640625" style="3" hidden="1" customWidth="1"/>
    <col min="8" max="8" width="2.6640625" style="3" customWidth="1"/>
    <col min="9" max="9" width="25.6640625" style="3" customWidth="1"/>
    <col min="10" max="10" width="2.6640625" style="30" customWidth="1"/>
    <col min="11" max="12" width="0" style="3" hidden="1" customWidth="1"/>
    <col min="13" max="16384" width="8.88671875" style="3" hidden="1"/>
  </cols>
  <sheetData>
    <row r="1" spans="2:11" s="30" customFormat="1" x14ac:dyDescent="0.35"/>
    <row r="2" spans="2:11" ht="16.2" x14ac:dyDescent="0.35">
      <c r="B2" s="2" t="str">
        <f>Aanvrager!B2</f>
        <v>Project</v>
      </c>
      <c r="E2" s="7" t="s">
        <v>254</v>
      </c>
      <c r="I2" s="7" t="s">
        <v>255</v>
      </c>
    </row>
    <row r="3" spans="2:11" ht="15" x14ac:dyDescent="0.35">
      <c r="B3" s="5" t="str">
        <f>Aanvrager!B3</f>
        <v>Projectnaam</v>
      </c>
      <c r="C3" s="6">
        <f>Aanvrager!C3</f>
        <v>0</v>
      </c>
      <c r="E3" s="77" t="s">
        <v>263</v>
      </c>
      <c r="I3" s="28" t="s">
        <v>44</v>
      </c>
    </row>
    <row r="4" spans="2:11" x14ac:dyDescent="0.35">
      <c r="B4" s="5" t="str">
        <f>Aanvrager!B4</f>
        <v>Projectlocatie</v>
      </c>
      <c r="C4" s="3">
        <f>Aanvrager!C4</f>
        <v>0</v>
      </c>
      <c r="E4" s="78" t="s">
        <v>30</v>
      </c>
    </row>
    <row r="5" spans="2:11" x14ac:dyDescent="0.35">
      <c r="B5" s="5" t="str">
        <f>Aanvrager!B5</f>
        <v>Aanvrager</v>
      </c>
      <c r="C5" s="3">
        <f>Aanvrager!C5</f>
        <v>0</v>
      </c>
      <c r="E5" s="78" t="s">
        <v>52</v>
      </c>
    </row>
    <row r="6" spans="2:11" x14ac:dyDescent="0.35">
      <c r="B6" s="3"/>
      <c r="E6" s="78"/>
      <c r="I6" s="123" t="s">
        <v>228</v>
      </c>
    </row>
    <row r="7" spans="2:11" ht="16.2" x14ac:dyDescent="0.35">
      <c r="B7" s="2" t="s">
        <v>51</v>
      </c>
      <c r="E7" s="3"/>
      <c r="F7" s="35" t="s">
        <v>227</v>
      </c>
      <c r="I7" s="124" t="str" cm="1">
        <f t="array" ref="I7">IF(Tbl.Projectpartners[[BTW ]]="Nee","Begrote kosten (ex.btw)","Begrote kosten (incl.btw)")</f>
        <v>Begrote kosten (incl.btw)</v>
      </c>
    </row>
    <row r="8" spans="2:11" ht="15" thickBot="1" x14ac:dyDescent="0.4">
      <c r="B8" s="79" t="s">
        <v>7</v>
      </c>
      <c r="C8" s="165" t="s">
        <v>283</v>
      </c>
      <c r="D8" s="80" t="s">
        <v>6</v>
      </c>
      <c r="E8" s="116" t="s">
        <v>274</v>
      </c>
      <c r="F8" s="81" t="s">
        <v>8</v>
      </c>
      <c r="G8" s="74" t="s">
        <v>66</v>
      </c>
      <c r="H8" s="74"/>
      <c r="I8" s="42">
        <f>SUM(I9:I108)</f>
        <v>0</v>
      </c>
      <c r="J8" s="196">
        <f>SUM(J9:J108)</f>
        <v>0</v>
      </c>
      <c r="K8" s="30"/>
    </row>
    <row r="9" spans="2:11" ht="15" thickTop="1" x14ac:dyDescent="0.35">
      <c r="B9" s="95"/>
      <c r="C9" s="166">
        <f>IFERROR(_xlfn.XLOOKUP(Tbl.Activiteiten[[#This Row],[Werkpakketcode]],Tbl.Werkpakketten[Werkpakketcode],Tbl.Werkpakketten[Naam],"",,),"")</f>
        <v>0</v>
      </c>
      <c r="D9" s="181"/>
      <c r="E9" s="168"/>
      <c r="F9" s="169" t="str">
        <f>_xlfn.CONCAT(Tbl.Activiteiten[[#This Row],[Werkpakketcode]]," - ",Tbl.Activiteiten[[#This Row],[Activiteit]])</f>
        <v xml:space="preserve"> - </v>
      </c>
      <c r="G9" s="74" t="s">
        <v>67</v>
      </c>
      <c r="H9" s="74"/>
      <c r="I9" s="172">
        <f>Tbl.Kosten[[#Totals],[A1]]</f>
        <v>0</v>
      </c>
      <c r="J9" s="195">
        <f>Tbl.Kosten[[#Totals],[A1]]</f>
        <v>0</v>
      </c>
      <c r="K9" s="30"/>
    </row>
    <row r="10" spans="2:11" x14ac:dyDescent="0.35">
      <c r="B10" s="95"/>
      <c r="C10" s="166">
        <f>IFERROR(_xlfn.XLOOKUP(Tbl.Activiteiten[[#This Row],[Werkpakketcode]],Tbl.Werkpakketten[Werkpakketcode],Tbl.Werkpakketten[Naam],"",,),"")</f>
        <v>0</v>
      </c>
      <c r="D10" s="181"/>
      <c r="E10" s="170"/>
      <c r="F10" s="169" t="str">
        <f>_xlfn.CONCAT(Tbl.Activiteiten[[#This Row],[Werkpakketcode]]," - ",Tbl.Activiteiten[[#This Row],[Activiteit]])</f>
        <v xml:space="preserve"> - </v>
      </c>
      <c r="G10" s="74" t="s">
        <v>68</v>
      </c>
      <c r="H10" s="74"/>
      <c r="I10" s="172">
        <f>Tbl.Kosten[[#Totals],[A2]]</f>
        <v>0</v>
      </c>
      <c r="J10" s="195">
        <f>Tbl.Kosten[[#Totals],[A2]]</f>
        <v>0</v>
      </c>
      <c r="K10" s="30"/>
    </row>
    <row r="11" spans="2:11" x14ac:dyDescent="0.35">
      <c r="B11" s="95"/>
      <c r="C11" s="166">
        <f>IFERROR(_xlfn.XLOOKUP(Tbl.Activiteiten[[#This Row],[Werkpakketcode]],Tbl.Werkpakketten[Werkpakketcode],Tbl.Werkpakketten[Naam],"",,),"")</f>
        <v>0</v>
      </c>
      <c r="D11" s="167"/>
      <c r="E11" s="170"/>
      <c r="F11" s="169" t="str">
        <f>_xlfn.CONCAT(Tbl.Activiteiten[[#This Row],[Werkpakketcode]]," - ",Tbl.Activiteiten[[#This Row],[Activiteit]])</f>
        <v xml:space="preserve"> - </v>
      </c>
      <c r="G11" s="74" t="s">
        <v>69</v>
      </c>
      <c r="H11" s="74"/>
      <c r="I11" s="172">
        <f>Tbl.Kosten[[#Totals],[A3]]</f>
        <v>0</v>
      </c>
      <c r="J11" s="195">
        <f>Tbl.Kosten[[#Totals],[A3]]</f>
        <v>0</v>
      </c>
      <c r="K11" s="30"/>
    </row>
    <row r="12" spans="2:11" x14ac:dyDescent="0.35">
      <c r="B12" s="95"/>
      <c r="C12" s="166">
        <f>IFERROR(_xlfn.XLOOKUP(Tbl.Activiteiten[[#This Row],[Werkpakketcode]],Tbl.Werkpakketten[Werkpakketcode],Tbl.Werkpakketten[Naam],"",,),"")</f>
        <v>0</v>
      </c>
      <c r="D12" s="167"/>
      <c r="E12" s="170"/>
      <c r="F12" s="169" t="str">
        <f>_xlfn.CONCAT(Tbl.Activiteiten[[#This Row],[Werkpakketcode]]," - ",Tbl.Activiteiten[[#This Row],[Activiteit]])</f>
        <v xml:space="preserve"> - </v>
      </c>
      <c r="G12" s="74" t="s">
        <v>70</v>
      </c>
      <c r="H12" s="74"/>
      <c r="I12" s="172">
        <f>Tbl.Kosten[[#Totals],[A4]]</f>
        <v>0</v>
      </c>
      <c r="J12" s="195">
        <f>Tbl.Kosten[[#Totals],[A4]]</f>
        <v>0</v>
      </c>
      <c r="K12" s="30"/>
    </row>
    <row r="13" spans="2:11" x14ac:dyDescent="0.35">
      <c r="B13" s="91"/>
      <c r="C13" s="171">
        <f>IFERROR(_xlfn.XLOOKUP(Tbl.Activiteiten[[#This Row],[Werkpakketcode]],Tbl.Werkpakketten[Werkpakketcode],Tbl.Werkpakketten[Naam],"",,),"")</f>
        <v>0</v>
      </c>
      <c r="D13" s="167"/>
      <c r="E13" s="170"/>
      <c r="F13" s="169" t="str">
        <f>_xlfn.CONCAT(Tbl.Activiteiten[[#This Row],[Werkpakketcode]]," - ",Tbl.Activiteiten[[#This Row],[Activiteit]])</f>
        <v xml:space="preserve"> - </v>
      </c>
      <c r="G13" s="74" t="s">
        <v>71</v>
      </c>
      <c r="H13" s="74"/>
      <c r="I13" s="172">
        <f>Tbl.Kosten[[#Totals],[A5]]</f>
        <v>0</v>
      </c>
      <c r="J13" s="195">
        <f>Tbl.Kosten[[#Totals],[A5]]</f>
        <v>0</v>
      </c>
      <c r="K13" s="30"/>
    </row>
    <row r="14" spans="2:11" x14ac:dyDescent="0.35">
      <c r="B14" s="91"/>
      <c r="C14" s="171">
        <f>IFERROR(_xlfn.XLOOKUP(Tbl.Activiteiten[[#This Row],[Werkpakketcode]],Tbl.Werkpakketten[Werkpakketcode],Tbl.Werkpakketten[Naam],"",,),"")</f>
        <v>0</v>
      </c>
      <c r="D14" s="167"/>
      <c r="E14" s="170"/>
      <c r="F14" s="169" t="str">
        <f>_xlfn.CONCAT(Tbl.Activiteiten[[#This Row],[Werkpakketcode]]," - ",Tbl.Activiteiten[[#This Row],[Activiteit]])</f>
        <v xml:space="preserve"> - </v>
      </c>
      <c r="G14" s="74" t="s">
        <v>72</v>
      </c>
      <c r="H14" s="74"/>
      <c r="I14" s="172">
        <f>Tbl.Kosten[[#Totals],[A6]]</f>
        <v>0</v>
      </c>
      <c r="J14" s="195">
        <f>Tbl.Kosten[[#Totals],[A6]]</f>
        <v>0</v>
      </c>
      <c r="K14" s="30"/>
    </row>
    <row r="15" spans="2:11" x14ac:dyDescent="0.35">
      <c r="B15" s="91"/>
      <c r="C15" s="171">
        <f>IFERROR(_xlfn.XLOOKUP(Tbl.Activiteiten[[#This Row],[Werkpakketcode]],Tbl.Werkpakketten[Werkpakketcode],Tbl.Werkpakketten[Naam],"",,),"")</f>
        <v>0</v>
      </c>
      <c r="D15" s="167"/>
      <c r="E15" s="170"/>
      <c r="F15" s="169" t="str">
        <f>_xlfn.CONCAT(Tbl.Activiteiten[[#This Row],[Werkpakketcode]]," - ",Tbl.Activiteiten[[#This Row],[Activiteit]])</f>
        <v xml:space="preserve"> - </v>
      </c>
      <c r="G15" s="74" t="s">
        <v>73</v>
      </c>
      <c r="H15" s="74"/>
      <c r="I15" s="172">
        <f>Tbl.Kosten[[#Totals],[A7]]</f>
        <v>0</v>
      </c>
      <c r="J15" s="195">
        <f>Tbl.Kosten[[#Totals],[A7]]</f>
        <v>0</v>
      </c>
      <c r="K15" s="30"/>
    </row>
    <row r="16" spans="2:11" x14ac:dyDescent="0.35">
      <c r="B16" s="91"/>
      <c r="C16" s="171">
        <f>IFERROR(_xlfn.XLOOKUP(Tbl.Activiteiten[[#This Row],[Werkpakketcode]],Tbl.Werkpakketten[Werkpakketcode],Tbl.Werkpakketten[Naam],"",,),"")</f>
        <v>0</v>
      </c>
      <c r="D16" s="170"/>
      <c r="E16" s="170"/>
      <c r="F16" s="169" t="str">
        <f>_xlfn.CONCAT(Tbl.Activiteiten[[#This Row],[Werkpakketcode]]," - ",Tbl.Activiteiten[[#This Row],[Activiteit]])</f>
        <v xml:space="preserve"> - </v>
      </c>
      <c r="G16" s="74" t="s">
        <v>74</v>
      </c>
      <c r="H16" s="74"/>
      <c r="I16" s="172">
        <f>Tbl.Kosten[[#Totals],[A8]]</f>
        <v>0</v>
      </c>
      <c r="J16" s="195">
        <f>Tbl.Kosten[[#Totals],[A8]]</f>
        <v>0</v>
      </c>
      <c r="K16" s="30"/>
    </row>
    <row r="17" spans="2:11" x14ac:dyDescent="0.35">
      <c r="B17" s="91"/>
      <c r="C17" s="171">
        <f>IFERROR(_xlfn.XLOOKUP(Tbl.Activiteiten[[#This Row],[Werkpakketcode]],Tbl.Werkpakketten[Werkpakketcode],Tbl.Werkpakketten[Naam],"",,),"")</f>
        <v>0</v>
      </c>
      <c r="D17" s="170"/>
      <c r="E17" s="170"/>
      <c r="F17" s="169" t="str">
        <f>_xlfn.CONCAT(Tbl.Activiteiten[[#This Row],[Werkpakketcode]]," - ",Tbl.Activiteiten[[#This Row],[Activiteit]])</f>
        <v xml:space="preserve"> - </v>
      </c>
      <c r="G17" s="74" t="s">
        <v>75</v>
      </c>
      <c r="H17" s="74"/>
      <c r="I17" s="172">
        <f>Tbl.Kosten[[#Totals],[A9]]</f>
        <v>0</v>
      </c>
      <c r="J17" s="195">
        <f>Tbl.Kosten[[#Totals],[A9]]</f>
        <v>0</v>
      </c>
      <c r="K17" s="30"/>
    </row>
    <row r="18" spans="2:11" x14ac:dyDescent="0.35">
      <c r="B18" s="91"/>
      <c r="C18" s="171">
        <f>IFERROR(_xlfn.XLOOKUP(Tbl.Activiteiten[[#This Row],[Werkpakketcode]],Tbl.Werkpakketten[Werkpakketcode],Tbl.Werkpakketten[Naam],"",,),"")</f>
        <v>0</v>
      </c>
      <c r="D18" s="170"/>
      <c r="E18" s="170"/>
      <c r="F18" s="169" t="str">
        <f>_xlfn.CONCAT(Tbl.Activiteiten[[#This Row],[Werkpakketcode]]," - ",Tbl.Activiteiten[[#This Row],[Activiteit]])</f>
        <v xml:space="preserve"> - </v>
      </c>
      <c r="G18" s="74" t="s">
        <v>76</v>
      </c>
      <c r="H18" s="74"/>
      <c r="I18" s="172">
        <f>Tbl.Kosten[[#Totals],[A10]]</f>
        <v>0</v>
      </c>
      <c r="J18" s="195">
        <f>Tbl.Kosten[[#Totals],[A10]]</f>
        <v>0</v>
      </c>
      <c r="K18" s="30"/>
    </row>
    <row r="19" spans="2:11" x14ac:dyDescent="0.35">
      <c r="B19" s="91"/>
      <c r="C19" s="171">
        <f>IFERROR(_xlfn.XLOOKUP(Tbl.Activiteiten[[#This Row],[Werkpakketcode]],Tbl.Werkpakketten[Werkpakketcode],Tbl.Werkpakketten[Naam],"",,),"")</f>
        <v>0</v>
      </c>
      <c r="D19" s="170"/>
      <c r="E19" s="170"/>
      <c r="F19" s="169" t="str">
        <f>_xlfn.CONCAT(Tbl.Activiteiten[[#This Row],[Werkpakketcode]]," - ",Tbl.Activiteiten[[#This Row],[Activiteit]])</f>
        <v xml:space="preserve"> - </v>
      </c>
      <c r="G19" s="74" t="s">
        <v>77</v>
      </c>
      <c r="H19" s="74"/>
      <c r="I19" s="172">
        <f>Tbl.Kosten[[#Totals],[A11]]</f>
        <v>0</v>
      </c>
      <c r="J19" s="195">
        <f>Tbl.Kosten[[#Totals],[A11]]</f>
        <v>0</v>
      </c>
      <c r="K19" s="30"/>
    </row>
    <row r="20" spans="2:11" x14ac:dyDescent="0.35">
      <c r="B20" s="91"/>
      <c r="C20" s="171">
        <f>IFERROR(_xlfn.XLOOKUP(Tbl.Activiteiten[[#This Row],[Werkpakketcode]],Tbl.Werkpakketten[Werkpakketcode],Tbl.Werkpakketten[Naam],"",,),"")</f>
        <v>0</v>
      </c>
      <c r="D20" s="170"/>
      <c r="E20" s="170"/>
      <c r="F20" s="169" t="str">
        <f>_xlfn.CONCAT(Tbl.Activiteiten[[#This Row],[Werkpakketcode]]," - ",Tbl.Activiteiten[[#This Row],[Activiteit]])</f>
        <v xml:space="preserve"> - </v>
      </c>
      <c r="G20" s="74" t="s">
        <v>78</v>
      </c>
      <c r="H20" s="74"/>
      <c r="I20" s="172">
        <f>Tbl.Kosten[[#Totals],[A12]]</f>
        <v>0</v>
      </c>
      <c r="J20" s="195">
        <f>Tbl.Kosten[[#Totals],[A12]]</f>
        <v>0</v>
      </c>
      <c r="K20" s="30"/>
    </row>
    <row r="21" spans="2:11" x14ac:dyDescent="0.35">
      <c r="B21" s="91"/>
      <c r="C21" s="171">
        <f>IFERROR(_xlfn.XLOOKUP(Tbl.Activiteiten[[#This Row],[Werkpakketcode]],Tbl.Werkpakketten[Werkpakketcode],Tbl.Werkpakketten[Naam],"",,),"")</f>
        <v>0</v>
      </c>
      <c r="D21" s="170"/>
      <c r="E21" s="170"/>
      <c r="F21" s="169" t="str">
        <f>_xlfn.CONCAT(Tbl.Activiteiten[[#This Row],[Werkpakketcode]]," - ",Tbl.Activiteiten[[#This Row],[Activiteit]])</f>
        <v xml:space="preserve"> - </v>
      </c>
      <c r="G21" s="74" t="s">
        <v>79</v>
      </c>
      <c r="H21" s="74"/>
      <c r="I21" s="172">
        <f>Tbl.Kosten[[#Totals],[A13]]</f>
        <v>0</v>
      </c>
      <c r="J21" s="195">
        <f>Tbl.Kosten[[#Totals],[A13]]</f>
        <v>0</v>
      </c>
      <c r="K21" s="30"/>
    </row>
    <row r="22" spans="2:11" x14ac:dyDescent="0.35">
      <c r="B22" s="91"/>
      <c r="C22" s="171">
        <f>IFERROR(_xlfn.XLOOKUP(Tbl.Activiteiten[[#This Row],[Werkpakketcode]],Tbl.Werkpakketten[Werkpakketcode],Tbl.Werkpakketten[Naam],"",,),"")</f>
        <v>0</v>
      </c>
      <c r="D22" s="170"/>
      <c r="E22" s="170"/>
      <c r="F22" s="169" t="str">
        <f>_xlfn.CONCAT(Tbl.Activiteiten[[#This Row],[Werkpakketcode]]," - ",Tbl.Activiteiten[[#This Row],[Activiteit]])</f>
        <v xml:space="preserve"> - </v>
      </c>
      <c r="G22" s="74" t="s">
        <v>80</v>
      </c>
      <c r="H22" s="74"/>
      <c r="I22" s="172">
        <f>Tbl.Kosten[[#Totals],[A14]]</f>
        <v>0</v>
      </c>
      <c r="J22" s="195">
        <f>Tbl.Kosten[[#Totals],[A14]]</f>
        <v>0</v>
      </c>
      <c r="K22" s="30"/>
    </row>
    <row r="23" spans="2:11" x14ac:dyDescent="0.35">
      <c r="B23" s="91"/>
      <c r="C23" s="171">
        <f>IFERROR(_xlfn.XLOOKUP(Tbl.Activiteiten[[#This Row],[Werkpakketcode]],Tbl.Werkpakketten[Werkpakketcode],Tbl.Werkpakketten[Naam],"",,),"")</f>
        <v>0</v>
      </c>
      <c r="D23" s="170"/>
      <c r="E23" s="170"/>
      <c r="F23" s="169" t="str">
        <f>_xlfn.CONCAT(Tbl.Activiteiten[[#This Row],[Werkpakketcode]]," - ",Tbl.Activiteiten[[#This Row],[Activiteit]])</f>
        <v xml:space="preserve"> - </v>
      </c>
      <c r="G23" s="74" t="s">
        <v>81</v>
      </c>
      <c r="H23" s="74"/>
      <c r="I23" s="172">
        <f>Tbl.Kosten[[#Totals],[A15]]</f>
        <v>0</v>
      </c>
      <c r="J23" s="195">
        <f>Tbl.Kosten[[#Totals],[A15]]</f>
        <v>0</v>
      </c>
      <c r="K23" s="30"/>
    </row>
    <row r="24" spans="2:11" x14ac:dyDescent="0.35">
      <c r="B24" s="91"/>
      <c r="C24" s="171">
        <f>IFERROR(_xlfn.XLOOKUP(Tbl.Activiteiten[[#This Row],[Werkpakketcode]],Tbl.Werkpakketten[Werkpakketcode],Tbl.Werkpakketten[Naam],"",,),"")</f>
        <v>0</v>
      </c>
      <c r="D24" s="170"/>
      <c r="E24" s="170"/>
      <c r="F24" s="169" t="str">
        <f>_xlfn.CONCAT(Tbl.Activiteiten[[#This Row],[Werkpakketcode]]," - ",Tbl.Activiteiten[[#This Row],[Activiteit]])</f>
        <v xml:space="preserve"> - </v>
      </c>
      <c r="G24" s="74" t="s">
        <v>82</v>
      </c>
      <c r="H24" s="74"/>
      <c r="I24" s="172">
        <f>Tbl.Kosten[[#Totals],[A16]]</f>
        <v>0</v>
      </c>
      <c r="J24" s="195">
        <f>Tbl.Kosten[[#Totals],[A16]]</f>
        <v>0</v>
      </c>
      <c r="K24" s="30"/>
    </row>
    <row r="25" spans="2:11" x14ac:dyDescent="0.35">
      <c r="B25" s="91"/>
      <c r="C25" s="171">
        <f>IFERROR(_xlfn.XLOOKUP(Tbl.Activiteiten[[#This Row],[Werkpakketcode]],Tbl.Werkpakketten[Werkpakketcode],Tbl.Werkpakketten[Naam],"",,),"")</f>
        <v>0</v>
      </c>
      <c r="D25" s="170"/>
      <c r="E25" s="170"/>
      <c r="F25" s="169" t="str">
        <f>_xlfn.CONCAT(Tbl.Activiteiten[[#This Row],[Werkpakketcode]]," - ",Tbl.Activiteiten[[#This Row],[Activiteit]])</f>
        <v xml:space="preserve"> - </v>
      </c>
      <c r="G25" s="74" t="s">
        <v>83</v>
      </c>
      <c r="H25" s="74"/>
      <c r="I25" s="172">
        <f>Tbl.Kosten[[#Totals],[A17]]</f>
        <v>0</v>
      </c>
      <c r="J25" s="195">
        <f>Tbl.Kosten[[#Totals],[A17]]</f>
        <v>0</v>
      </c>
      <c r="K25" s="30"/>
    </row>
    <row r="26" spans="2:11" x14ac:dyDescent="0.35">
      <c r="B26" s="91"/>
      <c r="C26" s="171">
        <f>IFERROR(_xlfn.XLOOKUP(Tbl.Activiteiten[[#This Row],[Werkpakketcode]],Tbl.Werkpakketten[Werkpakketcode],Tbl.Werkpakketten[Naam],"",,),"")</f>
        <v>0</v>
      </c>
      <c r="D26" s="170"/>
      <c r="E26" s="170"/>
      <c r="F26" s="169" t="str">
        <f>_xlfn.CONCAT(Tbl.Activiteiten[[#This Row],[Werkpakketcode]]," - ",Tbl.Activiteiten[[#This Row],[Activiteit]])</f>
        <v xml:space="preserve"> - </v>
      </c>
      <c r="G26" s="74" t="s">
        <v>84</v>
      </c>
      <c r="H26" s="74"/>
      <c r="I26" s="172">
        <f>Tbl.Kosten[[#Totals],[A18]]</f>
        <v>0</v>
      </c>
      <c r="J26" s="195">
        <f>Tbl.Kosten[[#Totals],[A18]]</f>
        <v>0</v>
      </c>
      <c r="K26" s="30"/>
    </row>
    <row r="27" spans="2:11" x14ac:dyDescent="0.35">
      <c r="B27" s="91"/>
      <c r="C27" s="171">
        <f>IFERROR(_xlfn.XLOOKUP(Tbl.Activiteiten[[#This Row],[Werkpakketcode]],Tbl.Werkpakketten[Werkpakketcode],Tbl.Werkpakketten[Naam],"",,),"")</f>
        <v>0</v>
      </c>
      <c r="D27" s="170"/>
      <c r="E27" s="170"/>
      <c r="F27" s="169" t="str">
        <f>_xlfn.CONCAT(Tbl.Activiteiten[[#This Row],[Werkpakketcode]]," - ",Tbl.Activiteiten[[#This Row],[Activiteit]])</f>
        <v xml:space="preserve"> - </v>
      </c>
      <c r="G27" s="74" t="s">
        <v>85</v>
      </c>
      <c r="H27" s="74"/>
      <c r="I27" s="172">
        <f>Tbl.Kosten[[#Totals],[A19]]</f>
        <v>0</v>
      </c>
      <c r="J27" s="195">
        <f>Tbl.Kosten[[#Totals],[A19]]</f>
        <v>0</v>
      </c>
      <c r="K27" s="30"/>
    </row>
    <row r="28" spans="2:11" x14ac:dyDescent="0.35">
      <c r="B28" s="91"/>
      <c r="C28" s="171">
        <f>IFERROR(_xlfn.XLOOKUP(Tbl.Activiteiten[[#This Row],[Werkpakketcode]],Tbl.Werkpakketten[Werkpakketcode],Tbl.Werkpakketten[Naam],"",,),"")</f>
        <v>0</v>
      </c>
      <c r="D28" s="170"/>
      <c r="E28" s="170"/>
      <c r="F28" s="169" t="str">
        <f>_xlfn.CONCAT(Tbl.Activiteiten[[#This Row],[Werkpakketcode]]," - ",Tbl.Activiteiten[[#This Row],[Activiteit]])</f>
        <v xml:space="preserve"> - </v>
      </c>
      <c r="G28" s="74" t="s">
        <v>86</v>
      </c>
      <c r="H28" s="74"/>
      <c r="I28" s="172">
        <f>Tbl.Kosten[[#Totals],[A20]]</f>
        <v>0</v>
      </c>
      <c r="J28" s="195">
        <f>Tbl.Kosten[[#Totals],[A20]]</f>
        <v>0</v>
      </c>
      <c r="K28" s="30"/>
    </row>
    <row r="29" spans="2:11" x14ac:dyDescent="0.35">
      <c r="B29" s="91"/>
      <c r="C29" s="171">
        <f>IFERROR(_xlfn.XLOOKUP(Tbl.Activiteiten[[#This Row],[Werkpakketcode]],Tbl.Werkpakketten[Werkpakketcode],Tbl.Werkpakketten[Naam],"",,),"")</f>
        <v>0</v>
      </c>
      <c r="D29" s="170"/>
      <c r="E29" s="170"/>
      <c r="F29" s="169" t="str">
        <f>_xlfn.CONCAT(Tbl.Activiteiten[[#This Row],[Werkpakketcode]]," - ",Tbl.Activiteiten[[#This Row],[Activiteit]])</f>
        <v xml:space="preserve"> - </v>
      </c>
      <c r="G29" s="74" t="s">
        <v>87</v>
      </c>
      <c r="H29" s="74"/>
      <c r="I29" s="172">
        <f>Tbl.Kosten[[#Totals],[A21]]</f>
        <v>0</v>
      </c>
      <c r="J29" s="195">
        <f>Tbl.Kosten[[#Totals],[A21]]</f>
        <v>0</v>
      </c>
      <c r="K29" s="30"/>
    </row>
    <row r="30" spans="2:11" x14ac:dyDescent="0.35">
      <c r="B30" s="91"/>
      <c r="C30" s="171">
        <f>IFERROR(_xlfn.XLOOKUP(Tbl.Activiteiten[[#This Row],[Werkpakketcode]],Tbl.Werkpakketten[Werkpakketcode],Tbl.Werkpakketten[Naam],"",,),"")</f>
        <v>0</v>
      </c>
      <c r="D30" s="170"/>
      <c r="E30" s="170"/>
      <c r="F30" s="169" t="str">
        <f>_xlfn.CONCAT(Tbl.Activiteiten[[#This Row],[Werkpakketcode]]," - ",Tbl.Activiteiten[[#This Row],[Activiteit]])</f>
        <v xml:space="preserve"> - </v>
      </c>
      <c r="G30" s="74" t="s">
        <v>88</v>
      </c>
      <c r="H30" s="74"/>
      <c r="I30" s="172">
        <f>Tbl.Kosten[[#Totals],[A22]]</f>
        <v>0</v>
      </c>
      <c r="J30" s="195">
        <f>Tbl.Kosten[[#Totals],[A22]]</f>
        <v>0</v>
      </c>
      <c r="K30" s="30"/>
    </row>
    <row r="31" spans="2:11" x14ac:dyDescent="0.35">
      <c r="B31" s="91"/>
      <c r="C31" s="171">
        <f>IFERROR(_xlfn.XLOOKUP(Tbl.Activiteiten[[#This Row],[Werkpakketcode]],Tbl.Werkpakketten[Werkpakketcode],Tbl.Werkpakketten[Naam],"",,),"")</f>
        <v>0</v>
      </c>
      <c r="D31" s="170"/>
      <c r="E31" s="170"/>
      <c r="F31" s="169" t="str">
        <f>_xlfn.CONCAT(Tbl.Activiteiten[[#This Row],[Werkpakketcode]]," - ",Tbl.Activiteiten[[#This Row],[Activiteit]])</f>
        <v xml:space="preserve"> - </v>
      </c>
      <c r="G31" s="74" t="s">
        <v>89</v>
      </c>
      <c r="H31" s="74"/>
      <c r="I31" s="172">
        <f>Tbl.Kosten[[#Totals],[A23]]</f>
        <v>0</v>
      </c>
      <c r="J31" s="195">
        <f>Tbl.Kosten[[#Totals],[A23]]</f>
        <v>0</v>
      </c>
      <c r="K31" s="30"/>
    </row>
    <row r="32" spans="2:11" x14ac:dyDescent="0.35">
      <c r="B32" s="91"/>
      <c r="C32" s="171">
        <f>IFERROR(_xlfn.XLOOKUP(Tbl.Activiteiten[[#This Row],[Werkpakketcode]],Tbl.Werkpakketten[Werkpakketcode],Tbl.Werkpakketten[Naam],"",,),"")</f>
        <v>0</v>
      </c>
      <c r="D32" s="170"/>
      <c r="E32" s="170"/>
      <c r="F32" s="169" t="str">
        <f>_xlfn.CONCAT(Tbl.Activiteiten[[#This Row],[Werkpakketcode]]," - ",Tbl.Activiteiten[[#This Row],[Activiteit]])</f>
        <v xml:space="preserve"> - </v>
      </c>
      <c r="G32" s="74" t="s">
        <v>90</v>
      </c>
      <c r="H32" s="74"/>
      <c r="I32" s="172">
        <f>Tbl.Kosten[[#Totals],[A24]]</f>
        <v>0</v>
      </c>
      <c r="J32" s="195">
        <f>Tbl.Kosten[[#Totals],[A24]]</f>
        <v>0</v>
      </c>
      <c r="K32" s="30"/>
    </row>
    <row r="33" spans="2:11" x14ac:dyDescent="0.35">
      <c r="B33" s="91"/>
      <c r="C33" s="171">
        <f>IFERROR(_xlfn.XLOOKUP(Tbl.Activiteiten[[#This Row],[Werkpakketcode]],Tbl.Werkpakketten[Werkpakketcode],Tbl.Werkpakketten[Naam],"",,),"")</f>
        <v>0</v>
      </c>
      <c r="D33" s="170"/>
      <c r="E33" s="170"/>
      <c r="F33" s="169" t="str">
        <f>_xlfn.CONCAT(Tbl.Activiteiten[[#This Row],[Werkpakketcode]]," - ",Tbl.Activiteiten[[#This Row],[Activiteit]])</f>
        <v xml:space="preserve"> - </v>
      </c>
      <c r="G33" s="74" t="s">
        <v>91</v>
      </c>
      <c r="H33" s="74"/>
      <c r="I33" s="172">
        <f>Tbl.Kosten[[#Totals],[A25]]</f>
        <v>0</v>
      </c>
      <c r="J33" s="195">
        <f>Tbl.Kosten[[#Totals],[A25]]</f>
        <v>0</v>
      </c>
      <c r="K33" s="30"/>
    </row>
    <row r="34" spans="2:11" x14ac:dyDescent="0.35">
      <c r="B34" s="91"/>
      <c r="C34" s="171">
        <f>IFERROR(_xlfn.XLOOKUP(Tbl.Activiteiten[[#This Row],[Werkpakketcode]],Tbl.Werkpakketten[Werkpakketcode],Tbl.Werkpakketten[Naam],"",,),"")</f>
        <v>0</v>
      </c>
      <c r="D34" s="170"/>
      <c r="E34" s="170"/>
      <c r="F34" s="169" t="str">
        <f>_xlfn.CONCAT(Tbl.Activiteiten[[#This Row],[Werkpakketcode]]," - ",Tbl.Activiteiten[[#This Row],[Activiteit]])</f>
        <v xml:space="preserve"> - </v>
      </c>
      <c r="G34" s="74" t="s">
        <v>92</v>
      </c>
      <c r="H34" s="74"/>
      <c r="I34" s="172">
        <f>Tbl.Kosten[[#Totals],[A26]]</f>
        <v>0</v>
      </c>
      <c r="J34" s="195">
        <f>Tbl.Kosten[[#Totals],[A26]]</f>
        <v>0</v>
      </c>
      <c r="K34" s="30"/>
    </row>
    <row r="35" spans="2:11" x14ac:dyDescent="0.35">
      <c r="B35" s="91"/>
      <c r="C35" s="171">
        <f>IFERROR(_xlfn.XLOOKUP(Tbl.Activiteiten[[#This Row],[Werkpakketcode]],Tbl.Werkpakketten[Werkpakketcode],Tbl.Werkpakketten[Naam],"",,),"")</f>
        <v>0</v>
      </c>
      <c r="D35" s="170"/>
      <c r="E35" s="170"/>
      <c r="F35" s="169" t="str">
        <f>_xlfn.CONCAT(Tbl.Activiteiten[[#This Row],[Werkpakketcode]]," - ",Tbl.Activiteiten[[#This Row],[Activiteit]])</f>
        <v xml:space="preserve"> - </v>
      </c>
      <c r="G35" s="74" t="s">
        <v>93</v>
      </c>
      <c r="H35" s="74"/>
      <c r="I35" s="172">
        <f>Tbl.Kosten[[#Totals],[A27]]</f>
        <v>0</v>
      </c>
      <c r="J35" s="195">
        <f>Tbl.Kosten[[#Totals],[A27]]</f>
        <v>0</v>
      </c>
      <c r="K35" s="30"/>
    </row>
    <row r="36" spans="2:11" x14ac:dyDescent="0.35">
      <c r="B36" s="91"/>
      <c r="C36" s="171">
        <f>IFERROR(_xlfn.XLOOKUP(Tbl.Activiteiten[[#This Row],[Werkpakketcode]],Tbl.Werkpakketten[Werkpakketcode],Tbl.Werkpakketten[Naam],"",,),"")</f>
        <v>0</v>
      </c>
      <c r="D36" s="170"/>
      <c r="E36" s="170"/>
      <c r="F36" s="169" t="str">
        <f>_xlfn.CONCAT(Tbl.Activiteiten[[#This Row],[Werkpakketcode]]," - ",Tbl.Activiteiten[[#This Row],[Activiteit]])</f>
        <v xml:space="preserve"> - </v>
      </c>
      <c r="G36" s="74" t="s">
        <v>94</v>
      </c>
      <c r="H36" s="74"/>
      <c r="I36" s="172">
        <f>Tbl.Kosten[[#Totals],[A28]]</f>
        <v>0</v>
      </c>
      <c r="J36" s="195">
        <f>Tbl.Kosten[[#Totals],[A28]]</f>
        <v>0</v>
      </c>
      <c r="K36" s="30"/>
    </row>
    <row r="37" spans="2:11" x14ac:dyDescent="0.35">
      <c r="B37" s="91"/>
      <c r="C37" s="171">
        <f>IFERROR(_xlfn.XLOOKUP(Tbl.Activiteiten[[#This Row],[Werkpakketcode]],Tbl.Werkpakketten[Werkpakketcode],Tbl.Werkpakketten[Naam],"",,),"")</f>
        <v>0</v>
      </c>
      <c r="D37" s="170"/>
      <c r="E37" s="170"/>
      <c r="F37" s="169" t="str">
        <f>_xlfn.CONCAT(Tbl.Activiteiten[[#This Row],[Werkpakketcode]]," - ",Tbl.Activiteiten[[#This Row],[Activiteit]])</f>
        <v xml:space="preserve"> - </v>
      </c>
      <c r="G37" s="74" t="s">
        <v>95</v>
      </c>
      <c r="H37" s="74"/>
      <c r="I37" s="172">
        <f>Tbl.Kosten[[#Totals],[A29]]</f>
        <v>0</v>
      </c>
      <c r="J37" s="195">
        <f>Tbl.Kosten[[#Totals],[A29]]</f>
        <v>0</v>
      </c>
      <c r="K37" s="30"/>
    </row>
    <row r="38" spans="2:11" x14ac:dyDescent="0.35">
      <c r="B38" s="91"/>
      <c r="C38" s="171">
        <f>IFERROR(_xlfn.XLOOKUP(Tbl.Activiteiten[[#This Row],[Werkpakketcode]],Tbl.Werkpakketten[Werkpakketcode],Tbl.Werkpakketten[Naam],"",,),"")</f>
        <v>0</v>
      </c>
      <c r="D38" s="170"/>
      <c r="E38" s="170"/>
      <c r="F38" s="169" t="str">
        <f>_xlfn.CONCAT(Tbl.Activiteiten[[#This Row],[Werkpakketcode]]," - ",Tbl.Activiteiten[[#This Row],[Activiteit]])</f>
        <v xml:space="preserve"> - </v>
      </c>
      <c r="G38" s="74" t="s">
        <v>96</v>
      </c>
      <c r="H38" s="74"/>
      <c r="I38" s="172">
        <f>Tbl.Kosten[[#Totals],[A30]]</f>
        <v>0</v>
      </c>
      <c r="J38" s="195">
        <f>Tbl.Kosten[[#Totals],[A30]]</f>
        <v>0</v>
      </c>
      <c r="K38" s="30"/>
    </row>
    <row r="39" spans="2:11" x14ac:dyDescent="0.35">
      <c r="B39" s="91"/>
      <c r="C39" s="171">
        <f>IFERROR(_xlfn.XLOOKUP(Tbl.Activiteiten[[#This Row],[Werkpakketcode]],Tbl.Werkpakketten[Werkpakketcode],Tbl.Werkpakketten[Naam],"",,),"")</f>
        <v>0</v>
      </c>
      <c r="D39" s="170"/>
      <c r="E39" s="170"/>
      <c r="F39" s="169" t="str">
        <f>_xlfn.CONCAT(Tbl.Activiteiten[[#This Row],[Werkpakketcode]]," - ",Tbl.Activiteiten[[#This Row],[Activiteit]])</f>
        <v xml:space="preserve"> - </v>
      </c>
      <c r="G39" s="74" t="s">
        <v>97</v>
      </c>
      <c r="H39" s="74"/>
      <c r="I39" s="172">
        <f>Tbl.Kosten[[#Totals],[A31]]</f>
        <v>0</v>
      </c>
      <c r="J39" s="195">
        <f>Tbl.Kosten[[#Totals],[A31]]</f>
        <v>0</v>
      </c>
      <c r="K39" s="30"/>
    </row>
    <row r="40" spans="2:11" x14ac:dyDescent="0.35">
      <c r="B40" s="91"/>
      <c r="C40" s="171">
        <f>IFERROR(_xlfn.XLOOKUP(Tbl.Activiteiten[[#This Row],[Werkpakketcode]],Tbl.Werkpakketten[Werkpakketcode],Tbl.Werkpakketten[Naam],"",,),"")</f>
        <v>0</v>
      </c>
      <c r="D40" s="170"/>
      <c r="E40" s="170"/>
      <c r="F40" s="169" t="str">
        <f>_xlfn.CONCAT(Tbl.Activiteiten[[#This Row],[Werkpakketcode]]," - ",Tbl.Activiteiten[[#This Row],[Activiteit]])</f>
        <v xml:space="preserve"> - </v>
      </c>
      <c r="G40" s="74" t="s">
        <v>98</v>
      </c>
      <c r="H40" s="74"/>
      <c r="I40" s="172">
        <f>Tbl.Kosten[[#Totals],[A32]]</f>
        <v>0</v>
      </c>
      <c r="J40" s="195">
        <f>Tbl.Kosten[[#Totals],[A32]]</f>
        <v>0</v>
      </c>
      <c r="K40" s="30"/>
    </row>
    <row r="41" spans="2:11" x14ac:dyDescent="0.35">
      <c r="B41" s="91"/>
      <c r="C41" s="171">
        <f>IFERROR(_xlfn.XLOOKUP(Tbl.Activiteiten[[#This Row],[Werkpakketcode]],Tbl.Werkpakketten[Werkpakketcode],Tbl.Werkpakketten[Naam],"",,),"")</f>
        <v>0</v>
      </c>
      <c r="D41" s="170"/>
      <c r="E41" s="170"/>
      <c r="F41" s="169" t="str">
        <f>_xlfn.CONCAT(Tbl.Activiteiten[[#This Row],[Werkpakketcode]]," - ",Tbl.Activiteiten[[#This Row],[Activiteit]])</f>
        <v xml:space="preserve"> - </v>
      </c>
      <c r="G41" s="74" t="s">
        <v>99</v>
      </c>
      <c r="H41" s="74"/>
      <c r="I41" s="172">
        <f>Tbl.Kosten[[#Totals],[A33]]</f>
        <v>0</v>
      </c>
      <c r="J41" s="195">
        <f>Tbl.Kosten[[#Totals],[A33]]</f>
        <v>0</v>
      </c>
      <c r="K41" s="30"/>
    </row>
    <row r="42" spans="2:11" x14ac:dyDescent="0.35">
      <c r="B42" s="91"/>
      <c r="C42" s="171">
        <f>IFERROR(_xlfn.XLOOKUP(Tbl.Activiteiten[[#This Row],[Werkpakketcode]],Tbl.Werkpakketten[Werkpakketcode],Tbl.Werkpakketten[Naam],"",,),"")</f>
        <v>0</v>
      </c>
      <c r="D42" s="170"/>
      <c r="E42" s="170"/>
      <c r="F42" s="169" t="str">
        <f>_xlfn.CONCAT(Tbl.Activiteiten[[#This Row],[Werkpakketcode]]," - ",Tbl.Activiteiten[[#This Row],[Activiteit]])</f>
        <v xml:space="preserve"> - </v>
      </c>
      <c r="G42" s="74" t="s">
        <v>100</v>
      </c>
      <c r="H42" s="74"/>
      <c r="I42" s="172">
        <f>Tbl.Kosten[[#Totals],[A34]]</f>
        <v>0</v>
      </c>
      <c r="J42" s="195">
        <f>Tbl.Kosten[[#Totals],[A34]]</f>
        <v>0</v>
      </c>
      <c r="K42" s="30"/>
    </row>
    <row r="43" spans="2:11" x14ac:dyDescent="0.35">
      <c r="B43" s="91"/>
      <c r="C43" s="171">
        <f>IFERROR(_xlfn.XLOOKUP(Tbl.Activiteiten[[#This Row],[Werkpakketcode]],Tbl.Werkpakketten[Werkpakketcode],Tbl.Werkpakketten[Naam],"",,),"")</f>
        <v>0</v>
      </c>
      <c r="D43" s="170"/>
      <c r="E43" s="170"/>
      <c r="F43" s="169" t="str">
        <f>_xlfn.CONCAT(Tbl.Activiteiten[[#This Row],[Werkpakketcode]]," - ",Tbl.Activiteiten[[#This Row],[Activiteit]])</f>
        <v xml:space="preserve"> - </v>
      </c>
      <c r="G43" s="74" t="s">
        <v>101</v>
      </c>
      <c r="H43" s="74"/>
      <c r="I43" s="172">
        <f>Tbl.Kosten[[#Totals],[A35]]</f>
        <v>0</v>
      </c>
      <c r="J43" s="195">
        <f>Tbl.Kosten[[#Totals],[A35]]</f>
        <v>0</v>
      </c>
      <c r="K43" s="30"/>
    </row>
    <row r="44" spans="2:11" x14ac:dyDescent="0.35">
      <c r="B44" s="91"/>
      <c r="C44" s="171">
        <f>IFERROR(_xlfn.XLOOKUP(Tbl.Activiteiten[[#This Row],[Werkpakketcode]],Tbl.Werkpakketten[Werkpakketcode],Tbl.Werkpakketten[Naam],"",,),"")</f>
        <v>0</v>
      </c>
      <c r="D44" s="170"/>
      <c r="E44" s="170"/>
      <c r="F44" s="169" t="str">
        <f>_xlfn.CONCAT(Tbl.Activiteiten[[#This Row],[Werkpakketcode]]," - ",Tbl.Activiteiten[[#This Row],[Activiteit]])</f>
        <v xml:space="preserve"> - </v>
      </c>
      <c r="G44" s="74" t="s">
        <v>102</v>
      </c>
      <c r="H44" s="74"/>
      <c r="I44" s="172">
        <f>Tbl.Kosten[[#Totals],[A36]]</f>
        <v>0</v>
      </c>
      <c r="J44" s="195">
        <f>Tbl.Kosten[[#Totals],[A36]]</f>
        <v>0</v>
      </c>
      <c r="K44" s="30"/>
    </row>
    <row r="45" spans="2:11" x14ac:dyDescent="0.35">
      <c r="B45" s="91"/>
      <c r="C45" s="171">
        <f>IFERROR(_xlfn.XLOOKUP(Tbl.Activiteiten[[#This Row],[Werkpakketcode]],Tbl.Werkpakketten[Werkpakketcode],Tbl.Werkpakketten[Naam],"",,),"")</f>
        <v>0</v>
      </c>
      <c r="D45" s="170"/>
      <c r="E45" s="170"/>
      <c r="F45" s="169" t="str">
        <f>_xlfn.CONCAT(Tbl.Activiteiten[[#This Row],[Werkpakketcode]]," - ",Tbl.Activiteiten[[#This Row],[Activiteit]])</f>
        <v xml:space="preserve"> - </v>
      </c>
      <c r="G45" s="74" t="s">
        <v>103</v>
      </c>
      <c r="H45" s="74"/>
      <c r="I45" s="172">
        <f>Tbl.Kosten[[#Totals],[A37]]</f>
        <v>0</v>
      </c>
      <c r="J45" s="195">
        <f>Tbl.Kosten[[#Totals],[A37]]</f>
        <v>0</v>
      </c>
      <c r="K45" s="30"/>
    </row>
    <row r="46" spans="2:11" x14ac:dyDescent="0.35">
      <c r="B46" s="91"/>
      <c r="C46" s="171">
        <f>IFERROR(_xlfn.XLOOKUP(Tbl.Activiteiten[[#This Row],[Werkpakketcode]],Tbl.Werkpakketten[Werkpakketcode],Tbl.Werkpakketten[Naam],"",,),"")</f>
        <v>0</v>
      </c>
      <c r="D46" s="170"/>
      <c r="E46" s="170"/>
      <c r="F46" s="169" t="str">
        <f>_xlfn.CONCAT(Tbl.Activiteiten[[#This Row],[Werkpakketcode]]," - ",Tbl.Activiteiten[[#This Row],[Activiteit]])</f>
        <v xml:space="preserve"> - </v>
      </c>
      <c r="G46" s="74" t="s">
        <v>104</v>
      </c>
      <c r="H46" s="74"/>
      <c r="I46" s="172">
        <f>Tbl.Kosten[[#Totals],[A38]]</f>
        <v>0</v>
      </c>
      <c r="J46" s="195">
        <f>Tbl.Kosten[[#Totals],[A38]]</f>
        <v>0</v>
      </c>
      <c r="K46" s="30"/>
    </row>
    <row r="47" spans="2:11" x14ac:dyDescent="0.35">
      <c r="B47" s="91"/>
      <c r="C47" s="171">
        <f>IFERROR(_xlfn.XLOOKUP(Tbl.Activiteiten[[#This Row],[Werkpakketcode]],Tbl.Werkpakketten[Werkpakketcode],Tbl.Werkpakketten[Naam],"",,),"")</f>
        <v>0</v>
      </c>
      <c r="D47" s="170"/>
      <c r="E47" s="170"/>
      <c r="F47" s="169" t="str">
        <f>_xlfn.CONCAT(Tbl.Activiteiten[[#This Row],[Werkpakketcode]]," - ",Tbl.Activiteiten[[#This Row],[Activiteit]])</f>
        <v xml:space="preserve"> - </v>
      </c>
      <c r="G47" s="74" t="s">
        <v>105</v>
      </c>
      <c r="H47" s="74"/>
      <c r="I47" s="172">
        <f>Tbl.Kosten[[#Totals],[A39]]</f>
        <v>0</v>
      </c>
      <c r="J47" s="195">
        <f>Tbl.Kosten[[#Totals],[A39]]</f>
        <v>0</v>
      </c>
      <c r="K47" s="30"/>
    </row>
    <row r="48" spans="2:11" x14ac:dyDescent="0.35">
      <c r="B48" s="91"/>
      <c r="C48" s="171">
        <f>IFERROR(_xlfn.XLOOKUP(Tbl.Activiteiten[[#This Row],[Werkpakketcode]],Tbl.Werkpakketten[Werkpakketcode],Tbl.Werkpakketten[Naam],"",,),"")</f>
        <v>0</v>
      </c>
      <c r="D48" s="170"/>
      <c r="E48" s="170"/>
      <c r="F48" s="169" t="str">
        <f>_xlfn.CONCAT(Tbl.Activiteiten[[#This Row],[Werkpakketcode]]," - ",Tbl.Activiteiten[[#This Row],[Activiteit]])</f>
        <v xml:space="preserve"> - </v>
      </c>
      <c r="G48" s="74" t="s">
        <v>106</v>
      </c>
      <c r="H48" s="74"/>
      <c r="I48" s="172">
        <f>Tbl.Kosten[[#Totals],[A40]]</f>
        <v>0</v>
      </c>
      <c r="J48" s="195">
        <f>Tbl.Kosten[[#Totals],[A40]]</f>
        <v>0</v>
      </c>
      <c r="K48" s="30"/>
    </row>
    <row r="49" spans="2:11" x14ac:dyDescent="0.35">
      <c r="B49" s="91"/>
      <c r="C49" s="171">
        <f>IFERROR(_xlfn.XLOOKUP(Tbl.Activiteiten[[#This Row],[Werkpakketcode]],Tbl.Werkpakketten[Werkpakketcode],Tbl.Werkpakketten[Naam],"",,),"")</f>
        <v>0</v>
      </c>
      <c r="D49" s="170"/>
      <c r="E49" s="170"/>
      <c r="F49" s="169" t="str">
        <f>_xlfn.CONCAT(Tbl.Activiteiten[[#This Row],[Werkpakketcode]]," - ",Tbl.Activiteiten[[#This Row],[Activiteit]])</f>
        <v xml:space="preserve"> - </v>
      </c>
      <c r="G49" s="74" t="s">
        <v>107</v>
      </c>
      <c r="H49" s="74"/>
      <c r="I49" s="172">
        <f>Tbl.Kosten[[#Totals],[A41]]</f>
        <v>0</v>
      </c>
      <c r="J49" s="195">
        <f>Tbl.Kosten[[#Totals],[A41]]</f>
        <v>0</v>
      </c>
      <c r="K49" s="30"/>
    </row>
    <row r="50" spans="2:11" x14ac:dyDescent="0.35">
      <c r="B50" s="91"/>
      <c r="C50" s="171">
        <f>IFERROR(_xlfn.XLOOKUP(Tbl.Activiteiten[[#This Row],[Werkpakketcode]],Tbl.Werkpakketten[Werkpakketcode],Tbl.Werkpakketten[Naam],"",,),"")</f>
        <v>0</v>
      </c>
      <c r="D50" s="170"/>
      <c r="E50" s="170"/>
      <c r="F50" s="169" t="str">
        <f>_xlfn.CONCAT(Tbl.Activiteiten[[#This Row],[Werkpakketcode]]," - ",Tbl.Activiteiten[[#This Row],[Activiteit]])</f>
        <v xml:space="preserve"> - </v>
      </c>
      <c r="G50" s="74" t="s">
        <v>108</v>
      </c>
      <c r="H50" s="74"/>
      <c r="I50" s="172">
        <f>Tbl.Kosten[[#Totals],[A42]]</f>
        <v>0</v>
      </c>
      <c r="J50" s="195">
        <f>Tbl.Kosten[[#Totals],[A42]]</f>
        <v>0</v>
      </c>
      <c r="K50" s="30"/>
    </row>
    <row r="51" spans="2:11" x14ac:dyDescent="0.35">
      <c r="B51" s="91"/>
      <c r="C51" s="171">
        <f>IFERROR(_xlfn.XLOOKUP(Tbl.Activiteiten[[#This Row],[Werkpakketcode]],Tbl.Werkpakketten[Werkpakketcode],Tbl.Werkpakketten[Naam],"",,),"")</f>
        <v>0</v>
      </c>
      <c r="D51" s="170"/>
      <c r="E51" s="170"/>
      <c r="F51" s="169" t="str">
        <f>_xlfn.CONCAT(Tbl.Activiteiten[[#This Row],[Werkpakketcode]]," - ",Tbl.Activiteiten[[#This Row],[Activiteit]])</f>
        <v xml:space="preserve"> - </v>
      </c>
      <c r="G51" s="74" t="s">
        <v>109</v>
      </c>
      <c r="H51" s="74"/>
      <c r="I51" s="172">
        <f>Tbl.Kosten[[#Totals],[A43]]</f>
        <v>0</v>
      </c>
      <c r="J51" s="195">
        <f>Tbl.Kosten[[#Totals],[A43]]</f>
        <v>0</v>
      </c>
      <c r="K51" s="30"/>
    </row>
    <row r="52" spans="2:11" x14ac:dyDescent="0.35">
      <c r="B52" s="91"/>
      <c r="C52" s="171">
        <f>IFERROR(_xlfn.XLOOKUP(Tbl.Activiteiten[[#This Row],[Werkpakketcode]],Tbl.Werkpakketten[Werkpakketcode],Tbl.Werkpakketten[Naam],"",,),"")</f>
        <v>0</v>
      </c>
      <c r="D52" s="170"/>
      <c r="E52" s="170"/>
      <c r="F52" s="169" t="str">
        <f>_xlfn.CONCAT(Tbl.Activiteiten[[#This Row],[Werkpakketcode]]," - ",Tbl.Activiteiten[[#This Row],[Activiteit]])</f>
        <v xml:space="preserve"> - </v>
      </c>
      <c r="G52" s="74" t="s">
        <v>110</v>
      </c>
      <c r="H52" s="74"/>
      <c r="I52" s="172">
        <f>Tbl.Kosten[[#Totals],[A44]]</f>
        <v>0</v>
      </c>
      <c r="J52" s="195">
        <f>Tbl.Kosten[[#Totals],[A44]]</f>
        <v>0</v>
      </c>
      <c r="K52" s="30"/>
    </row>
    <row r="53" spans="2:11" x14ac:dyDescent="0.35">
      <c r="B53" s="91"/>
      <c r="C53" s="171">
        <f>IFERROR(_xlfn.XLOOKUP(Tbl.Activiteiten[[#This Row],[Werkpakketcode]],Tbl.Werkpakketten[Werkpakketcode],Tbl.Werkpakketten[Naam],"",,),"")</f>
        <v>0</v>
      </c>
      <c r="D53" s="170"/>
      <c r="E53" s="170"/>
      <c r="F53" s="169" t="str">
        <f>_xlfn.CONCAT(Tbl.Activiteiten[[#This Row],[Werkpakketcode]]," - ",Tbl.Activiteiten[[#This Row],[Activiteit]])</f>
        <v xml:space="preserve"> - </v>
      </c>
      <c r="G53" s="74" t="s">
        <v>111</v>
      </c>
      <c r="H53" s="74"/>
      <c r="I53" s="172">
        <f>Tbl.Kosten[[#Totals],[A45]]</f>
        <v>0</v>
      </c>
      <c r="J53" s="195">
        <f>Tbl.Kosten[[#Totals],[A45]]</f>
        <v>0</v>
      </c>
      <c r="K53" s="30"/>
    </row>
    <row r="54" spans="2:11" x14ac:dyDescent="0.35">
      <c r="B54" s="91"/>
      <c r="C54" s="171">
        <f>IFERROR(_xlfn.XLOOKUP(Tbl.Activiteiten[[#This Row],[Werkpakketcode]],Tbl.Werkpakketten[Werkpakketcode],Tbl.Werkpakketten[Naam],"",,),"")</f>
        <v>0</v>
      </c>
      <c r="D54" s="170"/>
      <c r="E54" s="170"/>
      <c r="F54" s="169" t="str">
        <f>_xlfn.CONCAT(Tbl.Activiteiten[[#This Row],[Werkpakketcode]]," - ",Tbl.Activiteiten[[#This Row],[Activiteit]])</f>
        <v xml:space="preserve"> - </v>
      </c>
      <c r="G54" s="74" t="s">
        <v>112</v>
      </c>
      <c r="H54" s="74"/>
      <c r="I54" s="172">
        <f>Tbl.Kosten[[#Totals],[A46]]</f>
        <v>0</v>
      </c>
      <c r="J54" s="195">
        <f>Tbl.Kosten[[#Totals],[A46]]</f>
        <v>0</v>
      </c>
      <c r="K54" s="30"/>
    </row>
    <row r="55" spans="2:11" x14ac:dyDescent="0.35">
      <c r="B55" s="91"/>
      <c r="C55" s="171">
        <f>IFERROR(_xlfn.XLOOKUP(Tbl.Activiteiten[[#This Row],[Werkpakketcode]],Tbl.Werkpakketten[Werkpakketcode],Tbl.Werkpakketten[Naam],"",,),"")</f>
        <v>0</v>
      </c>
      <c r="D55" s="170"/>
      <c r="E55" s="170"/>
      <c r="F55" s="169" t="str">
        <f>_xlfn.CONCAT(Tbl.Activiteiten[[#This Row],[Werkpakketcode]]," - ",Tbl.Activiteiten[[#This Row],[Activiteit]])</f>
        <v xml:space="preserve"> - </v>
      </c>
      <c r="G55" s="74" t="s">
        <v>113</v>
      </c>
      <c r="H55" s="74"/>
      <c r="I55" s="172">
        <f>Tbl.Kosten[[#Totals],[A47]]</f>
        <v>0</v>
      </c>
      <c r="J55" s="195">
        <f>Tbl.Kosten[[#Totals],[A47]]</f>
        <v>0</v>
      </c>
      <c r="K55" s="30"/>
    </row>
    <row r="56" spans="2:11" x14ac:dyDescent="0.35">
      <c r="B56" s="91"/>
      <c r="C56" s="171">
        <f>IFERROR(_xlfn.XLOOKUP(Tbl.Activiteiten[[#This Row],[Werkpakketcode]],Tbl.Werkpakketten[Werkpakketcode],Tbl.Werkpakketten[Naam],"",,),"")</f>
        <v>0</v>
      </c>
      <c r="D56" s="170"/>
      <c r="E56" s="170"/>
      <c r="F56" s="169" t="str">
        <f>_xlfn.CONCAT(Tbl.Activiteiten[[#This Row],[Werkpakketcode]]," - ",Tbl.Activiteiten[[#This Row],[Activiteit]])</f>
        <v xml:space="preserve"> - </v>
      </c>
      <c r="G56" s="74" t="s">
        <v>114</v>
      </c>
      <c r="H56" s="74"/>
      <c r="I56" s="172">
        <f>Tbl.Kosten[[#Totals],[A48]]</f>
        <v>0</v>
      </c>
      <c r="J56" s="195">
        <f>Tbl.Kosten[[#Totals],[A48]]</f>
        <v>0</v>
      </c>
      <c r="K56" s="30"/>
    </row>
    <row r="57" spans="2:11" x14ac:dyDescent="0.35">
      <c r="B57" s="91"/>
      <c r="C57" s="171">
        <f>IFERROR(_xlfn.XLOOKUP(Tbl.Activiteiten[[#This Row],[Werkpakketcode]],Tbl.Werkpakketten[Werkpakketcode],Tbl.Werkpakketten[Naam],"",,),"")</f>
        <v>0</v>
      </c>
      <c r="D57" s="170"/>
      <c r="E57" s="170"/>
      <c r="F57" s="169" t="str">
        <f>_xlfn.CONCAT(Tbl.Activiteiten[[#This Row],[Werkpakketcode]]," - ",Tbl.Activiteiten[[#This Row],[Activiteit]])</f>
        <v xml:space="preserve"> - </v>
      </c>
      <c r="G57" s="74" t="s">
        <v>115</v>
      </c>
      <c r="H57" s="74"/>
      <c r="I57" s="172">
        <f>Tbl.Kosten[[#Totals],[A49]]</f>
        <v>0</v>
      </c>
      <c r="J57" s="195">
        <f>Tbl.Kosten[[#Totals],[A49]]</f>
        <v>0</v>
      </c>
      <c r="K57" s="30"/>
    </row>
    <row r="58" spans="2:11" x14ac:dyDescent="0.35">
      <c r="B58" s="91"/>
      <c r="C58" s="171">
        <f>IFERROR(_xlfn.XLOOKUP(Tbl.Activiteiten[[#This Row],[Werkpakketcode]],Tbl.Werkpakketten[Werkpakketcode],Tbl.Werkpakketten[Naam],"",,),"")</f>
        <v>0</v>
      </c>
      <c r="D58" s="170"/>
      <c r="E58" s="170"/>
      <c r="F58" s="169" t="str">
        <f>_xlfn.CONCAT(Tbl.Activiteiten[[#This Row],[Werkpakketcode]]," - ",Tbl.Activiteiten[[#This Row],[Activiteit]])</f>
        <v xml:space="preserve"> - </v>
      </c>
      <c r="G58" s="74" t="s">
        <v>116</v>
      </c>
      <c r="H58" s="74"/>
      <c r="I58" s="172">
        <f>Tbl.Kosten[[#Totals],[A50]]</f>
        <v>0</v>
      </c>
      <c r="J58" s="195">
        <f>Tbl.Kosten[[#Totals],[A50]]</f>
        <v>0</v>
      </c>
      <c r="K58" s="30"/>
    </row>
    <row r="59" spans="2:11" x14ac:dyDescent="0.35">
      <c r="B59" s="91"/>
      <c r="C59" s="171">
        <f>IFERROR(_xlfn.XLOOKUP(Tbl.Activiteiten[[#This Row],[Werkpakketcode]],Tbl.Werkpakketten[Werkpakketcode],Tbl.Werkpakketten[Naam],"",,),"")</f>
        <v>0</v>
      </c>
      <c r="D59" s="170"/>
      <c r="E59" s="170"/>
      <c r="F59" s="169" t="str">
        <f>_xlfn.CONCAT(Tbl.Activiteiten[[#This Row],[Werkpakketcode]]," - ",Tbl.Activiteiten[[#This Row],[Activiteit]])</f>
        <v xml:space="preserve"> - </v>
      </c>
      <c r="G59" s="74" t="s">
        <v>117</v>
      </c>
      <c r="H59" s="74"/>
      <c r="I59" s="172">
        <f>Tbl.Kosten[[#Totals],[A51]]</f>
        <v>0</v>
      </c>
      <c r="J59" s="195">
        <f>Tbl.Kosten[[#Totals],[A51]]</f>
        <v>0</v>
      </c>
      <c r="K59" s="30"/>
    </row>
    <row r="60" spans="2:11" x14ac:dyDescent="0.35">
      <c r="B60" s="91"/>
      <c r="C60" s="171">
        <f>IFERROR(_xlfn.XLOOKUP(Tbl.Activiteiten[[#This Row],[Werkpakketcode]],Tbl.Werkpakketten[Werkpakketcode],Tbl.Werkpakketten[Naam],"",,),"")</f>
        <v>0</v>
      </c>
      <c r="D60" s="170"/>
      <c r="E60" s="170"/>
      <c r="F60" s="169" t="str">
        <f>_xlfn.CONCAT(Tbl.Activiteiten[[#This Row],[Werkpakketcode]]," - ",Tbl.Activiteiten[[#This Row],[Activiteit]])</f>
        <v xml:space="preserve"> - </v>
      </c>
      <c r="G60" s="74" t="s">
        <v>118</v>
      </c>
      <c r="H60" s="74"/>
      <c r="I60" s="172">
        <f>Tbl.Kosten[[#Totals],[A52]]</f>
        <v>0</v>
      </c>
      <c r="J60" s="195">
        <f>Tbl.Kosten[[#Totals],[A52]]</f>
        <v>0</v>
      </c>
      <c r="K60" s="30"/>
    </row>
    <row r="61" spans="2:11" x14ac:dyDescent="0.35">
      <c r="B61" s="91"/>
      <c r="C61" s="171">
        <f>IFERROR(_xlfn.XLOOKUP(Tbl.Activiteiten[[#This Row],[Werkpakketcode]],Tbl.Werkpakketten[Werkpakketcode],Tbl.Werkpakketten[Naam],"",,),"")</f>
        <v>0</v>
      </c>
      <c r="D61" s="170"/>
      <c r="E61" s="170"/>
      <c r="F61" s="169" t="str">
        <f>_xlfn.CONCAT(Tbl.Activiteiten[[#This Row],[Werkpakketcode]]," - ",Tbl.Activiteiten[[#This Row],[Activiteit]])</f>
        <v xml:space="preserve"> - </v>
      </c>
      <c r="G61" s="74" t="s">
        <v>119</v>
      </c>
      <c r="H61" s="74"/>
      <c r="I61" s="172">
        <f>Tbl.Kosten[[#Totals],[A53]]</f>
        <v>0</v>
      </c>
      <c r="J61" s="195">
        <f>Tbl.Kosten[[#Totals],[A53]]</f>
        <v>0</v>
      </c>
      <c r="K61" s="30"/>
    </row>
    <row r="62" spans="2:11" x14ac:dyDescent="0.35">
      <c r="B62" s="91"/>
      <c r="C62" s="171">
        <f>IFERROR(_xlfn.XLOOKUP(Tbl.Activiteiten[[#This Row],[Werkpakketcode]],Tbl.Werkpakketten[Werkpakketcode],Tbl.Werkpakketten[Naam],"",,),"")</f>
        <v>0</v>
      </c>
      <c r="D62" s="170"/>
      <c r="E62" s="170"/>
      <c r="F62" s="169" t="str">
        <f>_xlfn.CONCAT(Tbl.Activiteiten[[#This Row],[Werkpakketcode]]," - ",Tbl.Activiteiten[[#This Row],[Activiteit]])</f>
        <v xml:space="preserve"> - </v>
      </c>
      <c r="G62" s="74" t="s">
        <v>120</v>
      </c>
      <c r="H62" s="74"/>
      <c r="I62" s="172">
        <f>Tbl.Kosten[[#Totals],[A54]]</f>
        <v>0</v>
      </c>
      <c r="J62" s="195">
        <f>Tbl.Kosten[[#Totals],[A54]]</f>
        <v>0</v>
      </c>
      <c r="K62" s="30"/>
    </row>
    <row r="63" spans="2:11" x14ac:dyDescent="0.35">
      <c r="B63" s="91"/>
      <c r="C63" s="171">
        <f>IFERROR(_xlfn.XLOOKUP(Tbl.Activiteiten[[#This Row],[Werkpakketcode]],Tbl.Werkpakketten[Werkpakketcode],Tbl.Werkpakketten[Naam],"",,),"")</f>
        <v>0</v>
      </c>
      <c r="D63" s="170"/>
      <c r="E63" s="170"/>
      <c r="F63" s="169" t="str">
        <f>_xlfn.CONCAT(Tbl.Activiteiten[[#This Row],[Werkpakketcode]]," - ",Tbl.Activiteiten[[#This Row],[Activiteit]])</f>
        <v xml:space="preserve"> - </v>
      </c>
      <c r="G63" s="74" t="s">
        <v>121</v>
      </c>
      <c r="H63" s="74"/>
      <c r="I63" s="172">
        <f>Tbl.Kosten[[#Totals],[A55]]</f>
        <v>0</v>
      </c>
      <c r="J63" s="195">
        <f>Tbl.Kosten[[#Totals],[A55]]</f>
        <v>0</v>
      </c>
      <c r="K63" s="30"/>
    </row>
    <row r="64" spans="2:11" x14ac:dyDescent="0.35">
      <c r="B64" s="91"/>
      <c r="C64" s="171">
        <f>IFERROR(_xlfn.XLOOKUP(Tbl.Activiteiten[[#This Row],[Werkpakketcode]],Tbl.Werkpakketten[Werkpakketcode],Tbl.Werkpakketten[Naam],"",,),"")</f>
        <v>0</v>
      </c>
      <c r="D64" s="170"/>
      <c r="E64" s="170"/>
      <c r="F64" s="169" t="str">
        <f>_xlfn.CONCAT(Tbl.Activiteiten[[#This Row],[Werkpakketcode]]," - ",Tbl.Activiteiten[[#This Row],[Activiteit]])</f>
        <v xml:space="preserve"> - </v>
      </c>
      <c r="G64" s="74" t="s">
        <v>122</v>
      </c>
      <c r="H64" s="74"/>
      <c r="I64" s="172">
        <f>Tbl.Kosten[[#Totals],[A56]]</f>
        <v>0</v>
      </c>
      <c r="J64" s="195">
        <f>Tbl.Kosten[[#Totals],[A56]]</f>
        <v>0</v>
      </c>
      <c r="K64" s="30"/>
    </row>
    <row r="65" spans="2:11" x14ac:dyDescent="0.35">
      <c r="B65" s="91"/>
      <c r="C65" s="171">
        <f>IFERROR(_xlfn.XLOOKUP(Tbl.Activiteiten[[#This Row],[Werkpakketcode]],Tbl.Werkpakketten[Werkpakketcode],Tbl.Werkpakketten[Naam],"",,),"")</f>
        <v>0</v>
      </c>
      <c r="D65" s="170"/>
      <c r="E65" s="170"/>
      <c r="F65" s="169" t="str">
        <f>_xlfn.CONCAT(Tbl.Activiteiten[[#This Row],[Werkpakketcode]]," - ",Tbl.Activiteiten[[#This Row],[Activiteit]])</f>
        <v xml:space="preserve"> - </v>
      </c>
      <c r="G65" s="74" t="s">
        <v>123</v>
      </c>
      <c r="H65" s="74"/>
      <c r="I65" s="172">
        <f>Tbl.Kosten[[#Totals],[A57]]</f>
        <v>0</v>
      </c>
      <c r="J65" s="195">
        <f>Tbl.Kosten[[#Totals],[A57]]</f>
        <v>0</v>
      </c>
      <c r="K65" s="30"/>
    </row>
    <row r="66" spans="2:11" x14ac:dyDescent="0.35">
      <c r="B66" s="91"/>
      <c r="C66" s="171">
        <f>IFERROR(_xlfn.XLOOKUP(Tbl.Activiteiten[[#This Row],[Werkpakketcode]],Tbl.Werkpakketten[Werkpakketcode],Tbl.Werkpakketten[Naam],"",,),"")</f>
        <v>0</v>
      </c>
      <c r="D66" s="170"/>
      <c r="E66" s="170"/>
      <c r="F66" s="169" t="str">
        <f>_xlfn.CONCAT(Tbl.Activiteiten[[#This Row],[Werkpakketcode]]," - ",Tbl.Activiteiten[[#This Row],[Activiteit]])</f>
        <v xml:space="preserve"> - </v>
      </c>
      <c r="G66" s="74" t="s">
        <v>124</v>
      </c>
      <c r="H66" s="74"/>
      <c r="I66" s="172">
        <f>Tbl.Kosten[[#Totals],[A58]]</f>
        <v>0</v>
      </c>
      <c r="J66" s="195">
        <f>Tbl.Kosten[[#Totals],[A58]]</f>
        <v>0</v>
      </c>
      <c r="K66" s="30"/>
    </row>
    <row r="67" spans="2:11" x14ac:dyDescent="0.35">
      <c r="B67" s="91"/>
      <c r="C67" s="171">
        <f>IFERROR(_xlfn.XLOOKUP(Tbl.Activiteiten[[#This Row],[Werkpakketcode]],Tbl.Werkpakketten[Werkpakketcode],Tbl.Werkpakketten[Naam],"",,),"")</f>
        <v>0</v>
      </c>
      <c r="D67" s="170"/>
      <c r="E67" s="170"/>
      <c r="F67" s="169" t="str">
        <f>_xlfn.CONCAT(Tbl.Activiteiten[[#This Row],[Werkpakketcode]]," - ",Tbl.Activiteiten[[#This Row],[Activiteit]])</f>
        <v xml:space="preserve"> - </v>
      </c>
      <c r="G67" s="74" t="s">
        <v>125</v>
      </c>
      <c r="H67" s="74"/>
      <c r="I67" s="172">
        <f>Tbl.Kosten[[#Totals],[A59]]</f>
        <v>0</v>
      </c>
      <c r="J67" s="195">
        <f>Tbl.Kosten[[#Totals],[A59]]</f>
        <v>0</v>
      </c>
      <c r="K67" s="30"/>
    </row>
    <row r="68" spans="2:11" x14ac:dyDescent="0.35">
      <c r="B68" s="91"/>
      <c r="C68" s="171">
        <f>IFERROR(_xlfn.XLOOKUP(Tbl.Activiteiten[[#This Row],[Werkpakketcode]],Tbl.Werkpakketten[Werkpakketcode],Tbl.Werkpakketten[Naam],"",,),"")</f>
        <v>0</v>
      </c>
      <c r="D68" s="170"/>
      <c r="E68" s="170"/>
      <c r="F68" s="169" t="str">
        <f>_xlfn.CONCAT(Tbl.Activiteiten[[#This Row],[Werkpakketcode]]," - ",Tbl.Activiteiten[[#This Row],[Activiteit]])</f>
        <v xml:space="preserve"> - </v>
      </c>
      <c r="G68" s="74" t="s">
        <v>126</v>
      </c>
      <c r="H68" s="74"/>
      <c r="I68" s="172">
        <f>Tbl.Kosten[[#Totals],[A60]]</f>
        <v>0</v>
      </c>
      <c r="J68" s="195">
        <f>Tbl.Kosten[[#Totals],[A60]]</f>
        <v>0</v>
      </c>
      <c r="K68" s="30"/>
    </row>
    <row r="69" spans="2:11" x14ac:dyDescent="0.35">
      <c r="B69" s="91"/>
      <c r="C69" s="171">
        <f>IFERROR(_xlfn.XLOOKUP(Tbl.Activiteiten[[#This Row],[Werkpakketcode]],Tbl.Werkpakketten[Werkpakketcode],Tbl.Werkpakketten[Naam],"",,),"")</f>
        <v>0</v>
      </c>
      <c r="D69" s="170"/>
      <c r="E69" s="170"/>
      <c r="F69" s="169" t="str">
        <f>_xlfn.CONCAT(Tbl.Activiteiten[[#This Row],[Werkpakketcode]]," - ",Tbl.Activiteiten[[#This Row],[Activiteit]])</f>
        <v xml:space="preserve"> - </v>
      </c>
      <c r="G69" s="74" t="s">
        <v>127</v>
      </c>
      <c r="H69" s="74"/>
      <c r="I69" s="172">
        <f>Tbl.Kosten[[#Totals],[A61]]</f>
        <v>0</v>
      </c>
      <c r="J69" s="195">
        <f>Tbl.Kosten[[#Totals],[A61]]</f>
        <v>0</v>
      </c>
      <c r="K69" s="30"/>
    </row>
    <row r="70" spans="2:11" x14ac:dyDescent="0.35">
      <c r="B70" s="91"/>
      <c r="C70" s="171">
        <f>IFERROR(_xlfn.XLOOKUP(Tbl.Activiteiten[[#This Row],[Werkpakketcode]],Tbl.Werkpakketten[Werkpakketcode],Tbl.Werkpakketten[Naam],"",,),"")</f>
        <v>0</v>
      </c>
      <c r="D70" s="170"/>
      <c r="E70" s="170"/>
      <c r="F70" s="169" t="str">
        <f>_xlfn.CONCAT(Tbl.Activiteiten[[#This Row],[Werkpakketcode]]," - ",Tbl.Activiteiten[[#This Row],[Activiteit]])</f>
        <v xml:space="preserve"> - </v>
      </c>
      <c r="G70" s="74" t="s">
        <v>128</v>
      </c>
      <c r="H70" s="74"/>
      <c r="I70" s="172">
        <f>Tbl.Kosten[[#Totals],[A62]]</f>
        <v>0</v>
      </c>
      <c r="J70" s="195">
        <f>Tbl.Kosten[[#Totals],[A62]]</f>
        <v>0</v>
      </c>
      <c r="K70" s="30"/>
    </row>
    <row r="71" spans="2:11" x14ac:dyDescent="0.35">
      <c r="B71" s="91"/>
      <c r="C71" s="171">
        <f>IFERROR(_xlfn.XLOOKUP(Tbl.Activiteiten[[#This Row],[Werkpakketcode]],Tbl.Werkpakketten[Werkpakketcode],Tbl.Werkpakketten[Naam],"",,),"")</f>
        <v>0</v>
      </c>
      <c r="D71" s="170"/>
      <c r="E71" s="170"/>
      <c r="F71" s="169" t="str">
        <f>_xlfn.CONCAT(Tbl.Activiteiten[[#This Row],[Werkpakketcode]]," - ",Tbl.Activiteiten[[#This Row],[Activiteit]])</f>
        <v xml:space="preserve"> - </v>
      </c>
      <c r="G71" s="74" t="s">
        <v>129</v>
      </c>
      <c r="H71" s="74"/>
      <c r="I71" s="172">
        <f>Tbl.Kosten[[#Totals],[A63]]</f>
        <v>0</v>
      </c>
      <c r="J71" s="195">
        <f>Tbl.Kosten[[#Totals],[A63]]</f>
        <v>0</v>
      </c>
      <c r="K71" s="30"/>
    </row>
    <row r="72" spans="2:11" x14ac:dyDescent="0.35">
      <c r="B72" s="91"/>
      <c r="C72" s="171">
        <f>IFERROR(_xlfn.XLOOKUP(Tbl.Activiteiten[[#This Row],[Werkpakketcode]],Tbl.Werkpakketten[Werkpakketcode],Tbl.Werkpakketten[Naam],"",,),"")</f>
        <v>0</v>
      </c>
      <c r="D72" s="170"/>
      <c r="E72" s="170"/>
      <c r="F72" s="169" t="str">
        <f>_xlfn.CONCAT(Tbl.Activiteiten[[#This Row],[Werkpakketcode]]," - ",Tbl.Activiteiten[[#This Row],[Activiteit]])</f>
        <v xml:space="preserve"> - </v>
      </c>
      <c r="G72" s="74" t="s">
        <v>130</v>
      </c>
      <c r="H72" s="74"/>
      <c r="I72" s="172">
        <f>Tbl.Kosten[[#Totals],[A64]]</f>
        <v>0</v>
      </c>
      <c r="J72" s="195">
        <f>Tbl.Kosten[[#Totals],[A64]]</f>
        <v>0</v>
      </c>
      <c r="K72" s="30"/>
    </row>
    <row r="73" spans="2:11" x14ac:dyDescent="0.35">
      <c r="B73" s="91"/>
      <c r="C73" s="171">
        <f>IFERROR(_xlfn.XLOOKUP(Tbl.Activiteiten[[#This Row],[Werkpakketcode]],Tbl.Werkpakketten[Werkpakketcode],Tbl.Werkpakketten[Naam],"",,),"")</f>
        <v>0</v>
      </c>
      <c r="D73" s="170"/>
      <c r="E73" s="170"/>
      <c r="F73" s="169" t="str">
        <f>_xlfn.CONCAT(Tbl.Activiteiten[[#This Row],[Werkpakketcode]]," - ",Tbl.Activiteiten[[#This Row],[Activiteit]])</f>
        <v xml:space="preserve"> - </v>
      </c>
      <c r="G73" s="74" t="s">
        <v>131</v>
      </c>
      <c r="H73" s="74"/>
      <c r="I73" s="172">
        <f>Tbl.Kosten[[#Totals],[A65]]</f>
        <v>0</v>
      </c>
      <c r="J73" s="195">
        <f>Tbl.Kosten[[#Totals],[A65]]</f>
        <v>0</v>
      </c>
      <c r="K73" s="30"/>
    </row>
    <row r="74" spans="2:11" x14ac:dyDescent="0.35">
      <c r="B74" s="91"/>
      <c r="C74" s="171">
        <f>IFERROR(_xlfn.XLOOKUP(Tbl.Activiteiten[[#This Row],[Werkpakketcode]],Tbl.Werkpakketten[Werkpakketcode],Tbl.Werkpakketten[Naam],"",,),"")</f>
        <v>0</v>
      </c>
      <c r="D74" s="170"/>
      <c r="E74" s="170"/>
      <c r="F74" s="169" t="str">
        <f>_xlfn.CONCAT(Tbl.Activiteiten[[#This Row],[Werkpakketcode]]," - ",Tbl.Activiteiten[[#This Row],[Activiteit]])</f>
        <v xml:space="preserve"> - </v>
      </c>
      <c r="G74" s="74" t="s">
        <v>132</v>
      </c>
      <c r="H74" s="74"/>
      <c r="I74" s="172">
        <f>Tbl.Kosten[[#Totals],[A66]]</f>
        <v>0</v>
      </c>
      <c r="J74" s="195">
        <f>Tbl.Kosten[[#Totals],[A66]]</f>
        <v>0</v>
      </c>
      <c r="K74" s="30"/>
    </row>
    <row r="75" spans="2:11" x14ac:dyDescent="0.35">
      <c r="B75" s="91"/>
      <c r="C75" s="171">
        <f>IFERROR(_xlfn.XLOOKUP(Tbl.Activiteiten[[#This Row],[Werkpakketcode]],Tbl.Werkpakketten[Werkpakketcode],Tbl.Werkpakketten[Naam],"",,),"")</f>
        <v>0</v>
      </c>
      <c r="D75" s="170"/>
      <c r="E75" s="170"/>
      <c r="F75" s="169" t="str">
        <f>_xlfn.CONCAT(Tbl.Activiteiten[[#This Row],[Werkpakketcode]]," - ",Tbl.Activiteiten[[#This Row],[Activiteit]])</f>
        <v xml:space="preserve"> - </v>
      </c>
      <c r="G75" s="74" t="s">
        <v>133</v>
      </c>
      <c r="H75" s="74"/>
      <c r="I75" s="172">
        <f>Tbl.Kosten[[#Totals],[A67]]</f>
        <v>0</v>
      </c>
      <c r="J75" s="195">
        <f>Tbl.Kosten[[#Totals],[A67]]</f>
        <v>0</v>
      </c>
      <c r="K75" s="30"/>
    </row>
    <row r="76" spans="2:11" x14ac:dyDescent="0.35">
      <c r="B76" s="91"/>
      <c r="C76" s="171">
        <f>IFERROR(_xlfn.XLOOKUP(Tbl.Activiteiten[[#This Row],[Werkpakketcode]],Tbl.Werkpakketten[Werkpakketcode],Tbl.Werkpakketten[Naam],"",,),"")</f>
        <v>0</v>
      </c>
      <c r="D76" s="170"/>
      <c r="E76" s="170"/>
      <c r="F76" s="169" t="str">
        <f>_xlfn.CONCAT(Tbl.Activiteiten[[#This Row],[Werkpakketcode]]," - ",Tbl.Activiteiten[[#This Row],[Activiteit]])</f>
        <v xml:space="preserve"> - </v>
      </c>
      <c r="G76" s="74" t="s">
        <v>134</v>
      </c>
      <c r="H76" s="74"/>
      <c r="I76" s="172">
        <f>Tbl.Kosten[[#Totals],[A68]]</f>
        <v>0</v>
      </c>
      <c r="J76" s="195">
        <f>Tbl.Kosten[[#Totals],[A68]]</f>
        <v>0</v>
      </c>
      <c r="K76" s="30"/>
    </row>
    <row r="77" spans="2:11" x14ac:dyDescent="0.35">
      <c r="B77" s="91"/>
      <c r="C77" s="171">
        <f>IFERROR(_xlfn.XLOOKUP(Tbl.Activiteiten[[#This Row],[Werkpakketcode]],Tbl.Werkpakketten[Werkpakketcode],Tbl.Werkpakketten[Naam],"",,),"")</f>
        <v>0</v>
      </c>
      <c r="D77" s="170"/>
      <c r="E77" s="170"/>
      <c r="F77" s="169" t="str">
        <f>_xlfn.CONCAT(Tbl.Activiteiten[[#This Row],[Werkpakketcode]]," - ",Tbl.Activiteiten[[#This Row],[Activiteit]])</f>
        <v xml:space="preserve"> - </v>
      </c>
      <c r="G77" s="74" t="s">
        <v>135</v>
      </c>
      <c r="H77" s="74"/>
      <c r="I77" s="172">
        <f>Tbl.Kosten[[#Totals],[A69]]</f>
        <v>0</v>
      </c>
      <c r="J77" s="195">
        <f>Tbl.Kosten[[#Totals],[A69]]</f>
        <v>0</v>
      </c>
      <c r="K77" s="30"/>
    </row>
    <row r="78" spans="2:11" x14ac:dyDescent="0.35">
      <c r="B78" s="91"/>
      <c r="C78" s="171">
        <f>IFERROR(_xlfn.XLOOKUP(Tbl.Activiteiten[[#This Row],[Werkpakketcode]],Tbl.Werkpakketten[Werkpakketcode],Tbl.Werkpakketten[Naam],"",,),"")</f>
        <v>0</v>
      </c>
      <c r="D78" s="170"/>
      <c r="E78" s="170"/>
      <c r="F78" s="169" t="str">
        <f>_xlfn.CONCAT(Tbl.Activiteiten[[#This Row],[Werkpakketcode]]," - ",Tbl.Activiteiten[[#This Row],[Activiteit]])</f>
        <v xml:space="preserve"> - </v>
      </c>
      <c r="G78" s="74" t="s">
        <v>136</v>
      </c>
      <c r="H78" s="74"/>
      <c r="I78" s="172">
        <f>Tbl.Kosten[[#Totals],[A70]]</f>
        <v>0</v>
      </c>
      <c r="J78" s="195">
        <f>Tbl.Kosten[[#Totals],[A70]]</f>
        <v>0</v>
      </c>
      <c r="K78" s="30"/>
    </row>
    <row r="79" spans="2:11" x14ac:dyDescent="0.35">
      <c r="B79" s="91"/>
      <c r="C79" s="171">
        <f>IFERROR(_xlfn.XLOOKUP(Tbl.Activiteiten[[#This Row],[Werkpakketcode]],Tbl.Werkpakketten[Werkpakketcode],Tbl.Werkpakketten[Naam],"",,),"")</f>
        <v>0</v>
      </c>
      <c r="D79" s="170"/>
      <c r="E79" s="170"/>
      <c r="F79" s="169" t="str">
        <f>_xlfn.CONCAT(Tbl.Activiteiten[[#This Row],[Werkpakketcode]]," - ",Tbl.Activiteiten[[#This Row],[Activiteit]])</f>
        <v xml:space="preserve"> - </v>
      </c>
      <c r="G79" s="74" t="s">
        <v>137</v>
      </c>
      <c r="H79" s="74"/>
      <c r="I79" s="172">
        <f>Tbl.Kosten[[#Totals],[A71]]</f>
        <v>0</v>
      </c>
      <c r="J79" s="195">
        <f>Tbl.Kosten[[#Totals],[A71]]</f>
        <v>0</v>
      </c>
      <c r="K79" s="30"/>
    </row>
    <row r="80" spans="2:11" x14ac:dyDescent="0.35">
      <c r="B80" s="91"/>
      <c r="C80" s="171">
        <f>IFERROR(_xlfn.XLOOKUP(Tbl.Activiteiten[[#This Row],[Werkpakketcode]],Tbl.Werkpakketten[Werkpakketcode],Tbl.Werkpakketten[Naam],"",,),"")</f>
        <v>0</v>
      </c>
      <c r="D80" s="170"/>
      <c r="E80" s="170"/>
      <c r="F80" s="169" t="str">
        <f>_xlfn.CONCAT(Tbl.Activiteiten[[#This Row],[Werkpakketcode]]," - ",Tbl.Activiteiten[[#This Row],[Activiteit]])</f>
        <v xml:space="preserve"> - </v>
      </c>
      <c r="G80" s="74" t="s">
        <v>138</v>
      </c>
      <c r="H80" s="74"/>
      <c r="I80" s="172">
        <f>Tbl.Kosten[[#Totals],[A72]]</f>
        <v>0</v>
      </c>
      <c r="J80" s="195">
        <f>Tbl.Kosten[[#Totals],[A72]]</f>
        <v>0</v>
      </c>
      <c r="K80" s="30"/>
    </row>
    <row r="81" spans="2:11" x14ac:dyDescent="0.35">
      <c r="B81" s="91"/>
      <c r="C81" s="171">
        <f>IFERROR(_xlfn.XLOOKUP(Tbl.Activiteiten[[#This Row],[Werkpakketcode]],Tbl.Werkpakketten[Werkpakketcode],Tbl.Werkpakketten[Naam],"",,),"")</f>
        <v>0</v>
      </c>
      <c r="D81" s="170"/>
      <c r="E81" s="170"/>
      <c r="F81" s="169" t="str">
        <f>_xlfn.CONCAT(Tbl.Activiteiten[[#This Row],[Werkpakketcode]]," - ",Tbl.Activiteiten[[#This Row],[Activiteit]])</f>
        <v xml:space="preserve"> - </v>
      </c>
      <c r="G81" s="74" t="s">
        <v>139</v>
      </c>
      <c r="H81" s="74"/>
      <c r="I81" s="172">
        <f>Tbl.Kosten[[#Totals],[A73]]</f>
        <v>0</v>
      </c>
      <c r="J81" s="195">
        <f>Tbl.Kosten[[#Totals],[A73]]</f>
        <v>0</v>
      </c>
      <c r="K81" s="30"/>
    </row>
    <row r="82" spans="2:11" x14ac:dyDescent="0.35">
      <c r="B82" s="91"/>
      <c r="C82" s="171">
        <f>IFERROR(_xlfn.XLOOKUP(Tbl.Activiteiten[[#This Row],[Werkpakketcode]],Tbl.Werkpakketten[Werkpakketcode],Tbl.Werkpakketten[Naam],"",,),"")</f>
        <v>0</v>
      </c>
      <c r="D82" s="170"/>
      <c r="E82" s="170"/>
      <c r="F82" s="169" t="str">
        <f>_xlfn.CONCAT(Tbl.Activiteiten[[#This Row],[Werkpakketcode]]," - ",Tbl.Activiteiten[[#This Row],[Activiteit]])</f>
        <v xml:space="preserve"> - </v>
      </c>
      <c r="G82" s="74" t="s">
        <v>140</v>
      </c>
      <c r="H82" s="74"/>
      <c r="I82" s="172">
        <f>Tbl.Kosten[[#Totals],[A74]]</f>
        <v>0</v>
      </c>
      <c r="J82" s="195">
        <f>Tbl.Kosten[[#Totals],[A74]]</f>
        <v>0</v>
      </c>
      <c r="K82" s="30"/>
    </row>
    <row r="83" spans="2:11" x14ac:dyDescent="0.35">
      <c r="B83" s="91"/>
      <c r="C83" s="171">
        <f>IFERROR(_xlfn.XLOOKUP(Tbl.Activiteiten[[#This Row],[Werkpakketcode]],Tbl.Werkpakketten[Werkpakketcode],Tbl.Werkpakketten[Naam],"",,),"")</f>
        <v>0</v>
      </c>
      <c r="D83" s="170"/>
      <c r="E83" s="170"/>
      <c r="F83" s="169" t="str">
        <f>_xlfn.CONCAT(Tbl.Activiteiten[[#This Row],[Werkpakketcode]]," - ",Tbl.Activiteiten[[#This Row],[Activiteit]])</f>
        <v xml:space="preserve"> - </v>
      </c>
      <c r="G83" s="74" t="s">
        <v>141</v>
      </c>
      <c r="H83" s="74"/>
      <c r="I83" s="172">
        <f>Tbl.Kosten[[#Totals],[A75]]</f>
        <v>0</v>
      </c>
      <c r="J83" s="195">
        <f>Tbl.Kosten[[#Totals],[A75]]</f>
        <v>0</v>
      </c>
      <c r="K83" s="30"/>
    </row>
    <row r="84" spans="2:11" x14ac:dyDescent="0.35">
      <c r="B84" s="91"/>
      <c r="C84" s="171">
        <f>IFERROR(_xlfn.XLOOKUP(Tbl.Activiteiten[[#This Row],[Werkpakketcode]],Tbl.Werkpakketten[Werkpakketcode],Tbl.Werkpakketten[Naam],"",,),"")</f>
        <v>0</v>
      </c>
      <c r="D84" s="170"/>
      <c r="E84" s="170"/>
      <c r="F84" s="169" t="str">
        <f>_xlfn.CONCAT(Tbl.Activiteiten[[#This Row],[Werkpakketcode]]," - ",Tbl.Activiteiten[[#This Row],[Activiteit]])</f>
        <v xml:space="preserve"> - </v>
      </c>
      <c r="G84" s="74" t="s">
        <v>142</v>
      </c>
      <c r="H84" s="74"/>
      <c r="I84" s="172">
        <f>Tbl.Kosten[[#Totals],[A76]]</f>
        <v>0</v>
      </c>
      <c r="J84" s="195">
        <f>Tbl.Kosten[[#Totals],[A76]]</f>
        <v>0</v>
      </c>
      <c r="K84" s="30"/>
    </row>
    <row r="85" spans="2:11" x14ac:dyDescent="0.35">
      <c r="B85" s="91"/>
      <c r="C85" s="171">
        <f>IFERROR(_xlfn.XLOOKUP(Tbl.Activiteiten[[#This Row],[Werkpakketcode]],Tbl.Werkpakketten[Werkpakketcode],Tbl.Werkpakketten[Naam],"",,),"")</f>
        <v>0</v>
      </c>
      <c r="D85" s="170"/>
      <c r="E85" s="170"/>
      <c r="F85" s="169" t="str">
        <f>_xlfn.CONCAT(Tbl.Activiteiten[[#This Row],[Werkpakketcode]]," - ",Tbl.Activiteiten[[#This Row],[Activiteit]])</f>
        <v xml:space="preserve"> - </v>
      </c>
      <c r="G85" s="74" t="s">
        <v>143</v>
      </c>
      <c r="H85" s="74"/>
      <c r="I85" s="172">
        <f>Tbl.Kosten[[#Totals],[A77]]</f>
        <v>0</v>
      </c>
      <c r="J85" s="195">
        <f>Tbl.Kosten[[#Totals],[A77]]</f>
        <v>0</v>
      </c>
      <c r="K85" s="30"/>
    </row>
    <row r="86" spans="2:11" x14ac:dyDescent="0.35">
      <c r="B86" s="91"/>
      <c r="C86" s="171">
        <f>IFERROR(_xlfn.XLOOKUP(Tbl.Activiteiten[[#This Row],[Werkpakketcode]],Tbl.Werkpakketten[Werkpakketcode],Tbl.Werkpakketten[Naam],"",,),"")</f>
        <v>0</v>
      </c>
      <c r="D86" s="170"/>
      <c r="E86" s="170"/>
      <c r="F86" s="169" t="str">
        <f>_xlfn.CONCAT(Tbl.Activiteiten[[#This Row],[Werkpakketcode]]," - ",Tbl.Activiteiten[[#This Row],[Activiteit]])</f>
        <v xml:space="preserve"> - </v>
      </c>
      <c r="G86" s="74" t="s">
        <v>144</v>
      </c>
      <c r="H86" s="74"/>
      <c r="I86" s="172">
        <f>Tbl.Kosten[[#Totals],[A78]]</f>
        <v>0</v>
      </c>
      <c r="J86" s="195">
        <f>Tbl.Kosten[[#Totals],[A78]]</f>
        <v>0</v>
      </c>
      <c r="K86" s="30"/>
    </row>
    <row r="87" spans="2:11" x14ac:dyDescent="0.35">
      <c r="B87" s="91"/>
      <c r="C87" s="171">
        <f>IFERROR(_xlfn.XLOOKUP(Tbl.Activiteiten[[#This Row],[Werkpakketcode]],Tbl.Werkpakketten[Werkpakketcode],Tbl.Werkpakketten[Naam],"",,),"")</f>
        <v>0</v>
      </c>
      <c r="D87" s="170"/>
      <c r="E87" s="170"/>
      <c r="F87" s="169" t="str">
        <f>_xlfn.CONCAT(Tbl.Activiteiten[[#This Row],[Werkpakketcode]]," - ",Tbl.Activiteiten[[#This Row],[Activiteit]])</f>
        <v xml:space="preserve"> - </v>
      </c>
      <c r="G87" s="74" t="s">
        <v>145</v>
      </c>
      <c r="H87" s="74"/>
      <c r="I87" s="172">
        <f>Tbl.Kosten[[#Totals],[A79]]</f>
        <v>0</v>
      </c>
      <c r="J87" s="195">
        <f>Tbl.Kosten[[#Totals],[A79]]</f>
        <v>0</v>
      </c>
      <c r="K87" s="30"/>
    </row>
    <row r="88" spans="2:11" x14ac:dyDescent="0.35">
      <c r="B88" s="91"/>
      <c r="C88" s="171">
        <f>IFERROR(_xlfn.XLOOKUP(Tbl.Activiteiten[[#This Row],[Werkpakketcode]],Tbl.Werkpakketten[Werkpakketcode],Tbl.Werkpakketten[Naam],"",,),"")</f>
        <v>0</v>
      </c>
      <c r="D88" s="170"/>
      <c r="E88" s="170"/>
      <c r="F88" s="169" t="str">
        <f>_xlfn.CONCAT(Tbl.Activiteiten[[#This Row],[Werkpakketcode]]," - ",Tbl.Activiteiten[[#This Row],[Activiteit]])</f>
        <v xml:space="preserve"> - </v>
      </c>
      <c r="G88" s="74" t="s">
        <v>146</v>
      </c>
      <c r="H88" s="74"/>
      <c r="I88" s="172">
        <f>Tbl.Kosten[[#Totals],[A80]]</f>
        <v>0</v>
      </c>
      <c r="J88" s="195">
        <f>Tbl.Kosten[[#Totals],[A80]]</f>
        <v>0</v>
      </c>
      <c r="K88" s="30"/>
    </row>
    <row r="89" spans="2:11" x14ac:dyDescent="0.35">
      <c r="B89" s="91"/>
      <c r="C89" s="171">
        <f>IFERROR(_xlfn.XLOOKUP(Tbl.Activiteiten[[#This Row],[Werkpakketcode]],Tbl.Werkpakketten[Werkpakketcode],Tbl.Werkpakketten[Naam],"",,),"")</f>
        <v>0</v>
      </c>
      <c r="D89" s="170"/>
      <c r="E89" s="170"/>
      <c r="F89" s="169" t="str">
        <f>_xlfn.CONCAT(Tbl.Activiteiten[[#This Row],[Werkpakketcode]]," - ",Tbl.Activiteiten[[#This Row],[Activiteit]])</f>
        <v xml:space="preserve"> - </v>
      </c>
      <c r="G89" s="74" t="s">
        <v>147</v>
      </c>
      <c r="H89" s="74"/>
      <c r="I89" s="172">
        <f>Tbl.Kosten[[#Totals],[A81]]</f>
        <v>0</v>
      </c>
      <c r="J89" s="195">
        <f>Tbl.Kosten[[#Totals],[A81]]</f>
        <v>0</v>
      </c>
      <c r="K89" s="30"/>
    </row>
    <row r="90" spans="2:11" x14ac:dyDescent="0.35">
      <c r="B90" s="91"/>
      <c r="C90" s="171">
        <f>IFERROR(_xlfn.XLOOKUP(Tbl.Activiteiten[[#This Row],[Werkpakketcode]],Tbl.Werkpakketten[Werkpakketcode],Tbl.Werkpakketten[Naam],"",,),"")</f>
        <v>0</v>
      </c>
      <c r="D90" s="170"/>
      <c r="E90" s="170"/>
      <c r="F90" s="169" t="str">
        <f>_xlfn.CONCAT(Tbl.Activiteiten[[#This Row],[Werkpakketcode]]," - ",Tbl.Activiteiten[[#This Row],[Activiteit]])</f>
        <v xml:space="preserve"> - </v>
      </c>
      <c r="G90" s="74" t="s">
        <v>148</v>
      </c>
      <c r="H90" s="74"/>
      <c r="I90" s="172">
        <f>Tbl.Kosten[[#Totals],[A82]]</f>
        <v>0</v>
      </c>
      <c r="J90" s="195">
        <f>Tbl.Kosten[[#Totals],[A82]]</f>
        <v>0</v>
      </c>
      <c r="K90" s="30"/>
    </row>
    <row r="91" spans="2:11" x14ac:dyDescent="0.35">
      <c r="B91" s="91"/>
      <c r="C91" s="171">
        <f>IFERROR(_xlfn.XLOOKUP(Tbl.Activiteiten[[#This Row],[Werkpakketcode]],Tbl.Werkpakketten[Werkpakketcode],Tbl.Werkpakketten[Naam],"",,),"")</f>
        <v>0</v>
      </c>
      <c r="D91" s="170"/>
      <c r="E91" s="170"/>
      <c r="F91" s="169" t="str">
        <f>_xlfn.CONCAT(Tbl.Activiteiten[[#This Row],[Werkpakketcode]]," - ",Tbl.Activiteiten[[#This Row],[Activiteit]])</f>
        <v xml:space="preserve"> - </v>
      </c>
      <c r="G91" s="74" t="s">
        <v>149</v>
      </c>
      <c r="H91" s="74"/>
      <c r="I91" s="172">
        <f>Tbl.Kosten[[#Totals],[A83]]</f>
        <v>0</v>
      </c>
      <c r="J91" s="195">
        <f>Tbl.Kosten[[#Totals],[A83]]</f>
        <v>0</v>
      </c>
      <c r="K91" s="30"/>
    </row>
    <row r="92" spans="2:11" x14ac:dyDescent="0.35">
      <c r="B92" s="91"/>
      <c r="C92" s="171">
        <f>IFERROR(_xlfn.XLOOKUP(Tbl.Activiteiten[[#This Row],[Werkpakketcode]],Tbl.Werkpakketten[Werkpakketcode],Tbl.Werkpakketten[Naam],"",,),"")</f>
        <v>0</v>
      </c>
      <c r="D92" s="170"/>
      <c r="E92" s="170"/>
      <c r="F92" s="169" t="str">
        <f>_xlfn.CONCAT(Tbl.Activiteiten[[#This Row],[Werkpakketcode]]," - ",Tbl.Activiteiten[[#This Row],[Activiteit]])</f>
        <v xml:space="preserve"> - </v>
      </c>
      <c r="G92" s="74" t="s">
        <v>150</v>
      </c>
      <c r="H92" s="74"/>
      <c r="I92" s="172">
        <f>Tbl.Kosten[[#Totals],[A84]]</f>
        <v>0</v>
      </c>
      <c r="J92" s="195">
        <f>Tbl.Kosten[[#Totals],[A84]]</f>
        <v>0</v>
      </c>
      <c r="K92" s="30"/>
    </row>
    <row r="93" spans="2:11" x14ac:dyDescent="0.35">
      <c r="B93" s="91"/>
      <c r="C93" s="171">
        <f>IFERROR(_xlfn.XLOOKUP(Tbl.Activiteiten[[#This Row],[Werkpakketcode]],Tbl.Werkpakketten[Werkpakketcode],Tbl.Werkpakketten[Naam],"",,),"")</f>
        <v>0</v>
      </c>
      <c r="D93" s="170"/>
      <c r="E93" s="170"/>
      <c r="F93" s="169" t="str">
        <f>_xlfn.CONCAT(Tbl.Activiteiten[[#This Row],[Werkpakketcode]]," - ",Tbl.Activiteiten[[#This Row],[Activiteit]])</f>
        <v xml:space="preserve"> - </v>
      </c>
      <c r="G93" s="74" t="s">
        <v>151</v>
      </c>
      <c r="H93" s="74"/>
      <c r="I93" s="172">
        <f>Tbl.Kosten[[#Totals],[A85]]</f>
        <v>0</v>
      </c>
      <c r="J93" s="195">
        <f>Tbl.Kosten[[#Totals],[A85]]</f>
        <v>0</v>
      </c>
      <c r="K93" s="30"/>
    </row>
    <row r="94" spans="2:11" x14ac:dyDescent="0.35">
      <c r="B94" s="91"/>
      <c r="C94" s="171">
        <f>IFERROR(_xlfn.XLOOKUP(Tbl.Activiteiten[[#This Row],[Werkpakketcode]],Tbl.Werkpakketten[Werkpakketcode],Tbl.Werkpakketten[Naam],"",,),"")</f>
        <v>0</v>
      </c>
      <c r="D94" s="170"/>
      <c r="E94" s="170"/>
      <c r="F94" s="169" t="str">
        <f>_xlfn.CONCAT(Tbl.Activiteiten[[#This Row],[Werkpakketcode]]," - ",Tbl.Activiteiten[[#This Row],[Activiteit]])</f>
        <v xml:space="preserve"> - </v>
      </c>
      <c r="G94" s="74" t="s">
        <v>152</v>
      </c>
      <c r="H94" s="74"/>
      <c r="I94" s="172">
        <f>Tbl.Kosten[[#Totals],[A86]]</f>
        <v>0</v>
      </c>
      <c r="J94" s="195">
        <f>Tbl.Kosten[[#Totals],[A86]]</f>
        <v>0</v>
      </c>
      <c r="K94" s="30"/>
    </row>
    <row r="95" spans="2:11" x14ac:dyDescent="0.35">
      <c r="B95" s="91"/>
      <c r="C95" s="171">
        <f>IFERROR(_xlfn.XLOOKUP(Tbl.Activiteiten[[#This Row],[Werkpakketcode]],Tbl.Werkpakketten[Werkpakketcode],Tbl.Werkpakketten[Naam],"",,),"")</f>
        <v>0</v>
      </c>
      <c r="D95" s="170"/>
      <c r="E95" s="170"/>
      <c r="F95" s="169" t="str">
        <f>_xlfn.CONCAT(Tbl.Activiteiten[[#This Row],[Werkpakketcode]]," - ",Tbl.Activiteiten[[#This Row],[Activiteit]])</f>
        <v xml:space="preserve"> - </v>
      </c>
      <c r="G95" s="74" t="s">
        <v>153</v>
      </c>
      <c r="H95" s="74"/>
      <c r="I95" s="172">
        <f>Tbl.Kosten[[#Totals],[A87]]</f>
        <v>0</v>
      </c>
      <c r="J95" s="195">
        <f>Tbl.Kosten[[#Totals],[A87]]</f>
        <v>0</v>
      </c>
      <c r="K95" s="30"/>
    </row>
    <row r="96" spans="2:11" x14ac:dyDescent="0.35">
      <c r="B96" s="91"/>
      <c r="C96" s="171">
        <f>IFERROR(_xlfn.XLOOKUP(Tbl.Activiteiten[[#This Row],[Werkpakketcode]],Tbl.Werkpakketten[Werkpakketcode],Tbl.Werkpakketten[Naam],"",,),"")</f>
        <v>0</v>
      </c>
      <c r="D96" s="170"/>
      <c r="E96" s="170"/>
      <c r="F96" s="169" t="str">
        <f>_xlfn.CONCAT(Tbl.Activiteiten[[#This Row],[Werkpakketcode]]," - ",Tbl.Activiteiten[[#This Row],[Activiteit]])</f>
        <v xml:space="preserve"> - </v>
      </c>
      <c r="G96" s="74" t="s">
        <v>154</v>
      </c>
      <c r="H96" s="74"/>
      <c r="I96" s="172">
        <f>Tbl.Kosten[[#Totals],[A88]]</f>
        <v>0</v>
      </c>
      <c r="J96" s="195">
        <f>Tbl.Kosten[[#Totals],[A88]]</f>
        <v>0</v>
      </c>
      <c r="K96" s="30"/>
    </row>
    <row r="97" spans="2:11" x14ac:dyDescent="0.35">
      <c r="B97" s="91"/>
      <c r="C97" s="171">
        <f>IFERROR(_xlfn.XLOOKUP(Tbl.Activiteiten[[#This Row],[Werkpakketcode]],Tbl.Werkpakketten[Werkpakketcode],Tbl.Werkpakketten[Naam],"",,),"")</f>
        <v>0</v>
      </c>
      <c r="D97" s="170"/>
      <c r="E97" s="170"/>
      <c r="F97" s="169" t="str">
        <f>_xlfn.CONCAT(Tbl.Activiteiten[[#This Row],[Werkpakketcode]]," - ",Tbl.Activiteiten[[#This Row],[Activiteit]])</f>
        <v xml:space="preserve"> - </v>
      </c>
      <c r="G97" s="74" t="s">
        <v>155</v>
      </c>
      <c r="H97" s="74"/>
      <c r="I97" s="172">
        <f>Tbl.Kosten[[#Totals],[A89]]</f>
        <v>0</v>
      </c>
      <c r="J97" s="195">
        <f>Tbl.Kosten[[#Totals],[A89]]</f>
        <v>0</v>
      </c>
      <c r="K97" s="30"/>
    </row>
    <row r="98" spans="2:11" x14ac:dyDescent="0.35">
      <c r="B98" s="91"/>
      <c r="C98" s="171">
        <f>IFERROR(_xlfn.XLOOKUP(Tbl.Activiteiten[[#This Row],[Werkpakketcode]],Tbl.Werkpakketten[Werkpakketcode],Tbl.Werkpakketten[Naam],"",,),"")</f>
        <v>0</v>
      </c>
      <c r="D98" s="170"/>
      <c r="E98" s="170"/>
      <c r="F98" s="169" t="str">
        <f>_xlfn.CONCAT(Tbl.Activiteiten[[#This Row],[Werkpakketcode]]," - ",Tbl.Activiteiten[[#This Row],[Activiteit]])</f>
        <v xml:space="preserve"> - </v>
      </c>
      <c r="G98" s="74" t="s">
        <v>156</v>
      </c>
      <c r="H98" s="74"/>
      <c r="I98" s="172">
        <f>Tbl.Kosten[[#Totals],[A90]]</f>
        <v>0</v>
      </c>
      <c r="J98" s="195">
        <f>Tbl.Kosten[[#Totals],[A90]]</f>
        <v>0</v>
      </c>
      <c r="K98" s="30"/>
    </row>
    <row r="99" spans="2:11" x14ac:dyDescent="0.35">
      <c r="B99" s="91"/>
      <c r="C99" s="171">
        <f>IFERROR(_xlfn.XLOOKUP(Tbl.Activiteiten[[#This Row],[Werkpakketcode]],Tbl.Werkpakketten[Werkpakketcode],Tbl.Werkpakketten[Naam],"",,),"")</f>
        <v>0</v>
      </c>
      <c r="D99" s="170"/>
      <c r="E99" s="170"/>
      <c r="F99" s="169" t="str">
        <f>_xlfn.CONCAT(Tbl.Activiteiten[[#This Row],[Werkpakketcode]]," - ",Tbl.Activiteiten[[#This Row],[Activiteit]])</f>
        <v xml:space="preserve"> - </v>
      </c>
      <c r="G99" s="74" t="s">
        <v>157</v>
      </c>
      <c r="H99" s="74"/>
      <c r="I99" s="172">
        <f>Tbl.Kosten[[#Totals],[A91]]</f>
        <v>0</v>
      </c>
      <c r="J99" s="195">
        <f>Tbl.Kosten[[#Totals],[A91]]</f>
        <v>0</v>
      </c>
      <c r="K99" s="30"/>
    </row>
    <row r="100" spans="2:11" x14ac:dyDescent="0.35">
      <c r="B100" s="91"/>
      <c r="C100" s="171">
        <f>IFERROR(_xlfn.XLOOKUP(Tbl.Activiteiten[[#This Row],[Werkpakketcode]],Tbl.Werkpakketten[Werkpakketcode],Tbl.Werkpakketten[Naam],"",,),"")</f>
        <v>0</v>
      </c>
      <c r="D100" s="170"/>
      <c r="E100" s="170"/>
      <c r="F100" s="169" t="str">
        <f>_xlfn.CONCAT(Tbl.Activiteiten[[#This Row],[Werkpakketcode]]," - ",Tbl.Activiteiten[[#This Row],[Activiteit]])</f>
        <v xml:space="preserve"> - </v>
      </c>
      <c r="G100" s="74" t="s">
        <v>158</v>
      </c>
      <c r="H100" s="74"/>
      <c r="I100" s="172">
        <f>Tbl.Kosten[[#Totals],[A92]]</f>
        <v>0</v>
      </c>
      <c r="J100" s="195">
        <f>Tbl.Kosten[[#Totals],[A92]]</f>
        <v>0</v>
      </c>
      <c r="K100" s="30"/>
    </row>
    <row r="101" spans="2:11" x14ac:dyDescent="0.35">
      <c r="B101" s="91"/>
      <c r="C101" s="171">
        <f>IFERROR(_xlfn.XLOOKUP(Tbl.Activiteiten[[#This Row],[Werkpakketcode]],Tbl.Werkpakketten[Werkpakketcode],Tbl.Werkpakketten[Naam],"",,),"")</f>
        <v>0</v>
      </c>
      <c r="D101" s="170"/>
      <c r="E101" s="170"/>
      <c r="F101" s="169" t="str">
        <f>_xlfn.CONCAT(Tbl.Activiteiten[[#This Row],[Werkpakketcode]]," - ",Tbl.Activiteiten[[#This Row],[Activiteit]])</f>
        <v xml:space="preserve"> - </v>
      </c>
      <c r="G101" s="74" t="s">
        <v>159</v>
      </c>
      <c r="H101" s="74"/>
      <c r="I101" s="172">
        <f>Tbl.Kosten[[#Totals],[A93]]</f>
        <v>0</v>
      </c>
      <c r="J101" s="195">
        <f>Tbl.Kosten[[#Totals],[A93]]</f>
        <v>0</v>
      </c>
      <c r="K101" s="30"/>
    </row>
    <row r="102" spans="2:11" x14ac:dyDescent="0.35">
      <c r="B102" s="91"/>
      <c r="C102" s="171">
        <f>IFERROR(_xlfn.XLOOKUP(Tbl.Activiteiten[[#This Row],[Werkpakketcode]],Tbl.Werkpakketten[Werkpakketcode],Tbl.Werkpakketten[Naam],"",,),"")</f>
        <v>0</v>
      </c>
      <c r="D102" s="170"/>
      <c r="E102" s="170"/>
      <c r="F102" s="169" t="str">
        <f>_xlfn.CONCAT(Tbl.Activiteiten[[#This Row],[Werkpakketcode]]," - ",Tbl.Activiteiten[[#This Row],[Activiteit]])</f>
        <v xml:space="preserve"> - </v>
      </c>
      <c r="G102" s="74" t="s">
        <v>160</v>
      </c>
      <c r="H102" s="74"/>
      <c r="I102" s="172">
        <f>Tbl.Kosten[[#Totals],[A94]]</f>
        <v>0</v>
      </c>
      <c r="J102" s="195">
        <f>Tbl.Kosten[[#Totals],[A94]]</f>
        <v>0</v>
      </c>
      <c r="K102" s="30"/>
    </row>
    <row r="103" spans="2:11" x14ac:dyDescent="0.35">
      <c r="B103" s="91"/>
      <c r="C103" s="171">
        <f>IFERROR(_xlfn.XLOOKUP(Tbl.Activiteiten[[#This Row],[Werkpakketcode]],Tbl.Werkpakketten[Werkpakketcode],Tbl.Werkpakketten[Naam],"",,),"")</f>
        <v>0</v>
      </c>
      <c r="D103" s="170"/>
      <c r="E103" s="170"/>
      <c r="F103" s="169" t="str">
        <f>_xlfn.CONCAT(Tbl.Activiteiten[[#This Row],[Werkpakketcode]]," - ",Tbl.Activiteiten[[#This Row],[Activiteit]])</f>
        <v xml:space="preserve"> - </v>
      </c>
      <c r="G103" s="74" t="s">
        <v>161</v>
      </c>
      <c r="H103" s="74"/>
      <c r="I103" s="172">
        <f>Tbl.Kosten[[#Totals],[A95]]</f>
        <v>0</v>
      </c>
      <c r="J103" s="195">
        <f>Tbl.Kosten[[#Totals],[A95]]</f>
        <v>0</v>
      </c>
      <c r="K103" s="30"/>
    </row>
    <row r="104" spans="2:11" x14ac:dyDescent="0.35">
      <c r="B104" s="91"/>
      <c r="C104" s="171">
        <f>IFERROR(_xlfn.XLOOKUP(Tbl.Activiteiten[[#This Row],[Werkpakketcode]],Tbl.Werkpakketten[Werkpakketcode],Tbl.Werkpakketten[Naam],"",,),"")</f>
        <v>0</v>
      </c>
      <c r="D104" s="170"/>
      <c r="E104" s="170"/>
      <c r="F104" s="169" t="str">
        <f>_xlfn.CONCAT(Tbl.Activiteiten[[#This Row],[Werkpakketcode]]," - ",Tbl.Activiteiten[[#This Row],[Activiteit]])</f>
        <v xml:space="preserve"> - </v>
      </c>
      <c r="G104" s="74" t="s">
        <v>162</v>
      </c>
      <c r="H104" s="74"/>
      <c r="I104" s="172">
        <f>Tbl.Kosten[[#Totals],[A96]]</f>
        <v>0</v>
      </c>
      <c r="J104" s="195">
        <f>Tbl.Kosten[[#Totals],[A96]]</f>
        <v>0</v>
      </c>
      <c r="K104" s="30"/>
    </row>
    <row r="105" spans="2:11" x14ac:dyDescent="0.35">
      <c r="B105" s="91"/>
      <c r="C105" s="171">
        <f>IFERROR(_xlfn.XLOOKUP(Tbl.Activiteiten[[#This Row],[Werkpakketcode]],Tbl.Werkpakketten[Werkpakketcode],Tbl.Werkpakketten[Naam],"",,),"")</f>
        <v>0</v>
      </c>
      <c r="D105" s="170"/>
      <c r="E105" s="170"/>
      <c r="F105" s="169" t="str">
        <f>_xlfn.CONCAT(Tbl.Activiteiten[[#This Row],[Werkpakketcode]]," - ",Tbl.Activiteiten[[#This Row],[Activiteit]])</f>
        <v xml:space="preserve"> - </v>
      </c>
      <c r="G105" s="74" t="s">
        <v>163</v>
      </c>
      <c r="H105" s="74"/>
      <c r="I105" s="172">
        <f>Tbl.Kosten[[#Totals],[A97]]</f>
        <v>0</v>
      </c>
      <c r="J105" s="195">
        <f>Tbl.Kosten[[#Totals],[A97]]</f>
        <v>0</v>
      </c>
      <c r="K105" s="30"/>
    </row>
    <row r="106" spans="2:11" x14ac:dyDescent="0.35">
      <c r="B106" s="91"/>
      <c r="C106" s="171">
        <f>IFERROR(_xlfn.XLOOKUP(Tbl.Activiteiten[[#This Row],[Werkpakketcode]],Tbl.Werkpakketten[Werkpakketcode],Tbl.Werkpakketten[Naam],"",,),"")</f>
        <v>0</v>
      </c>
      <c r="D106" s="170"/>
      <c r="E106" s="170"/>
      <c r="F106" s="169" t="str">
        <f>_xlfn.CONCAT(Tbl.Activiteiten[[#This Row],[Werkpakketcode]]," - ",Tbl.Activiteiten[[#This Row],[Activiteit]])</f>
        <v xml:space="preserve"> - </v>
      </c>
      <c r="G106" s="74" t="s">
        <v>164</v>
      </c>
      <c r="H106" s="74"/>
      <c r="I106" s="172">
        <f>Tbl.Kosten[[#Totals],[A98]]</f>
        <v>0</v>
      </c>
      <c r="J106" s="195">
        <f>Tbl.Kosten[[#Totals],[A98]]</f>
        <v>0</v>
      </c>
      <c r="K106" s="30"/>
    </row>
    <row r="107" spans="2:11" x14ac:dyDescent="0.35">
      <c r="B107" s="91"/>
      <c r="C107" s="171">
        <f>IFERROR(_xlfn.XLOOKUP(Tbl.Activiteiten[[#This Row],[Werkpakketcode]],Tbl.Werkpakketten[Werkpakketcode],Tbl.Werkpakketten[Naam],"",,),"")</f>
        <v>0</v>
      </c>
      <c r="D107" s="170"/>
      <c r="E107" s="170"/>
      <c r="F107" s="169" t="str">
        <f>_xlfn.CONCAT(Tbl.Activiteiten[[#This Row],[Werkpakketcode]]," - ",Tbl.Activiteiten[[#This Row],[Activiteit]])</f>
        <v xml:space="preserve"> - </v>
      </c>
      <c r="G107" s="74" t="s">
        <v>165</v>
      </c>
      <c r="H107" s="74"/>
      <c r="I107" s="172">
        <f>Tbl.Kosten[[#Totals],[A99]]</f>
        <v>0</v>
      </c>
      <c r="J107" s="195">
        <f>Tbl.Kosten[[#Totals],[A99]]</f>
        <v>0</v>
      </c>
      <c r="K107" s="30"/>
    </row>
    <row r="108" spans="2:11" x14ac:dyDescent="0.35">
      <c r="B108" s="91"/>
      <c r="C108" s="171">
        <f>IFERROR(_xlfn.XLOOKUP(Tbl.Activiteiten[[#This Row],[Werkpakketcode]],Tbl.Werkpakketten[Werkpakketcode],Tbl.Werkpakketten[Naam],"",,),"")</f>
        <v>0</v>
      </c>
      <c r="D108" s="170"/>
      <c r="E108" s="170"/>
      <c r="F108" s="169" t="str">
        <f>_xlfn.CONCAT(Tbl.Activiteiten[[#This Row],[Werkpakketcode]]," - ",Tbl.Activiteiten[[#This Row],[Activiteit]])</f>
        <v xml:space="preserve"> - </v>
      </c>
      <c r="G108" s="74" t="s">
        <v>166</v>
      </c>
      <c r="H108" s="74"/>
      <c r="I108" s="172">
        <f>Tbl.Kosten[[#Totals],[A100]]</f>
        <v>0</v>
      </c>
      <c r="J108" s="195">
        <f>Tbl.Kosten[[#Totals],[A100]]</f>
        <v>0</v>
      </c>
      <c r="K108" s="30"/>
    </row>
    <row r="109" spans="2:11" hidden="1" x14ac:dyDescent="0.35">
      <c r="G109" s="4"/>
      <c r="H109" s="4"/>
      <c r="I109" s="4"/>
    </row>
    <row r="110" spans="2:11" hidden="1" x14ac:dyDescent="0.35">
      <c r="G110" s="4"/>
      <c r="H110" s="4"/>
      <c r="I110" s="4"/>
    </row>
    <row r="111" spans="2:11" hidden="1" x14ac:dyDescent="0.35">
      <c r="G111" s="4"/>
      <c r="H111" s="4"/>
      <c r="I111" s="4"/>
    </row>
    <row r="112" spans="2:11" hidden="1" x14ac:dyDescent="0.35">
      <c r="G112" s="4"/>
      <c r="H112" s="4"/>
      <c r="I112" s="4"/>
    </row>
    <row r="113" spans="7:9" hidden="1" x14ac:dyDescent="0.35">
      <c r="G113" s="4"/>
      <c r="H113" s="4"/>
      <c r="I113" s="4"/>
    </row>
    <row r="114" spans="7:9" hidden="1" x14ac:dyDescent="0.35">
      <c r="G114" s="4"/>
      <c r="H114" s="4"/>
      <c r="I114" s="4"/>
    </row>
    <row r="115" spans="7:9" hidden="1" x14ac:dyDescent="0.35">
      <c r="G115" s="4"/>
      <c r="H115" s="4"/>
      <c r="I115" s="4"/>
    </row>
    <row r="116" spans="7:9" hidden="1" x14ac:dyDescent="0.35">
      <c r="G116" s="4"/>
      <c r="H116" s="4"/>
      <c r="I116" s="4"/>
    </row>
    <row r="117" spans="7:9" hidden="1" x14ac:dyDescent="0.35">
      <c r="G117" s="4"/>
      <c r="H117" s="4"/>
      <c r="I117" s="4"/>
    </row>
    <row r="118" spans="7:9" hidden="1" x14ac:dyDescent="0.35">
      <c r="G118" s="4"/>
      <c r="H118" s="4"/>
      <c r="I118" s="4"/>
    </row>
    <row r="119" spans="7:9" hidden="1" x14ac:dyDescent="0.35">
      <c r="G119" s="4"/>
      <c r="H119" s="4"/>
      <c r="I119" s="4"/>
    </row>
    <row r="120" spans="7:9" hidden="1" x14ac:dyDescent="0.35">
      <c r="G120" s="4"/>
      <c r="H120" s="4"/>
      <c r="I120" s="4"/>
    </row>
    <row r="121" spans="7:9" hidden="1" x14ac:dyDescent="0.35">
      <c r="G121" s="4"/>
      <c r="H121" s="4"/>
      <c r="I121" s="4"/>
    </row>
    <row r="122" spans="7:9" hidden="1" x14ac:dyDescent="0.35">
      <c r="G122" s="4"/>
      <c r="H122" s="4"/>
      <c r="I122" s="4"/>
    </row>
    <row r="123" spans="7:9" hidden="1" x14ac:dyDescent="0.35">
      <c r="G123" s="4"/>
      <c r="H123" s="4"/>
      <c r="I123" s="4"/>
    </row>
    <row r="124" spans="7:9" hidden="1" x14ac:dyDescent="0.35">
      <c r="G124" s="4"/>
      <c r="H124" s="4"/>
      <c r="I124" s="4"/>
    </row>
    <row r="125" spans="7:9" hidden="1" x14ac:dyDescent="0.35">
      <c r="G125" s="4"/>
      <c r="H125" s="4"/>
      <c r="I125" s="4"/>
    </row>
    <row r="126" spans="7:9" hidden="1" x14ac:dyDescent="0.35">
      <c r="G126" s="4"/>
      <c r="H126" s="4"/>
      <c r="I126" s="4"/>
    </row>
    <row r="127" spans="7:9" hidden="1" x14ac:dyDescent="0.35">
      <c r="G127" s="4"/>
      <c r="H127" s="4"/>
      <c r="I127" s="4"/>
    </row>
    <row r="128" spans="7:9" hidden="1" x14ac:dyDescent="0.35">
      <c r="G128" s="4"/>
      <c r="H128" s="4"/>
      <c r="I128" s="4"/>
    </row>
    <row r="129" spans="7:9" hidden="1" x14ac:dyDescent="0.35">
      <c r="G129" s="4"/>
      <c r="H129" s="4"/>
      <c r="I129" s="4"/>
    </row>
    <row r="130" spans="7:9" hidden="1" x14ac:dyDescent="0.35">
      <c r="G130" s="4"/>
      <c r="H130" s="4"/>
      <c r="I130" s="4"/>
    </row>
    <row r="131" spans="7:9" hidden="1" x14ac:dyDescent="0.35">
      <c r="G131" s="4"/>
      <c r="H131" s="4"/>
      <c r="I131" s="4"/>
    </row>
    <row r="132" spans="7:9" hidden="1" x14ac:dyDescent="0.35">
      <c r="G132" s="4"/>
      <c r="H132" s="4"/>
      <c r="I132" s="4"/>
    </row>
    <row r="133" spans="7:9" hidden="1" x14ac:dyDescent="0.35">
      <c r="G133" s="4"/>
      <c r="H133" s="4"/>
      <c r="I133" s="4"/>
    </row>
    <row r="134" spans="7:9" hidden="1" x14ac:dyDescent="0.35">
      <c r="G134" s="4"/>
      <c r="H134" s="4"/>
      <c r="I134" s="4"/>
    </row>
    <row r="135" spans="7:9" hidden="1" x14ac:dyDescent="0.35">
      <c r="G135" s="4"/>
      <c r="H135" s="4"/>
      <c r="I135" s="4"/>
    </row>
    <row r="136" spans="7:9" hidden="1" x14ac:dyDescent="0.35">
      <c r="G136" s="4"/>
      <c r="H136" s="4"/>
      <c r="I136" s="4"/>
    </row>
    <row r="137" spans="7:9" hidden="1" x14ac:dyDescent="0.35">
      <c r="G137" s="4"/>
      <c r="H137" s="4"/>
      <c r="I137" s="4"/>
    </row>
    <row r="138" spans="7:9" hidden="1" x14ac:dyDescent="0.35">
      <c r="G138" s="4"/>
      <c r="H138" s="4"/>
      <c r="I138" s="4"/>
    </row>
    <row r="139" spans="7:9" hidden="1" x14ac:dyDescent="0.35">
      <c r="G139" s="4"/>
      <c r="H139" s="4"/>
      <c r="I139" s="4"/>
    </row>
    <row r="140" spans="7:9" hidden="1" x14ac:dyDescent="0.35">
      <c r="G140" s="4"/>
      <c r="H140" s="4"/>
      <c r="I140" s="4"/>
    </row>
    <row r="141" spans="7:9" hidden="1" x14ac:dyDescent="0.35">
      <c r="G141" s="4"/>
      <c r="H141" s="4"/>
      <c r="I141" s="4"/>
    </row>
    <row r="142" spans="7:9" hidden="1" x14ac:dyDescent="0.35">
      <c r="G142" s="4"/>
      <c r="H142" s="4"/>
      <c r="I142" s="4"/>
    </row>
    <row r="143" spans="7:9" hidden="1" x14ac:dyDescent="0.35">
      <c r="G143" s="4"/>
      <c r="H143" s="4"/>
      <c r="I143" s="4"/>
    </row>
    <row r="144" spans="7:9" hidden="1" x14ac:dyDescent="0.35">
      <c r="G144" s="4"/>
      <c r="H144" s="4"/>
      <c r="I144" s="4"/>
    </row>
    <row r="145" spans="7:9" hidden="1" x14ac:dyDescent="0.35">
      <c r="G145" s="4"/>
      <c r="H145" s="4"/>
      <c r="I145" s="4"/>
    </row>
    <row r="146" spans="7:9" hidden="1" x14ac:dyDescent="0.35">
      <c r="G146" s="4"/>
      <c r="H146" s="4"/>
      <c r="I146" s="4"/>
    </row>
    <row r="147" spans="7:9" hidden="1" x14ac:dyDescent="0.35">
      <c r="G147" s="4"/>
      <c r="H147" s="4"/>
      <c r="I147" s="4"/>
    </row>
    <row r="148" spans="7:9" hidden="1" x14ac:dyDescent="0.35">
      <c r="G148" s="4"/>
      <c r="H148" s="4"/>
      <c r="I148" s="4"/>
    </row>
    <row r="149" spans="7:9" hidden="1" x14ac:dyDescent="0.35">
      <c r="G149" s="4"/>
      <c r="H149" s="4"/>
      <c r="I149" s="4"/>
    </row>
    <row r="150" spans="7:9" hidden="1" x14ac:dyDescent="0.35">
      <c r="G150" s="4"/>
      <c r="H150" s="4"/>
      <c r="I150" s="4"/>
    </row>
    <row r="151" spans="7:9" hidden="1" x14ac:dyDescent="0.35">
      <c r="G151" s="4"/>
      <c r="H151" s="4"/>
      <c r="I151" s="4"/>
    </row>
    <row r="152" spans="7:9" hidden="1" x14ac:dyDescent="0.35">
      <c r="G152" s="4"/>
      <c r="H152" s="4"/>
      <c r="I152" s="4"/>
    </row>
    <row r="153" spans="7:9" hidden="1" x14ac:dyDescent="0.35">
      <c r="G153" s="4"/>
      <c r="H153" s="4"/>
      <c r="I153" s="4"/>
    </row>
    <row r="154" spans="7:9" hidden="1" x14ac:dyDescent="0.35">
      <c r="G154" s="4"/>
      <c r="H154" s="4"/>
      <c r="I154" s="4"/>
    </row>
    <row r="155" spans="7:9" hidden="1" x14ac:dyDescent="0.35">
      <c r="G155" s="4"/>
      <c r="H155" s="4"/>
      <c r="I155" s="4"/>
    </row>
    <row r="156" spans="7:9" hidden="1" x14ac:dyDescent="0.35">
      <c r="G156" s="4"/>
      <c r="H156" s="4"/>
      <c r="I156" s="4"/>
    </row>
    <row r="157" spans="7:9" hidden="1" x14ac:dyDescent="0.35">
      <c r="G157" s="4"/>
      <c r="H157" s="4"/>
      <c r="I157" s="4"/>
    </row>
    <row r="158" spans="7:9" hidden="1" x14ac:dyDescent="0.35">
      <c r="G158" s="4"/>
      <c r="H158" s="4"/>
      <c r="I158" s="4"/>
    </row>
  </sheetData>
  <sheetProtection algorithmName="SHA-512" hashValue="E57qV8hwJpYk4UAnRaZNG/0WuqgaLzTaC0uDeuue6HfH7nQ0EJPheugIFpNsu9CzarUo2Qw4padyLx5NWLDCKQ==" saltValue="yj3yHsoMC2+WYXGyIwuCzg==" spinCount="100000" sheet="1" selectLockedCells="1"/>
  <phoneticPr fontId="12" type="noConversion"/>
  <conditionalFormatting sqref="C9:C108">
    <cfRule type="cellIs" dxfId="15" priority="1" operator="equal">
      <formula>0</formula>
    </cfRule>
  </conditionalFormatting>
  <conditionalFormatting sqref="F9:F108">
    <cfRule type="cellIs" dxfId="14" priority="28" operator="equal">
      <formula>" - "</formula>
    </cfRule>
    <cfRule type="duplicateValues" dxfId="13" priority="29"/>
  </conditionalFormatting>
  <dataValidations count="4">
    <dataValidation allowBlank="1" showInputMessage="1" showErrorMessage="1" promptTitle="Activiteiten" prompt="Een activiteit kan het best benoemd worden door een werkwoord te gebruiken._x000a_Bijvoorbeeld:_x000a_Voorbereiden ..._x000a_Uitvoeren ..._x000a__x000a_Let op!_x000a_Voer per werkpakket tenminste één activiteit in." sqref="D9" xr:uid="{FD68CF48-C3FD-4024-B5AB-800A13EC289E}"/>
    <dataValidation type="list" showInputMessage="1" showErrorMessage="1" errorTitle="Maak een keuze uit de lijst!" error="Klik op Annuleren._x000a_Klik daarna op het pijltje naast de cel." promptTitle="Maak een keuze uit de lijst." prompt="Klik op het pijltje naast de cel." sqref="B9:B108" xr:uid="{A8403F28-1CD6-4508-B728-FED64FA41CC2}">
      <formula1>Lijst_Werkpakketcode</formula1>
    </dataValidation>
    <dataValidation allowBlank="1" showInputMessage="1" showErrorMessage="1" promptTitle="Omschrijving" prompt="Hier kunt u een nadere omschrijving geven van de activiteit." sqref="E9" xr:uid="{7D0F781C-E983-4BB3-A8F3-401F41837DD4}"/>
    <dataValidation errorTitle="Maak een keuze uit de lijst!" error="Klik op Annuleren._x000a_Klik daarna op het pijltje naast de cel." promptTitle="Maak een keuze uit de lijst." prompt="Klik op het pijltje naast de cel." sqref="C9:C108" xr:uid="{2DC2FC94-E47A-4B63-A676-8498FE20184C}"/>
  </dataValidations>
  <hyperlinks>
    <hyperlink ref="I3" location="Begroting!A1" tooltip="Begroting" display="Begroting" xr:uid="{0AF89E4B-6A96-45EC-B5BC-0E99117E74C7}"/>
    <hyperlink ref="E4" location="Werkpakketten!B9" tooltip="Ga naar werkblad Werkpakketten" display="Werkpakketten" xr:uid="{39D9CDF5-2AD0-4E66-B70E-7355ABC85CDB}"/>
    <hyperlink ref="E5" location="Kosten!B9" tooltip="Ga naar werkblad Kosten" display="Kosten" xr:uid="{81333C40-A096-46B8-8F87-199592FE8EF9}"/>
    <hyperlink ref="E3" location="Aanvrager!A1" tooltip="Ga naar werkblad Partners" display="Aanvrager" xr:uid="{DC960131-9E62-4A9E-A343-3E939D4F6053}"/>
  </hyperlinks>
  <pageMargins left="0.7" right="0.7" top="0.75" bottom="0.75" header="0.3" footer="0.3"/>
  <ignoredErrors>
    <ignoredError sqref="G9:G108" calculatedColumn="1"/>
  </ignoredErrors>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A58EF-9BAE-4AB7-8F33-02A9A7DD56C4}">
  <sheetPr codeName="Blad6">
    <tabColor rgb="FF697DBB"/>
  </sheetPr>
  <dimension ref="A1:P58"/>
  <sheetViews>
    <sheetView showGridLines="0" tabSelected="1" workbookViewId="0">
      <pane xSplit="3" ySplit="8" topLeftCell="D9" activePane="bottomRight" state="frozen"/>
      <selection activeCell="C8" sqref="C8"/>
      <selection pane="topRight" activeCell="C8" sqref="C8"/>
      <selection pane="bottomLeft" activeCell="C8" sqref="C8"/>
      <selection pane="bottomRight" activeCell="B9" sqref="B9"/>
    </sheetView>
  </sheetViews>
  <sheetFormatPr defaultColWidth="0" defaultRowHeight="14.4" zeroHeight="1" x14ac:dyDescent="0.35"/>
  <cols>
    <col min="1" max="1" width="2.6640625" style="31" customWidth="1"/>
    <col min="2" max="2" width="30.6640625" style="3" customWidth="1"/>
    <col min="3" max="3" width="40.6640625" style="3" hidden="1" customWidth="1"/>
    <col min="4" max="4" width="40.6640625" style="3" customWidth="1"/>
    <col min="5" max="5" width="10.6640625" style="3" customWidth="1"/>
    <col min="6" max="7" width="18.6640625" style="3" customWidth="1"/>
    <col min="8" max="14" width="13.6640625" style="3" customWidth="1"/>
    <col min="15" max="15" width="2.6640625" style="31" customWidth="1"/>
    <col min="16" max="16384" width="8.88671875" style="3" hidden="1"/>
  </cols>
  <sheetData>
    <row r="1" spans="2:16" s="31" customFormat="1" x14ac:dyDescent="0.35"/>
    <row r="2" spans="2:16" ht="16.2" x14ac:dyDescent="0.35">
      <c r="B2" s="2" t="str">
        <f>Aanvrager!B2</f>
        <v>Project</v>
      </c>
      <c r="G2" s="7" t="s">
        <v>231</v>
      </c>
    </row>
    <row r="3" spans="2:16" ht="15" x14ac:dyDescent="0.35">
      <c r="B3" s="5" t="str">
        <f>Aanvrager!B3</f>
        <v>Projectnaam</v>
      </c>
      <c r="C3" s="6">
        <f>Aanvrager!C3</f>
        <v>0</v>
      </c>
      <c r="G3" s="26" t="s">
        <v>52</v>
      </c>
    </row>
    <row r="4" spans="2:16" x14ac:dyDescent="0.35">
      <c r="B4" s="5" t="str">
        <f>Aanvrager!B4</f>
        <v>Projectlocatie</v>
      </c>
      <c r="C4" s="3">
        <f>Aanvrager!C4</f>
        <v>0</v>
      </c>
    </row>
    <row r="5" spans="2:16" x14ac:dyDescent="0.35">
      <c r="B5" s="5" t="str">
        <f>Aanvrager!B5</f>
        <v>Aanvrager</v>
      </c>
      <c r="C5" s="3">
        <f>Aanvrager!C5</f>
        <v>0</v>
      </c>
      <c r="H5" s="17"/>
      <c r="I5" s="43"/>
      <c r="J5" s="19"/>
      <c r="K5" s="17"/>
    </row>
    <row r="6" spans="2:16" x14ac:dyDescent="0.35">
      <c r="H6" s="17"/>
      <c r="I6" s="17"/>
      <c r="J6" s="17"/>
      <c r="K6" s="17"/>
    </row>
    <row r="7" spans="2:16" ht="16.2" x14ac:dyDescent="0.35">
      <c r="B7" s="2" t="s">
        <v>45</v>
      </c>
      <c r="I7" s="103" t="s">
        <v>273</v>
      </c>
      <c r="K7" s="17"/>
    </row>
    <row r="8" spans="2:16" ht="43.2" x14ac:dyDescent="0.35">
      <c r="B8" s="8" t="s">
        <v>36</v>
      </c>
      <c r="C8" s="188" t="s">
        <v>277</v>
      </c>
      <c r="D8" s="8" t="s">
        <v>232</v>
      </c>
      <c r="E8" s="21" t="s">
        <v>221</v>
      </c>
      <c r="F8" s="21" t="s">
        <v>222</v>
      </c>
      <c r="G8" s="39" t="s">
        <v>223</v>
      </c>
      <c r="H8" s="39" t="s">
        <v>244</v>
      </c>
      <c r="I8" s="39" t="s">
        <v>224</v>
      </c>
      <c r="J8" s="39" t="s">
        <v>242</v>
      </c>
      <c r="K8" s="39" t="s">
        <v>225</v>
      </c>
      <c r="L8" s="64" t="s">
        <v>260</v>
      </c>
      <c r="M8" s="39" t="s">
        <v>35</v>
      </c>
      <c r="N8" s="39" t="s">
        <v>241</v>
      </c>
      <c r="O8" s="192"/>
      <c r="P8" s="31"/>
    </row>
    <row r="9" spans="2:16" x14ac:dyDescent="0.35">
      <c r="B9" s="76"/>
      <c r="C9" s="189">
        <f>_xlfn.XLOOKUP(Tbl.Uurtarief[[#This Row],[Type projectmedewerker]],Tbl.Typemedewerker[Type_projectmedewerker],Tbl.Typemedewerker[Kostensoort],"",,)</f>
        <v>0</v>
      </c>
      <c r="D9" s="216"/>
      <c r="E9" s="105"/>
      <c r="F9" s="106"/>
      <c r="G9" s="107"/>
      <c r="H9" s="108"/>
      <c r="I9" s="111" t="str">
        <f>Tbl.Uurtarief[[#This Row],[Uurtarief
zonder
VKO]]</f>
        <v/>
      </c>
      <c r="J9" s="109" t="str">
        <f>IF(Tbl.Uurtarief[[#This Row],[Type projectmedewerker]]=Lijsten!$O$3,Lijsten!$P$3,"")</f>
        <v/>
      </c>
      <c r="K9" s="110"/>
      <c r="L9" s="110"/>
      <c r="M9" s="9">
        <f>MAX(Tbl.Uurtarief[[#This Row],[Uurtarief
loondienst]:[Uurtarief
Externe
inhuur]])</f>
        <v>0</v>
      </c>
      <c r="N9" s="104" t="str">
        <f>IFERROR(((Tbl.Uurtarief[[#This Row],[Brutojaarloon
(excl.vakantiegeld)]]+Tbl.Uurtarief[[#This Row],[Niet prestatie-gebonden uitkering]])*(1+Lijsten!$T$2))*(1+Lijsten!$T$3)/(Tbl.Uurtarief[[#This Row],[Werkweek
o.b.v.
fulltime]]/Lijsten!$T$5)/Lijsten!$T$4*Tbl.Uurtarief[[#This Row],[Deeltijd-
factor]],"")</f>
        <v/>
      </c>
      <c r="O9" s="193"/>
      <c r="P9" s="31"/>
    </row>
    <row r="10" spans="2:16" x14ac:dyDescent="0.35">
      <c r="B10" s="76"/>
      <c r="C10" s="189">
        <f>_xlfn.XLOOKUP(Tbl.Uurtarief[[#This Row],[Type projectmedewerker]],Tbl.Typemedewerker[Type_projectmedewerker],Tbl.Typemedewerker[Kostensoort],"",,)</f>
        <v>0</v>
      </c>
      <c r="D10" s="184"/>
      <c r="E10" s="105"/>
      <c r="F10" s="106"/>
      <c r="G10" s="107"/>
      <c r="H10" s="108"/>
      <c r="I10" s="112" t="str">
        <f>Tbl.Uurtarief[[#This Row],[Uurtarief
zonder
VKO]]</f>
        <v/>
      </c>
      <c r="J10" s="109" t="str">
        <f>IF(Tbl.Uurtarief[[#This Row],[Type projectmedewerker]]=Lijsten!$O$3,Lijsten!$P$3,"")</f>
        <v/>
      </c>
      <c r="K10" s="110"/>
      <c r="L10" s="110"/>
      <c r="M10" s="9">
        <f>MAX(Tbl.Uurtarief[[#This Row],[Uurtarief
loondienst]:[Uurtarief
Externe
inhuur]])</f>
        <v>0</v>
      </c>
      <c r="N10" s="9" t="str">
        <f>IFERROR(((Tbl.Uurtarief[[#This Row],[Brutojaarloon
(excl.vakantiegeld)]]+Tbl.Uurtarief[[#This Row],[Niet prestatie-gebonden uitkering]])*(1+Lijsten!$T$2))*(1+Lijsten!$T$3)/(Tbl.Uurtarief[[#This Row],[Werkweek
o.b.v.
fulltime]]/Lijsten!$T$5)/Lijsten!$T$4*Tbl.Uurtarief[[#This Row],[Deeltijd-
factor]],"")</f>
        <v/>
      </c>
      <c r="O10" s="194"/>
      <c r="P10" s="31"/>
    </row>
    <row r="11" spans="2:16" x14ac:dyDescent="0.35">
      <c r="B11" s="76"/>
      <c r="C11" s="189">
        <f>_xlfn.XLOOKUP(Tbl.Uurtarief[[#This Row],[Type projectmedewerker]],Tbl.Typemedewerker[Type_projectmedewerker],Tbl.Typemedewerker[Kostensoort],"",,)</f>
        <v>0</v>
      </c>
      <c r="D11" s="164"/>
      <c r="E11" s="105"/>
      <c r="F11" s="106"/>
      <c r="G11" s="107"/>
      <c r="H11" s="108"/>
      <c r="I11" s="112" t="str">
        <f>Tbl.Uurtarief[[#This Row],[Uurtarief
zonder
VKO]]</f>
        <v/>
      </c>
      <c r="J11" s="109" t="str">
        <f>IF(Tbl.Uurtarief[[#This Row],[Type projectmedewerker]]=Lijsten!$O$3,Lijsten!$P$3,"")</f>
        <v/>
      </c>
      <c r="K11" s="110"/>
      <c r="L11" s="110"/>
      <c r="M11" s="9">
        <f>MAX(Tbl.Uurtarief[[#This Row],[Uurtarief
loondienst]:[Uurtarief
Externe
inhuur]])</f>
        <v>0</v>
      </c>
      <c r="N11" s="9" t="str">
        <f>IFERROR(((Tbl.Uurtarief[[#This Row],[Brutojaarloon
(excl.vakantiegeld)]]+Tbl.Uurtarief[[#This Row],[Niet prestatie-gebonden uitkering]])*(1+Lijsten!$T$2))*(1+Lijsten!$T$3)/(Tbl.Uurtarief[[#This Row],[Werkweek
o.b.v.
fulltime]]/Lijsten!$T$5)/Lijsten!$T$4*Tbl.Uurtarief[[#This Row],[Deeltijd-
factor]],"")</f>
        <v/>
      </c>
      <c r="O11" s="194"/>
      <c r="P11" s="31"/>
    </row>
    <row r="12" spans="2:16" x14ac:dyDescent="0.35">
      <c r="B12" s="76"/>
      <c r="C12" s="189">
        <f>_xlfn.XLOOKUP(Tbl.Uurtarief[[#This Row],[Type projectmedewerker]],Tbl.Typemedewerker[Type_projectmedewerker],Tbl.Typemedewerker[Kostensoort],"",,)</f>
        <v>0</v>
      </c>
      <c r="D12" s="114"/>
      <c r="E12" s="105"/>
      <c r="F12" s="106"/>
      <c r="G12" s="107"/>
      <c r="H12" s="108"/>
      <c r="I12" s="112" t="str">
        <f>Tbl.Uurtarief[[#This Row],[Uurtarief
zonder
VKO]]</f>
        <v/>
      </c>
      <c r="J12" s="109" t="str">
        <f>IF(Tbl.Uurtarief[[#This Row],[Type projectmedewerker]]=Lijsten!$O$3,Lijsten!$P$3,"")</f>
        <v/>
      </c>
      <c r="K12" s="110"/>
      <c r="L12" s="110"/>
      <c r="M12" s="9">
        <f>MAX(Tbl.Uurtarief[[#This Row],[Uurtarief
loondienst]:[Uurtarief
Externe
inhuur]])</f>
        <v>0</v>
      </c>
      <c r="N12" s="9" t="str">
        <f>IFERROR(((Tbl.Uurtarief[[#This Row],[Brutojaarloon
(excl.vakantiegeld)]]+Tbl.Uurtarief[[#This Row],[Niet prestatie-gebonden uitkering]])*(1+Lijsten!$T$2))*(1+Lijsten!$T$3)/(Tbl.Uurtarief[[#This Row],[Werkweek
o.b.v.
fulltime]]/Lijsten!$T$5)/Lijsten!$T$4*Tbl.Uurtarief[[#This Row],[Deeltijd-
factor]],"")</f>
        <v/>
      </c>
      <c r="O12" s="194"/>
      <c r="P12" s="31"/>
    </row>
    <row r="13" spans="2:16" x14ac:dyDescent="0.35">
      <c r="B13" s="76"/>
      <c r="C13" s="189">
        <f>_xlfn.XLOOKUP(Tbl.Uurtarief[[#This Row],[Type projectmedewerker]],Tbl.Typemedewerker[Type_projectmedewerker],Tbl.Typemedewerker[Kostensoort],"",,)</f>
        <v>0</v>
      </c>
      <c r="D13" s="92"/>
      <c r="E13" s="105"/>
      <c r="F13" s="106"/>
      <c r="G13" s="107"/>
      <c r="H13" s="108"/>
      <c r="I13" s="112" t="str">
        <f>Tbl.Uurtarief[[#This Row],[Uurtarief
zonder
VKO]]</f>
        <v/>
      </c>
      <c r="J13" s="109" t="str">
        <f>IF(Tbl.Uurtarief[[#This Row],[Type projectmedewerker]]=Lijsten!$O$3,Lijsten!$P$3,"")</f>
        <v/>
      </c>
      <c r="K13" s="110"/>
      <c r="L13" s="110"/>
      <c r="M13" s="9">
        <f>MAX(Tbl.Uurtarief[[#This Row],[Uurtarief
loondienst]:[Uurtarief
Externe
inhuur]])</f>
        <v>0</v>
      </c>
      <c r="N13" s="9" t="str">
        <f>IFERROR(((Tbl.Uurtarief[[#This Row],[Brutojaarloon
(excl.vakantiegeld)]]+Tbl.Uurtarief[[#This Row],[Niet prestatie-gebonden uitkering]])*(1+Lijsten!$T$2))*(1+Lijsten!$T$3)/(Tbl.Uurtarief[[#This Row],[Werkweek
o.b.v.
fulltime]]/Lijsten!$T$5)/Lijsten!$T$4*Tbl.Uurtarief[[#This Row],[Deeltijd-
factor]],"")</f>
        <v/>
      </c>
      <c r="O13" s="194"/>
      <c r="P13" s="31"/>
    </row>
    <row r="14" spans="2:16" x14ac:dyDescent="0.35">
      <c r="B14" s="76"/>
      <c r="C14" s="189">
        <f>_xlfn.XLOOKUP(Tbl.Uurtarief[[#This Row],[Type projectmedewerker]],Tbl.Typemedewerker[Type_projectmedewerker],Tbl.Typemedewerker[Kostensoort],"",,)</f>
        <v>0</v>
      </c>
      <c r="D14" s="92"/>
      <c r="E14" s="105"/>
      <c r="F14" s="106"/>
      <c r="G14" s="107"/>
      <c r="H14" s="108"/>
      <c r="I14" s="112" t="str">
        <f>Tbl.Uurtarief[[#This Row],[Uurtarief
zonder
VKO]]</f>
        <v/>
      </c>
      <c r="J14" s="109" t="str">
        <f>IF(Tbl.Uurtarief[[#This Row],[Type projectmedewerker]]=Lijsten!$O$3,Lijsten!$P$3,"")</f>
        <v/>
      </c>
      <c r="K14" s="110"/>
      <c r="L14" s="110"/>
      <c r="M14" s="9">
        <f>MAX(Tbl.Uurtarief[[#This Row],[Uurtarief
loondienst]:[Uurtarief
Externe
inhuur]])</f>
        <v>0</v>
      </c>
      <c r="N14" s="9" t="str">
        <f>IFERROR(((Tbl.Uurtarief[[#This Row],[Brutojaarloon
(excl.vakantiegeld)]]+Tbl.Uurtarief[[#This Row],[Niet prestatie-gebonden uitkering]])*(1+Lijsten!$T$2))*(1+Lijsten!$T$3)/(Tbl.Uurtarief[[#This Row],[Werkweek
o.b.v.
fulltime]]/Lijsten!$T$5)/Lijsten!$T$4*Tbl.Uurtarief[[#This Row],[Deeltijd-
factor]],"")</f>
        <v/>
      </c>
      <c r="O14" s="194"/>
      <c r="P14" s="31"/>
    </row>
    <row r="15" spans="2:16" x14ac:dyDescent="0.35">
      <c r="B15" s="76"/>
      <c r="C15" s="189">
        <f>_xlfn.XLOOKUP(Tbl.Uurtarief[[#This Row],[Type projectmedewerker]],Tbl.Typemedewerker[Type_projectmedewerker],Tbl.Typemedewerker[Kostensoort],"",,)</f>
        <v>0</v>
      </c>
      <c r="D15" s="92"/>
      <c r="E15" s="105"/>
      <c r="F15" s="106"/>
      <c r="G15" s="107"/>
      <c r="H15" s="108"/>
      <c r="I15" s="112" t="str">
        <f>Tbl.Uurtarief[[#This Row],[Uurtarief
zonder
VKO]]</f>
        <v/>
      </c>
      <c r="J15" s="109" t="str">
        <f>IF(Tbl.Uurtarief[[#This Row],[Type projectmedewerker]]=Lijsten!$O$3,Lijsten!$P$3,"")</f>
        <v/>
      </c>
      <c r="K15" s="110"/>
      <c r="L15" s="110"/>
      <c r="M15" s="9">
        <f>MAX(Tbl.Uurtarief[[#This Row],[Uurtarief
loondienst]:[Uurtarief
Externe
inhuur]])</f>
        <v>0</v>
      </c>
      <c r="N15" s="9" t="str">
        <f>IFERROR(((Tbl.Uurtarief[[#This Row],[Brutojaarloon
(excl.vakantiegeld)]]+Tbl.Uurtarief[[#This Row],[Niet prestatie-gebonden uitkering]])*(1+Lijsten!$T$2))*(1+Lijsten!$T$3)/(Tbl.Uurtarief[[#This Row],[Werkweek
o.b.v.
fulltime]]/Lijsten!$T$5)/Lijsten!$T$4*Tbl.Uurtarief[[#This Row],[Deeltijd-
factor]],"")</f>
        <v/>
      </c>
      <c r="O15" s="194"/>
      <c r="P15" s="31"/>
    </row>
    <row r="16" spans="2:16" x14ac:dyDescent="0.35">
      <c r="B16" s="76"/>
      <c r="C16" s="189">
        <f>_xlfn.XLOOKUP(Tbl.Uurtarief[[#This Row],[Type projectmedewerker]],Tbl.Typemedewerker[Type_projectmedewerker],Tbl.Typemedewerker[Kostensoort],"",,)</f>
        <v>0</v>
      </c>
      <c r="D16" s="92"/>
      <c r="E16" s="105"/>
      <c r="F16" s="106"/>
      <c r="G16" s="107"/>
      <c r="H16" s="108"/>
      <c r="I16" s="112" t="str">
        <f>Tbl.Uurtarief[[#This Row],[Uurtarief
zonder
VKO]]</f>
        <v/>
      </c>
      <c r="J16" s="109" t="str">
        <f>IF(Tbl.Uurtarief[[#This Row],[Type projectmedewerker]]=Lijsten!$O$3,Lijsten!$P$3,"")</f>
        <v/>
      </c>
      <c r="K16" s="110"/>
      <c r="L16" s="110"/>
      <c r="M16" s="9">
        <f>MAX(Tbl.Uurtarief[[#This Row],[Uurtarief
loondienst]:[Uurtarief
Externe
inhuur]])</f>
        <v>0</v>
      </c>
      <c r="N16" s="9" t="str">
        <f>IFERROR(((Tbl.Uurtarief[[#This Row],[Brutojaarloon
(excl.vakantiegeld)]]+Tbl.Uurtarief[[#This Row],[Niet prestatie-gebonden uitkering]])*(1+Lijsten!$T$2))*(1+Lijsten!$T$3)/(Tbl.Uurtarief[[#This Row],[Werkweek
o.b.v.
fulltime]]/Lijsten!$T$5)/Lijsten!$T$4*Tbl.Uurtarief[[#This Row],[Deeltijd-
factor]],"")</f>
        <v/>
      </c>
      <c r="O16" s="194"/>
      <c r="P16" s="31"/>
    </row>
    <row r="17" spans="2:16" x14ac:dyDescent="0.35">
      <c r="B17" s="76"/>
      <c r="C17" s="189">
        <f>_xlfn.XLOOKUP(Tbl.Uurtarief[[#This Row],[Type projectmedewerker]],Tbl.Typemedewerker[Type_projectmedewerker],Tbl.Typemedewerker[Kostensoort],"",,)</f>
        <v>0</v>
      </c>
      <c r="D17" s="92"/>
      <c r="E17" s="105"/>
      <c r="F17" s="106"/>
      <c r="G17" s="107"/>
      <c r="H17" s="108"/>
      <c r="I17" s="112" t="str">
        <f>Tbl.Uurtarief[[#This Row],[Uurtarief
zonder
VKO]]</f>
        <v/>
      </c>
      <c r="J17" s="109" t="str">
        <f>IF(Tbl.Uurtarief[[#This Row],[Type projectmedewerker]]=Lijsten!$O$3,Lijsten!$P$3,"")</f>
        <v/>
      </c>
      <c r="K17" s="110"/>
      <c r="L17" s="110"/>
      <c r="M17" s="9">
        <f>MAX(Tbl.Uurtarief[[#This Row],[Uurtarief
loondienst]:[Uurtarief
Externe
inhuur]])</f>
        <v>0</v>
      </c>
      <c r="N17" s="9" t="str">
        <f>IFERROR(((Tbl.Uurtarief[[#This Row],[Brutojaarloon
(excl.vakantiegeld)]]+Tbl.Uurtarief[[#This Row],[Niet prestatie-gebonden uitkering]])*(1+Lijsten!$T$2))*(1+Lijsten!$T$3)/(Tbl.Uurtarief[[#This Row],[Werkweek
o.b.v.
fulltime]]/Lijsten!$T$5)/Lijsten!$T$4*Tbl.Uurtarief[[#This Row],[Deeltijd-
factor]],"")</f>
        <v/>
      </c>
      <c r="O17" s="194"/>
      <c r="P17" s="31"/>
    </row>
    <row r="18" spans="2:16" x14ac:dyDescent="0.35">
      <c r="B18" s="76"/>
      <c r="C18" s="189">
        <f>_xlfn.XLOOKUP(Tbl.Uurtarief[[#This Row],[Type projectmedewerker]],Tbl.Typemedewerker[Type_projectmedewerker],Tbl.Typemedewerker[Kostensoort],"",,)</f>
        <v>0</v>
      </c>
      <c r="D18" s="92"/>
      <c r="E18" s="105"/>
      <c r="F18" s="106"/>
      <c r="G18" s="107"/>
      <c r="H18" s="108"/>
      <c r="I18" s="112" t="str">
        <f>Tbl.Uurtarief[[#This Row],[Uurtarief
zonder
VKO]]</f>
        <v/>
      </c>
      <c r="J18" s="109" t="str">
        <f>IF(Tbl.Uurtarief[[#This Row],[Type projectmedewerker]]=Lijsten!$O$3,Lijsten!$P$3,"")</f>
        <v/>
      </c>
      <c r="K18" s="110"/>
      <c r="L18" s="110"/>
      <c r="M18" s="9">
        <f>MAX(Tbl.Uurtarief[[#This Row],[Uurtarief
loondienst]:[Uurtarief
Externe
inhuur]])</f>
        <v>0</v>
      </c>
      <c r="N18" s="9" t="str">
        <f>IFERROR(((Tbl.Uurtarief[[#This Row],[Brutojaarloon
(excl.vakantiegeld)]]+Tbl.Uurtarief[[#This Row],[Niet prestatie-gebonden uitkering]])*(1+Lijsten!$T$2))*(1+Lijsten!$T$3)/(Tbl.Uurtarief[[#This Row],[Werkweek
o.b.v.
fulltime]]/Lijsten!$T$5)/Lijsten!$T$4*Tbl.Uurtarief[[#This Row],[Deeltijd-
factor]],"")</f>
        <v/>
      </c>
      <c r="O18" s="194"/>
      <c r="P18" s="31"/>
    </row>
    <row r="19" spans="2:16" x14ac:dyDescent="0.35">
      <c r="B19" s="76"/>
      <c r="C19" s="189">
        <f>_xlfn.XLOOKUP(Tbl.Uurtarief[[#This Row],[Type projectmedewerker]],Tbl.Typemedewerker[Type_projectmedewerker],Tbl.Typemedewerker[Kostensoort],"",,)</f>
        <v>0</v>
      </c>
      <c r="D19" s="92"/>
      <c r="E19" s="105"/>
      <c r="F19" s="106"/>
      <c r="G19" s="107"/>
      <c r="H19" s="108"/>
      <c r="I19" s="112" t="str">
        <f>Tbl.Uurtarief[[#This Row],[Uurtarief
zonder
VKO]]</f>
        <v/>
      </c>
      <c r="J19" s="109" t="str">
        <f>IF(Tbl.Uurtarief[[#This Row],[Type projectmedewerker]]=Lijsten!$O$3,Lijsten!$P$3,"")</f>
        <v/>
      </c>
      <c r="K19" s="110"/>
      <c r="L19" s="110"/>
      <c r="M19" s="9">
        <f>MAX(Tbl.Uurtarief[[#This Row],[Uurtarief
loondienst]:[Uurtarief
Externe
inhuur]])</f>
        <v>0</v>
      </c>
      <c r="N19" s="9" t="str">
        <f>IFERROR(((Tbl.Uurtarief[[#This Row],[Brutojaarloon
(excl.vakantiegeld)]]+Tbl.Uurtarief[[#This Row],[Niet prestatie-gebonden uitkering]])*(1+Lijsten!$T$2))*(1+Lijsten!$T$3)/(Tbl.Uurtarief[[#This Row],[Werkweek
o.b.v.
fulltime]]/Lijsten!$T$5)/Lijsten!$T$4*Tbl.Uurtarief[[#This Row],[Deeltijd-
factor]],"")</f>
        <v/>
      </c>
      <c r="O19" s="194"/>
      <c r="P19" s="31"/>
    </row>
    <row r="20" spans="2:16" x14ac:dyDescent="0.35">
      <c r="B20" s="76"/>
      <c r="C20" s="189">
        <f>_xlfn.XLOOKUP(Tbl.Uurtarief[[#This Row],[Type projectmedewerker]],Tbl.Typemedewerker[Type_projectmedewerker],Tbl.Typemedewerker[Kostensoort],"",,)</f>
        <v>0</v>
      </c>
      <c r="D20" s="92"/>
      <c r="E20" s="105"/>
      <c r="F20" s="106"/>
      <c r="G20" s="107"/>
      <c r="H20" s="108"/>
      <c r="I20" s="112" t="str">
        <f>Tbl.Uurtarief[[#This Row],[Uurtarief
zonder
VKO]]</f>
        <v/>
      </c>
      <c r="J20" s="109" t="str">
        <f>IF(Tbl.Uurtarief[[#This Row],[Type projectmedewerker]]=Lijsten!$O$3,Lijsten!$P$3,"")</f>
        <v/>
      </c>
      <c r="K20" s="110"/>
      <c r="L20" s="110"/>
      <c r="M20" s="9">
        <f>MAX(Tbl.Uurtarief[[#This Row],[Uurtarief
loondienst]:[Uurtarief
Externe
inhuur]])</f>
        <v>0</v>
      </c>
      <c r="N20" s="9" t="str">
        <f>IFERROR(((Tbl.Uurtarief[[#This Row],[Brutojaarloon
(excl.vakantiegeld)]]+Tbl.Uurtarief[[#This Row],[Niet prestatie-gebonden uitkering]])*(1+Lijsten!$T$2))*(1+Lijsten!$T$3)/(Tbl.Uurtarief[[#This Row],[Werkweek
o.b.v.
fulltime]]/Lijsten!$T$5)/Lijsten!$T$4*Tbl.Uurtarief[[#This Row],[Deeltijd-
factor]],"")</f>
        <v/>
      </c>
      <c r="O20" s="194"/>
      <c r="P20" s="31"/>
    </row>
    <row r="21" spans="2:16" x14ac:dyDescent="0.35">
      <c r="B21" s="76"/>
      <c r="C21" s="189">
        <f>_xlfn.XLOOKUP(Tbl.Uurtarief[[#This Row],[Type projectmedewerker]],Tbl.Typemedewerker[Type_projectmedewerker],Tbl.Typemedewerker[Kostensoort],"",,)</f>
        <v>0</v>
      </c>
      <c r="D21" s="92"/>
      <c r="E21" s="105"/>
      <c r="F21" s="106"/>
      <c r="G21" s="107"/>
      <c r="H21" s="108"/>
      <c r="I21" s="112" t="str">
        <f>Tbl.Uurtarief[[#This Row],[Uurtarief
zonder
VKO]]</f>
        <v/>
      </c>
      <c r="J21" s="109" t="str">
        <f>IF(Tbl.Uurtarief[[#This Row],[Type projectmedewerker]]=Lijsten!$O$3,Lijsten!$P$3,"")</f>
        <v/>
      </c>
      <c r="K21" s="110"/>
      <c r="L21" s="110"/>
      <c r="M21" s="9">
        <f>MAX(Tbl.Uurtarief[[#This Row],[Uurtarief
loondienst]:[Uurtarief
Externe
inhuur]])</f>
        <v>0</v>
      </c>
      <c r="N21" s="9" t="str">
        <f>IFERROR(((Tbl.Uurtarief[[#This Row],[Brutojaarloon
(excl.vakantiegeld)]]+Tbl.Uurtarief[[#This Row],[Niet prestatie-gebonden uitkering]])*(1+Lijsten!$T$2))*(1+Lijsten!$T$3)/(Tbl.Uurtarief[[#This Row],[Werkweek
o.b.v.
fulltime]]/Lijsten!$T$5)/Lijsten!$T$4*Tbl.Uurtarief[[#This Row],[Deeltijd-
factor]],"")</f>
        <v/>
      </c>
      <c r="O21" s="194"/>
      <c r="P21" s="31"/>
    </row>
    <row r="22" spans="2:16" x14ac:dyDescent="0.35">
      <c r="B22" s="76"/>
      <c r="C22" s="189">
        <f>_xlfn.XLOOKUP(Tbl.Uurtarief[[#This Row],[Type projectmedewerker]],Tbl.Typemedewerker[Type_projectmedewerker],Tbl.Typemedewerker[Kostensoort],"",,)</f>
        <v>0</v>
      </c>
      <c r="D22" s="92"/>
      <c r="E22" s="105"/>
      <c r="F22" s="106"/>
      <c r="G22" s="107"/>
      <c r="H22" s="108"/>
      <c r="I22" s="112" t="str">
        <f>Tbl.Uurtarief[[#This Row],[Uurtarief
zonder
VKO]]</f>
        <v/>
      </c>
      <c r="J22" s="109" t="str">
        <f>IF(Tbl.Uurtarief[[#This Row],[Type projectmedewerker]]=Lijsten!$O$3,Lijsten!$P$3,"")</f>
        <v/>
      </c>
      <c r="K22" s="110"/>
      <c r="L22" s="110"/>
      <c r="M22" s="9">
        <f>MAX(Tbl.Uurtarief[[#This Row],[Uurtarief
loondienst]:[Uurtarief
Externe
inhuur]])</f>
        <v>0</v>
      </c>
      <c r="N22" s="9" t="str">
        <f>IFERROR(((Tbl.Uurtarief[[#This Row],[Brutojaarloon
(excl.vakantiegeld)]]+Tbl.Uurtarief[[#This Row],[Niet prestatie-gebonden uitkering]])*(1+Lijsten!$T$2))*(1+Lijsten!$T$3)/(Tbl.Uurtarief[[#This Row],[Werkweek
o.b.v.
fulltime]]/Lijsten!$T$5)/Lijsten!$T$4*Tbl.Uurtarief[[#This Row],[Deeltijd-
factor]],"")</f>
        <v/>
      </c>
      <c r="O22" s="194"/>
      <c r="P22" s="31"/>
    </row>
    <row r="23" spans="2:16" x14ac:dyDescent="0.35">
      <c r="B23" s="76"/>
      <c r="C23" s="189">
        <f>_xlfn.XLOOKUP(Tbl.Uurtarief[[#This Row],[Type projectmedewerker]],Tbl.Typemedewerker[Type_projectmedewerker],Tbl.Typemedewerker[Kostensoort],"",,)</f>
        <v>0</v>
      </c>
      <c r="D23" s="92"/>
      <c r="E23" s="105"/>
      <c r="F23" s="106"/>
      <c r="G23" s="107"/>
      <c r="H23" s="108"/>
      <c r="I23" s="112" t="str">
        <f>Tbl.Uurtarief[[#This Row],[Uurtarief
zonder
VKO]]</f>
        <v/>
      </c>
      <c r="J23" s="109" t="str">
        <f>IF(Tbl.Uurtarief[[#This Row],[Type projectmedewerker]]=Lijsten!$O$3,Lijsten!$P$3,"")</f>
        <v/>
      </c>
      <c r="K23" s="110"/>
      <c r="L23" s="110"/>
      <c r="M23" s="9">
        <f>MAX(Tbl.Uurtarief[[#This Row],[Uurtarief
loondienst]:[Uurtarief
Externe
inhuur]])</f>
        <v>0</v>
      </c>
      <c r="N23" s="9" t="str">
        <f>IFERROR(((Tbl.Uurtarief[[#This Row],[Brutojaarloon
(excl.vakantiegeld)]]+Tbl.Uurtarief[[#This Row],[Niet prestatie-gebonden uitkering]])*(1+Lijsten!$T$2))*(1+Lijsten!$T$3)/(Tbl.Uurtarief[[#This Row],[Werkweek
o.b.v.
fulltime]]/Lijsten!$T$5)/Lijsten!$T$4*Tbl.Uurtarief[[#This Row],[Deeltijd-
factor]],"")</f>
        <v/>
      </c>
      <c r="O23" s="194"/>
      <c r="P23" s="31"/>
    </row>
    <row r="24" spans="2:16" x14ac:dyDescent="0.35">
      <c r="B24" s="76"/>
      <c r="C24" s="189">
        <f>_xlfn.XLOOKUP(Tbl.Uurtarief[[#This Row],[Type projectmedewerker]],Tbl.Typemedewerker[Type_projectmedewerker],Tbl.Typemedewerker[Kostensoort],"",,)</f>
        <v>0</v>
      </c>
      <c r="D24" s="92"/>
      <c r="E24" s="105"/>
      <c r="F24" s="106"/>
      <c r="G24" s="107"/>
      <c r="H24" s="108"/>
      <c r="I24" s="112" t="str">
        <f>Tbl.Uurtarief[[#This Row],[Uurtarief
zonder
VKO]]</f>
        <v/>
      </c>
      <c r="J24" s="109" t="str">
        <f>IF(Tbl.Uurtarief[[#This Row],[Type projectmedewerker]]=Lijsten!$O$3,Lijsten!$P$3,"")</f>
        <v/>
      </c>
      <c r="K24" s="110"/>
      <c r="L24" s="110"/>
      <c r="M24" s="9">
        <f>MAX(Tbl.Uurtarief[[#This Row],[Uurtarief
loondienst]:[Uurtarief
Externe
inhuur]])</f>
        <v>0</v>
      </c>
      <c r="N24" s="9" t="str">
        <f>IFERROR(((Tbl.Uurtarief[[#This Row],[Brutojaarloon
(excl.vakantiegeld)]]+Tbl.Uurtarief[[#This Row],[Niet prestatie-gebonden uitkering]])*(1+Lijsten!$T$2))*(1+Lijsten!$T$3)/(Tbl.Uurtarief[[#This Row],[Werkweek
o.b.v.
fulltime]]/Lijsten!$T$5)/Lijsten!$T$4*Tbl.Uurtarief[[#This Row],[Deeltijd-
factor]],"")</f>
        <v/>
      </c>
      <c r="O24" s="194"/>
      <c r="P24" s="31"/>
    </row>
    <row r="25" spans="2:16" x14ac:dyDescent="0.35">
      <c r="B25" s="76"/>
      <c r="C25" s="189">
        <f>_xlfn.XLOOKUP(Tbl.Uurtarief[[#This Row],[Type projectmedewerker]],Tbl.Typemedewerker[Type_projectmedewerker],Tbl.Typemedewerker[Kostensoort],"",,)</f>
        <v>0</v>
      </c>
      <c r="D25" s="92"/>
      <c r="E25" s="105"/>
      <c r="F25" s="106"/>
      <c r="G25" s="107"/>
      <c r="H25" s="108"/>
      <c r="I25" s="112" t="str">
        <f>Tbl.Uurtarief[[#This Row],[Uurtarief
zonder
VKO]]</f>
        <v/>
      </c>
      <c r="J25" s="109" t="str">
        <f>IF(Tbl.Uurtarief[[#This Row],[Type projectmedewerker]]=Lijsten!$O$3,Lijsten!$P$3,"")</f>
        <v/>
      </c>
      <c r="K25" s="110"/>
      <c r="L25" s="110"/>
      <c r="M25" s="9">
        <f>MAX(Tbl.Uurtarief[[#This Row],[Uurtarief
loondienst]:[Uurtarief
Externe
inhuur]])</f>
        <v>0</v>
      </c>
      <c r="N25" s="9" t="str">
        <f>IFERROR(((Tbl.Uurtarief[[#This Row],[Brutojaarloon
(excl.vakantiegeld)]]+Tbl.Uurtarief[[#This Row],[Niet prestatie-gebonden uitkering]])*(1+Lijsten!$T$2))*(1+Lijsten!$T$3)/(Tbl.Uurtarief[[#This Row],[Werkweek
o.b.v.
fulltime]]/Lijsten!$T$5)/Lijsten!$T$4*Tbl.Uurtarief[[#This Row],[Deeltijd-
factor]],"")</f>
        <v/>
      </c>
      <c r="O25" s="194"/>
      <c r="P25" s="31"/>
    </row>
    <row r="26" spans="2:16" x14ac:dyDescent="0.35">
      <c r="B26" s="76"/>
      <c r="C26" s="189">
        <f>_xlfn.XLOOKUP(Tbl.Uurtarief[[#This Row],[Type projectmedewerker]],Tbl.Typemedewerker[Type_projectmedewerker],Tbl.Typemedewerker[Kostensoort],"",,)</f>
        <v>0</v>
      </c>
      <c r="D26" s="92"/>
      <c r="E26" s="105"/>
      <c r="F26" s="106"/>
      <c r="G26" s="107"/>
      <c r="H26" s="108"/>
      <c r="I26" s="112" t="str">
        <f>Tbl.Uurtarief[[#This Row],[Uurtarief
zonder
VKO]]</f>
        <v/>
      </c>
      <c r="J26" s="109" t="str">
        <f>IF(Tbl.Uurtarief[[#This Row],[Type projectmedewerker]]=Lijsten!$O$3,Lijsten!$P$3,"")</f>
        <v/>
      </c>
      <c r="K26" s="110"/>
      <c r="L26" s="110"/>
      <c r="M26" s="9">
        <f>MAX(Tbl.Uurtarief[[#This Row],[Uurtarief
loondienst]:[Uurtarief
Externe
inhuur]])</f>
        <v>0</v>
      </c>
      <c r="N26" s="9" t="str">
        <f>IFERROR(((Tbl.Uurtarief[[#This Row],[Brutojaarloon
(excl.vakantiegeld)]]+Tbl.Uurtarief[[#This Row],[Niet prestatie-gebonden uitkering]])*(1+Lijsten!$T$2))*(1+Lijsten!$T$3)/(Tbl.Uurtarief[[#This Row],[Werkweek
o.b.v.
fulltime]]/Lijsten!$T$5)/Lijsten!$T$4*Tbl.Uurtarief[[#This Row],[Deeltijd-
factor]],"")</f>
        <v/>
      </c>
      <c r="O26" s="194"/>
      <c r="P26" s="31"/>
    </row>
    <row r="27" spans="2:16" x14ac:dyDescent="0.35">
      <c r="B27" s="76"/>
      <c r="C27" s="189">
        <f>_xlfn.XLOOKUP(Tbl.Uurtarief[[#This Row],[Type projectmedewerker]],Tbl.Typemedewerker[Type_projectmedewerker],Tbl.Typemedewerker[Kostensoort],"",,)</f>
        <v>0</v>
      </c>
      <c r="D27" s="92"/>
      <c r="E27" s="105"/>
      <c r="F27" s="106"/>
      <c r="G27" s="107"/>
      <c r="H27" s="108"/>
      <c r="I27" s="112" t="str">
        <f>Tbl.Uurtarief[[#This Row],[Uurtarief
zonder
VKO]]</f>
        <v/>
      </c>
      <c r="J27" s="109" t="str">
        <f>IF(Tbl.Uurtarief[[#This Row],[Type projectmedewerker]]=Lijsten!$O$3,Lijsten!$P$3,"")</f>
        <v/>
      </c>
      <c r="K27" s="110"/>
      <c r="L27" s="110"/>
      <c r="M27" s="9">
        <f>MAX(Tbl.Uurtarief[[#This Row],[Uurtarief
loondienst]:[Uurtarief
Externe
inhuur]])</f>
        <v>0</v>
      </c>
      <c r="N27" s="9" t="str">
        <f>IFERROR(((Tbl.Uurtarief[[#This Row],[Brutojaarloon
(excl.vakantiegeld)]]+Tbl.Uurtarief[[#This Row],[Niet prestatie-gebonden uitkering]])*(1+Lijsten!$T$2))*(1+Lijsten!$T$3)/(Tbl.Uurtarief[[#This Row],[Werkweek
o.b.v.
fulltime]]/Lijsten!$T$5)/Lijsten!$T$4*Tbl.Uurtarief[[#This Row],[Deeltijd-
factor]],"")</f>
        <v/>
      </c>
      <c r="O27" s="194"/>
      <c r="P27" s="31"/>
    </row>
    <row r="28" spans="2:16" x14ac:dyDescent="0.35">
      <c r="B28" s="76"/>
      <c r="C28" s="189">
        <f>_xlfn.XLOOKUP(Tbl.Uurtarief[[#This Row],[Type projectmedewerker]],Tbl.Typemedewerker[Type_projectmedewerker],Tbl.Typemedewerker[Kostensoort],"",,)</f>
        <v>0</v>
      </c>
      <c r="D28" s="92"/>
      <c r="E28" s="105"/>
      <c r="F28" s="106"/>
      <c r="G28" s="107"/>
      <c r="H28" s="108"/>
      <c r="I28" s="112" t="str">
        <f>Tbl.Uurtarief[[#This Row],[Uurtarief
zonder
VKO]]</f>
        <v/>
      </c>
      <c r="J28" s="109" t="str">
        <f>IF(Tbl.Uurtarief[[#This Row],[Type projectmedewerker]]=Lijsten!$O$3,Lijsten!$P$3,"")</f>
        <v/>
      </c>
      <c r="K28" s="110"/>
      <c r="L28" s="110"/>
      <c r="M28" s="9">
        <f>MAX(Tbl.Uurtarief[[#This Row],[Uurtarief
loondienst]:[Uurtarief
Externe
inhuur]])</f>
        <v>0</v>
      </c>
      <c r="N28" s="9" t="str">
        <f>IFERROR(((Tbl.Uurtarief[[#This Row],[Brutojaarloon
(excl.vakantiegeld)]]+Tbl.Uurtarief[[#This Row],[Niet prestatie-gebonden uitkering]])*(1+Lijsten!$T$2))*(1+Lijsten!$T$3)/(Tbl.Uurtarief[[#This Row],[Werkweek
o.b.v.
fulltime]]/Lijsten!$T$5)/Lijsten!$T$4*Tbl.Uurtarief[[#This Row],[Deeltijd-
factor]],"")</f>
        <v/>
      </c>
      <c r="O28" s="194"/>
      <c r="P28" s="31"/>
    </row>
    <row r="29" spans="2:16" x14ac:dyDescent="0.35">
      <c r="B29" s="76"/>
      <c r="C29" s="189">
        <f>_xlfn.XLOOKUP(Tbl.Uurtarief[[#This Row],[Type projectmedewerker]],Tbl.Typemedewerker[Type_projectmedewerker],Tbl.Typemedewerker[Kostensoort],"",,)</f>
        <v>0</v>
      </c>
      <c r="D29" s="92"/>
      <c r="E29" s="105"/>
      <c r="F29" s="106"/>
      <c r="G29" s="107"/>
      <c r="H29" s="108"/>
      <c r="I29" s="112" t="str">
        <f>Tbl.Uurtarief[[#This Row],[Uurtarief
zonder
VKO]]</f>
        <v/>
      </c>
      <c r="J29" s="109" t="str">
        <f>IF(Tbl.Uurtarief[[#This Row],[Type projectmedewerker]]=Lijsten!$O$3,Lijsten!$P$3,"")</f>
        <v/>
      </c>
      <c r="K29" s="110"/>
      <c r="L29" s="110"/>
      <c r="M29" s="9">
        <f>MAX(Tbl.Uurtarief[[#This Row],[Uurtarief
loondienst]:[Uurtarief
Externe
inhuur]])</f>
        <v>0</v>
      </c>
      <c r="N29" s="9" t="str">
        <f>IFERROR(((Tbl.Uurtarief[[#This Row],[Brutojaarloon
(excl.vakantiegeld)]]+Tbl.Uurtarief[[#This Row],[Niet prestatie-gebonden uitkering]])*(1+Lijsten!$T$2))*(1+Lijsten!$T$3)/(Tbl.Uurtarief[[#This Row],[Werkweek
o.b.v.
fulltime]]/Lijsten!$T$5)/Lijsten!$T$4*Tbl.Uurtarief[[#This Row],[Deeltijd-
factor]],"")</f>
        <v/>
      </c>
      <c r="O29" s="194"/>
      <c r="P29" s="31"/>
    </row>
    <row r="30" spans="2:16" x14ac:dyDescent="0.35">
      <c r="B30" s="76"/>
      <c r="C30" s="189">
        <f>_xlfn.XLOOKUP(Tbl.Uurtarief[[#This Row],[Type projectmedewerker]],Tbl.Typemedewerker[Type_projectmedewerker],Tbl.Typemedewerker[Kostensoort],"",,)</f>
        <v>0</v>
      </c>
      <c r="D30" s="92"/>
      <c r="E30" s="105"/>
      <c r="F30" s="106"/>
      <c r="G30" s="107"/>
      <c r="H30" s="108"/>
      <c r="I30" s="112" t="str">
        <f>Tbl.Uurtarief[[#This Row],[Uurtarief
zonder
VKO]]</f>
        <v/>
      </c>
      <c r="J30" s="109" t="str">
        <f>IF(Tbl.Uurtarief[[#This Row],[Type projectmedewerker]]=Lijsten!$O$3,Lijsten!$P$3,"")</f>
        <v/>
      </c>
      <c r="K30" s="110"/>
      <c r="L30" s="110"/>
      <c r="M30" s="9">
        <f>MAX(Tbl.Uurtarief[[#This Row],[Uurtarief
loondienst]:[Uurtarief
Externe
inhuur]])</f>
        <v>0</v>
      </c>
      <c r="N30" s="9" t="str">
        <f>IFERROR(((Tbl.Uurtarief[[#This Row],[Brutojaarloon
(excl.vakantiegeld)]]+Tbl.Uurtarief[[#This Row],[Niet prestatie-gebonden uitkering]])*(1+Lijsten!$T$2))*(1+Lijsten!$T$3)/(Tbl.Uurtarief[[#This Row],[Werkweek
o.b.v.
fulltime]]/Lijsten!$T$5)/Lijsten!$T$4*Tbl.Uurtarief[[#This Row],[Deeltijd-
factor]],"")</f>
        <v/>
      </c>
      <c r="O30" s="194"/>
      <c r="P30" s="31"/>
    </row>
    <row r="31" spans="2:16" x14ac:dyDescent="0.35">
      <c r="B31" s="76"/>
      <c r="C31" s="189">
        <f>_xlfn.XLOOKUP(Tbl.Uurtarief[[#This Row],[Type projectmedewerker]],Tbl.Typemedewerker[Type_projectmedewerker],Tbl.Typemedewerker[Kostensoort],"",,)</f>
        <v>0</v>
      </c>
      <c r="D31" s="92"/>
      <c r="E31" s="105"/>
      <c r="F31" s="106"/>
      <c r="G31" s="107"/>
      <c r="H31" s="108"/>
      <c r="I31" s="112" t="str">
        <f>Tbl.Uurtarief[[#This Row],[Uurtarief
zonder
VKO]]</f>
        <v/>
      </c>
      <c r="J31" s="109" t="str">
        <f>IF(Tbl.Uurtarief[[#This Row],[Type projectmedewerker]]=Lijsten!$O$3,Lijsten!$P$3,"")</f>
        <v/>
      </c>
      <c r="K31" s="110"/>
      <c r="L31" s="110"/>
      <c r="M31" s="9">
        <f>MAX(Tbl.Uurtarief[[#This Row],[Uurtarief
loondienst]:[Uurtarief
Externe
inhuur]])</f>
        <v>0</v>
      </c>
      <c r="N31" s="9" t="str">
        <f>IFERROR(((Tbl.Uurtarief[[#This Row],[Brutojaarloon
(excl.vakantiegeld)]]+Tbl.Uurtarief[[#This Row],[Niet prestatie-gebonden uitkering]])*(1+Lijsten!$T$2))*(1+Lijsten!$T$3)/(Tbl.Uurtarief[[#This Row],[Werkweek
o.b.v.
fulltime]]/Lijsten!$T$5)/Lijsten!$T$4*Tbl.Uurtarief[[#This Row],[Deeltijd-
factor]],"")</f>
        <v/>
      </c>
      <c r="O31" s="194"/>
      <c r="P31" s="31"/>
    </row>
    <row r="32" spans="2:16" x14ac:dyDescent="0.35">
      <c r="B32" s="76"/>
      <c r="C32" s="189">
        <f>_xlfn.XLOOKUP(Tbl.Uurtarief[[#This Row],[Type projectmedewerker]],Tbl.Typemedewerker[Type_projectmedewerker],Tbl.Typemedewerker[Kostensoort],"",,)</f>
        <v>0</v>
      </c>
      <c r="D32" s="92"/>
      <c r="E32" s="105"/>
      <c r="F32" s="106"/>
      <c r="G32" s="107"/>
      <c r="H32" s="108"/>
      <c r="I32" s="112" t="str">
        <f>Tbl.Uurtarief[[#This Row],[Uurtarief
zonder
VKO]]</f>
        <v/>
      </c>
      <c r="J32" s="109" t="str">
        <f>IF(Tbl.Uurtarief[[#This Row],[Type projectmedewerker]]=Lijsten!$O$3,Lijsten!$P$3,"")</f>
        <v/>
      </c>
      <c r="K32" s="110"/>
      <c r="L32" s="110"/>
      <c r="M32" s="9">
        <f>MAX(Tbl.Uurtarief[[#This Row],[Uurtarief
loondienst]:[Uurtarief
Externe
inhuur]])</f>
        <v>0</v>
      </c>
      <c r="N32" s="9" t="str">
        <f>IFERROR(((Tbl.Uurtarief[[#This Row],[Brutojaarloon
(excl.vakantiegeld)]]+Tbl.Uurtarief[[#This Row],[Niet prestatie-gebonden uitkering]])*(1+Lijsten!$T$2))*(1+Lijsten!$T$3)/(Tbl.Uurtarief[[#This Row],[Werkweek
o.b.v.
fulltime]]/Lijsten!$T$5)/Lijsten!$T$4*Tbl.Uurtarief[[#This Row],[Deeltijd-
factor]],"")</f>
        <v/>
      </c>
      <c r="O32" s="194"/>
      <c r="P32" s="31"/>
    </row>
    <row r="33" spans="2:16" x14ac:dyDescent="0.35">
      <c r="B33" s="76"/>
      <c r="C33" s="189">
        <f>_xlfn.XLOOKUP(Tbl.Uurtarief[[#This Row],[Type projectmedewerker]],Tbl.Typemedewerker[Type_projectmedewerker],Tbl.Typemedewerker[Kostensoort],"",,)</f>
        <v>0</v>
      </c>
      <c r="D33" s="92"/>
      <c r="E33" s="105"/>
      <c r="F33" s="106"/>
      <c r="G33" s="107"/>
      <c r="H33" s="108"/>
      <c r="I33" s="112" t="str">
        <f>Tbl.Uurtarief[[#This Row],[Uurtarief
zonder
VKO]]</f>
        <v/>
      </c>
      <c r="J33" s="109" t="str">
        <f>IF(Tbl.Uurtarief[[#This Row],[Type projectmedewerker]]=Lijsten!$O$3,Lijsten!$P$3,"")</f>
        <v/>
      </c>
      <c r="K33" s="110"/>
      <c r="L33" s="110"/>
      <c r="M33" s="9">
        <f>MAX(Tbl.Uurtarief[[#This Row],[Uurtarief
loondienst]:[Uurtarief
Externe
inhuur]])</f>
        <v>0</v>
      </c>
      <c r="N33" s="9" t="str">
        <f>IFERROR(((Tbl.Uurtarief[[#This Row],[Brutojaarloon
(excl.vakantiegeld)]]+Tbl.Uurtarief[[#This Row],[Niet prestatie-gebonden uitkering]])*(1+Lijsten!$T$2))*(1+Lijsten!$T$3)/(Tbl.Uurtarief[[#This Row],[Werkweek
o.b.v.
fulltime]]/Lijsten!$T$5)/Lijsten!$T$4*Tbl.Uurtarief[[#This Row],[Deeltijd-
factor]],"")</f>
        <v/>
      </c>
      <c r="O33" s="194"/>
      <c r="P33" s="31"/>
    </row>
    <row r="34" spans="2:16" x14ac:dyDescent="0.35">
      <c r="B34" s="76"/>
      <c r="C34" s="189">
        <f>_xlfn.XLOOKUP(Tbl.Uurtarief[[#This Row],[Type projectmedewerker]],Tbl.Typemedewerker[Type_projectmedewerker],Tbl.Typemedewerker[Kostensoort],"",,)</f>
        <v>0</v>
      </c>
      <c r="D34" s="92"/>
      <c r="E34" s="105"/>
      <c r="F34" s="106"/>
      <c r="G34" s="107"/>
      <c r="H34" s="108"/>
      <c r="I34" s="112" t="str">
        <f>Tbl.Uurtarief[[#This Row],[Uurtarief
zonder
VKO]]</f>
        <v/>
      </c>
      <c r="J34" s="109" t="str">
        <f>IF(Tbl.Uurtarief[[#This Row],[Type projectmedewerker]]=Lijsten!$O$3,Lijsten!$P$3,"")</f>
        <v/>
      </c>
      <c r="K34" s="110"/>
      <c r="L34" s="110"/>
      <c r="M34" s="9">
        <f>MAX(Tbl.Uurtarief[[#This Row],[Uurtarief
loondienst]:[Uurtarief
Externe
inhuur]])</f>
        <v>0</v>
      </c>
      <c r="N34" s="9" t="str">
        <f>IFERROR(((Tbl.Uurtarief[[#This Row],[Brutojaarloon
(excl.vakantiegeld)]]+Tbl.Uurtarief[[#This Row],[Niet prestatie-gebonden uitkering]])*(1+Lijsten!$T$2))*(1+Lijsten!$T$3)/(Tbl.Uurtarief[[#This Row],[Werkweek
o.b.v.
fulltime]]/Lijsten!$T$5)/Lijsten!$T$4*Tbl.Uurtarief[[#This Row],[Deeltijd-
factor]],"")</f>
        <v/>
      </c>
      <c r="O34" s="194"/>
      <c r="P34" s="31"/>
    </row>
    <row r="35" spans="2:16" x14ac:dyDescent="0.35">
      <c r="B35" s="76"/>
      <c r="C35" s="189">
        <f>_xlfn.XLOOKUP(Tbl.Uurtarief[[#This Row],[Type projectmedewerker]],Tbl.Typemedewerker[Type_projectmedewerker],Tbl.Typemedewerker[Kostensoort],"",,)</f>
        <v>0</v>
      </c>
      <c r="D35" s="92"/>
      <c r="E35" s="105"/>
      <c r="F35" s="106"/>
      <c r="G35" s="107"/>
      <c r="H35" s="108"/>
      <c r="I35" s="112" t="str">
        <f>Tbl.Uurtarief[[#This Row],[Uurtarief
zonder
VKO]]</f>
        <v/>
      </c>
      <c r="J35" s="109" t="str">
        <f>IF(Tbl.Uurtarief[[#This Row],[Type projectmedewerker]]=Lijsten!$O$3,Lijsten!$P$3,"")</f>
        <v/>
      </c>
      <c r="K35" s="110"/>
      <c r="L35" s="110"/>
      <c r="M35" s="9">
        <f>MAX(Tbl.Uurtarief[[#This Row],[Uurtarief
loondienst]:[Uurtarief
Externe
inhuur]])</f>
        <v>0</v>
      </c>
      <c r="N35" s="9" t="str">
        <f>IFERROR(((Tbl.Uurtarief[[#This Row],[Brutojaarloon
(excl.vakantiegeld)]]+Tbl.Uurtarief[[#This Row],[Niet prestatie-gebonden uitkering]])*(1+Lijsten!$T$2))*(1+Lijsten!$T$3)/(Tbl.Uurtarief[[#This Row],[Werkweek
o.b.v.
fulltime]]/Lijsten!$T$5)/Lijsten!$T$4*Tbl.Uurtarief[[#This Row],[Deeltijd-
factor]],"")</f>
        <v/>
      </c>
      <c r="O35" s="194"/>
      <c r="P35" s="31"/>
    </row>
    <row r="36" spans="2:16" x14ac:dyDescent="0.35">
      <c r="B36" s="76"/>
      <c r="C36" s="189">
        <f>_xlfn.XLOOKUP(Tbl.Uurtarief[[#This Row],[Type projectmedewerker]],Tbl.Typemedewerker[Type_projectmedewerker],Tbl.Typemedewerker[Kostensoort],"",,)</f>
        <v>0</v>
      </c>
      <c r="D36" s="92"/>
      <c r="E36" s="105"/>
      <c r="F36" s="106"/>
      <c r="G36" s="107"/>
      <c r="H36" s="108"/>
      <c r="I36" s="112" t="str">
        <f>Tbl.Uurtarief[[#This Row],[Uurtarief
zonder
VKO]]</f>
        <v/>
      </c>
      <c r="J36" s="109" t="str">
        <f>IF(Tbl.Uurtarief[[#This Row],[Type projectmedewerker]]=Lijsten!$O$3,Lijsten!$P$3,"")</f>
        <v/>
      </c>
      <c r="K36" s="110"/>
      <c r="L36" s="110"/>
      <c r="M36" s="9">
        <f>MAX(Tbl.Uurtarief[[#This Row],[Uurtarief
loondienst]:[Uurtarief
Externe
inhuur]])</f>
        <v>0</v>
      </c>
      <c r="N36" s="9" t="str">
        <f>IFERROR(((Tbl.Uurtarief[[#This Row],[Brutojaarloon
(excl.vakantiegeld)]]+Tbl.Uurtarief[[#This Row],[Niet prestatie-gebonden uitkering]])*(1+Lijsten!$T$2))*(1+Lijsten!$T$3)/(Tbl.Uurtarief[[#This Row],[Werkweek
o.b.v.
fulltime]]/Lijsten!$T$5)/Lijsten!$T$4*Tbl.Uurtarief[[#This Row],[Deeltijd-
factor]],"")</f>
        <v/>
      </c>
      <c r="O36" s="194"/>
      <c r="P36" s="31"/>
    </row>
    <row r="37" spans="2:16" x14ac:dyDescent="0.35">
      <c r="B37" s="76"/>
      <c r="C37" s="189">
        <f>_xlfn.XLOOKUP(Tbl.Uurtarief[[#This Row],[Type projectmedewerker]],Tbl.Typemedewerker[Type_projectmedewerker],Tbl.Typemedewerker[Kostensoort],"",,)</f>
        <v>0</v>
      </c>
      <c r="D37" s="92"/>
      <c r="E37" s="105"/>
      <c r="F37" s="106"/>
      <c r="G37" s="107"/>
      <c r="H37" s="108"/>
      <c r="I37" s="112" t="str">
        <f>Tbl.Uurtarief[[#This Row],[Uurtarief
zonder
VKO]]</f>
        <v/>
      </c>
      <c r="J37" s="109" t="str">
        <f>IF(Tbl.Uurtarief[[#This Row],[Type projectmedewerker]]=Lijsten!$O$3,Lijsten!$P$3,"")</f>
        <v/>
      </c>
      <c r="K37" s="110"/>
      <c r="L37" s="110"/>
      <c r="M37" s="9">
        <f>MAX(Tbl.Uurtarief[[#This Row],[Uurtarief
loondienst]:[Uurtarief
Externe
inhuur]])</f>
        <v>0</v>
      </c>
      <c r="N37" s="9" t="str">
        <f>IFERROR(((Tbl.Uurtarief[[#This Row],[Brutojaarloon
(excl.vakantiegeld)]]+Tbl.Uurtarief[[#This Row],[Niet prestatie-gebonden uitkering]])*(1+Lijsten!$T$2))*(1+Lijsten!$T$3)/(Tbl.Uurtarief[[#This Row],[Werkweek
o.b.v.
fulltime]]/Lijsten!$T$5)/Lijsten!$T$4*Tbl.Uurtarief[[#This Row],[Deeltijd-
factor]],"")</f>
        <v/>
      </c>
      <c r="O37" s="194"/>
      <c r="P37" s="31"/>
    </row>
    <row r="38" spans="2:16" x14ac:dyDescent="0.35">
      <c r="B38" s="76"/>
      <c r="C38" s="189">
        <f>_xlfn.XLOOKUP(Tbl.Uurtarief[[#This Row],[Type projectmedewerker]],Tbl.Typemedewerker[Type_projectmedewerker],Tbl.Typemedewerker[Kostensoort],"",,)</f>
        <v>0</v>
      </c>
      <c r="D38" s="92"/>
      <c r="E38" s="105"/>
      <c r="F38" s="106"/>
      <c r="G38" s="107"/>
      <c r="H38" s="108"/>
      <c r="I38" s="112" t="str">
        <f>Tbl.Uurtarief[[#This Row],[Uurtarief
zonder
VKO]]</f>
        <v/>
      </c>
      <c r="J38" s="109" t="str">
        <f>IF(Tbl.Uurtarief[[#This Row],[Type projectmedewerker]]=Lijsten!$O$3,Lijsten!$P$3,"")</f>
        <v/>
      </c>
      <c r="K38" s="110"/>
      <c r="L38" s="110"/>
      <c r="M38" s="9">
        <f>MAX(Tbl.Uurtarief[[#This Row],[Uurtarief
loondienst]:[Uurtarief
Externe
inhuur]])</f>
        <v>0</v>
      </c>
      <c r="N38" s="9" t="str">
        <f>IFERROR(((Tbl.Uurtarief[[#This Row],[Brutojaarloon
(excl.vakantiegeld)]]+Tbl.Uurtarief[[#This Row],[Niet prestatie-gebonden uitkering]])*(1+Lijsten!$T$2))*(1+Lijsten!$T$3)/(Tbl.Uurtarief[[#This Row],[Werkweek
o.b.v.
fulltime]]/Lijsten!$T$5)/Lijsten!$T$4*Tbl.Uurtarief[[#This Row],[Deeltijd-
factor]],"")</f>
        <v/>
      </c>
      <c r="O38" s="194"/>
      <c r="P38" s="31"/>
    </row>
    <row r="39" spans="2:16" x14ac:dyDescent="0.35">
      <c r="B39" s="76"/>
      <c r="C39" s="189">
        <f>_xlfn.XLOOKUP(Tbl.Uurtarief[[#This Row],[Type projectmedewerker]],Tbl.Typemedewerker[Type_projectmedewerker],Tbl.Typemedewerker[Kostensoort],"",,)</f>
        <v>0</v>
      </c>
      <c r="D39" s="92"/>
      <c r="E39" s="105"/>
      <c r="F39" s="106"/>
      <c r="G39" s="107"/>
      <c r="H39" s="108"/>
      <c r="I39" s="112" t="str">
        <f>Tbl.Uurtarief[[#This Row],[Uurtarief
zonder
VKO]]</f>
        <v/>
      </c>
      <c r="J39" s="109" t="str">
        <f>IF(Tbl.Uurtarief[[#This Row],[Type projectmedewerker]]=Lijsten!$O$3,Lijsten!$P$3,"")</f>
        <v/>
      </c>
      <c r="K39" s="110"/>
      <c r="L39" s="110"/>
      <c r="M39" s="9">
        <f>MAX(Tbl.Uurtarief[[#This Row],[Uurtarief
loondienst]:[Uurtarief
Externe
inhuur]])</f>
        <v>0</v>
      </c>
      <c r="N39" s="9" t="str">
        <f>IFERROR(((Tbl.Uurtarief[[#This Row],[Brutojaarloon
(excl.vakantiegeld)]]+Tbl.Uurtarief[[#This Row],[Niet prestatie-gebonden uitkering]])*(1+Lijsten!$T$2))*(1+Lijsten!$T$3)/(Tbl.Uurtarief[[#This Row],[Werkweek
o.b.v.
fulltime]]/Lijsten!$T$5)/Lijsten!$T$4*Tbl.Uurtarief[[#This Row],[Deeltijd-
factor]],"")</f>
        <v/>
      </c>
      <c r="O39" s="194"/>
      <c r="P39" s="31"/>
    </row>
    <row r="40" spans="2:16" x14ac:dyDescent="0.35">
      <c r="B40" s="76"/>
      <c r="C40" s="189">
        <f>_xlfn.XLOOKUP(Tbl.Uurtarief[[#This Row],[Type projectmedewerker]],Tbl.Typemedewerker[Type_projectmedewerker],Tbl.Typemedewerker[Kostensoort],"",,)</f>
        <v>0</v>
      </c>
      <c r="D40" s="92"/>
      <c r="E40" s="105"/>
      <c r="F40" s="106"/>
      <c r="G40" s="107"/>
      <c r="H40" s="108"/>
      <c r="I40" s="112" t="str">
        <f>Tbl.Uurtarief[[#This Row],[Uurtarief
zonder
VKO]]</f>
        <v/>
      </c>
      <c r="J40" s="109" t="str">
        <f>IF(Tbl.Uurtarief[[#This Row],[Type projectmedewerker]]=Lijsten!$O$3,Lijsten!$P$3,"")</f>
        <v/>
      </c>
      <c r="K40" s="110"/>
      <c r="L40" s="110"/>
      <c r="M40" s="9">
        <f>MAX(Tbl.Uurtarief[[#This Row],[Uurtarief
loondienst]:[Uurtarief
Externe
inhuur]])</f>
        <v>0</v>
      </c>
      <c r="N40" s="9" t="str">
        <f>IFERROR(((Tbl.Uurtarief[[#This Row],[Brutojaarloon
(excl.vakantiegeld)]]+Tbl.Uurtarief[[#This Row],[Niet prestatie-gebonden uitkering]])*(1+Lijsten!$T$2))*(1+Lijsten!$T$3)/(Tbl.Uurtarief[[#This Row],[Werkweek
o.b.v.
fulltime]]/Lijsten!$T$5)/Lijsten!$T$4*Tbl.Uurtarief[[#This Row],[Deeltijd-
factor]],"")</f>
        <v/>
      </c>
      <c r="O40" s="194"/>
      <c r="P40" s="31"/>
    </row>
    <row r="41" spans="2:16" x14ac:dyDescent="0.35">
      <c r="B41" s="76"/>
      <c r="C41" s="189">
        <f>_xlfn.XLOOKUP(Tbl.Uurtarief[[#This Row],[Type projectmedewerker]],Tbl.Typemedewerker[Type_projectmedewerker],Tbl.Typemedewerker[Kostensoort],"",,)</f>
        <v>0</v>
      </c>
      <c r="D41" s="92"/>
      <c r="E41" s="105"/>
      <c r="F41" s="106"/>
      <c r="G41" s="107"/>
      <c r="H41" s="108"/>
      <c r="I41" s="112" t="str">
        <f>Tbl.Uurtarief[[#This Row],[Uurtarief
zonder
VKO]]</f>
        <v/>
      </c>
      <c r="J41" s="109" t="str">
        <f>IF(Tbl.Uurtarief[[#This Row],[Type projectmedewerker]]=Lijsten!$O$3,Lijsten!$P$3,"")</f>
        <v/>
      </c>
      <c r="K41" s="110"/>
      <c r="L41" s="110"/>
      <c r="M41" s="9">
        <f>MAX(Tbl.Uurtarief[[#This Row],[Uurtarief
loondienst]:[Uurtarief
Externe
inhuur]])</f>
        <v>0</v>
      </c>
      <c r="N41" s="9" t="str">
        <f>IFERROR(((Tbl.Uurtarief[[#This Row],[Brutojaarloon
(excl.vakantiegeld)]]+Tbl.Uurtarief[[#This Row],[Niet prestatie-gebonden uitkering]])*(1+Lijsten!$T$2))*(1+Lijsten!$T$3)/(Tbl.Uurtarief[[#This Row],[Werkweek
o.b.v.
fulltime]]/Lijsten!$T$5)/Lijsten!$T$4*Tbl.Uurtarief[[#This Row],[Deeltijd-
factor]],"")</f>
        <v/>
      </c>
      <c r="O41" s="194"/>
      <c r="P41" s="31"/>
    </row>
    <row r="42" spans="2:16" x14ac:dyDescent="0.35">
      <c r="B42" s="76"/>
      <c r="C42" s="189">
        <f>_xlfn.XLOOKUP(Tbl.Uurtarief[[#This Row],[Type projectmedewerker]],Tbl.Typemedewerker[Type_projectmedewerker],Tbl.Typemedewerker[Kostensoort],"",,)</f>
        <v>0</v>
      </c>
      <c r="D42" s="92"/>
      <c r="E42" s="105"/>
      <c r="F42" s="106"/>
      <c r="G42" s="107"/>
      <c r="H42" s="108"/>
      <c r="I42" s="112" t="str">
        <f>Tbl.Uurtarief[[#This Row],[Uurtarief
zonder
VKO]]</f>
        <v/>
      </c>
      <c r="J42" s="109" t="str">
        <f>IF(Tbl.Uurtarief[[#This Row],[Type projectmedewerker]]=Lijsten!$O$3,Lijsten!$P$3,"")</f>
        <v/>
      </c>
      <c r="K42" s="110"/>
      <c r="L42" s="110"/>
      <c r="M42" s="9">
        <f>MAX(Tbl.Uurtarief[[#This Row],[Uurtarief
loondienst]:[Uurtarief
Externe
inhuur]])</f>
        <v>0</v>
      </c>
      <c r="N42" s="9" t="str">
        <f>IFERROR(((Tbl.Uurtarief[[#This Row],[Brutojaarloon
(excl.vakantiegeld)]]+Tbl.Uurtarief[[#This Row],[Niet prestatie-gebonden uitkering]])*(1+Lijsten!$T$2))*(1+Lijsten!$T$3)/(Tbl.Uurtarief[[#This Row],[Werkweek
o.b.v.
fulltime]]/Lijsten!$T$5)/Lijsten!$T$4*Tbl.Uurtarief[[#This Row],[Deeltijd-
factor]],"")</f>
        <v/>
      </c>
      <c r="O42" s="194"/>
      <c r="P42" s="31"/>
    </row>
    <row r="43" spans="2:16" x14ac:dyDescent="0.35">
      <c r="B43" s="76"/>
      <c r="C43" s="189">
        <f>_xlfn.XLOOKUP(Tbl.Uurtarief[[#This Row],[Type projectmedewerker]],Tbl.Typemedewerker[Type_projectmedewerker],Tbl.Typemedewerker[Kostensoort],"",,)</f>
        <v>0</v>
      </c>
      <c r="D43" s="92"/>
      <c r="E43" s="105"/>
      <c r="F43" s="106"/>
      <c r="G43" s="107"/>
      <c r="H43" s="108"/>
      <c r="I43" s="112" t="str">
        <f>Tbl.Uurtarief[[#This Row],[Uurtarief
zonder
VKO]]</f>
        <v/>
      </c>
      <c r="J43" s="109" t="str">
        <f>IF(Tbl.Uurtarief[[#This Row],[Type projectmedewerker]]=Lijsten!$O$3,Lijsten!$P$3,"")</f>
        <v/>
      </c>
      <c r="K43" s="110"/>
      <c r="L43" s="110"/>
      <c r="M43" s="9">
        <f>MAX(Tbl.Uurtarief[[#This Row],[Uurtarief
loondienst]:[Uurtarief
Externe
inhuur]])</f>
        <v>0</v>
      </c>
      <c r="N43" s="9" t="str">
        <f>IFERROR(((Tbl.Uurtarief[[#This Row],[Brutojaarloon
(excl.vakantiegeld)]]+Tbl.Uurtarief[[#This Row],[Niet prestatie-gebonden uitkering]])*(1+Lijsten!$T$2))*(1+Lijsten!$T$3)/(Tbl.Uurtarief[[#This Row],[Werkweek
o.b.v.
fulltime]]/Lijsten!$T$5)/Lijsten!$T$4*Tbl.Uurtarief[[#This Row],[Deeltijd-
factor]],"")</f>
        <v/>
      </c>
      <c r="O43" s="194"/>
      <c r="P43" s="31"/>
    </row>
    <row r="44" spans="2:16" x14ac:dyDescent="0.35">
      <c r="B44" s="76"/>
      <c r="C44" s="189">
        <f>_xlfn.XLOOKUP(Tbl.Uurtarief[[#This Row],[Type projectmedewerker]],Tbl.Typemedewerker[Type_projectmedewerker],Tbl.Typemedewerker[Kostensoort],"",,)</f>
        <v>0</v>
      </c>
      <c r="D44" s="92"/>
      <c r="E44" s="105"/>
      <c r="F44" s="106"/>
      <c r="G44" s="107"/>
      <c r="H44" s="108"/>
      <c r="I44" s="112" t="str">
        <f>Tbl.Uurtarief[[#This Row],[Uurtarief
zonder
VKO]]</f>
        <v/>
      </c>
      <c r="J44" s="109" t="str">
        <f>IF(Tbl.Uurtarief[[#This Row],[Type projectmedewerker]]=Lijsten!$O$3,Lijsten!$P$3,"")</f>
        <v/>
      </c>
      <c r="K44" s="110"/>
      <c r="L44" s="110"/>
      <c r="M44" s="9">
        <f>MAX(Tbl.Uurtarief[[#This Row],[Uurtarief
loondienst]:[Uurtarief
Externe
inhuur]])</f>
        <v>0</v>
      </c>
      <c r="N44" s="9" t="str">
        <f>IFERROR(((Tbl.Uurtarief[[#This Row],[Brutojaarloon
(excl.vakantiegeld)]]+Tbl.Uurtarief[[#This Row],[Niet prestatie-gebonden uitkering]])*(1+Lijsten!$T$2))*(1+Lijsten!$T$3)/(Tbl.Uurtarief[[#This Row],[Werkweek
o.b.v.
fulltime]]/Lijsten!$T$5)/Lijsten!$T$4*Tbl.Uurtarief[[#This Row],[Deeltijd-
factor]],"")</f>
        <v/>
      </c>
      <c r="O44" s="194"/>
      <c r="P44" s="31"/>
    </row>
    <row r="45" spans="2:16" x14ac:dyDescent="0.35">
      <c r="B45" s="76"/>
      <c r="C45" s="189">
        <f>_xlfn.XLOOKUP(Tbl.Uurtarief[[#This Row],[Type projectmedewerker]],Tbl.Typemedewerker[Type_projectmedewerker],Tbl.Typemedewerker[Kostensoort],"",,)</f>
        <v>0</v>
      </c>
      <c r="D45" s="92"/>
      <c r="E45" s="105"/>
      <c r="F45" s="106"/>
      <c r="G45" s="107"/>
      <c r="H45" s="108"/>
      <c r="I45" s="112" t="str">
        <f>Tbl.Uurtarief[[#This Row],[Uurtarief
zonder
VKO]]</f>
        <v/>
      </c>
      <c r="J45" s="109" t="str">
        <f>IF(Tbl.Uurtarief[[#This Row],[Type projectmedewerker]]=Lijsten!$O$3,Lijsten!$P$3,"")</f>
        <v/>
      </c>
      <c r="K45" s="110"/>
      <c r="L45" s="110"/>
      <c r="M45" s="9">
        <f>MAX(Tbl.Uurtarief[[#This Row],[Uurtarief
loondienst]:[Uurtarief
Externe
inhuur]])</f>
        <v>0</v>
      </c>
      <c r="N45" s="9" t="str">
        <f>IFERROR(((Tbl.Uurtarief[[#This Row],[Brutojaarloon
(excl.vakantiegeld)]]+Tbl.Uurtarief[[#This Row],[Niet prestatie-gebonden uitkering]])*(1+Lijsten!$T$2))*(1+Lijsten!$T$3)/(Tbl.Uurtarief[[#This Row],[Werkweek
o.b.v.
fulltime]]/Lijsten!$T$5)/Lijsten!$T$4*Tbl.Uurtarief[[#This Row],[Deeltijd-
factor]],"")</f>
        <v/>
      </c>
      <c r="O45" s="194"/>
      <c r="P45" s="31"/>
    </row>
    <row r="46" spans="2:16" x14ac:dyDescent="0.35">
      <c r="B46" s="76"/>
      <c r="C46" s="189">
        <f>_xlfn.XLOOKUP(Tbl.Uurtarief[[#This Row],[Type projectmedewerker]],Tbl.Typemedewerker[Type_projectmedewerker],Tbl.Typemedewerker[Kostensoort],"",,)</f>
        <v>0</v>
      </c>
      <c r="D46" s="92"/>
      <c r="E46" s="105"/>
      <c r="F46" s="106"/>
      <c r="G46" s="107"/>
      <c r="H46" s="108"/>
      <c r="I46" s="112" t="str">
        <f>Tbl.Uurtarief[[#This Row],[Uurtarief
zonder
VKO]]</f>
        <v/>
      </c>
      <c r="J46" s="109" t="str">
        <f>IF(Tbl.Uurtarief[[#This Row],[Type projectmedewerker]]=Lijsten!$O$3,Lijsten!$P$3,"")</f>
        <v/>
      </c>
      <c r="K46" s="110"/>
      <c r="L46" s="110"/>
      <c r="M46" s="9">
        <f>MAX(Tbl.Uurtarief[[#This Row],[Uurtarief
loondienst]:[Uurtarief
Externe
inhuur]])</f>
        <v>0</v>
      </c>
      <c r="N46" s="9" t="str">
        <f>IFERROR(((Tbl.Uurtarief[[#This Row],[Brutojaarloon
(excl.vakantiegeld)]]+Tbl.Uurtarief[[#This Row],[Niet prestatie-gebonden uitkering]])*(1+Lijsten!$T$2))*(1+Lijsten!$T$3)/(Tbl.Uurtarief[[#This Row],[Werkweek
o.b.v.
fulltime]]/Lijsten!$T$5)/Lijsten!$T$4*Tbl.Uurtarief[[#This Row],[Deeltijd-
factor]],"")</f>
        <v/>
      </c>
      <c r="O46" s="194"/>
      <c r="P46" s="31"/>
    </row>
    <row r="47" spans="2:16" x14ac:dyDescent="0.35">
      <c r="B47" s="76"/>
      <c r="C47" s="189">
        <f>_xlfn.XLOOKUP(Tbl.Uurtarief[[#This Row],[Type projectmedewerker]],Tbl.Typemedewerker[Type_projectmedewerker],Tbl.Typemedewerker[Kostensoort],"",,)</f>
        <v>0</v>
      </c>
      <c r="D47" s="92"/>
      <c r="E47" s="105"/>
      <c r="F47" s="106"/>
      <c r="G47" s="107"/>
      <c r="H47" s="108"/>
      <c r="I47" s="112" t="str">
        <f>Tbl.Uurtarief[[#This Row],[Uurtarief
zonder
VKO]]</f>
        <v/>
      </c>
      <c r="J47" s="109" t="str">
        <f>IF(Tbl.Uurtarief[[#This Row],[Type projectmedewerker]]=Lijsten!$O$3,Lijsten!$P$3,"")</f>
        <v/>
      </c>
      <c r="K47" s="110"/>
      <c r="L47" s="110"/>
      <c r="M47" s="9">
        <f>MAX(Tbl.Uurtarief[[#This Row],[Uurtarief
loondienst]:[Uurtarief
Externe
inhuur]])</f>
        <v>0</v>
      </c>
      <c r="N47" s="9" t="str">
        <f>IFERROR(((Tbl.Uurtarief[[#This Row],[Brutojaarloon
(excl.vakantiegeld)]]+Tbl.Uurtarief[[#This Row],[Niet prestatie-gebonden uitkering]])*(1+Lijsten!$T$2))*(1+Lijsten!$T$3)/(Tbl.Uurtarief[[#This Row],[Werkweek
o.b.v.
fulltime]]/Lijsten!$T$5)/Lijsten!$T$4*Tbl.Uurtarief[[#This Row],[Deeltijd-
factor]],"")</f>
        <v/>
      </c>
      <c r="O47" s="194"/>
      <c r="P47" s="31"/>
    </row>
    <row r="48" spans="2:16" x14ac:dyDescent="0.35">
      <c r="B48" s="76"/>
      <c r="C48" s="189">
        <f>_xlfn.XLOOKUP(Tbl.Uurtarief[[#This Row],[Type projectmedewerker]],Tbl.Typemedewerker[Type_projectmedewerker],Tbl.Typemedewerker[Kostensoort],"",,)</f>
        <v>0</v>
      </c>
      <c r="D48" s="92"/>
      <c r="E48" s="105"/>
      <c r="F48" s="106"/>
      <c r="G48" s="107"/>
      <c r="H48" s="108"/>
      <c r="I48" s="112" t="str">
        <f>Tbl.Uurtarief[[#This Row],[Uurtarief
zonder
VKO]]</f>
        <v/>
      </c>
      <c r="J48" s="109" t="str">
        <f>IF(Tbl.Uurtarief[[#This Row],[Type projectmedewerker]]=Lijsten!$O$3,Lijsten!$P$3,"")</f>
        <v/>
      </c>
      <c r="K48" s="110"/>
      <c r="L48" s="110"/>
      <c r="M48" s="9">
        <f>MAX(Tbl.Uurtarief[[#This Row],[Uurtarief
loondienst]:[Uurtarief
Externe
inhuur]])</f>
        <v>0</v>
      </c>
      <c r="N48" s="9" t="str">
        <f>IFERROR(((Tbl.Uurtarief[[#This Row],[Brutojaarloon
(excl.vakantiegeld)]]+Tbl.Uurtarief[[#This Row],[Niet prestatie-gebonden uitkering]])*(1+Lijsten!$T$2))*(1+Lijsten!$T$3)/(Tbl.Uurtarief[[#This Row],[Werkweek
o.b.v.
fulltime]]/Lijsten!$T$5)/Lijsten!$T$4*Tbl.Uurtarief[[#This Row],[Deeltijd-
factor]],"")</f>
        <v/>
      </c>
      <c r="O48" s="194"/>
      <c r="P48" s="31"/>
    </row>
    <row r="49" spans="2:16" x14ac:dyDescent="0.35">
      <c r="B49" s="76"/>
      <c r="C49" s="189">
        <f>_xlfn.XLOOKUP(Tbl.Uurtarief[[#This Row],[Type projectmedewerker]],Tbl.Typemedewerker[Type_projectmedewerker],Tbl.Typemedewerker[Kostensoort],"",,)</f>
        <v>0</v>
      </c>
      <c r="D49" s="92"/>
      <c r="E49" s="105"/>
      <c r="F49" s="106"/>
      <c r="G49" s="107"/>
      <c r="H49" s="108"/>
      <c r="I49" s="112" t="str">
        <f>Tbl.Uurtarief[[#This Row],[Uurtarief
zonder
VKO]]</f>
        <v/>
      </c>
      <c r="J49" s="109" t="str">
        <f>IF(Tbl.Uurtarief[[#This Row],[Type projectmedewerker]]=Lijsten!$O$3,Lijsten!$P$3,"")</f>
        <v/>
      </c>
      <c r="K49" s="110"/>
      <c r="L49" s="110"/>
      <c r="M49" s="9">
        <f>MAX(Tbl.Uurtarief[[#This Row],[Uurtarief
loondienst]:[Uurtarief
Externe
inhuur]])</f>
        <v>0</v>
      </c>
      <c r="N49" s="9" t="str">
        <f>IFERROR(((Tbl.Uurtarief[[#This Row],[Brutojaarloon
(excl.vakantiegeld)]]+Tbl.Uurtarief[[#This Row],[Niet prestatie-gebonden uitkering]])*(1+Lijsten!$T$2))*(1+Lijsten!$T$3)/(Tbl.Uurtarief[[#This Row],[Werkweek
o.b.v.
fulltime]]/Lijsten!$T$5)/Lijsten!$T$4*Tbl.Uurtarief[[#This Row],[Deeltijd-
factor]],"")</f>
        <v/>
      </c>
      <c r="O49" s="194"/>
      <c r="P49" s="31"/>
    </row>
    <row r="50" spans="2:16" x14ac:dyDescent="0.35">
      <c r="B50" s="76"/>
      <c r="C50" s="189">
        <f>_xlfn.XLOOKUP(Tbl.Uurtarief[[#This Row],[Type projectmedewerker]],Tbl.Typemedewerker[Type_projectmedewerker],Tbl.Typemedewerker[Kostensoort],"",,)</f>
        <v>0</v>
      </c>
      <c r="D50" s="92"/>
      <c r="E50" s="105"/>
      <c r="F50" s="106"/>
      <c r="G50" s="107"/>
      <c r="H50" s="108"/>
      <c r="I50" s="112" t="str">
        <f>Tbl.Uurtarief[[#This Row],[Uurtarief
zonder
VKO]]</f>
        <v/>
      </c>
      <c r="J50" s="109" t="str">
        <f>IF(Tbl.Uurtarief[[#This Row],[Type projectmedewerker]]=Lijsten!$O$3,Lijsten!$P$3,"")</f>
        <v/>
      </c>
      <c r="K50" s="110"/>
      <c r="L50" s="110"/>
      <c r="M50" s="9">
        <f>MAX(Tbl.Uurtarief[[#This Row],[Uurtarief
loondienst]:[Uurtarief
Externe
inhuur]])</f>
        <v>0</v>
      </c>
      <c r="N50" s="9" t="str">
        <f>IFERROR(((Tbl.Uurtarief[[#This Row],[Brutojaarloon
(excl.vakantiegeld)]]+Tbl.Uurtarief[[#This Row],[Niet prestatie-gebonden uitkering]])*(1+Lijsten!$T$2))*(1+Lijsten!$T$3)/(Tbl.Uurtarief[[#This Row],[Werkweek
o.b.v.
fulltime]]/Lijsten!$T$5)/Lijsten!$T$4*Tbl.Uurtarief[[#This Row],[Deeltijd-
factor]],"")</f>
        <v/>
      </c>
      <c r="O50" s="194"/>
      <c r="P50" s="31"/>
    </row>
    <row r="51" spans="2:16" x14ac:dyDescent="0.35">
      <c r="B51" s="76"/>
      <c r="C51" s="189">
        <f>_xlfn.XLOOKUP(Tbl.Uurtarief[[#This Row],[Type projectmedewerker]],Tbl.Typemedewerker[Type_projectmedewerker],Tbl.Typemedewerker[Kostensoort],"",,)</f>
        <v>0</v>
      </c>
      <c r="D51" s="92"/>
      <c r="E51" s="105"/>
      <c r="F51" s="106"/>
      <c r="G51" s="107"/>
      <c r="H51" s="108"/>
      <c r="I51" s="112" t="str">
        <f>Tbl.Uurtarief[[#This Row],[Uurtarief
zonder
VKO]]</f>
        <v/>
      </c>
      <c r="J51" s="109" t="str">
        <f>IF(Tbl.Uurtarief[[#This Row],[Type projectmedewerker]]=Lijsten!$O$3,Lijsten!$P$3,"")</f>
        <v/>
      </c>
      <c r="K51" s="110"/>
      <c r="L51" s="110"/>
      <c r="M51" s="9">
        <f>MAX(Tbl.Uurtarief[[#This Row],[Uurtarief
loondienst]:[Uurtarief
Externe
inhuur]])</f>
        <v>0</v>
      </c>
      <c r="N51" s="9" t="str">
        <f>IFERROR(((Tbl.Uurtarief[[#This Row],[Brutojaarloon
(excl.vakantiegeld)]]+Tbl.Uurtarief[[#This Row],[Niet prestatie-gebonden uitkering]])*(1+Lijsten!$T$2))*(1+Lijsten!$T$3)/(Tbl.Uurtarief[[#This Row],[Werkweek
o.b.v.
fulltime]]/Lijsten!$T$5)/Lijsten!$T$4*Tbl.Uurtarief[[#This Row],[Deeltijd-
factor]],"")</f>
        <v/>
      </c>
      <c r="O51" s="194"/>
      <c r="P51" s="31"/>
    </row>
    <row r="52" spans="2:16" x14ac:dyDescent="0.35">
      <c r="B52" s="76"/>
      <c r="C52" s="189">
        <f>_xlfn.XLOOKUP(Tbl.Uurtarief[[#This Row],[Type projectmedewerker]],Tbl.Typemedewerker[Type_projectmedewerker],Tbl.Typemedewerker[Kostensoort],"",,)</f>
        <v>0</v>
      </c>
      <c r="D52" s="92"/>
      <c r="E52" s="105"/>
      <c r="F52" s="106"/>
      <c r="G52" s="107"/>
      <c r="H52" s="108"/>
      <c r="I52" s="112" t="str">
        <f>Tbl.Uurtarief[[#This Row],[Uurtarief
zonder
VKO]]</f>
        <v/>
      </c>
      <c r="J52" s="109" t="str">
        <f>IF(Tbl.Uurtarief[[#This Row],[Type projectmedewerker]]=Lijsten!$O$3,Lijsten!$P$3,"")</f>
        <v/>
      </c>
      <c r="K52" s="110"/>
      <c r="L52" s="110"/>
      <c r="M52" s="9">
        <f>MAX(Tbl.Uurtarief[[#This Row],[Uurtarief
loondienst]:[Uurtarief
Externe
inhuur]])</f>
        <v>0</v>
      </c>
      <c r="N52" s="9" t="str">
        <f>IFERROR(((Tbl.Uurtarief[[#This Row],[Brutojaarloon
(excl.vakantiegeld)]]+Tbl.Uurtarief[[#This Row],[Niet prestatie-gebonden uitkering]])*(1+Lijsten!$T$2))*(1+Lijsten!$T$3)/(Tbl.Uurtarief[[#This Row],[Werkweek
o.b.v.
fulltime]]/Lijsten!$T$5)/Lijsten!$T$4*Tbl.Uurtarief[[#This Row],[Deeltijd-
factor]],"")</f>
        <v/>
      </c>
      <c r="O52" s="194"/>
      <c r="P52" s="31"/>
    </row>
    <row r="53" spans="2:16" x14ac:dyDescent="0.35">
      <c r="B53" s="76"/>
      <c r="C53" s="189">
        <f>_xlfn.XLOOKUP(Tbl.Uurtarief[[#This Row],[Type projectmedewerker]],Tbl.Typemedewerker[Type_projectmedewerker],Tbl.Typemedewerker[Kostensoort],"",,)</f>
        <v>0</v>
      </c>
      <c r="D53" s="92"/>
      <c r="E53" s="105"/>
      <c r="F53" s="106"/>
      <c r="G53" s="107"/>
      <c r="H53" s="108"/>
      <c r="I53" s="112" t="str">
        <f>Tbl.Uurtarief[[#This Row],[Uurtarief
zonder
VKO]]</f>
        <v/>
      </c>
      <c r="J53" s="109" t="str">
        <f>IF(Tbl.Uurtarief[[#This Row],[Type projectmedewerker]]=Lijsten!$O$3,Lijsten!$P$3,"")</f>
        <v/>
      </c>
      <c r="K53" s="110"/>
      <c r="L53" s="110"/>
      <c r="M53" s="9">
        <f>MAX(Tbl.Uurtarief[[#This Row],[Uurtarief
loondienst]:[Uurtarief
Externe
inhuur]])</f>
        <v>0</v>
      </c>
      <c r="N53" s="9" t="str">
        <f>IFERROR(((Tbl.Uurtarief[[#This Row],[Brutojaarloon
(excl.vakantiegeld)]]+Tbl.Uurtarief[[#This Row],[Niet prestatie-gebonden uitkering]])*(1+Lijsten!$T$2))*(1+Lijsten!$T$3)/(Tbl.Uurtarief[[#This Row],[Werkweek
o.b.v.
fulltime]]/Lijsten!$T$5)/Lijsten!$T$4*Tbl.Uurtarief[[#This Row],[Deeltijd-
factor]],"")</f>
        <v/>
      </c>
      <c r="O53" s="194"/>
      <c r="P53" s="31"/>
    </row>
    <row r="54" spans="2:16" x14ac:dyDescent="0.35">
      <c r="B54" s="76"/>
      <c r="C54" s="189">
        <f>_xlfn.XLOOKUP(Tbl.Uurtarief[[#This Row],[Type projectmedewerker]],Tbl.Typemedewerker[Type_projectmedewerker],Tbl.Typemedewerker[Kostensoort],"",,)</f>
        <v>0</v>
      </c>
      <c r="D54" s="92"/>
      <c r="E54" s="105"/>
      <c r="F54" s="106"/>
      <c r="G54" s="107"/>
      <c r="H54" s="108"/>
      <c r="I54" s="112" t="str">
        <f>Tbl.Uurtarief[[#This Row],[Uurtarief
zonder
VKO]]</f>
        <v/>
      </c>
      <c r="J54" s="109" t="str">
        <f>IF(Tbl.Uurtarief[[#This Row],[Type projectmedewerker]]=Lijsten!$O$3,Lijsten!$P$3,"")</f>
        <v/>
      </c>
      <c r="K54" s="110"/>
      <c r="L54" s="110"/>
      <c r="M54" s="9">
        <f>MAX(Tbl.Uurtarief[[#This Row],[Uurtarief
loondienst]:[Uurtarief
Externe
inhuur]])</f>
        <v>0</v>
      </c>
      <c r="N54" s="9" t="str">
        <f>IFERROR(((Tbl.Uurtarief[[#This Row],[Brutojaarloon
(excl.vakantiegeld)]]+Tbl.Uurtarief[[#This Row],[Niet prestatie-gebonden uitkering]])*(1+Lijsten!$T$2))*(1+Lijsten!$T$3)/(Tbl.Uurtarief[[#This Row],[Werkweek
o.b.v.
fulltime]]/Lijsten!$T$5)/Lijsten!$T$4*Tbl.Uurtarief[[#This Row],[Deeltijd-
factor]],"")</f>
        <v/>
      </c>
      <c r="O54" s="194"/>
      <c r="P54" s="31"/>
    </row>
    <row r="55" spans="2:16" x14ac:dyDescent="0.35">
      <c r="B55" s="76"/>
      <c r="C55" s="189">
        <f>_xlfn.XLOOKUP(Tbl.Uurtarief[[#This Row],[Type projectmedewerker]],Tbl.Typemedewerker[Type_projectmedewerker],Tbl.Typemedewerker[Kostensoort],"",,)</f>
        <v>0</v>
      </c>
      <c r="D55" s="92"/>
      <c r="E55" s="105"/>
      <c r="F55" s="106"/>
      <c r="G55" s="107"/>
      <c r="H55" s="108"/>
      <c r="I55" s="112" t="str">
        <f>Tbl.Uurtarief[[#This Row],[Uurtarief
zonder
VKO]]</f>
        <v/>
      </c>
      <c r="J55" s="109" t="str">
        <f>IF(Tbl.Uurtarief[[#This Row],[Type projectmedewerker]]=Lijsten!$O$3,Lijsten!$P$3,"")</f>
        <v/>
      </c>
      <c r="K55" s="110"/>
      <c r="L55" s="110"/>
      <c r="M55" s="9">
        <f>MAX(Tbl.Uurtarief[[#This Row],[Uurtarief
loondienst]:[Uurtarief
Externe
inhuur]])</f>
        <v>0</v>
      </c>
      <c r="N55" s="9" t="str">
        <f>IFERROR(((Tbl.Uurtarief[[#This Row],[Brutojaarloon
(excl.vakantiegeld)]]+Tbl.Uurtarief[[#This Row],[Niet prestatie-gebonden uitkering]])*(1+Lijsten!$T$2))*(1+Lijsten!$T$3)/(Tbl.Uurtarief[[#This Row],[Werkweek
o.b.v.
fulltime]]/Lijsten!$T$5)/Lijsten!$T$4*Tbl.Uurtarief[[#This Row],[Deeltijd-
factor]],"")</f>
        <v/>
      </c>
      <c r="O55" s="194"/>
      <c r="P55" s="31"/>
    </row>
    <row r="56" spans="2:16" x14ac:dyDescent="0.35">
      <c r="B56" s="76"/>
      <c r="C56" s="189">
        <f>_xlfn.XLOOKUP(Tbl.Uurtarief[[#This Row],[Type projectmedewerker]],Tbl.Typemedewerker[Type_projectmedewerker],Tbl.Typemedewerker[Kostensoort],"",,)</f>
        <v>0</v>
      </c>
      <c r="D56" s="92"/>
      <c r="E56" s="105"/>
      <c r="F56" s="106"/>
      <c r="G56" s="107"/>
      <c r="H56" s="108"/>
      <c r="I56" s="112" t="str">
        <f>Tbl.Uurtarief[[#This Row],[Uurtarief
zonder
VKO]]</f>
        <v/>
      </c>
      <c r="J56" s="109" t="str">
        <f>IF(Tbl.Uurtarief[[#This Row],[Type projectmedewerker]]=Lijsten!$O$3,Lijsten!$P$3,"")</f>
        <v/>
      </c>
      <c r="K56" s="110"/>
      <c r="L56" s="110"/>
      <c r="M56" s="9">
        <f>MAX(Tbl.Uurtarief[[#This Row],[Uurtarief
loondienst]:[Uurtarief
Externe
inhuur]])</f>
        <v>0</v>
      </c>
      <c r="N56" s="9" t="str">
        <f>IFERROR(((Tbl.Uurtarief[[#This Row],[Brutojaarloon
(excl.vakantiegeld)]]+Tbl.Uurtarief[[#This Row],[Niet prestatie-gebonden uitkering]])*(1+Lijsten!$T$2))*(1+Lijsten!$T$3)/(Tbl.Uurtarief[[#This Row],[Werkweek
o.b.v.
fulltime]]/Lijsten!$T$5)/Lijsten!$T$4*Tbl.Uurtarief[[#This Row],[Deeltijd-
factor]],"")</f>
        <v/>
      </c>
      <c r="O56" s="194"/>
      <c r="P56" s="31"/>
    </row>
    <row r="57" spans="2:16" x14ac:dyDescent="0.35">
      <c r="B57" s="76"/>
      <c r="C57" s="189">
        <f>_xlfn.XLOOKUP(Tbl.Uurtarief[[#This Row],[Type projectmedewerker]],Tbl.Typemedewerker[Type_projectmedewerker],Tbl.Typemedewerker[Kostensoort],"",,)</f>
        <v>0</v>
      </c>
      <c r="D57" s="92"/>
      <c r="E57" s="105"/>
      <c r="F57" s="106"/>
      <c r="G57" s="107"/>
      <c r="H57" s="108"/>
      <c r="I57" s="112" t="str">
        <f>Tbl.Uurtarief[[#This Row],[Uurtarief
zonder
VKO]]</f>
        <v/>
      </c>
      <c r="J57" s="109" t="str">
        <f>IF(Tbl.Uurtarief[[#This Row],[Type projectmedewerker]]=Lijsten!$O$3,Lijsten!$P$3,"")</f>
        <v/>
      </c>
      <c r="K57" s="110"/>
      <c r="L57" s="110"/>
      <c r="M57" s="9">
        <f>MAX(Tbl.Uurtarief[[#This Row],[Uurtarief
loondienst]:[Uurtarief
Externe
inhuur]])</f>
        <v>0</v>
      </c>
      <c r="N57" s="9" t="str">
        <f>IFERROR(((Tbl.Uurtarief[[#This Row],[Brutojaarloon
(excl.vakantiegeld)]]+Tbl.Uurtarief[[#This Row],[Niet prestatie-gebonden uitkering]])*(1+Lijsten!$T$2))*(1+Lijsten!$T$3)/(Tbl.Uurtarief[[#This Row],[Werkweek
o.b.v.
fulltime]]/Lijsten!$T$5)/Lijsten!$T$4*Tbl.Uurtarief[[#This Row],[Deeltijd-
factor]],"")</f>
        <v/>
      </c>
      <c r="O57" s="194"/>
      <c r="P57" s="31"/>
    </row>
    <row r="58" spans="2:16" x14ac:dyDescent="0.35">
      <c r="B58" s="76"/>
      <c r="C58" s="189">
        <f>_xlfn.XLOOKUP(Tbl.Uurtarief[[#This Row],[Type projectmedewerker]],Tbl.Typemedewerker[Type_projectmedewerker],Tbl.Typemedewerker[Kostensoort],"",,)</f>
        <v>0</v>
      </c>
      <c r="D58" s="92"/>
      <c r="E58" s="105"/>
      <c r="F58" s="106"/>
      <c r="G58" s="107"/>
      <c r="H58" s="108"/>
      <c r="I58" s="112" t="str">
        <f>Tbl.Uurtarief[[#This Row],[Uurtarief
zonder
VKO]]</f>
        <v/>
      </c>
      <c r="J58" s="109" t="str">
        <f>IF(Tbl.Uurtarief[[#This Row],[Type projectmedewerker]]=Lijsten!$O$3,Lijsten!$P$3,"")</f>
        <v/>
      </c>
      <c r="K58" s="110"/>
      <c r="L58" s="110"/>
      <c r="M58" s="9">
        <f>MAX(Tbl.Uurtarief[[#This Row],[Uurtarief
loondienst]:[Uurtarief
Externe
inhuur]])</f>
        <v>0</v>
      </c>
      <c r="N58" s="9" t="str">
        <f>IFERROR(((Tbl.Uurtarief[[#This Row],[Brutojaarloon
(excl.vakantiegeld)]]+Tbl.Uurtarief[[#This Row],[Niet prestatie-gebonden uitkering]])*(1+Lijsten!$T$2))*(1+Lijsten!$T$3)/(Tbl.Uurtarief[[#This Row],[Werkweek
o.b.v.
fulltime]]/Lijsten!$T$5)/Lijsten!$T$4*Tbl.Uurtarief[[#This Row],[Deeltijd-
factor]],"")</f>
        <v/>
      </c>
      <c r="O58" s="194"/>
      <c r="P58" s="31"/>
    </row>
  </sheetData>
  <sheetProtection selectLockedCells="1"/>
  <conditionalFormatting sqref="D9:D58">
    <cfRule type="duplicateValues" dxfId="12" priority="1"/>
  </conditionalFormatting>
  <dataValidations count="5">
    <dataValidation type="list" showInputMessage="1" showErrorMessage="1" errorTitle="Maak een keuze uit de lijst!" error="Klik op Annuleren._x000a_Klik daarna op het pijltje naast de cel." promptTitle="Maak een keuze uit de lijst." prompt="Klik op het pijltje naast de cel." sqref="B9:B58" xr:uid="{BF3F722D-A614-4831-87DA-1BACAA2AAF9D}">
      <formula1>Lijst_Typeprojectmedewerker</formula1>
    </dataValidation>
    <dataValidation type="decimal" operator="lessThan" allowBlank="1" showInputMessage="1" showErrorMessage="1" sqref="E9:E58" xr:uid="{FF8B05FD-6836-4E33-AA4D-99E25ED794E0}">
      <formula1>99</formula1>
    </dataValidation>
    <dataValidation type="decimal" allowBlank="1" showInputMessage="1" showErrorMessage="1" sqref="F10:F58" xr:uid="{E0668138-A39B-4401-B8A2-ED935149EE29}">
      <formula1>0</formula1>
      <formula2>1</formula2>
    </dataValidation>
    <dataValidation type="decimal" allowBlank="1" showInputMessage="1" showErrorMessage="1" sqref="F9" xr:uid="{FD17300A-11EB-486E-91D7-FEE281315D65}">
      <formula1>0</formula1>
      <formula2>1.5</formula2>
    </dataValidation>
    <dataValidation allowBlank="1" showInputMessage="1" showErrorMessage="1" promptTitle="Medewerker." prompt="Vul de naam en/of functie van de medewerker in._x000a__x000a_Let op!_x000a_Geef iedere medewerker of functie een unieke naam. _x000a_Dubbele namen worden rood aangegeven." sqref="D9" xr:uid="{59DD9698-D617-4708-969F-5458C3E3DF15}"/>
  </dataValidations>
  <hyperlinks>
    <hyperlink ref="G3" location="Kosten!B9" tooltip="Ga naar werkblad Kosten" display="Kosten" xr:uid="{C4700482-5979-416A-83B3-86BCBD4D0139}"/>
  </hyperlinks>
  <pageMargins left="0.7" right="0.7" top="0.75" bottom="0.75" header="0.3" footer="0.3"/>
  <drawing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 id="{5C516091-74EC-4249-BD08-594225FD5FA4}">
            <xm:f>IF($B9=Lijsten!$O$2,TRUE,FALSE)</xm:f>
            <x14:dxf>
              <fill>
                <patternFill>
                  <bgColor theme="9" tint="0.79998168889431442"/>
                </patternFill>
              </fill>
            </x14:dxf>
          </x14:cfRule>
          <xm:sqref>E9:H58</xm:sqref>
        </x14:conditionalFormatting>
        <x14:conditionalFormatting xmlns:xm="http://schemas.microsoft.com/office/excel/2006/main">
          <x14:cfRule type="expression" priority="4" id="{78EA2B73-CBD0-4EBD-9924-D22637459D97}">
            <xm:f>IF($B9=Lijsten!$O$2,TRUE,FALSE)</xm:f>
            <x14:dxf>
              <fill>
                <patternFill patternType="none">
                  <bgColor auto="1"/>
                </patternFill>
              </fill>
            </x14:dxf>
          </x14:cfRule>
          <xm:sqref>I9:I58</xm:sqref>
        </x14:conditionalFormatting>
        <x14:conditionalFormatting xmlns:xm="http://schemas.microsoft.com/office/excel/2006/main">
          <x14:cfRule type="expression" priority="6" id="{29168DE2-6136-40F5-9996-06945799D7A1}">
            <xm:f>IF($B9=Lijsten!$O$3,TRUE,FALSE)</xm:f>
            <x14:dxf>
              <fill>
                <patternFill>
                  <bgColor theme="0"/>
                </patternFill>
              </fill>
            </x14:dxf>
          </x14:cfRule>
          <xm:sqref>J9:J58</xm:sqref>
        </x14:conditionalFormatting>
        <x14:conditionalFormatting xmlns:xm="http://schemas.microsoft.com/office/excel/2006/main">
          <x14:cfRule type="expression" priority="30" id="{C8746412-0B1C-42C4-888D-252A7D802CD9}">
            <xm:f>IF($B9=Lijsten!$O$4,TRUE,FALSE)</xm:f>
            <x14:dxf>
              <fill>
                <patternFill>
                  <bgColor theme="9" tint="0.79998168889431442"/>
                </patternFill>
              </fill>
            </x14:dxf>
          </x14:cfRule>
          <xm:sqref>K9:K58</xm:sqref>
        </x14:conditionalFormatting>
        <x14:conditionalFormatting xmlns:xm="http://schemas.microsoft.com/office/excel/2006/main">
          <x14:cfRule type="expression" priority="31" id="{5B1DC833-0257-4D58-A0B8-DADDD2F0A58D}">
            <xm:f>IF($B9=Lijsten!$O$5,TRUE,FALSE)</xm:f>
            <x14:dxf>
              <fill>
                <patternFill>
                  <bgColor theme="9" tint="0.79998168889431442"/>
                </patternFill>
              </fill>
            </x14:dxf>
          </x14:cfRule>
          <xm:sqref>L9:L58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4F6AD-C43B-440C-B6E7-F3E154D98C85}">
  <sheetPr codeName="Blad4">
    <tabColor rgb="FF697DBB"/>
  </sheetPr>
  <dimension ref="A1:WYB259"/>
  <sheetViews>
    <sheetView showGridLines="0" zoomScaleNormal="100" workbookViewId="0">
      <pane xSplit="3" ySplit="8" topLeftCell="D9" activePane="bottomRight" state="frozen"/>
      <selection pane="topRight" activeCell="D1" sqref="D1"/>
      <selection pane="bottomLeft" activeCell="A9" sqref="A9"/>
      <selection pane="bottomRight" activeCell="D9" sqref="D9"/>
    </sheetView>
  </sheetViews>
  <sheetFormatPr defaultColWidth="0" defaultRowHeight="14.4" zeroHeight="1" x14ac:dyDescent="0.35"/>
  <cols>
    <col min="1" max="1" width="2.6640625" style="31" customWidth="1"/>
    <col min="2" max="2" width="30.6640625" style="3" customWidth="1"/>
    <col min="3" max="3" width="50.6640625" style="3" customWidth="1"/>
    <col min="4" max="4" width="20.6640625" style="3" customWidth="1"/>
    <col min="5" max="5" width="10.6640625" style="3" customWidth="1"/>
    <col min="6" max="6" width="15.6640625" style="3" customWidth="1"/>
    <col min="7" max="7" width="22.6640625" style="3" hidden="1" customWidth="1"/>
    <col min="8" max="8" width="10.6640625" style="4" customWidth="1"/>
    <col min="9" max="9" width="20.6640625" style="3" customWidth="1"/>
    <col min="10" max="10" width="22.6640625" style="3" hidden="1" customWidth="1"/>
    <col min="11" max="11" width="22.6640625" style="3" customWidth="1"/>
    <col min="12" max="12" width="20.6640625" style="4" customWidth="1"/>
    <col min="13" max="13" width="60.6640625" style="4" customWidth="1"/>
    <col min="14" max="147" width="8.6640625" style="3" hidden="1" customWidth="1"/>
    <col min="148" max="148" width="10.6640625" style="3" hidden="1" customWidth="1"/>
    <col min="149" max="149" width="2.6640625" style="31" customWidth="1"/>
    <col min="150" max="16200" width="8.88671875" style="3" hidden="1"/>
    <col min="16201" max="16384" width="2.6640625" style="3" hidden="1"/>
  </cols>
  <sheetData>
    <row r="1" spans="2:148" x14ac:dyDescent="0.35">
      <c r="B1" s="31"/>
      <c r="C1" s="31"/>
      <c r="D1" s="31"/>
      <c r="E1" s="31"/>
      <c r="F1" s="31"/>
      <c r="G1" s="31"/>
      <c r="H1" s="32"/>
      <c r="I1" s="31"/>
      <c r="J1" s="31"/>
      <c r="K1" s="31"/>
      <c r="L1" s="32"/>
      <c r="M1" s="32"/>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row>
    <row r="2" spans="2:148" ht="16.2" x14ac:dyDescent="0.35">
      <c r="B2" s="2" t="str">
        <f>Aanvrager!B2</f>
        <v>Project</v>
      </c>
      <c r="E2" s="7" t="s">
        <v>281</v>
      </c>
      <c r="H2" s="158" t="s">
        <v>254</v>
      </c>
      <c r="K2" s="7" t="s">
        <v>265</v>
      </c>
    </row>
    <row r="3" spans="2:148" ht="15" x14ac:dyDescent="0.35">
      <c r="B3" s="5" t="str">
        <f>Aanvrager!B3</f>
        <v>Projectnaam</v>
      </c>
      <c r="C3" s="6">
        <f>Aanvrager!C3</f>
        <v>0</v>
      </c>
      <c r="E3" s="28" t="s">
        <v>45</v>
      </c>
      <c r="H3" s="159" t="s">
        <v>263</v>
      </c>
      <c r="K3" s="28" t="s">
        <v>44</v>
      </c>
    </row>
    <row r="4" spans="2:148" x14ac:dyDescent="0.35">
      <c r="B4" s="5" t="str">
        <f>Aanvrager!B4</f>
        <v>Projectlocatie</v>
      </c>
      <c r="C4" s="3">
        <f>Aanvrager!C4</f>
        <v>0</v>
      </c>
      <c r="H4" s="160" t="s">
        <v>30</v>
      </c>
    </row>
    <row r="5" spans="2:148" x14ac:dyDescent="0.35">
      <c r="B5" s="5" t="str">
        <f>Aanvrager!B5</f>
        <v>Aanvrager</v>
      </c>
      <c r="C5" s="3">
        <f>Aanvrager!C5</f>
        <v>0</v>
      </c>
      <c r="H5" s="160" t="s">
        <v>51</v>
      </c>
      <c r="K5" s="123" t="s">
        <v>228</v>
      </c>
      <c r="O5" s="35"/>
      <c r="P5" s="19"/>
      <c r="Q5" s="19"/>
      <c r="R5" s="19"/>
      <c r="S5" s="19"/>
      <c r="T5" s="19"/>
    </row>
    <row r="6" spans="2:148" x14ac:dyDescent="0.35">
      <c r="D6" s="206" t="s">
        <v>292</v>
      </c>
      <c r="E6" s="206"/>
      <c r="F6" s="206"/>
      <c r="G6" s="206"/>
      <c r="H6" s="206"/>
      <c r="I6" s="206"/>
      <c r="K6" s="191" t="str" cm="1">
        <f t="array" ref="K6">IF(Tbl.Projectpartners[[BTW ]]="Nee","Begrote kosten (ex.btw)","Begrote kosten (incl.btw)")</f>
        <v>Begrote kosten (incl.btw)</v>
      </c>
      <c r="O6" s="120"/>
      <c r="T6" s="121"/>
    </row>
    <row r="7" spans="2:148" ht="16.2" x14ac:dyDescent="0.35">
      <c r="B7" s="2" t="s">
        <v>52</v>
      </c>
      <c r="D7" s="176" t="s">
        <v>284</v>
      </c>
      <c r="E7" s="176"/>
      <c r="F7" s="176"/>
      <c r="H7" s="173" t="s">
        <v>285</v>
      </c>
      <c r="I7" s="173"/>
      <c r="K7" s="183">
        <f>SUM(Tbl.Kosten[Totaal kosten])</f>
        <v>0</v>
      </c>
      <c r="N7" s="28"/>
      <c r="P7" s="16" t="s">
        <v>31</v>
      </c>
      <c r="Q7" s="16" t="s">
        <v>32</v>
      </c>
      <c r="R7" s="16" t="s">
        <v>34</v>
      </c>
      <c r="S7" s="16" t="s">
        <v>53</v>
      </c>
      <c r="T7" s="16" t="s">
        <v>54</v>
      </c>
      <c r="U7" s="16" t="s">
        <v>55</v>
      </c>
      <c r="V7" s="16" t="s">
        <v>56</v>
      </c>
      <c r="W7" s="16" t="s">
        <v>57</v>
      </c>
      <c r="X7" s="16" t="s">
        <v>58</v>
      </c>
      <c r="Y7" s="16" t="s">
        <v>59</v>
      </c>
      <c r="AA7" s="16" t="s">
        <v>169</v>
      </c>
      <c r="AB7" s="16" t="s">
        <v>170</v>
      </c>
      <c r="AC7" s="16" t="s">
        <v>171</v>
      </c>
      <c r="AD7" s="16" t="s">
        <v>172</v>
      </c>
      <c r="AE7" s="16" t="s">
        <v>173</v>
      </c>
      <c r="AF7" s="16" t="s">
        <v>174</v>
      </c>
      <c r="AG7" s="16" t="s">
        <v>175</v>
      </c>
      <c r="AH7" s="16" t="s">
        <v>176</v>
      </c>
      <c r="AI7" s="16" t="s">
        <v>177</v>
      </c>
      <c r="AJ7" s="16" t="s">
        <v>178</v>
      </c>
      <c r="AK7" s="16" t="s">
        <v>179</v>
      </c>
      <c r="AL7" s="16" t="s">
        <v>180</v>
      </c>
      <c r="AM7" s="16" t="s">
        <v>181</v>
      </c>
      <c r="AN7" s="16" t="s">
        <v>182</v>
      </c>
      <c r="AO7" s="16" t="s">
        <v>183</v>
      </c>
      <c r="AP7" s="16" t="s">
        <v>184</v>
      </c>
      <c r="AQ7" s="16" t="s">
        <v>185</v>
      </c>
      <c r="AR7" s="16" t="s">
        <v>186</v>
      </c>
      <c r="AS7" s="16" t="s">
        <v>187</v>
      </c>
      <c r="AT7" s="16" t="s">
        <v>188</v>
      </c>
      <c r="AV7" s="3" t="s">
        <v>67</v>
      </c>
      <c r="AW7" s="3" t="s">
        <v>68</v>
      </c>
      <c r="AX7" s="3" t="s">
        <v>69</v>
      </c>
      <c r="AY7" s="3" t="s">
        <v>70</v>
      </c>
      <c r="AZ7" s="3" t="s">
        <v>71</v>
      </c>
      <c r="BA7" s="3" t="s">
        <v>72</v>
      </c>
      <c r="BB7" s="3" t="s">
        <v>73</v>
      </c>
      <c r="BC7" s="3" t="s">
        <v>74</v>
      </c>
      <c r="BD7" s="3" t="s">
        <v>75</v>
      </c>
      <c r="BE7" s="3" t="s">
        <v>76</v>
      </c>
      <c r="BF7" s="3" t="s">
        <v>77</v>
      </c>
      <c r="BG7" s="3" t="s">
        <v>78</v>
      </c>
      <c r="BH7" s="3" t="s">
        <v>79</v>
      </c>
      <c r="BI7" s="3" t="s">
        <v>80</v>
      </c>
      <c r="BJ7" s="3" t="s">
        <v>81</v>
      </c>
      <c r="BK7" s="3" t="s">
        <v>82</v>
      </c>
      <c r="BL7" s="3" t="s">
        <v>83</v>
      </c>
      <c r="BM7" s="3" t="s">
        <v>84</v>
      </c>
      <c r="BN7" s="3" t="s">
        <v>85</v>
      </c>
      <c r="BO7" s="3" t="s">
        <v>86</v>
      </c>
      <c r="BP7" s="3" t="s">
        <v>87</v>
      </c>
      <c r="BQ7" s="3" t="s">
        <v>88</v>
      </c>
      <c r="BR7" s="3" t="s">
        <v>89</v>
      </c>
      <c r="BS7" s="3" t="s">
        <v>90</v>
      </c>
      <c r="BT7" s="3" t="s">
        <v>91</v>
      </c>
      <c r="BU7" s="3" t="s">
        <v>92</v>
      </c>
      <c r="BV7" s="3" t="s">
        <v>93</v>
      </c>
      <c r="BW7" s="3" t="s">
        <v>94</v>
      </c>
      <c r="BX7" s="3" t="s">
        <v>95</v>
      </c>
      <c r="BY7" s="3" t="s">
        <v>96</v>
      </c>
      <c r="BZ7" s="3" t="s">
        <v>97</v>
      </c>
      <c r="CA7" s="3" t="s">
        <v>98</v>
      </c>
      <c r="CB7" s="3" t="s">
        <v>99</v>
      </c>
      <c r="CC7" s="3" t="s">
        <v>100</v>
      </c>
      <c r="CD7" s="3" t="s">
        <v>101</v>
      </c>
      <c r="CE7" s="3" t="s">
        <v>102</v>
      </c>
      <c r="CF7" s="3" t="s">
        <v>103</v>
      </c>
      <c r="CG7" s="3" t="s">
        <v>104</v>
      </c>
      <c r="CH7" s="3" t="s">
        <v>105</v>
      </c>
      <c r="CI7" s="3" t="s">
        <v>106</v>
      </c>
      <c r="CJ7" s="3" t="s">
        <v>107</v>
      </c>
      <c r="CK7" s="3" t="s">
        <v>108</v>
      </c>
      <c r="CL7" s="3" t="s">
        <v>109</v>
      </c>
      <c r="CM7" s="3" t="s">
        <v>110</v>
      </c>
      <c r="CN7" s="3" t="s">
        <v>111</v>
      </c>
      <c r="CO7" s="3" t="s">
        <v>112</v>
      </c>
      <c r="CP7" s="3" t="s">
        <v>113</v>
      </c>
      <c r="CQ7" s="3" t="s">
        <v>114</v>
      </c>
      <c r="CR7" s="3" t="s">
        <v>115</v>
      </c>
      <c r="CS7" s="3" t="s">
        <v>116</v>
      </c>
      <c r="CT7" s="3" t="s">
        <v>117</v>
      </c>
      <c r="CU7" s="3" t="s">
        <v>118</v>
      </c>
      <c r="CV7" s="3" t="s">
        <v>119</v>
      </c>
      <c r="CW7" s="3" t="s">
        <v>120</v>
      </c>
      <c r="CX7" s="3" t="s">
        <v>121</v>
      </c>
      <c r="CY7" s="3" t="s">
        <v>122</v>
      </c>
      <c r="CZ7" s="3" t="s">
        <v>123</v>
      </c>
      <c r="DA7" s="3" t="s">
        <v>124</v>
      </c>
      <c r="DB7" s="3" t="s">
        <v>125</v>
      </c>
      <c r="DC7" s="3" t="s">
        <v>126</v>
      </c>
      <c r="DD7" s="3" t="s">
        <v>127</v>
      </c>
      <c r="DE7" s="3" t="s">
        <v>128</v>
      </c>
      <c r="DF7" s="3" t="s">
        <v>129</v>
      </c>
      <c r="DG7" s="3" t="s">
        <v>130</v>
      </c>
      <c r="DH7" s="3" t="s">
        <v>131</v>
      </c>
      <c r="DI7" s="3" t="s">
        <v>132</v>
      </c>
      <c r="DJ7" s="3" t="s">
        <v>133</v>
      </c>
      <c r="DK7" s="3" t="s">
        <v>134</v>
      </c>
      <c r="DL7" s="3" t="s">
        <v>135</v>
      </c>
      <c r="DM7" s="3" t="s">
        <v>136</v>
      </c>
      <c r="DN7" s="3" t="s">
        <v>137</v>
      </c>
      <c r="DO7" s="3" t="s">
        <v>138</v>
      </c>
      <c r="DP7" s="3" t="s">
        <v>139</v>
      </c>
      <c r="DQ7" s="3" t="s">
        <v>140</v>
      </c>
      <c r="DR7" s="3" t="s">
        <v>141</v>
      </c>
      <c r="DS7" s="3" t="s">
        <v>142</v>
      </c>
      <c r="DT7" s="3" t="s">
        <v>143</v>
      </c>
      <c r="DU7" s="3" t="s">
        <v>144</v>
      </c>
      <c r="DV7" s="3" t="s">
        <v>145</v>
      </c>
      <c r="DW7" s="3" t="s">
        <v>146</v>
      </c>
      <c r="DX7" s="3" t="s">
        <v>147</v>
      </c>
      <c r="DY7" s="3" t="s">
        <v>148</v>
      </c>
      <c r="DZ7" s="3" t="s">
        <v>149</v>
      </c>
      <c r="EA7" s="3" t="s">
        <v>150</v>
      </c>
      <c r="EB7" s="3" t="s">
        <v>151</v>
      </c>
      <c r="EC7" s="3" t="s">
        <v>152</v>
      </c>
      <c r="ED7" s="3" t="s">
        <v>153</v>
      </c>
      <c r="EE7" s="3" t="s">
        <v>154</v>
      </c>
      <c r="EF7" s="3" t="s">
        <v>155</v>
      </c>
      <c r="EG7" s="3" t="s">
        <v>156</v>
      </c>
      <c r="EH7" s="3" t="s">
        <v>157</v>
      </c>
      <c r="EI7" s="3" t="s">
        <v>158</v>
      </c>
      <c r="EJ7" s="3" t="s">
        <v>159</v>
      </c>
      <c r="EK7" s="3" t="s">
        <v>160</v>
      </c>
      <c r="EL7" s="3" t="s">
        <v>161</v>
      </c>
      <c r="EM7" s="3" t="s">
        <v>162</v>
      </c>
      <c r="EN7" s="3" t="s">
        <v>163</v>
      </c>
      <c r="EO7" s="3" t="s">
        <v>164</v>
      </c>
      <c r="EP7" s="3" t="s">
        <v>165</v>
      </c>
      <c r="EQ7" s="3" t="s">
        <v>166</v>
      </c>
    </row>
    <row r="8" spans="2:148" ht="28.8" x14ac:dyDescent="0.35">
      <c r="B8" s="113" t="s">
        <v>276</v>
      </c>
      <c r="C8" s="113" t="s">
        <v>33</v>
      </c>
      <c r="D8" s="177" t="s">
        <v>280</v>
      </c>
      <c r="E8" s="178" t="s">
        <v>238</v>
      </c>
      <c r="F8" s="179" t="s">
        <v>35</v>
      </c>
      <c r="G8" s="96" t="s">
        <v>271</v>
      </c>
      <c r="H8" s="174" t="s">
        <v>278</v>
      </c>
      <c r="I8" s="175" t="s">
        <v>279</v>
      </c>
      <c r="J8" s="96" t="s">
        <v>233</v>
      </c>
      <c r="K8" s="125" t="s">
        <v>272</v>
      </c>
      <c r="L8" s="113" t="s">
        <v>277</v>
      </c>
      <c r="M8" s="198" t="s">
        <v>291</v>
      </c>
      <c r="N8" s="96" t="s">
        <v>7</v>
      </c>
      <c r="O8" s="3" t="s">
        <v>60</v>
      </c>
      <c r="P8" s="16" t="s">
        <v>31</v>
      </c>
      <c r="Q8" s="16" t="s">
        <v>32</v>
      </c>
      <c r="R8" s="16" t="s">
        <v>34</v>
      </c>
      <c r="S8" s="16" t="s">
        <v>53</v>
      </c>
      <c r="T8" s="16" t="s">
        <v>54</v>
      </c>
      <c r="U8" s="16" t="s">
        <v>55</v>
      </c>
      <c r="V8" s="16" t="s">
        <v>56</v>
      </c>
      <c r="W8" s="16" t="s">
        <v>57</v>
      </c>
      <c r="X8" s="16" t="s">
        <v>58</v>
      </c>
      <c r="Y8" s="16" t="s">
        <v>59</v>
      </c>
      <c r="Z8" s="16" t="s">
        <v>168</v>
      </c>
      <c r="AA8" s="16" t="s">
        <v>169</v>
      </c>
      <c r="AB8" s="16" t="s">
        <v>170</v>
      </c>
      <c r="AC8" s="16" t="s">
        <v>171</v>
      </c>
      <c r="AD8" s="16" t="s">
        <v>172</v>
      </c>
      <c r="AE8" s="16" t="s">
        <v>173</v>
      </c>
      <c r="AF8" s="16" t="s">
        <v>174</v>
      </c>
      <c r="AG8" s="16" t="s">
        <v>175</v>
      </c>
      <c r="AH8" s="16" t="s">
        <v>176</v>
      </c>
      <c r="AI8" s="16" t="s">
        <v>177</v>
      </c>
      <c r="AJ8" s="16" t="s">
        <v>178</v>
      </c>
      <c r="AK8" s="16" t="s">
        <v>179</v>
      </c>
      <c r="AL8" s="16" t="s">
        <v>180</v>
      </c>
      <c r="AM8" s="16" t="s">
        <v>181</v>
      </c>
      <c r="AN8" s="16" t="s">
        <v>182</v>
      </c>
      <c r="AO8" s="16" t="s">
        <v>183</v>
      </c>
      <c r="AP8" s="16" t="s">
        <v>184</v>
      </c>
      <c r="AQ8" s="16" t="s">
        <v>185</v>
      </c>
      <c r="AR8" s="16" t="s">
        <v>186</v>
      </c>
      <c r="AS8" s="16" t="s">
        <v>187</v>
      </c>
      <c r="AT8" s="16" t="s">
        <v>188</v>
      </c>
      <c r="AU8" s="127" t="s">
        <v>66</v>
      </c>
      <c r="AV8" s="96" t="s">
        <v>67</v>
      </c>
      <c r="AW8" s="96" t="s">
        <v>68</v>
      </c>
      <c r="AX8" s="96" t="s">
        <v>69</v>
      </c>
      <c r="AY8" s="96" t="s">
        <v>70</v>
      </c>
      <c r="AZ8" s="96" t="s">
        <v>71</v>
      </c>
      <c r="BA8" s="96" t="s">
        <v>72</v>
      </c>
      <c r="BB8" s="96" t="s">
        <v>73</v>
      </c>
      <c r="BC8" s="96" t="s">
        <v>74</v>
      </c>
      <c r="BD8" s="96" t="s">
        <v>75</v>
      </c>
      <c r="BE8" s="96" t="s">
        <v>76</v>
      </c>
      <c r="BF8" s="96" t="s">
        <v>77</v>
      </c>
      <c r="BG8" s="96" t="s">
        <v>78</v>
      </c>
      <c r="BH8" s="96" t="s">
        <v>79</v>
      </c>
      <c r="BI8" s="96" t="s">
        <v>80</v>
      </c>
      <c r="BJ8" s="96" t="s">
        <v>81</v>
      </c>
      <c r="BK8" s="96" t="s">
        <v>82</v>
      </c>
      <c r="BL8" s="96" t="s">
        <v>83</v>
      </c>
      <c r="BM8" s="96" t="s">
        <v>84</v>
      </c>
      <c r="BN8" s="96" t="s">
        <v>85</v>
      </c>
      <c r="BO8" s="96" t="s">
        <v>86</v>
      </c>
      <c r="BP8" s="96" t="s">
        <v>87</v>
      </c>
      <c r="BQ8" s="96" t="s">
        <v>88</v>
      </c>
      <c r="BR8" s="96" t="s">
        <v>89</v>
      </c>
      <c r="BS8" s="96" t="s">
        <v>90</v>
      </c>
      <c r="BT8" s="96" t="s">
        <v>91</v>
      </c>
      <c r="BU8" s="96" t="s">
        <v>92</v>
      </c>
      <c r="BV8" s="96" t="s">
        <v>93</v>
      </c>
      <c r="BW8" s="96" t="s">
        <v>94</v>
      </c>
      <c r="BX8" s="96" t="s">
        <v>95</v>
      </c>
      <c r="BY8" s="96" t="s">
        <v>96</v>
      </c>
      <c r="BZ8" s="96" t="s">
        <v>97</v>
      </c>
      <c r="CA8" s="96" t="s">
        <v>98</v>
      </c>
      <c r="CB8" s="96" t="s">
        <v>99</v>
      </c>
      <c r="CC8" s="96" t="s">
        <v>100</v>
      </c>
      <c r="CD8" s="96" t="s">
        <v>101</v>
      </c>
      <c r="CE8" s="96" t="s">
        <v>102</v>
      </c>
      <c r="CF8" s="96" t="s">
        <v>103</v>
      </c>
      <c r="CG8" s="96" t="s">
        <v>104</v>
      </c>
      <c r="CH8" s="96" t="s">
        <v>105</v>
      </c>
      <c r="CI8" s="96" t="s">
        <v>106</v>
      </c>
      <c r="CJ8" s="96" t="s">
        <v>107</v>
      </c>
      <c r="CK8" s="96" t="s">
        <v>108</v>
      </c>
      <c r="CL8" s="96" t="s">
        <v>109</v>
      </c>
      <c r="CM8" s="96" t="s">
        <v>110</v>
      </c>
      <c r="CN8" s="96" t="s">
        <v>111</v>
      </c>
      <c r="CO8" s="96" t="s">
        <v>112</v>
      </c>
      <c r="CP8" s="96" t="s">
        <v>113</v>
      </c>
      <c r="CQ8" s="96" t="s">
        <v>114</v>
      </c>
      <c r="CR8" s="96" t="s">
        <v>115</v>
      </c>
      <c r="CS8" s="96" t="s">
        <v>116</v>
      </c>
      <c r="CT8" s="96" t="s">
        <v>117</v>
      </c>
      <c r="CU8" s="96" t="s">
        <v>118</v>
      </c>
      <c r="CV8" s="96" t="s">
        <v>119</v>
      </c>
      <c r="CW8" s="96" t="s">
        <v>120</v>
      </c>
      <c r="CX8" s="96" t="s">
        <v>121</v>
      </c>
      <c r="CY8" s="96" t="s">
        <v>122</v>
      </c>
      <c r="CZ8" s="96" t="s">
        <v>123</v>
      </c>
      <c r="DA8" s="96" t="s">
        <v>124</v>
      </c>
      <c r="DB8" s="96" t="s">
        <v>125</v>
      </c>
      <c r="DC8" s="96" t="s">
        <v>126</v>
      </c>
      <c r="DD8" s="96" t="s">
        <v>127</v>
      </c>
      <c r="DE8" s="96" t="s">
        <v>128</v>
      </c>
      <c r="DF8" s="96" t="s">
        <v>129</v>
      </c>
      <c r="DG8" s="96" t="s">
        <v>130</v>
      </c>
      <c r="DH8" s="96" t="s">
        <v>131</v>
      </c>
      <c r="DI8" s="96" t="s">
        <v>132</v>
      </c>
      <c r="DJ8" s="96" t="s">
        <v>133</v>
      </c>
      <c r="DK8" s="96" t="s">
        <v>134</v>
      </c>
      <c r="DL8" s="96" t="s">
        <v>135</v>
      </c>
      <c r="DM8" s="96" t="s">
        <v>136</v>
      </c>
      <c r="DN8" s="96" t="s">
        <v>137</v>
      </c>
      <c r="DO8" s="96" t="s">
        <v>138</v>
      </c>
      <c r="DP8" s="96" t="s">
        <v>139</v>
      </c>
      <c r="DQ8" s="96" t="s">
        <v>140</v>
      </c>
      <c r="DR8" s="96" t="s">
        <v>141</v>
      </c>
      <c r="DS8" s="96" t="s">
        <v>142</v>
      </c>
      <c r="DT8" s="96" t="s">
        <v>143</v>
      </c>
      <c r="DU8" s="96" t="s">
        <v>144</v>
      </c>
      <c r="DV8" s="96" t="s">
        <v>145</v>
      </c>
      <c r="DW8" s="96" t="s">
        <v>146</v>
      </c>
      <c r="DX8" s="96" t="s">
        <v>147</v>
      </c>
      <c r="DY8" s="96" t="s">
        <v>148</v>
      </c>
      <c r="DZ8" s="96" t="s">
        <v>149</v>
      </c>
      <c r="EA8" s="96" t="s">
        <v>150</v>
      </c>
      <c r="EB8" s="96" t="s">
        <v>151</v>
      </c>
      <c r="EC8" s="96" t="s">
        <v>152</v>
      </c>
      <c r="ED8" s="96" t="s">
        <v>153</v>
      </c>
      <c r="EE8" s="96" t="s">
        <v>154</v>
      </c>
      <c r="EF8" s="96" t="s">
        <v>155</v>
      </c>
      <c r="EG8" s="96" t="s">
        <v>156</v>
      </c>
      <c r="EH8" s="96" t="s">
        <v>157</v>
      </c>
      <c r="EI8" s="96" t="s">
        <v>158</v>
      </c>
      <c r="EJ8" s="96" t="s">
        <v>159</v>
      </c>
      <c r="EK8" s="96" t="s">
        <v>160</v>
      </c>
      <c r="EL8" s="96" t="s">
        <v>161</v>
      </c>
      <c r="EM8" s="96" t="s">
        <v>162</v>
      </c>
      <c r="EN8" s="96" t="s">
        <v>163</v>
      </c>
      <c r="EO8" s="96" t="s">
        <v>164</v>
      </c>
      <c r="EP8" s="96" t="s">
        <v>165</v>
      </c>
      <c r="EQ8" s="96" t="s">
        <v>166</v>
      </c>
    </row>
    <row r="9" spans="2:148" x14ac:dyDescent="0.35">
      <c r="B9" s="76"/>
      <c r="C9" s="100"/>
      <c r="D9" s="119"/>
      <c r="E9" s="100"/>
      <c r="F9" s="13">
        <f>_xlfn.XLOOKUP(Tbl.Kosten[[#This Row],[Medewerker e/o 
functie]],Tbl.Uurtarief[Medewerker en/of functie],Tbl.Uurtarief[Uurtarief],"",,)</f>
        <v>0</v>
      </c>
      <c r="G9" s="118">
        <f>PRODUCT(Tbl.Kosten[[#This Row],[Uren]],Tbl.Kosten[[#This Row],[Uurtarief]])</f>
        <v>0</v>
      </c>
      <c r="H9" s="100"/>
      <c r="I9" s="98"/>
      <c r="J9" s="97">
        <f>Tbl.Kosten[[#This Row],[Aantal]]*Tbl.Kosten[[#This Row],[Tarief]]</f>
        <v>0</v>
      </c>
      <c r="K9" s="118">
        <f>Tbl.Kosten[[#This Row],[Subtotaal andere kosten]]+Tbl.Kosten[[#This Row],[Subtotaal arbeidskosten]]</f>
        <v>0</v>
      </c>
      <c r="L9" s="190">
        <f>IF(Tbl.Kosten[[#This Row],[Subtotaal andere kosten]]&lt;&gt;0,"Andere kosten",(_xlfn.XLOOKUP(Tbl.Kosten[[#This Row],[Medewerker e/o 
functie]],Tbl.Uurtarief[Medewerker en/of functie],Tbl.Uurtarief[Kostensoort],"",,)))</f>
        <v>0</v>
      </c>
      <c r="M9" s="190" t="str">
        <f>IF(AND(Tbl.Kosten[[#This Row],[Subtotaal arbeidskosten]]&lt;&gt;0,Tbl.Kosten[[#This Row],[Subtotaal andere kosten]]&lt;&gt;0),"Begroot Arbeidskosten en Overige kosten op verschillende regels!","")</f>
        <v/>
      </c>
      <c r="N9" s="3" t="str">
        <f>_xlfn.XLOOKUP(Tbl.Kosten[[#This Row],[Activiteitencode]],Tbl.Activiteiten[Activiteitcode],Tbl.Activiteiten[Werkpakketcode],"",,)</f>
        <v/>
      </c>
      <c r="O9" s="104" t="str">
        <f>_xlfn.XLOOKUP(Tbl.Kosten[[#This Row],[Werkpakketcode]],Tbl.Werkpakketten[Werkpakketcode],Tbl.Werkpakketten[WPnr.],"",,)</f>
        <v/>
      </c>
      <c r="P9" s="9" t="str">
        <f>IF(Tbl.Kosten[[#This Row],[WPnr.]]=P$7,Tbl.Kosten[[#This Row],[Totaal kosten]],"")</f>
        <v/>
      </c>
      <c r="Q9" s="9" t="str">
        <f>IF(Tbl.Kosten[[#This Row],[WPnr.]]=Q$7,Tbl.Kosten[[#This Row],[Totaal kosten]],"")</f>
        <v/>
      </c>
      <c r="R9" s="9" t="str">
        <f>IF(Tbl.Kosten[[#This Row],[WPnr.]]=R$7,Tbl.Kosten[[#This Row],[Totaal kosten]],"")</f>
        <v/>
      </c>
      <c r="S9" s="9" t="str">
        <f>IF(Tbl.Kosten[[#This Row],[WPnr.]]=S$7,Tbl.Kosten[[#This Row],[Totaal kosten]],"")</f>
        <v/>
      </c>
      <c r="T9" s="9" t="str">
        <f>IF(Tbl.Kosten[[#This Row],[WPnr.]]=T$7,Tbl.Kosten[[#This Row],[Totaal kosten]],"")</f>
        <v/>
      </c>
      <c r="U9" s="9" t="str">
        <f>IF(Tbl.Kosten[[#This Row],[WPnr.]]=U$7,Tbl.Kosten[[#This Row],[Totaal kosten]],"")</f>
        <v/>
      </c>
      <c r="V9" s="9" t="str">
        <f>IF(Tbl.Kosten[[#This Row],[WPnr.]]=V$7,Tbl.Kosten[[#This Row],[Totaal kosten]],"")</f>
        <v/>
      </c>
      <c r="W9" s="9" t="str">
        <f>IF(Tbl.Kosten[[#This Row],[WPnr.]]=W$7,Tbl.Kosten[[#This Row],[Totaal kosten]],"")</f>
        <v/>
      </c>
      <c r="X9" s="9" t="str">
        <f>IF(Tbl.Kosten[[#This Row],[WPnr.]]=X$7,Tbl.Kosten[[#This Row],[Totaal kosten]],"")</f>
        <v/>
      </c>
      <c r="Y9" s="9" t="str">
        <f>IF(Tbl.Kosten[[#This Row],[WPnr.]]=Y$7,Tbl.Kosten[[#This Row],[Totaal kosten]],"")</f>
        <v/>
      </c>
      <c r="Z9" s="15" t="str">
        <f>IFERROR(VLOOKUP(Tbl.Kosten[[#This Row],[Kostensoort]],Tbl.Kostensoorten[],2,FALSE),"")</f>
        <v/>
      </c>
      <c r="AA9" s="15" t="str">
        <f>IF(Tbl.Kosten[[#This Row],[KSnr.]]=AA$7,Tbl.Kosten[[#This Row],[Totaal kosten]],"")</f>
        <v/>
      </c>
      <c r="AB9" s="15" t="str">
        <f>IF(Tbl.Kosten[[#This Row],[KSnr.]]=AB$7,Tbl.Kosten[[#This Row],[Totaal kosten]],"")</f>
        <v/>
      </c>
      <c r="AC9" s="15" t="str">
        <f>IF(Tbl.Kosten[[#This Row],[KSnr.]]=AC$7,Tbl.Kosten[[#This Row],[Totaal kosten]],"")</f>
        <v/>
      </c>
      <c r="AD9" s="15" t="str">
        <f>IF(Tbl.Kosten[[#This Row],[KSnr.]]=AD$7,Tbl.Kosten[[#This Row],[Totaal kosten]],"")</f>
        <v/>
      </c>
      <c r="AE9" s="15" t="str">
        <f>IF(Tbl.Kosten[[#This Row],[KSnr.]]=AE$7,Tbl.Kosten[[#This Row],[Totaal kosten]],"")</f>
        <v/>
      </c>
      <c r="AF9" s="15" t="str">
        <f>IF(Tbl.Kosten[[#This Row],[KSnr.]]=AF$7,Tbl.Kosten[[#This Row],[Totaal kosten]],"")</f>
        <v/>
      </c>
      <c r="AG9" s="15" t="str">
        <f>IF(Tbl.Kosten[[#This Row],[KSnr.]]=AG$7,Tbl.Kosten[[#This Row],[Totaal kosten]],"")</f>
        <v/>
      </c>
      <c r="AH9" s="15" t="str">
        <f>IF(Tbl.Kosten[[#This Row],[KSnr.]]=AH$7,Tbl.Kosten[[#This Row],[Totaal kosten]],"")</f>
        <v/>
      </c>
      <c r="AI9" s="15" t="str">
        <f>IF(Tbl.Kosten[[#This Row],[KSnr.]]=AI$7,Tbl.Kosten[[#This Row],[Totaal kosten]],"")</f>
        <v/>
      </c>
      <c r="AJ9" s="15" t="str">
        <f>IF(Tbl.Kosten[[#This Row],[KSnr.]]=AJ$7,Tbl.Kosten[[#This Row],[Totaal kosten]],"")</f>
        <v/>
      </c>
      <c r="AK9" s="15" t="str">
        <f>IF(Tbl.Kosten[[#This Row],[KSnr.]]=AK$7,Tbl.Kosten[[#This Row],[Totaal kosten]],"")</f>
        <v/>
      </c>
      <c r="AL9" s="15" t="str">
        <f>IF(Tbl.Kosten[[#This Row],[KSnr.]]=AL$7,Tbl.Kosten[[#This Row],[Totaal kosten]],"")</f>
        <v/>
      </c>
      <c r="AM9" s="15" t="str">
        <f>IF(Tbl.Kosten[[#This Row],[KSnr.]]=AM$7,Tbl.Kosten[[#This Row],[Totaal kosten]],"")</f>
        <v/>
      </c>
      <c r="AN9" s="15" t="str">
        <f>IF(Tbl.Kosten[[#This Row],[KSnr.]]=AN$7,Tbl.Kosten[[#This Row],[Totaal kosten]],"")</f>
        <v/>
      </c>
      <c r="AO9" s="15" t="str">
        <f>IF(Tbl.Kosten[[#This Row],[KSnr.]]=AO$7,Tbl.Kosten[[#This Row],[Totaal kosten]],"")</f>
        <v/>
      </c>
      <c r="AP9" s="15" t="str">
        <f>IF(Tbl.Kosten[[#This Row],[KSnr.]]=AP$7,Tbl.Kosten[[#This Row],[Totaal kosten]],"")</f>
        <v/>
      </c>
      <c r="AQ9" s="15" t="str">
        <f>IF(Tbl.Kosten[[#This Row],[KSnr.]]=AQ$7,Tbl.Kosten[[#This Row],[Totaal kosten]],"")</f>
        <v/>
      </c>
      <c r="AR9" s="15" t="str">
        <f>IF(Tbl.Kosten[[#This Row],[KSnr.]]=AR$7,Tbl.Kosten[[#This Row],[Totaal kosten]],"")</f>
        <v/>
      </c>
      <c r="AS9" s="15" t="str">
        <f>IF(Tbl.Kosten[[#This Row],[KSnr.]]=AS$7,Tbl.Kosten[[#This Row],[Totaal kosten]],"")</f>
        <v/>
      </c>
      <c r="AT9" s="15" t="str">
        <f>IF(Tbl.Kosten[[#This Row],[KSnr.]]=AT$7,Tbl.Kosten[[#This Row],[Totaal kosten]],"")</f>
        <v/>
      </c>
      <c r="AU9" s="122" t="str">
        <f>_xlfn.XLOOKUP(Tbl.Kosten[[#This Row],[Activiteitencode]],Tbl.Activiteiten[Activiteitcode],Tbl.Activiteiten[Anr.],"",,)</f>
        <v/>
      </c>
      <c r="AV9" s="122" t="str">
        <f>IF(Tbl.Kosten[[#This Row],[Anr.]]=AV$7,Tbl.Kosten[[#This Row],[Totaal kosten]],"")</f>
        <v/>
      </c>
      <c r="AW9" s="122" t="str">
        <f>IF(Tbl.Kosten[[#This Row],[Anr.]]=AW$7,Tbl.Kosten[[#This Row],[Totaal kosten]],"")</f>
        <v/>
      </c>
      <c r="AX9" s="122" t="str">
        <f>IF(Tbl.Kosten[[#This Row],[Anr.]]=AX$7,Tbl.Kosten[[#This Row],[Totaal kosten]],"")</f>
        <v/>
      </c>
      <c r="AY9" s="122" t="str">
        <f>IF(Tbl.Kosten[[#This Row],[Anr.]]=AY$7,Tbl.Kosten[[#This Row],[Totaal kosten]],"")</f>
        <v/>
      </c>
      <c r="AZ9" s="122" t="str">
        <f>IF(Tbl.Kosten[[#This Row],[Anr.]]=AZ$7,Tbl.Kosten[[#This Row],[Totaal kosten]],"")</f>
        <v/>
      </c>
      <c r="BA9" s="122" t="str">
        <f>IF(Tbl.Kosten[[#This Row],[Anr.]]=BA$7,Tbl.Kosten[[#This Row],[Totaal kosten]],"")</f>
        <v/>
      </c>
      <c r="BB9" s="122" t="str">
        <f>IF(Tbl.Kosten[[#This Row],[Anr.]]=BB$7,Tbl.Kosten[[#This Row],[Totaal kosten]],"")</f>
        <v/>
      </c>
      <c r="BC9" s="122" t="str">
        <f>IF(Tbl.Kosten[[#This Row],[Anr.]]=BC$7,Tbl.Kosten[[#This Row],[Totaal kosten]],"")</f>
        <v/>
      </c>
      <c r="BD9" s="122" t="str">
        <f>IF(Tbl.Kosten[[#This Row],[Anr.]]=BD$7,Tbl.Kosten[[#This Row],[Totaal kosten]],"")</f>
        <v/>
      </c>
      <c r="BE9" s="122" t="str">
        <f>IF(Tbl.Kosten[[#This Row],[Anr.]]=BE$7,Tbl.Kosten[[#This Row],[Totaal kosten]],"")</f>
        <v/>
      </c>
      <c r="BF9" s="122" t="str">
        <f>IF(Tbl.Kosten[[#This Row],[Anr.]]=BF$7,Tbl.Kosten[[#This Row],[Totaal kosten]],"")</f>
        <v/>
      </c>
      <c r="BG9" s="122" t="str">
        <f>IF(Tbl.Kosten[[#This Row],[Anr.]]=BG$7,Tbl.Kosten[[#This Row],[Totaal kosten]],"")</f>
        <v/>
      </c>
      <c r="BH9" s="122" t="str">
        <f>IF(Tbl.Kosten[[#This Row],[Anr.]]=BH$7,Tbl.Kosten[[#This Row],[Totaal kosten]],"")</f>
        <v/>
      </c>
      <c r="BI9" s="122" t="str">
        <f>IF(Tbl.Kosten[[#This Row],[Anr.]]=BI$7,Tbl.Kosten[[#This Row],[Totaal kosten]],"")</f>
        <v/>
      </c>
      <c r="BJ9" s="122" t="str">
        <f>IF(Tbl.Kosten[[#This Row],[Anr.]]=BJ$7,Tbl.Kosten[[#This Row],[Totaal kosten]],"")</f>
        <v/>
      </c>
      <c r="BK9" s="122" t="str">
        <f>IF(Tbl.Kosten[[#This Row],[Anr.]]=BK$7,Tbl.Kosten[[#This Row],[Totaal kosten]],"")</f>
        <v/>
      </c>
      <c r="BL9" s="122" t="str">
        <f>IF(Tbl.Kosten[[#This Row],[Anr.]]=BL$7,Tbl.Kosten[[#This Row],[Totaal kosten]],"")</f>
        <v/>
      </c>
      <c r="BM9" s="122" t="str">
        <f>IF(Tbl.Kosten[[#This Row],[Anr.]]=BM$7,Tbl.Kosten[[#This Row],[Totaal kosten]],"")</f>
        <v/>
      </c>
      <c r="BN9" s="122" t="str">
        <f>IF(Tbl.Kosten[[#This Row],[Anr.]]=BN$7,Tbl.Kosten[[#This Row],[Totaal kosten]],"")</f>
        <v/>
      </c>
      <c r="BO9" s="122" t="str">
        <f>IF(Tbl.Kosten[[#This Row],[Anr.]]=BO$7,Tbl.Kosten[[#This Row],[Totaal kosten]],"")</f>
        <v/>
      </c>
      <c r="BP9" s="122" t="str">
        <f>IF(Tbl.Kosten[[#This Row],[Anr.]]=BP$7,Tbl.Kosten[[#This Row],[Totaal kosten]],"")</f>
        <v/>
      </c>
      <c r="BQ9" s="122" t="str">
        <f>IF(Tbl.Kosten[[#This Row],[Anr.]]=BQ$7,Tbl.Kosten[[#This Row],[Totaal kosten]],"")</f>
        <v/>
      </c>
      <c r="BR9" s="122" t="str">
        <f>IF(Tbl.Kosten[[#This Row],[Anr.]]=BR$7,Tbl.Kosten[[#This Row],[Totaal kosten]],"")</f>
        <v/>
      </c>
      <c r="BS9" s="122" t="str">
        <f>IF(Tbl.Kosten[[#This Row],[Anr.]]=BS$7,Tbl.Kosten[[#This Row],[Totaal kosten]],"")</f>
        <v/>
      </c>
      <c r="BT9" s="122" t="str">
        <f>IF(Tbl.Kosten[[#This Row],[Anr.]]=BT$7,Tbl.Kosten[[#This Row],[Totaal kosten]],"")</f>
        <v/>
      </c>
      <c r="BU9" s="122" t="str">
        <f>IF(Tbl.Kosten[[#This Row],[Anr.]]=BU$7,Tbl.Kosten[[#This Row],[Totaal kosten]],"")</f>
        <v/>
      </c>
      <c r="BV9" s="122" t="str">
        <f>IF(Tbl.Kosten[[#This Row],[Anr.]]=BV$7,Tbl.Kosten[[#This Row],[Totaal kosten]],"")</f>
        <v/>
      </c>
      <c r="BW9" s="122" t="str">
        <f>IF(Tbl.Kosten[[#This Row],[Anr.]]=BW$7,Tbl.Kosten[[#This Row],[Totaal kosten]],"")</f>
        <v/>
      </c>
      <c r="BX9" s="122" t="str">
        <f>IF(Tbl.Kosten[[#This Row],[Anr.]]=BX$7,Tbl.Kosten[[#This Row],[Totaal kosten]],"")</f>
        <v/>
      </c>
      <c r="BY9" s="122" t="str">
        <f>IF(Tbl.Kosten[[#This Row],[Anr.]]=BY$7,Tbl.Kosten[[#This Row],[Totaal kosten]],"")</f>
        <v/>
      </c>
      <c r="BZ9" s="122" t="str">
        <f>IF(Tbl.Kosten[[#This Row],[Anr.]]=BZ$7,Tbl.Kosten[[#This Row],[Totaal kosten]],"")</f>
        <v/>
      </c>
      <c r="CA9" s="122" t="str">
        <f>IF(Tbl.Kosten[[#This Row],[Anr.]]=CA$7,Tbl.Kosten[[#This Row],[Totaal kosten]],"")</f>
        <v/>
      </c>
      <c r="CB9" s="122" t="str">
        <f>IF(Tbl.Kosten[[#This Row],[Anr.]]=CB$7,Tbl.Kosten[[#This Row],[Totaal kosten]],"")</f>
        <v/>
      </c>
      <c r="CC9" s="122" t="str">
        <f>IF(Tbl.Kosten[[#This Row],[Anr.]]=CC$7,Tbl.Kosten[[#This Row],[Totaal kosten]],"")</f>
        <v/>
      </c>
      <c r="CD9" s="122" t="str">
        <f>IF(Tbl.Kosten[[#This Row],[Anr.]]=CD$7,Tbl.Kosten[[#This Row],[Totaal kosten]],"")</f>
        <v/>
      </c>
      <c r="CE9" s="122" t="str">
        <f>IF(Tbl.Kosten[[#This Row],[Anr.]]=CE$7,Tbl.Kosten[[#This Row],[Totaal kosten]],"")</f>
        <v/>
      </c>
      <c r="CF9" s="122" t="str">
        <f>IF(Tbl.Kosten[[#This Row],[Anr.]]=CF$7,Tbl.Kosten[[#This Row],[Totaal kosten]],"")</f>
        <v/>
      </c>
      <c r="CG9" s="122" t="str">
        <f>IF(Tbl.Kosten[[#This Row],[Anr.]]=CG$7,Tbl.Kosten[[#This Row],[Totaal kosten]],"")</f>
        <v/>
      </c>
      <c r="CH9" s="122" t="str">
        <f>IF(Tbl.Kosten[[#This Row],[Anr.]]=CH$7,Tbl.Kosten[[#This Row],[Totaal kosten]],"")</f>
        <v/>
      </c>
      <c r="CI9" s="122" t="str">
        <f>IF(Tbl.Kosten[[#This Row],[Anr.]]=CI$7,Tbl.Kosten[[#This Row],[Totaal kosten]],"")</f>
        <v/>
      </c>
      <c r="CJ9" s="122" t="str">
        <f>IF(Tbl.Kosten[[#This Row],[Anr.]]=CJ$7,Tbl.Kosten[[#This Row],[Totaal kosten]],"")</f>
        <v/>
      </c>
      <c r="CK9" s="122" t="str">
        <f>IF(Tbl.Kosten[[#This Row],[Anr.]]=CK$7,Tbl.Kosten[[#This Row],[Totaal kosten]],"")</f>
        <v/>
      </c>
      <c r="CL9" s="122" t="str">
        <f>IF(Tbl.Kosten[[#This Row],[Anr.]]=CL$7,Tbl.Kosten[[#This Row],[Totaal kosten]],"")</f>
        <v/>
      </c>
      <c r="CM9" s="122" t="str">
        <f>IF(Tbl.Kosten[[#This Row],[Anr.]]=CM$7,Tbl.Kosten[[#This Row],[Totaal kosten]],"")</f>
        <v/>
      </c>
      <c r="CN9" s="122" t="str">
        <f>IF(Tbl.Kosten[[#This Row],[Anr.]]=CN$7,Tbl.Kosten[[#This Row],[Totaal kosten]],"")</f>
        <v/>
      </c>
      <c r="CO9" s="122" t="str">
        <f>IF(Tbl.Kosten[[#This Row],[Anr.]]=CO$7,Tbl.Kosten[[#This Row],[Totaal kosten]],"")</f>
        <v/>
      </c>
      <c r="CP9" s="122" t="str">
        <f>IF(Tbl.Kosten[[#This Row],[Anr.]]=CP$7,Tbl.Kosten[[#This Row],[Totaal kosten]],"")</f>
        <v/>
      </c>
      <c r="CQ9" s="122" t="str">
        <f>IF(Tbl.Kosten[[#This Row],[Anr.]]=CQ$7,Tbl.Kosten[[#This Row],[Totaal kosten]],"")</f>
        <v/>
      </c>
      <c r="CR9" s="122" t="str">
        <f>IF(Tbl.Kosten[[#This Row],[Anr.]]=CR$7,Tbl.Kosten[[#This Row],[Totaal kosten]],"")</f>
        <v/>
      </c>
      <c r="CS9" s="122" t="str">
        <f>IF(Tbl.Kosten[[#This Row],[Anr.]]=CS$7,Tbl.Kosten[[#This Row],[Totaal kosten]],"")</f>
        <v/>
      </c>
      <c r="CT9" s="122" t="str">
        <f>IF(Tbl.Kosten[[#This Row],[Anr.]]=CT$7,Tbl.Kosten[[#This Row],[Totaal kosten]],"")</f>
        <v/>
      </c>
      <c r="CU9" s="122" t="str">
        <f>IF(Tbl.Kosten[[#This Row],[Anr.]]=CU$7,Tbl.Kosten[[#This Row],[Totaal kosten]],"")</f>
        <v/>
      </c>
      <c r="CV9" s="122" t="str">
        <f>IF(Tbl.Kosten[[#This Row],[Anr.]]=CV$7,Tbl.Kosten[[#This Row],[Totaal kosten]],"")</f>
        <v/>
      </c>
      <c r="CW9" s="122" t="str">
        <f>IF(Tbl.Kosten[[#This Row],[Anr.]]=CW$7,Tbl.Kosten[[#This Row],[Totaal kosten]],"")</f>
        <v/>
      </c>
      <c r="CX9" s="122" t="str">
        <f>IF(Tbl.Kosten[[#This Row],[Anr.]]=CX$7,Tbl.Kosten[[#This Row],[Totaal kosten]],"")</f>
        <v/>
      </c>
      <c r="CY9" s="122" t="str">
        <f>IF(Tbl.Kosten[[#This Row],[Anr.]]=CY$7,Tbl.Kosten[[#This Row],[Totaal kosten]],"")</f>
        <v/>
      </c>
      <c r="CZ9" s="122" t="str">
        <f>IF(Tbl.Kosten[[#This Row],[Anr.]]=CZ$7,Tbl.Kosten[[#This Row],[Totaal kosten]],"")</f>
        <v/>
      </c>
      <c r="DA9" s="122" t="str">
        <f>IF(Tbl.Kosten[[#This Row],[Anr.]]=DA$7,Tbl.Kosten[[#This Row],[Totaal kosten]],"")</f>
        <v/>
      </c>
      <c r="DB9" s="122" t="str">
        <f>IF(Tbl.Kosten[[#This Row],[Anr.]]=DB$7,Tbl.Kosten[[#This Row],[Totaal kosten]],"")</f>
        <v/>
      </c>
      <c r="DC9" s="122" t="str">
        <f>IF(Tbl.Kosten[[#This Row],[Anr.]]=DC$7,Tbl.Kosten[[#This Row],[Totaal kosten]],"")</f>
        <v/>
      </c>
      <c r="DD9" s="122" t="str">
        <f>IF(Tbl.Kosten[[#This Row],[Anr.]]=DD$7,Tbl.Kosten[[#This Row],[Totaal kosten]],"")</f>
        <v/>
      </c>
      <c r="DE9" s="122" t="str">
        <f>IF(Tbl.Kosten[[#This Row],[Anr.]]=DE$7,Tbl.Kosten[[#This Row],[Totaal kosten]],"")</f>
        <v/>
      </c>
      <c r="DF9" s="122" t="str">
        <f>IF(Tbl.Kosten[[#This Row],[Anr.]]=DF$7,Tbl.Kosten[[#This Row],[Totaal kosten]],"")</f>
        <v/>
      </c>
      <c r="DG9" s="122" t="str">
        <f>IF(Tbl.Kosten[[#This Row],[Anr.]]=DG$7,Tbl.Kosten[[#This Row],[Totaal kosten]],"")</f>
        <v/>
      </c>
      <c r="DH9" s="122" t="str">
        <f>IF(Tbl.Kosten[[#This Row],[Anr.]]=DH$7,Tbl.Kosten[[#This Row],[Totaal kosten]],"")</f>
        <v/>
      </c>
      <c r="DI9" s="122" t="str">
        <f>IF(Tbl.Kosten[[#This Row],[Anr.]]=DI$7,Tbl.Kosten[[#This Row],[Totaal kosten]],"")</f>
        <v/>
      </c>
      <c r="DJ9" s="122" t="str">
        <f>IF(Tbl.Kosten[[#This Row],[Anr.]]=DJ$7,Tbl.Kosten[[#This Row],[Totaal kosten]],"")</f>
        <v/>
      </c>
      <c r="DK9" s="122" t="str">
        <f>IF(Tbl.Kosten[[#This Row],[Anr.]]=DK$7,Tbl.Kosten[[#This Row],[Totaal kosten]],"")</f>
        <v/>
      </c>
      <c r="DL9" s="122" t="str">
        <f>IF(Tbl.Kosten[[#This Row],[Anr.]]=DL$7,Tbl.Kosten[[#This Row],[Totaal kosten]],"")</f>
        <v/>
      </c>
      <c r="DM9" s="122" t="str">
        <f>IF(Tbl.Kosten[[#This Row],[Anr.]]=DM$7,Tbl.Kosten[[#This Row],[Totaal kosten]],"")</f>
        <v/>
      </c>
      <c r="DN9" s="122" t="str">
        <f>IF(Tbl.Kosten[[#This Row],[Anr.]]=DN$7,Tbl.Kosten[[#This Row],[Totaal kosten]],"")</f>
        <v/>
      </c>
      <c r="DO9" s="122" t="str">
        <f>IF(Tbl.Kosten[[#This Row],[Anr.]]=DO$7,Tbl.Kosten[[#This Row],[Totaal kosten]],"")</f>
        <v/>
      </c>
      <c r="DP9" s="122" t="str">
        <f>IF(Tbl.Kosten[[#This Row],[Anr.]]=DP$7,Tbl.Kosten[[#This Row],[Totaal kosten]],"")</f>
        <v/>
      </c>
      <c r="DQ9" s="122" t="str">
        <f>IF(Tbl.Kosten[[#This Row],[Anr.]]=DQ$7,Tbl.Kosten[[#This Row],[Totaal kosten]],"")</f>
        <v/>
      </c>
      <c r="DR9" s="122" t="str">
        <f>IF(Tbl.Kosten[[#This Row],[Anr.]]=DR$7,Tbl.Kosten[[#This Row],[Totaal kosten]],"")</f>
        <v/>
      </c>
      <c r="DS9" s="122" t="str">
        <f>IF(Tbl.Kosten[[#This Row],[Anr.]]=DS$7,Tbl.Kosten[[#This Row],[Totaal kosten]],"")</f>
        <v/>
      </c>
      <c r="DT9" s="122" t="str">
        <f>IF(Tbl.Kosten[[#This Row],[Anr.]]=DT$7,Tbl.Kosten[[#This Row],[Totaal kosten]],"")</f>
        <v/>
      </c>
      <c r="DU9" s="122" t="str">
        <f>IF(Tbl.Kosten[[#This Row],[Anr.]]=DU$7,Tbl.Kosten[[#This Row],[Totaal kosten]],"")</f>
        <v/>
      </c>
      <c r="DV9" s="122" t="str">
        <f>IF(Tbl.Kosten[[#This Row],[Anr.]]=DV$7,Tbl.Kosten[[#This Row],[Totaal kosten]],"")</f>
        <v/>
      </c>
      <c r="DW9" s="122" t="str">
        <f>IF(Tbl.Kosten[[#This Row],[Anr.]]=DW$7,Tbl.Kosten[[#This Row],[Totaal kosten]],"")</f>
        <v/>
      </c>
      <c r="DX9" s="122" t="str">
        <f>IF(Tbl.Kosten[[#This Row],[Anr.]]=DX$7,Tbl.Kosten[[#This Row],[Totaal kosten]],"")</f>
        <v/>
      </c>
      <c r="DY9" s="122" t="str">
        <f>IF(Tbl.Kosten[[#This Row],[Anr.]]=DY$7,Tbl.Kosten[[#This Row],[Totaal kosten]],"")</f>
        <v/>
      </c>
      <c r="DZ9" s="122" t="str">
        <f>IF(Tbl.Kosten[[#This Row],[Anr.]]=DZ$7,Tbl.Kosten[[#This Row],[Totaal kosten]],"")</f>
        <v/>
      </c>
      <c r="EA9" s="122" t="str">
        <f>IF(Tbl.Kosten[[#This Row],[Anr.]]=EA$7,Tbl.Kosten[[#This Row],[Totaal kosten]],"")</f>
        <v/>
      </c>
      <c r="EB9" s="122" t="str">
        <f>IF(Tbl.Kosten[[#This Row],[Anr.]]=EB$7,Tbl.Kosten[[#This Row],[Totaal kosten]],"")</f>
        <v/>
      </c>
      <c r="EC9" s="122" t="str">
        <f>IF(Tbl.Kosten[[#This Row],[Anr.]]=EC$7,Tbl.Kosten[[#This Row],[Totaal kosten]],"")</f>
        <v/>
      </c>
      <c r="ED9" s="122" t="str">
        <f>IF(Tbl.Kosten[[#This Row],[Anr.]]=ED$7,Tbl.Kosten[[#This Row],[Totaal kosten]],"")</f>
        <v/>
      </c>
      <c r="EE9" s="122" t="str">
        <f>IF(Tbl.Kosten[[#This Row],[Anr.]]=EE$7,Tbl.Kosten[[#This Row],[Totaal kosten]],"")</f>
        <v/>
      </c>
      <c r="EF9" s="122" t="str">
        <f>IF(Tbl.Kosten[[#This Row],[Anr.]]=EF$7,Tbl.Kosten[[#This Row],[Totaal kosten]],"")</f>
        <v/>
      </c>
      <c r="EG9" s="122" t="str">
        <f>IF(Tbl.Kosten[[#This Row],[Anr.]]=EG$7,Tbl.Kosten[[#This Row],[Totaal kosten]],"")</f>
        <v/>
      </c>
      <c r="EH9" s="122" t="str">
        <f>IF(Tbl.Kosten[[#This Row],[Anr.]]=EH$7,Tbl.Kosten[[#This Row],[Totaal kosten]],"")</f>
        <v/>
      </c>
      <c r="EI9" s="122" t="str">
        <f>IF(Tbl.Kosten[[#This Row],[Anr.]]=EI$7,Tbl.Kosten[[#This Row],[Totaal kosten]],"")</f>
        <v/>
      </c>
      <c r="EJ9" s="122" t="str">
        <f>IF(Tbl.Kosten[[#This Row],[Anr.]]=EJ$7,Tbl.Kosten[[#This Row],[Totaal kosten]],"")</f>
        <v/>
      </c>
      <c r="EK9" s="122" t="str">
        <f>IF(Tbl.Kosten[[#This Row],[Anr.]]=EK$7,Tbl.Kosten[[#This Row],[Totaal kosten]],"")</f>
        <v/>
      </c>
      <c r="EL9" s="122" t="str">
        <f>IF(Tbl.Kosten[[#This Row],[Anr.]]=EL$7,Tbl.Kosten[[#This Row],[Totaal kosten]],"")</f>
        <v/>
      </c>
      <c r="EM9" s="122" t="str">
        <f>IF(Tbl.Kosten[[#This Row],[Anr.]]=EM$7,Tbl.Kosten[[#This Row],[Totaal kosten]],"")</f>
        <v/>
      </c>
      <c r="EN9" s="122" t="str">
        <f>IF(Tbl.Kosten[[#This Row],[Anr.]]=EN$7,Tbl.Kosten[[#This Row],[Totaal kosten]],"")</f>
        <v/>
      </c>
      <c r="EO9" s="122" t="str">
        <f>IF(Tbl.Kosten[[#This Row],[Anr.]]=EO$7,Tbl.Kosten[[#This Row],[Totaal kosten]],"")</f>
        <v/>
      </c>
      <c r="EP9" s="122" t="str">
        <f>IF(Tbl.Kosten[[#This Row],[Anr.]]=EP$7,Tbl.Kosten[[#This Row],[Totaal kosten]],"")</f>
        <v/>
      </c>
      <c r="EQ9" s="122" t="str">
        <f>IF(Tbl.Kosten[[#This Row],[Anr.]]=EQ$7,Tbl.Kosten[[#This Row],[Totaal kosten]],"")</f>
        <v/>
      </c>
    </row>
    <row r="10" spans="2:148" x14ac:dyDescent="0.35">
      <c r="B10" s="76"/>
      <c r="C10" s="68"/>
      <c r="D10" s="119"/>
      <c r="E10" s="100"/>
      <c r="F10" s="13">
        <f>_xlfn.XLOOKUP(Tbl.Kosten[[#This Row],[Medewerker e/o 
functie]],Tbl.Uurtarief[Medewerker en/of functie],Tbl.Uurtarief[Uurtarief],"",,)</f>
        <v>0</v>
      </c>
      <c r="G10" s="172">
        <f>PRODUCT(Tbl.Kosten[[#This Row],[Uren]],Tbl.Kosten[[#This Row],[Uurtarief]])</f>
        <v>0</v>
      </c>
      <c r="H10" s="100"/>
      <c r="I10" s="98"/>
      <c r="J10" s="97">
        <f>Tbl.Kosten[[#This Row],[Aantal]]*Tbl.Kosten[[#This Row],[Tarief]]</f>
        <v>0</v>
      </c>
      <c r="K10" s="118">
        <f>Tbl.Kosten[[#This Row],[Subtotaal andere kosten]]+Tbl.Kosten[[#This Row],[Subtotaal arbeidskosten]]</f>
        <v>0</v>
      </c>
      <c r="L10" s="190">
        <f>IF(Tbl.Kosten[[#This Row],[Subtotaal andere kosten]]&lt;&gt;0,"Andere kosten",(_xlfn.XLOOKUP(Tbl.Kosten[[#This Row],[Medewerker e/o 
functie]],Tbl.Uurtarief[Medewerker en/of functie],Tbl.Uurtarief[Kostensoort],"",,)))</f>
        <v>0</v>
      </c>
      <c r="M10" s="190" t="str">
        <f>IF(AND(Tbl.Kosten[[#This Row],[Subtotaal arbeidskosten]]&lt;&gt;0,Tbl.Kosten[[#This Row],[Subtotaal andere kosten]]&lt;&gt;0),"Begroot Arbeidskosten en Overige kosten op verschillende regels!","")</f>
        <v/>
      </c>
      <c r="N10" s="3" t="str">
        <f>_xlfn.XLOOKUP(Tbl.Kosten[[#This Row],[Activiteitencode]],Tbl.Activiteiten[Activiteitcode],Tbl.Activiteiten[Werkpakketcode],"",,)</f>
        <v/>
      </c>
      <c r="O10" s="9" t="str">
        <f>_xlfn.XLOOKUP(Tbl.Kosten[[#This Row],[Werkpakketcode]],Tbl.Werkpakketten[Werkpakketcode],Tbl.Werkpakketten[WPnr.],"",,)</f>
        <v/>
      </c>
      <c r="P10" s="9" t="str">
        <f>IF(Tbl.Kosten[[#This Row],[WPnr.]]=P$7,Tbl.Kosten[[#This Row],[Totaal kosten]],"")</f>
        <v/>
      </c>
      <c r="Q10" s="9" t="str">
        <f>IF(Tbl.Kosten[[#This Row],[WPnr.]]=Q$7,Tbl.Kosten[[#This Row],[Totaal kosten]],"")</f>
        <v/>
      </c>
      <c r="R10" s="9" t="str">
        <f>IF(Tbl.Kosten[[#This Row],[WPnr.]]=R$7,Tbl.Kosten[[#This Row],[Totaal kosten]],"")</f>
        <v/>
      </c>
      <c r="S10" s="9" t="str">
        <f>IF(Tbl.Kosten[[#This Row],[WPnr.]]=S$7,Tbl.Kosten[[#This Row],[Totaal kosten]],"")</f>
        <v/>
      </c>
      <c r="T10" s="9" t="str">
        <f>IF(Tbl.Kosten[[#This Row],[WPnr.]]=T$7,Tbl.Kosten[[#This Row],[Totaal kosten]],"")</f>
        <v/>
      </c>
      <c r="U10" s="9" t="str">
        <f>IF(Tbl.Kosten[[#This Row],[WPnr.]]=U$7,Tbl.Kosten[[#This Row],[Totaal kosten]],"")</f>
        <v/>
      </c>
      <c r="V10" s="9" t="str">
        <f>IF(Tbl.Kosten[[#This Row],[WPnr.]]=V$7,Tbl.Kosten[[#This Row],[Totaal kosten]],"")</f>
        <v/>
      </c>
      <c r="W10" s="9" t="str">
        <f>IF(Tbl.Kosten[[#This Row],[WPnr.]]=W$7,Tbl.Kosten[[#This Row],[Totaal kosten]],"")</f>
        <v/>
      </c>
      <c r="X10" s="9" t="str">
        <f>IF(Tbl.Kosten[[#This Row],[WPnr.]]=X$7,Tbl.Kosten[[#This Row],[Totaal kosten]],"")</f>
        <v/>
      </c>
      <c r="Y10" s="9" t="str">
        <f>IF(Tbl.Kosten[[#This Row],[WPnr.]]=Y$7,Tbl.Kosten[[#This Row],[Totaal kosten]],"")</f>
        <v/>
      </c>
      <c r="Z10" s="15" t="str">
        <f>IFERROR(VLOOKUP(Tbl.Kosten[[#This Row],[Kostensoort]],Tbl.Kostensoorten[],2,FALSE),"")</f>
        <v/>
      </c>
      <c r="AA10" s="15" t="str">
        <f>IF(Tbl.Kosten[[#This Row],[KSnr.]]=AA$7,Tbl.Kosten[[#This Row],[Totaal kosten]],"")</f>
        <v/>
      </c>
      <c r="AB10" s="15" t="str">
        <f>IF(Tbl.Kosten[[#This Row],[KSnr.]]=AB$7,Tbl.Kosten[[#This Row],[Totaal kosten]],"")</f>
        <v/>
      </c>
      <c r="AC10" s="15" t="str">
        <f>IF(Tbl.Kosten[[#This Row],[KSnr.]]=AC$7,Tbl.Kosten[[#This Row],[Totaal kosten]],"")</f>
        <v/>
      </c>
      <c r="AD10" s="15" t="str">
        <f>IF(Tbl.Kosten[[#This Row],[KSnr.]]=AD$7,Tbl.Kosten[[#This Row],[Totaal kosten]],"")</f>
        <v/>
      </c>
      <c r="AE10" s="15" t="str">
        <f>IF(Tbl.Kosten[[#This Row],[KSnr.]]=AE$7,Tbl.Kosten[[#This Row],[Totaal kosten]],"")</f>
        <v/>
      </c>
      <c r="AF10" s="15" t="str">
        <f>IF(Tbl.Kosten[[#This Row],[KSnr.]]=AF$7,Tbl.Kosten[[#This Row],[Totaal kosten]],"")</f>
        <v/>
      </c>
      <c r="AG10" s="15" t="str">
        <f>IF(Tbl.Kosten[[#This Row],[KSnr.]]=AG$7,Tbl.Kosten[[#This Row],[Totaal kosten]],"")</f>
        <v/>
      </c>
      <c r="AH10" s="15" t="str">
        <f>IF(Tbl.Kosten[[#This Row],[KSnr.]]=AH$7,Tbl.Kosten[[#This Row],[Totaal kosten]],"")</f>
        <v/>
      </c>
      <c r="AI10" s="15" t="str">
        <f>IF(Tbl.Kosten[[#This Row],[KSnr.]]=AI$7,Tbl.Kosten[[#This Row],[Totaal kosten]],"")</f>
        <v/>
      </c>
      <c r="AJ10" s="15" t="str">
        <f>IF(Tbl.Kosten[[#This Row],[KSnr.]]=AJ$7,Tbl.Kosten[[#This Row],[Totaal kosten]],"")</f>
        <v/>
      </c>
      <c r="AK10" s="15" t="str">
        <f>IF(Tbl.Kosten[[#This Row],[KSnr.]]=AK$7,Tbl.Kosten[[#This Row],[Totaal kosten]],"")</f>
        <v/>
      </c>
      <c r="AL10" s="15" t="str">
        <f>IF(Tbl.Kosten[[#This Row],[KSnr.]]=AL$7,Tbl.Kosten[[#This Row],[Totaal kosten]],"")</f>
        <v/>
      </c>
      <c r="AM10" s="15" t="str">
        <f>IF(Tbl.Kosten[[#This Row],[KSnr.]]=AM$7,Tbl.Kosten[[#This Row],[Totaal kosten]],"")</f>
        <v/>
      </c>
      <c r="AN10" s="15" t="str">
        <f>IF(Tbl.Kosten[[#This Row],[KSnr.]]=AN$7,Tbl.Kosten[[#This Row],[Totaal kosten]],"")</f>
        <v/>
      </c>
      <c r="AO10" s="15" t="str">
        <f>IF(Tbl.Kosten[[#This Row],[KSnr.]]=AO$7,Tbl.Kosten[[#This Row],[Totaal kosten]],"")</f>
        <v/>
      </c>
      <c r="AP10" s="15" t="str">
        <f>IF(Tbl.Kosten[[#This Row],[KSnr.]]=AP$7,Tbl.Kosten[[#This Row],[Totaal kosten]],"")</f>
        <v/>
      </c>
      <c r="AQ10" s="15" t="str">
        <f>IF(Tbl.Kosten[[#This Row],[KSnr.]]=AQ$7,Tbl.Kosten[[#This Row],[Totaal kosten]],"")</f>
        <v/>
      </c>
      <c r="AR10" s="15" t="str">
        <f>IF(Tbl.Kosten[[#This Row],[KSnr.]]=AR$7,Tbl.Kosten[[#This Row],[Totaal kosten]],"")</f>
        <v/>
      </c>
      <c r="AS10" s="15" t="str">
        <f>IF(Tbl.Kosten[[#This Row],[KSnr.]]=AS$7,Tbl.Kosten[[#This Row],[Totaal kosten]],"")</f>
        <v/>
      </c>
      <c r="AT10" s="15" t="str">
        <f>IF(Tbl.Kosten[[#This Row],[KSnr.]]=AT$7,Tbl.Kosten[[#This Row],[Totaal kosten]],"")</f>
        <v/>
      </c>
      <c r="AU10" s="122" t="str">
        <f>_xlfn.XLOOKUP(Tbl.Kosten[[#This Row],[Activiteitencode]],Tbl.Activiteiten[Activiteitcode],Tbl.Activiteiten[Anr.],"",,)</f>
        <v/>
      </c>
      <c r="AV10" s="122" t="str">
        <f>IF(Tbl.Kosten[[#This Row],[Anr.]]=AV$7,Tbl.Kosten[[#This Row],[Totaal kosten]],"")</f>
        <v/>
      </c>
      <c r="AW10" s="122" t="str">
        <f>IF(Tbl.Kosten[[#This Row],[Anr.]]=AW$7,Tbl.Kosten[[#This Row],[Totaal kosten]],"")</f>
        <v/>
      </c>
      <c r="AX10" s="122" t="str">
        <f>IF(Tbl.Kosten[[#This Row],[Anr.]]=AX$7,Tbl.Kosten[[#This Row],[Totaal kosten]],"")</f>
        <v/>
      </c>
      <c r="AY10" s="122" t="str">
        <f>IF(Tbl.Kosten[[#This Row],[Anr.]]=AY$7,Tbl.Kosten[[#This Row],[Totaal kosten]],"")</f>
        <v/>
      </c>
      <c r="AZ10" s="122" t="str">
        <f>IF(Tbl.Kosten[[#This Row],[Anr.]]=AZ$7,Tbl.Kosten[[#This Row],[Totaal kosten]],"")</f>
        <v/>
      </c>
      <c r="BA10" s="122" t="str">
        <f>IF(Tbl.Kosten[[#This Row],[Anr.]]=BA$7,Tbl.Kosten[[#This Row],[Totaal kosten]],"")</f>
        <v/>
      </c>
      <c r="BB10" s="122" t="str">
        <f>IF(Tbl.Kosten[[#This Row],[Anr.]]=BB$7,Tbl.Kosten[[#This Row],[Totaal kosten]],"")</f>
        <v/>
      </c>
      <c r="BC10" s="122" t="str">
        <f>IF(Tbl.Kosten[[#This Row],[Anr.]]=BC$7,Tbl.Kosten[[#This Row],[Totaal kosten]],"")</f>
        <v/>
      </c>
      <c r="BD10" s="122" t="str">
        <f>IF(Tbl.Kosten[[#This Row],[Anr.]]=BD$7,Tbl.Kosten[[#This Row],[Totaal kosten]],"")</f>
        <v/>
      </c>
      <c r="BE10" s="122" t="str">
        <f>IF(Tbl.Kosten[[#This Row],[Anr.]]=BE$7,Tbl.Kosten[[#This Row],[Totaal kosten]],"")</f>
        <v/>
      </c>
      <c r="BF10" s="122" t="str">
        <f>IF(Tbl.Kosten[[#This Row],[Anr.]]=BF$7,Tbl.Kosten[[#This Row],[Totaal kosten]],"")</f>
        <v/>
      </c>
      <c r="BG10" s="122" t="str">
        <f>IF(Tbl.Kosten[[#This Row],[Anr.]]=BG$7,Tbl.Kosten[[#This Row],[Totaal kosten]],"")</f>
        <v/>
      </c>
      <c r="BH10" s="122" t="str">
        <f>IF(Tbl.Kosten[[#This Row],[Anr.]]=BH$7,Tbl.Kosten[[#This Row],[Totaal kosten]],"")</f>
        <v/>
      </c>
      <c r="BI10" s="122" t="str">
        <f>IF(Tbl.Kosten[[#This Row],[Anr.]]=BI$7,Tbl.Kosten[[#This Row],[Totaal kosten]],"")</f>
        <v/>
      </c>
      <c r="BJ10" s="122" t="str">
        <f>IF(Tbl.Kosten[[#This Row],[Anr.]]=BJ$7,Tbl.Kosten[[#This Row],[Totaal kosten]],"")</f>
        <v/>
      </c>
      <c r="BK10" s="122" t="str">
        <f>IF(Tbl.Kosten[[#This Row],[Anr.]]=BK$7,Tbl.Kosten[[#This Row],[Totaal kosten]],"")</f>
        <v/>
      </c>
      <c r="BL10" s="122" t="str">
        <f>IF(Tbl.Kosten[[#This Row],[Anr.]]=BL$7,Tbl.Kosten[[#This Row],[Totaal kosten]],"")</f>
        <v/>
      </c>
      <c r="BM10" s="122" t="str">
        <f>IF(Tbl.Kosten[[#This Row],[Anr.]]=BM$7,Tbl.Kosten[[#This Row],[Totaal kosten]],"")</f>
        <v/>
      </c>
      <c r="BN10" s="122" t="str">
        <f>IF(Tbl.Kosten[[#This Row],[Anr.]]=BN$7,Tbl.Kosten[[#This Row],[Totaal kosten]],"")</f>
        <v/>
      </c>
      <c r="BO10" s="122" t="str">
        <f>IF(Tbl.Kosten[[#This Row],[Anr.]]=BO$7,Tbl.Kosten[[#This Row],[Totaal kosten]],"")</f>
        <v/>
      </c>
      <c r="BP10" s="122" t="str">
        <f>IF(Tbl.Kosten[[#This Row],[Anr.]]=BP$7,Tbl.Kosten[[#This Row],[Totaal kosten]],"")</f>
        <v/>
      </c>
      <c r="BQ10" s="122" t="str">
        <f>IF(Tbl.Kosten[[#This Row],[Anr.]]=BQ$7,Tbl.Kosten[[#This Row],[Totaal kosten]],"")</f>
        <v/>
      </c>
      <c r="BR10" s="122" t="str">
        <f>IF(Tbl.Kosten[[#This Row],[Anr.]]=BR$7,Tbl.Kosten[[#This Row],[Totaal kosten]],"")</f>
        <v/>
      </c>
      <c r="BS10" s="122" t="str">
        <f>IF(Tbl.Kosten[[#This Row],[Anr.]]=BS$7,Tbl.Kosten[[#This Row],[Totaal kosten]],"")</f>
        <v/>
      </c>
      <c r="BT10" s="122" t="str">
        <f>IF(Tbl.Kosten[[#This Row],[Anr.]]=BT$7,Tbl.Kosten[[#This Row],[Totaal kosten]],"")</f>
        <v/>
      </c>
      <c r="BU10" s="122" t="str">
        <f>IF(Tbl.Kosten[[#This Row],[Anr.]]=BU$7,Tbl.Kosten[[#This Row],[Totaal kosten]],"")</f>
        <v/>
      </c>
      <c r="BV10" s="122" t="str">
        <f>IF(Tbl.Kosten[[#This Row],[Anr.]]=BV$7,Tbl.Kosten[[#This Row],[Totaal kosten]],"")</f>
        <v/>
      </c>
      <c r="BW10" s="122" t="str">
        <f>IF(Tbl.Kosten[[#This Row],[Anr.]]=BW$7,Tbl.Kosten[[#This Row],[Totaal kosten]],"")</f>
        <v/>
      </c>
      <c r="BX10" s="122" t="str">
        <f>IF(Tbl.Kosten[[#This Row],[Anr.]]=BX$7,Tbl.Kosten[[#This Row],[Totaal kosten]],"")</f>
        <v/>
      </c>
      <c r="BY10" s="122" t="str">
        <f>IF(Tbl.Kosten[[#This Row],[Anr.]]=BY$7,Tbl.Kosten[[#This Row],[Totaal kosten]],"")</f>
        <v/>
      </c>
      <c r="BZ10" s="122" t="str">
        <f>IF(Tbl.Kosten[[#This Row],[Anr.]]=BZ$7,Tbl.Kosten[[#This Row],[Totaal kosten]],"")</f>
        <v/>
      </c>
      <c r="CA10" s="122" t="str">
        <f>IF(Tbl.Kosten[[#This Row],[Anr.]]=CA$7,Tbl.Kosten[[#This Row],[Totaal kosten]],"")</f>
        <v/>
      </c>
      <c r="CB10" s="122" t="str">
        <f>IF(Tbl.Kosten[[#This Row],[Anr.]]=CB$7,Tbl.Kosten[[#This Row],[Totaal kosten]],"")</f>
        <v/>
      </c>
      <c r="CC10" s="122" t="str">
        <f>IF(Tbl.Kosten[[#This Row],[Anr.]]=CC$7,Tbl.Kosten[[#This Row],[Totaal kosten]],"")</f>
        <v/>
      </c>
      <c r="CD10" s="122" t="str">
        <f>IF(Tbl.Kosten[[#This Row],[Anr.]]=CD$7,Tbl.Kosten[[#This Row],[Totaal kosten]],"")</f>
        <v/>
      </c>
      <c r="CE10" s="122" t="str">
        <f>IF(Tbl.Kosten[[#This Row],[Anr.]]=CE$7,Tbl.Kosten[[#This Row],[Totaal kosten]],"")</f>
        <v/>
      </c>
      <c r="CF10" s="122" t="str">
        <f>IF(Tbl.Kosten[[#This Row],[Anr.]]=CF$7,Tbl.Kosten[[#This Row],[Totaal kosten]],"")</f>
        <v/>
      </c>
      <c r="CG10" s="122" t="str">
        <f>IF(Tbl.Kosten[[#This Row],[Anr.]]=CG$7,Tbl.Kosten[[#This Row],[Totaal kosten]],"")</f>
        <v/>
      </c>
      <c r="CH10" s="122" t="str">
        <f>IF(Tbl.Kosten[[#This Row],[Anr.]]=CH$7,Tbl.Kosten[[#This Row],[Totaal kosten]],"")</f>
        <v/>
      </c>
      <c r="CI10" s="122" t="str">
        <f>IF(Tbl.Kosten[[#This Row],[Anr.]]=CI$7,Tbl.Kosten[[#This Row],[Totaal kosten]],"")</f>
        <v/>
      </c>
      <c r="CJ10" s="122" t="str">
        <f>IF(Tbl.Kosten[[#This Row],[Anr.]]=CJ$7,Tbl.Kosten[[#This Row],[Totaal kosten]],"")</f>
        <v/>
      </c>
      <c r="CK10" s="122" t="str">
        <f>IF(Tbl.Kosten[[#This Row],[Anr.]]=CK$7,Tbl.Kosten[[#This Row],[Totaal kosten]],"")</f>
        <v/>
      </c>
      <c r="CL10" s="122" t="str">
        <f>IF(Tbl.Kosten[[#This Row],[Anr.]]=CL$7,Tbl.Kosten[[#This Row],[Totaal kosten]],"")</f>
        <v/>
      </c>
      <c r="CM10" s="122" t="str">
        <f>IF(Tbl.Kosten[[#This Row],[Anr.]]=CM$7,Tbl.Kosten[[#This Row],[Totaal kosten]],"")</f>
        <v/>
      </c>
      <c r="CN10" s="122" t="str">
        <f>IF(Tbl.Kosten[[#This Row],[Anr.]]=CN$7,Tbl.Kosten[[#This Row],[Totaal kosten]],"")</f>
        <v/>
      </c>
      <c r="CO10" s="122" t="str">
        <f>IF(Tbl.Kosten[[#This Row],[Anr.]]=CO$7,Tbl.Kosten[[#This Row],[Totaal kosten]],"")</f>
        <v/>
      </c>
      <c r="CP10" s="122" t="str">
        <f>IF(Tbl.Kosten[[#This Row],[Anr.]]=CP$7,Tbl.Kosten[[#This Row],[Totaal kosten]],"")</f>
        <v/>
      </c>
      <c r="CQ10" s="122" t="str">
        <f>IF(Tbl.Kosten[[#This Row],[Anr.]]=CQ$7,Tbl.Kosten[[#This Row],[Totaal kosten]],"")</f>
        <v/>
      </c>
      <c r="CR10" s="122" t="str">
        <f>IF(Tbl.Kosten[[#This Row],[Anr.]]=CR$7,Tbl.Kosten[[#This Row],[Totaal kosten]],"")</f>
        <v/>
      </c>
      <c r="CS10" s="122" t="str">
        <f>IF(Tbl.Kosten[[#This Row],[Anr.]]=CS$7,Tbl.Kosten[[#This Row],[Totaal kosten]],"")</f>
        <v/>
      </c>
      <c r="CT10" s="122" t="str">
        <f>IF(Tbl.Kosten[[#This Row],[Anr.]]=CT$7,Tbl.Kosten[[#This Row],[Totaal kosten]],"")</f>
        <v/>
      </c>
      <c r="CU10" s="122" t="str">
        <f>IF(Tbl.Kosten[[#This Row],[Anr.]]=CU$7,Tbl.Kosten[[#This Row],[Totaal kosten]],"")</f>
        <v/>
      </c>
      <c r="CV10" s="122" t="str">
        <f>IF(Tbl.Kosten[[#This Row],[Anr.]]=CV$7,Tbl.Kosten[[#This Row],[Totaal kosten]],"")</f>
        <v/>
      </c>
      <c r="CW10" s="122" t="str">
        <f>IF(Tbl.Kosten[[#This Row],[Anr.]]=CW$7,Tbl.Kosten[[#This Row],[Totaal kosten]],"")</f>
        <v/>
      </c>
      <c r="CX10" s="122" t="str">
        <f>IF(Tbl.Kosten[[#This Row],[Anr.]]=CX$7,Tbl.Kosten[[#This Row],[Totaal kosten]],"")</f>
        <v/>
      </c>
      <c r="CY10" s="122" t="str">
        <f>IF(Tbl.Kosten[[#This Row],[Anr.]]=CY$7,Tbl.Kosten[[#This Row],[Totaal kosten]],"")</f>
        <v/>
      </c>
      <c r="CZ10" s="122" t="str">
        <f>IF(Tbl.Kosten[[#This Row],[Anr.]]=CZ$7,Tbl.Kosten[[#This Row],[Totaal kosten]],"")</f>
        <v/>
      </c>
      <c r="DA10" s="122" t="str">
        <f>IF(Tbl.Kosten[[#This Row],[Anr.]]=DA$7,Tbl.Kosten[[#This Row],[Totaal kosten]],"")</f>
        <v/>
      </c>
      <c r="DB10" s="122" t="str">
        <f>IF(Tbl.Kosten[[#This Row],[Anr.]]=DB$7,Tbl.Kosten[[#This Row],[Totaal kosten]],"")</f>
        <v/>
      </c>
      <c r="DC10" s="122" t="str">
        <f>IF(Tbl.Kosten[[#This Row],[Anr.]]=DC$7,Tbl.Kosten[[#This Row],[Totaal kosten]],"")</f>
        <v/>
      </c>
      <c r="DD10" s="122" t="str">
        <f>IF(Tbl.Kosten[[#This Row],[Anr.]]=DD$7,Tbl.Kosten[[#This Row],[Totaal kosten]],"")</f>
        <v/>
      </c>
      <c r="DE10" s="122" t="str">
        <f>IF(Tbl.Kosten[[#This Row],[Anr.]]=DE$7,Tbl.Kosten[[#This Row],[Totaal kosten]],"")</f>
        <v/>
      </c>
      <c r="DF10" s="122" t="str">
        <f>IF(Tbl.Kosten[[#This Row],[Anr.]]=DF$7,Tbl.Kosten[[#This Row],[Totaal kosten]],"")</f>
        <v/>
      </c>
      <c r="DG10" s="122" t="str">
        <f>IF(Tbl.Kosten[[#This Row],[Anr.]]=DG$7,Tbl.Kosten[[#This Row],[Totaal kosten]],"")</f>
        <v/>
      </c>
      <c r="DH10" s="122" t="str">
        <f>IF(Tbl.Kosten[[#This Row],[Anr.]]=DH$7,Tbl.Kosten[[#This Row],[Totaal kosten]],"")</f>
        <v/>
      </c>
      <c r="DI10" s="122" t="str">
        <f>IF(Tbl.Kosten[[#This Row],[Anr.]]=DI$7,Tbl.Kosten[[#This Row],[Totaal kosten]],"")</f>
        <v/>
      </c>
      <c r="DJ10" s="122" t="str">
        <f>IF(Tbl.Kosten[[#This Row],[Anr.]]=DJ$7,Tbl.Kosten[[#This Row],[Totaal kosten]],"")</f>
        <v/>
      </c>
      <c r="DK10" s="122" t="str">
        <f>IF(Tbl.Kosten[[#This Row],[Anr.]]=DK$7,Tbl.Kosten[[#This Row],[Totaal kosten]],"")</f>
        <v/>
      </c>
      <c r="DL10" s="122" t="str">
        <f>IF(Tbl.Kosten[[#This Row],[Anr.]]=DL$7,Tbl.Kosten[[#This Row],[Totaal kosten]],"")</f>
        <v/>
      </c>
      <c r="DM10" s="122" t="str">
        <f>IF(Tbl.Kosten[[#This Row],[Anr.]]=DM$7,Tbl.Kosten[[#This Row],[Totaal kosten]],"")</f>
        <v/>
      </c>
      <c r="DN10" s="122" t="str">
        <f>IF(Tbl.Kosten[[#This Row],[Anr.]]=DN$7,Tbl.Kosten[[#This Row],[Totaal kosten]],"")</f>
        <v/>
      </c>
      <c r="DO10" s="122" t="str">
        <f>IF(Tbl.Kosten[[#This Row],[Anr.]]=DO$7,Tbl.Kosten[[#This Row],[Totaal kosten]],"")</f>
        <v/>
      </c>
      <c r="DP10" s="122" t="str">
        <f>IF(Tbl.Kosten[[#This Row],[Anr.]]=DP$7,Tbl.Kosten[[#This Row],[Totaal kosten]],"")</f>
        <v/>
      </c>
      <c r="DQ10" s="122" t="str">
        <f>IF(Tbl.Kosten[[#This Row],[Anr.]]=DQ$7,Tbl.Kosten[[#This Row],[Totaal kosten]],"")</f>
        <v/>
      </c>
      <c r="DR10" s="122" t="str">
        <f>IF(Tbl.Kosten[[#This Row],[Anr.]]=DR$7,Tbl.Kosten[[#This Row],[Totaal kosten]],"")</f>
        <v/>
      </c>
      <c r="DS10" s="122" t="str">
        <f>IF(Tbl.Kosten[[#This Row],[Anr.]]=DS$7,Tbl.Kosten[[#This Row],[Totaal kosten]],"")</f>
        <v/>
      </c>
      <c r="DT10" s="122" t="str">
        <f>IF(Tbl.Kosten[[#This Row],[Anr.]]=DT$7,Tbl.Kosten[[#This Row],[Totaal kosten]],"")</f>
        <v/>
      </c>
      <c r="DU10" s="122" t="str">
        <f>IF(Tbl.Kosten[[#This Row],[Anr.]]=DU$7,Tbl.Kosten[[#This Row],[Totaal kosten]],"")</f>
        <v/>
      </c>
      <c r="DV10" s="122" t="str">
        <f>IF(Tbl.Kosten[[#This Row],[Anr.]]=DV$7,Tbl.Kosten[[#This Row],[Totaal kosten]],"")</f>
        <v/>
      </c>
      <c r="DW10" s="122" t="str">
        <f>IF(Tbl.Kosten[[#This Row],[Anr.]]=DW$7,Tbl.Kosten[[#This Row],[Totaal kosten]],"")</f>
        <v/>
      </c>
      <c r="DX10" s="122" t="str">
        <f>IF(Tbl.Kosten[[#This Row],[Anr.]]=DX$7,Tbl.Kosten[[#This Row],[Totaal kosten]],"")</f>
        <v/>
      </c>
      <c r="DY10" s="122" t="str">
        <f>IF(Tbl.Kosten[[#This Row],[Anr.]]=DY$7,Tbl.Kosten[[#This Row],[Totaal kosten]],"")</f>
        <v/>
      </c>
      <c r="DZ10" s="122" t="str">
        <f>IF(Tbl.Kosten[[#This Row],[Anr.]]=DZ$7,Tbl.Kosten[[#This Row],[Totaal kosten]],"")</f>
        <v/>
      </c>
      <c r="EA10" s="122" t="str">
        <f>IF(Tbl.Kosten[[#This Row],[Anr.]]=EA$7,Tbl.Kosten[[#This Row],[Totaal kosten]],"")</f>
        <v/>
      </c>
      <c r="EB10" s="122" t="str">
        <f>IF(Tbl.Kosten[[#This Row],[Anr.]]=EB$7,Tbl.Kosten[[#This Row],[Totaal kosten]],"")</f>
        <v/>
      </c>
      <c r="EC10" s="122" t="str">
        <f>IF(Tbl.Kosten[[#This Row],[Anr.]]=EC$7,Tbl.Kosten[[#This Row],[Totaal kosten]],"")</f>
        <v/>
      </c>
      <c r="ED10" s="122" t="str">
        <f>IF(Tbl.Kosten[[#This Row],[Anr.]]=ED$7,Tbl.Kosten[[#This Row],[Totaal kosten]],"")</f>
        <v/>
      </c>
      <c r="EE10" s="122" t="str">
        <f>IF(Tbl.Kosten[[#This Row],[Anr.]]=EE$7,Tbl.Kosten[[#This Row],[Totaal kosten]],"")</f>
        <v/>
      </c>
      <c r="EF10" s="122" t="str">
        <f>IF(Tbl.Kosten[[#This Row],[Anr.]]=EF$7,Tbl.Kosten[[#This Row],[Totaal kosten]],"")</f>
        <v/>
      </c>
      <c r="EG10" s="122" t="str">
        <f>IF(Tbl.Kosten[[#This Row],[Anr.]]=EG$7,Tbl.Kosten[[#This Row],[Totaal kosten]],"")</f>
        <v/>
      </c>
      <c r="EH10" s="122" t="str">
        <f>IF(Tbl.Kosten[[#This Row],[Anr.]]=EH$7,Tbl.Kosten[[#This Row],[Totaal kosten]],"")</f>
        <v/>
      </c>
      <c r="EI10" s="122" t="str">
        <f>IF(Tbl.Kosten[[#This Row],[Anr.]]=EI$7,Tbl.Kosten[[#This Row],[Totaal kosten]],"")</f>
        <v/>
      </c>
      <c r="EJ10" s="122" t="str">
        <f>IF(Tbl.Kosten[[#This Row],[Anr.]]=EJ$7,Tbl.Kosten[[#This Row],[Totaal kosten]],"")</f>
        <v/>
      </c>
      <c r="EK10" s="122" t="str">
        <f>IF(Tbl.Kosten[[#This Row],[Anr.]]=EK$7,Tbl.Kosten[[#This Row],[Totaal kosten]],"")</f>
        <v/>
      </c>
      <c r="EL10" s="122" t="str">
        <f>IF(Tbl.Kosten[[#This Row],[Anr.]]=EL$7,Tbl.Kosten[[#This Row],[Totaal kosten]],"")</f>
        <v/>
      </c>
      <c r="EM10" s="122" t="str">
        <f>IF(Tbl.Kosten[[#This Row],[Anr.]]=EM$7,Tbl.Kosten[[#This Row],[Totaal kosten]],"")</f>
        <v/>
      </c>
      <c r="EN10" s="122" t="str">
        <f>IF(Tbl.Kosten[[#This Row],[Anr.]]=EN$7,Tbl.Kosten[[#This Row],[Totaal kosten]],"")</f>
        <v/>
      </c>
      <c r="EO10" s="122" t="str">
        <f>IF(Tbl.Kosten[[#This Row],[Anr.]]=EO$7,Tbl.Kosten[[#This Row],[Totaal kosten]],"")</f>
        <v/>
      </c>
      <c r="EP10" s="122" t="str">
        <f>IF(Tbl.Kosten[[#This Row],[Anr.]]=EP$7,Tbl.Kosten[[#This Row],[Totaal kosten]],"")</f>
        <v/>
      </c>
      <c r="EQ10" s="122" t="str">
        <f>IF(Tbl.Kosten[[#This Row],[Anr.]]=EQ$7,Tbl.Kosten[[#This Row],[Totaal kosten]],"")</f>
        <v/>
      </c>
    </row>
    <row r="11" spans="2:148" x14ac:dyDescent="0.35">
      <c r="B11" s="76"/>
      <c r="C11" s="68"/>
      <c r="D11" s="119"/>
      <c r="E11" s="100"/>
      <c r="F11" s="13">
        <f>_xlfn.XLOOKUP(Tbl.Kosten[[#This Row],[Medewerker e/o 
functie]],Tbl.Uurtarief[Medewerker en/of functie],Tbl.Uurtarief[Uurtarief],"",,)</f>
        <v>0</v>
      </c>
      <c r="G11" s="118">
        <f>PRODUCT(Tbl.Kosten[[#This Row],[Uren]],Tbl.Kosten[[#This Row],[Uurtarief]])</f>
        <v>0</v>
      </c>
      <c r="H11" s="100"/>
      <c r="I11" s="98"/>
      <c r="J11" s="97">
        <f>Tbl.Kosten[[#This Row],[Aantal]]*Tbl.Kosten[[#This Row],[Tarief]]</f>
        <v>0</v>
      </c>
      <c r="K11" s="118">
        <f>Tbl.Kosten[[#This Row],[Subtotaal andere kosten]]+Tbl.Kosten[[#This Row],[Subtotaal arbeidskosten]]</f>
        <v>0</v>
      </c>
      <c r="L11" s="190">
        <f>IF(Tbl.Kosten[[#This Row],[Subtotaal andere kosten]]&lt;&gt;0,"Andere kosten",(_xlfn.XLOOKUP(Tbl.Kosten[[#This Row],[Medewerker e/o 
functie]],Tbl.Uurtarief[Medewerker en/of functie],Tbl.Uurtarief[Kostensoort],"",,)))</f>
        <v>0</v>
      </c>
      <c r="M11" s="190" t="str">
        <f>IF(AND(Tbl.Kosten[[#This Row],[Subtotaal arbeidskosten]]&lt;&gt;0,Tbl.Kosten[[#This Row],[Subtotaal andere kosten]]&lt;&gt;0),"Begroot Arbeidskosten en Overige kosten op verschillende regels!","")</f>
        <v/>
      </c>
      <c r="N11" s="3" t="str">
        <f>_xlfn.XLOOKUP(Tbl.Kosten[[#This Row],[Activiteitencode]],Tbl.Activiteiten[Activiteitcode],Tbl.Activiteiten[Werkpakketcode],"",,)</f>
        <v/>
      </c>
      <c r="O11" s="9" t="str">
        <f>_xlfn.XLOOKUP(Tbl.Kosten[[#This Row],[Werkpakketcode]],Tbl.Werkpakketten[Werkpakketcode],Tbl.Werkpakketten[WPnr.],"",,)</f>
        <v/>
      </c>
      <c r="P11" s="9" t="str">
        <f>IF(Tbl.Kosten[[#This Row],[WPnr.]]=P$7,Tbl.Kosten[[#This Row],[Totaal kosten]],"")</f>
        <v/>
      </c>
      <c r="Q11" s="9" t="str">
        <f>IF(Tbl.Kosten[[#This Row],[WPnr.]]=Q$7,Tbl.Kosten[[#This Row],[Totaal kosten]],"")</f>
        <v/>
      </c>
      <c r="R11" s="9" t="str">
        <f>IF(Tbl.Kosten[[#This Row],[WPnr.]]=R$7,Tbl.Kosten[[#This Row],[Totaal kosten]],"")</f>
        <v/>
      </c>
      <c r="S11" s="9" t="str">
        <f>IF(Tbl.Kosten[[#This Row],[WPnr.]]=S$7,Tbl.Kosten[[#This Row],[Totaal kosten]],"")</f>
        <v/>
      </c>
      <c r="T11" s="9" t="str">
        <f>IF(Tbl.Kosten[[#This Row],[WPnr.]]=T$7,Tbl.Kosten[[#This Row],[Totaal kosten]],"")</f>
        <v/>
      </c>
      <c r="U11" s="9" t="str">
        <f>IF(Tbl.Kosten[[#This Row],[WPnr.]]=U$7,Tbl.Kosten[[#This Row],[Totaal kosten]],"")</f>
        <v/>
      </c>
      <c r="V11" s="9" t="str">
        <f>IF(Tbl.Kosten[[#This Row],[WPnr.]]=V$7,Tbl.Kosten[[#This Row],[Totaal kosten]],"")</f>
        <v/>
      </c>
      <c r="W11" s="9" t="str">
        <f>IF(Tbl.Kosten[[#This Row],[WPnr.]]=W$7,Tbl.Kosten[[#This Row],[Totaal kosten]],"")</f>
        <v/>
      </c>
      <c r="X11" s="9" t="str">
        <f>IF(Tbl.Kosten[[#This Row],[WPnr.]]=X$7,Tbl.Kosten[[#This Row],[Totaal kosten]],"")</f>
        <v/>
      </c>
      <c r="Y11" s="9" t="str">
        <f>IF(Tbl.Kosten[[#This Row],[WPnr.]]=Y$7,Tbl.Kosten[[#This Row],[Totaal kosten]],"")</f>
        <v/>
      </c>
      <c r="Z11" s="15" t="str">
        <f>IFERROR(VLOOKUP(Tbl.Kosten[[#This Row],[Kostensoort]],Tbl.Kostensoorten[],2,FALSE),"")</f>
        <v/>
      </c>
      <c r="AA11" s="15" t="str">
        <f>IF(Tbl.Kosten[[#This Row],[KSnr.]]=AA$7,Tbl.Kosten[[#This Row],[Totaal kosten]],"")</f>
        <v/>
      </c>
      <c r="AB11" s="15" t="str">
        <f>IF(Tbl.Kosten[[#This Row],[KSnr.]]=AB$7,Tbl.Kosten[[#This Row],[Totaal kosten]],"")</f>
        <v/>
      </c>
      <c r="AC11" s="15" t="str">
        <f>IF(Tbl.Kosten[[#This Row],[KSnr.]]=AC$7,Tbl.Kosten[[#This Row],[Totaal kosten]],"")</f>
        <v/>
      </c>
      <c r="AD11" s="15" t="str">
        <f>IF(Tbl.Kosten[[#This Row],[KSnr.]]=AD$7,Tbl.Kosten[[#This Row],[Totaal kosten]],"")</f>
        <v/>
      </c>
      <c r="AE11" s="15" t="str">
        <f>IF(Tbl.Kosten[[#This Row],[KSnr.]]=AE$7,Tbl.Kosten[[#This Row],[Totaal kosten]],"")</f>
        <v/>
      </c>
      <c r="AF11" s="15" t="str">
        <f>IF(Tbl.Kosten[[#This Row],[KSnr.]]=AF$7,Tbl.Kosten[[#This Row],[Totaal kosten]],"")</f>
        <v/>
      </c>
      <c r="AG11" s="15" t="str">
        <f>IF(Tbl.Kosten[[#This Row],[KSnr.]]=AG$7,Tbl.Kosten[[#This Row],[Totaal kosten]],"")</f>
        <v/>
      </c>
      <c r="AH11" s="15" t="str">
        <f>IF(Tbl.Kosten[[#This Row],[KSnr.]]=AH$7,Tbl.Kosten[[#This Row],[Totaal kosten]],"")</f>
        <v/>
      </c>
      <c r="AI11" s="15" t="str">
        <f>IF(Tbl.Kosten[[#This Row],[KSnr.]]=AI$7,Tbl.Kosten[[#This Row],[Totaal kosten]],"")</f>
        <v/>
      </c>
      <c r="AJ11" s="15" t="str">
        <f>IF(Tbl.Kosten[[#This Row],[KSnr.]]=AJ$7,Tbl.Kosten[[#This Row],[Totaal kosten]],"")</f>
        <v/>
      </c>
      <c r="AK11" s="15" t="str">
        <f>IF(Tbl.Kosten[[#This Row],[KSnr.]]=AK$7,Tbl.Kosten[[#This Row],[Totaal kosten]],"")</f>
        <v/>
      </c>
      <c r="AL11" s="15" t="str">
        <f>IF(Tbl.Kosten[[#This Row],[KSnr.]]=AL$7,Tbl.Kosten[[#This Row],[Totaal kosten]],"")</f>
        <v/>
      </c>
      <c r="AM11" s="15" t="str">
        <f>IF(Tbl.Kosten[[#This Row],[KSnr.]]=AM$7,Tbl.Kosten[[#This Row],[Totaal kosten]],"")</f>
        <v/>
      </c>
      <c r="AN11" s="15" t="str">
        <f>IF(Tbl.Kosten[[#This Row],[KSnr.]]=AN$7,Tbl.Kosten[[#This Row],[Totaal kosten]],"")</f>
        <v/>
      </c>
      <c r="AO11" s="15" t="str">
        <f>IF(Tbl.Kosten[[#This Row],[KSnr.]]=AO$7,Tbl.Kosten[[#This Row],[Totaal kosten]],"")</f>
        <v/>
      </c>
      <c r="AP11" s="15" t="str">
        <f>IF(Tbl.Kosten[[#This Row],[KSnr.]]=AP$7,Tbl.Kosten[[#This Row],[Totaal kosten]],"")</f>
        <v/>
      </c>
      <c r="AQ11" s="15" t="str">
        <f>IF(Tbl.Kosten[[#This Row],[KSnr.]]=AQ$7,Tbl.Kosten[[#This Row],[Totaal kosten]],"")</f>
        <v/>
      </c>
      <c r="AR11" s="15" t="str">
        <f>IF(Tbl.Kosten[[#This Row],[KSnr.]]=AR$7,Tbl.Kosten[[#This Row],[Totaal kosten]],"")</f>
        <v/>
      </c>
      <c r="AS11" s="15" t="str">
        <f>IF(Tbl.Kosten[[#This Row],[KSnr.]]=AS$7,Tbl.Kosten[[#This Row],[Totaal kosten]],"")</f>
        <v/>
      </c>
      <c r="AT11" s="15" t="str">
        <f>IF(Tbl.Kosten[[#This Row],[KSnr.]]=AT$7,Tbl.Kosten[[#This Row],[Totaal kosten]],"")</f>
        <v/>
      </c>
      <c r="AU11" s="122" t="str">
        <f>_xlfn.XLOOKUP(Tbl.Kosten[[#This Row],[Activiteitencode]],Tbl.Activiteiten[Activiteitcode],Tbl.Activiteiten[Anr.],"",,)</f>
        <v/>
      </c>
      <c r="AV11" s="122" t="str">
        <f>IF(Tbl.Kosten[[#This Row],[Anr.]]=AV$7,Tbl.Kosten[[#This Row],[Totaal kosten]],"")</f>
        <v/>
      </c>
      <c r="AW11" s="122" t="str">
        <f>IF(Tbl.Kosten[[#This Row],[Anr.]]=AW$7,Tbl.Kosten[[#This Row],[Totaal kosten]],"")</f>
        <v/>
      </c>
      <c r="AX11" s="122" t="str">
        <f>IF(Tbl.Kosten[[#This Row],[Anr.]]=AX$7,Tbl.Kosten[[#This Row],[Totaal kosten]],"")</f>
        <v/>
      </c>
      <c r="AY11" s="122" t="str">
        <f>IF(Tbl.Kosten[[#This Row],[Anr.]]=AY$7,Tbl.Kosten[[#This Row],[Totaal kosten]],"")</f>
        <v/>
      </c>
      <c r="AZ11" s="122" t="str">
        <f>IF(Tbl.Kosten[[#This Row],[Anr.]]=AZ$7,Tbl.Kosten[[#This Row],[Totaal kosten]],"")</f>
        <v/>
      </c>
      <c r="BA11" s="122" t="str">
        <f>IF(Tbl.Kosten[[#This Row],[Anr.]]=BA$7,Tbl.Kosten[[#This Row],[Totaal kosten]],"")</f>
        <v/>
      </c>
      <c r="BB11" s="122" t="str">
        <f>IF(Tbl.Kosten[[#This Row],[Anr.]]=BB$7,Tbl.Kosten[[#This Row],[Totaal kosten]],"")</f>
        <v/>
      </c>
      <c r="BC11" s="122" t="str">
        <f>IF(Tbl.Kosten[[#This Row],[Anr.]]=BC$7,Tbl.Kosten[[#This Row],[Totaal kosten]],"")</f>
        <v/>
      </c>
      <c r="BD11" s="122" t="str">
        <f>IF(Tbl.Kosten[[#This Row],[Anr.]]=BD$7,Tbl.Kosten[[#This Row],[Totaal kosten]],"")</f>
        <v/>
      </c>
      <c r="BE11" s="122" t="str">
        <f>IF(Tbl.Kosten[[#This Row],[Anr.]]=BE$7,Tbl.Kosten[[#This Row],[Totaal kosten]],"")</f>
        <v/>
      </c>
      <c r="BF11" s="122" t="str">
        <f>IF(Tbl.Kosten[[#This Row],[Anr.]]=BF$7,Tbl.Kosten[[#This Row],[Totaal kosten]],"")</f>
        <v/>
      </c>
      <c r="BG11" s="122" t="str">
        <f>IF(Tbl.Kosten[[#This Row],[Anr.]]=BG$7,Tbl.Kosten[[#This Row],[Totaal kosten]],"")</f>
        <v/>
      </c>
      <c r="BH11" s="122" t="str">
        <f>IF(Tbl.Kosten[[#This Row],[Anr.]]=BH$7,Tbl.Kosten[[#This Row],[Totaal kosten]],"")</f>
        <v/>
      </c>
      <c r="BI11" s="122" t="str">
        <f>IF(Tbl.Kosten[[#This Row],[Anr.]]=BI$7,Tbl.Kosten[[#This Row],[Totaal kosten]],"")</f>
        <v/>
      </c>
      <c r="BJ11" s="122" t="str">
        <f>IF(Tbl.Kosten[[#This Row],[Anr.]]=BJ$7,Tbl.Kosten[[#This Row],[Totaal kosten]],"")</f>
        <v/>
      </c>
      <c r="BK11" s="122" t="str">
        <f>IF(Tbl.Kosten[[#This Row],[Anr.]]=BK$7,Tbl.Kosten[[#This Row],[Totaal kosten]],"")</f>
        <v/>
      </c>
      <c r="BL11" s="122" t="str">
        <f>IF(Tbl.Kosten[[#This Row],[Anr.]]=BL$7,Tbl.Kosten[[#This Row],[Totaal kosten]],"")</f>
        <v/>
      </c>
      <c r="BM11" s="122" t="str">
        <f>IF(Tbl.Kosten[[#This Row],[Anr.]]=BM$7,Tbl.Kosten[[#This Row],[Totaal kosten]],"")</f>
        <v/>
      </c>
      <c r="BN11" s="122" t="str">
        <f>IF(Tbl.Kosten[[#This Row],[Anr.]]=BN$7,Tbl.Kosten[[#This Row],[Totaal kosten]],"")</f>
        <v/>
      </c>
      <c r="BO11" s="122" t="str">
        <f>IF(Tbl.Kosten[[#This Row],[Anr.]]=BO$7,Tbl.Kosten[[#This Row],[Totaal kosten]],"")</f>
        <v/>
      </c>
      <c r="BP11" s="122" t="str">
        <f>IF(Tbl.Kosten[[#This Row],[Anr.]]=BP$7,Tbl.Kosten[[#This Row],[Totaal kosten]],"")</f>
        <v/>
      </c>
      <c r="BQ11" s="122" t="str">
        <f>IF(Tbl.Kosten[[#This Row],[Anr.]]=BQ$7,Tbl.Kosten[[#This Row],[Totaal kosten]],"")</f>
        <v/>
      </c>
      <c r="BR11" s="122" t="str">
        <f>IF(Tbl.Kosten[[#This Row],[Anr.]]=BR$7,Tbl.Kosten[[#This Row],[Totaal kosten]],"")</f>
        <v/>
      </c>
      <c r="BS11" s="122" t="str">
        <f>IF(Tbl.Kosten[[#This Row],[Anr.]]=BS$7,Tbl.Kosten[[#This Row],[Totaal kosten]],"")</f>
        <v/>
      </c>
      <c r="BT11" s="122" t="str">
        <f>IF(Tbl.Kosten[[#This Row],[Anr.]]=BT$7,Tbl.Kosten[[#This Row],[Totaal kosten]],"")</f>
        <v/>
      </c>
      <c r="BU11" s="122" t="str">
        <f>IF(Tbl.Kosten[[#This Row],[Anr.]]=BU$7,Tbl.Kosten[[#This Row],[Totaal kosten]],"")</f>
        <v/>
      </c>
      <c r="BV11" s="122" t="str">
        <f>IF(Tbl.Kosten[[#This Row],[Anr.]]=BV$7,Tbl.Kosten[[#This Row],[Totaal kosten]],"")</f>
        <v/>
      </c>
      <c r="BW11" s="122" t="str">
        <f>IF(Tbl.Kosten[[#This Row],[Anr.]]=BW$7,Tbl.Kosten[[#This Row],[Totaal kosten]],"")</f>
        <v/>
      </c>
      <c r="BX11" s="122" t="str">
        <f>IF(Tbl.Kosten[[#This Row],[Anr.]]=BX$7,Tbl.Kosten[[#This Row],[Totaal kosten]],"")</f>
        <v/>
      </c>
      <c r="BY11" s="122" t="str">
        <f>IF(Tbl.Kosten[[#This Row],[Anr.]]=BY$7,Tbl.Kosten[[#This Row],[Totaal kosten]],"")</f>
        <v/>
      </c>
      <c r="BZ11" s="122" t="str">
        <f>IF(Tbl.Kosten[[#This Row],[Anr.]]=BZ$7,Tbl.Kosten[[#This Row],[Totaal kosten]],"")</f>
        <v/>
      </c>
      <c r="CA11" s="122" t="str">
        <f>IF(Tbl.Kosten[[#This Row],[Anr.]]=CA$7,Tbl.Kosten[[#This Row],[Totaal kosten]],"")</f>
        <v/>
      </c>
      <c r="CB11" s="122" t="str">
        <f>IF(Tbl.Kosten[[#This Row],[Anr.]]=CB$7,Tbl.Kosten[[#This Row],[Totaal kosten]],"")</f>
        <v/>
      </c>
      <c r="CC11" s="122" t="str">
        <f>IF(Tbl.Kosten[[#This Row],[Anr.]]=CC$7,Tbl.Kosten[[#This Row],[Totaal kosten]],"")</f>
        <v/>
      </c>
      <c r="CD11" s="122" t="str">
        <f>IF(Tbl.Kosten[[#This Row],[Anr.]]=CD$7,Tbl.Kosten[[#This Row],[Totaal kosten]],"")</f>
        <v/>
      </c>
      <c r="CE11" s="122" t="str">
        <f>IF(Tbl.Kosten[[#This Row],[Anr.]]=CE$7,Tbl.Kosten[[#This Row],[Totaal kosten]],"")</f>
        <v/>
      </c>
      <c r="CF11" s="122" t="str">
        <f>IF(Tbl.Kosten[[#This Row],[Anr.]]=CF$7,Tbl.Kosten[[#This Row],[Totaal kosten]],"")</f>
        <v/>
      </c>
      <c r="CG11" s="122" t="str">
        <f>IF(Tbl.Kosten[[#This Row],[Anr.]]=CG$7,Tbl.Kosten[[#This Row],[Totaal kosten]],"")</f>
        <v/>
      </c>
      <c r="CH11" s="122" t="str">
        <f>IF(Tbl.Kosten[[#This Row],[Anr.]]=CH$7,Tbl.Kosten[[#This Row],[Totaal kosten]],"")</f>
        <v/>
      </c>
      <c r="CI11" s="122" t="str">
        <f>IF(Tbl.Kosten[[#This Row],[Anr.]]=CI$7,Tbl.Kosten[[#This Row],[Totaal kosten]],"")</f>
        <v/>
      </c>
      <c r="CJ11" s="122" t="str">
        <f>IF(Tbl.Kosten[[#This Row],[Anr.]]=CJ$7,Tbl.Kosten[[#This Row],[Totaal kosten]],"")</f>
        <v/>
      </c>
      <c r="CK11" s="122" t="str">
        <f>IF(Tbl.Kosten[[#This Row],[Anr.]]=CK$7,Tbl.Kosten[[#This Row],[Totaal kosten]],"")</f>
        <v/>
      </c>
      <c r="CL11" s="122" t="str">
        <f>IF(Tbl.Kosten[[#This Row],[Anr.]]=CL$7,Tbl.Kosten[[#This Row],[Totaal kosten]],"")</f>
        <v/>
      </c>
      <c r="CM11" s="122" t="str">
        <f>IF(Tbl.Kosten[[#This Row],[Anr.]]=CM$7,Tbl.Kosten[[#This Row],[Totaal kosten]],"")</f>
        <v/>
      </c>
      <c r="CN11" s="122" t="str">
        <f>IF(Tbl.Kosten[[#This Row],[Anr.]]=CN$7,Tbl.Kosten[[#This Row],[Totaal kosten]],"")</f>
        <v/>
      </c>
      <c r="CO11" s="122" t="str">
        <f>IF(Tbl.Kosten[[#This Row],[Anr.]]=CO$7,Tbl.Kosten[[#This Row],[Totaal kosten]],"")</f>
        <v/>
      </c>
      <c r="CP11" s="122" t="str">
        <f>IF(Tbl.Kosten[[#This Row],[Anr.]]=CP$7,Tbl.Kosten[[#This Row],[Totaal kosten]],"")</f>
        <v/>
      </c>
      <c r="CQ11" s="122" t="str">
        <f>IF(Tbl.Kosten[[#This Row],[Anr.]]=CQ$7,Tbl.Kosten[[#This Row],[Totaal kosten]],"")</f>
        <v/>
      </c>
      <c r="CR11" s="122" t="str">
        <f>IF(Tbl.Kosten[[#This Row],[Anr.]]=CR$7,Tbl.Kosten[[#This Row],[Totaal kosten]],"")</f>
        <v/>
      </c>
      <c r="CS11" s="122" t="str">
        <f>IF(Tbl.Kosten[[#This Row],[Anr.]]=CS$7,Tbl.Kosten[[#This Row],[Totaal kosten]],"")</f>
        <v/>
      </c>
      <c r="CT11" s="122" t="str">
        <f>IF(Tbl.Kosten[[#This Row],[Anr.]]=CT$7,Tbl.Kosten[[#This Row],[Totaal kosten]],"")</f>
        <v/>
      </c>
      <c r="CU11" s="122" t="str">
        <f>IF(Tbl.Kosten[[#This Row],[Anr.]]=CU$7,Tbl.Kosten[[#This Row],[Totaal kosten]],"")</f>
        <v/>
      </c>
      <c r="CV11" s="122" t="str">
        <f>IF(Tbl.Kosten[[#This Row],[Anr.]]=CV$7,Tbl.Kosten[[#This Row],[Totaal kosten]],"")</f>
        <v/>
      </c>
      <c r="CW11" s="122" t="str">
        <f>IF(Tbl.Kosten[[#This Row],[Anr.]]=CW$7,Tbl.Kosten[[#This Row],[Totaal kosten]],"")</f>
        <v/>
      </c>
      <c r="CX11" s="122" t="str">
        <f>IF(Tbl.Kosten[[#This Row],[Anr.]]=CX$7,Tbl.Kosten[[#This Row],[Totaal kosten]],"")</f>
        <v/>
      </c>
      <c r="CY11" s="122" t="str">
        <f>IF(Tbl.Kosten[[#This Row],[Anr.]]=CY$7,Tbl.Kosten[[#This Row],[Totaal kosten]],"")</f>
        <v/>
      </c>
      <c r="CZ11" s="122" t="str">
        <f>IF(Tbl.Kosten[[#This Row],[Anr.]]=CZ$7,Tbl.Kosten[[#This Row],[Totaal kosten]],"")</f>
        <v/>
      </c>
      <c r="DA11" s="122" t="str">
        <f>IF(Tbl.Kosten[[#This Row],[Anr.]]=DA$7,Tbl.Kosten[[#This Row],[Totaal kosten]],"")</f>
        <v/>
      </c>
      <c r="DB11" s="122" t="str">
        <f>IF(Tbl.Kosten[[#This Row],[Anr.]]=DB$7,Tbl.Kosten[[#This Row],[Totaal kosten]],"")</f>
        <v/>
      </c>
      <c r="DC11" s="122" t="str">
        <f>IF(Tbl.Kosten[[#This Row],[Anr.]]=DC$7,Tbl.Kosten[[#This Row],[Totaal kosten]],"")</f>
        <v/>
      </c>
      <c r="DD11" s="122" t="str">
        <f>IF(Tbl.Kosten[[#This Row],[Anr.]]=DD$7,Tbl.Kosten[[#This Row],[Totaal kosten]],"")</f>
        <v/>
      </c>
      <c r="DE11" s="122" t="str">
        <f>IF(Tbl.Kosten[[#This Row],[Anr.]]=DE$7,Tbl.Kosten[[#This Row],[Totaal kosten]],"")</f>
        <v/>
      </c>
      <c r="DF11" s="122" t="str">
        <f>IF(Tbl.Kosten[[#This Row],[Anr.]]=DF$7,Tbl.Kosten[[#This Row],[Totaal kosten]],"")</f>
        <v/>
      </c>
      <c r="DG11" s="122" t="str">
        <f>IF(Tbl.Kosten[[#This Row],[Anr.]]=DG$7,Tbl.Kosten[[#This Row],[Totaal kosten]],"")</f>
        <v/>
      </c>
      <c r="DH11" s="122" t="str">
        <f>IF(Tbl.Kosten[[#This Row],[Anr.]]=DH$7,Tbl.Kosten[[#This Row],[Totaal kosten]],"")</f>
        <v/>
      </c>
      <c r="DI11" s="122" t="str">
        <f>IF(Tbl.Kosten[[#This Row],[Anr.]]=DI$7,Tbl.Kosten[[#This Row],[Totaal kosten]],"")</f>
        <v/>
      </c>
      <c r="DJ11" s="122" t="str">
        <f>IF(Tbl.Kosten[[#This Row],[Anr.]]=DJ$7,Tbl.Kosten[[#This Row],[Totaal kosten]],"")</f>
        <v/>
      </c>
      <c r="DK11" s="122" t="str">
        <f>IF(Tbl.Kosten[[#This Row],[Anr.]]=DK$7,Tbl.Kosten[[#This Row],[Totaal kosten]],"")</f>
        <v/>
      </c>
      <c r="DL11" s="122" t="str">
        <f>IF(Tbl.Kosten[[#This Row],[Anr.]]=DL$7,Tbl.Kosten[[#This Row],[Totaal kosten]],"")</f>
        <v/>
      </c>
      <c r="DM11" s="122" t="str">
        <f>IF(Tbl.Kosten[[#This Row],[Anr.]]=DM$7,Tbl.Kosten[[#This Row],[Totaal kosten]],"")</f>
        <v/>
      </c>
      <c r="DN11" s="122" t="str">
        <f>IF(Tbl.Kosten[[#This Row],[Anr.]]=DN$7,Tbl.Kosten[[#This Row],[Totaal kosten]],"")</f>
        <v/>
      </c>
      <c r="DO11" s="122" t="str">
        <f>IF(Tbl.Kosten[[#This Row],[Anr.]]=DO$7,Tbl.Kosten[[#This Row],[Totaal kosten]],"")</f>
        <v/>
      </c>
      <c r="DP11" s="122" t="str">
        <f>IF(Tbl.Kosten[[#This Row],[Anr.]]=DP$7,Tbl.Kosten[[#This Row],[Totaal kosten]],"")</f>
        <v/>
      </c>
      <c r="DQ11" s="122" t="str">
        <f>IF(Tbl.Kosten[[#This Row],[Anr.]]=DQ$7,Tbl.Kosten[[#This Row],[Totaal kosten]],"")</f>
        <v/>
      </c>
      <c r="DR11" s="122" t="str">
        <f>IF(Tbl.Kosten[[#This Row],[Anr.]]=DR$7,Tbl.Kosten[[#This Row],[Totaal kosten]],"")</f>
        <v/>
      </c>
      <c r="DS11" s="122" t="str">
        <f>IF(Tbl.Kosten[[#This Row],[Anr.]]=DS$7,Tbl.Kosten[[#This Row],[Totaal kosten]],"")</f>
        <v/>
      </c>
      <c r="DT11" s="122" t="str">
        <f>IF(Tbl.Kosten[[#This Row],[Anr.]]=DT$7,Tbl.Kosten[[#This Row],[Totaal kosten]],"")</f>
        <v/>
      </c>
      <c r="DU11" s="122" t="str">
        <f>IF(Tbl.Kosten[[#This Row],[Anr.]]=DU$7,Tbl.Kosten[[#This Row],[Totaal kosten]],"")</f>
        <v/>
      </c>
      <c r="DV11" s="122" t="str">
        <f>IF(Tbl.Kosten[[#This Row],[Anr.]]=DV$7,Tbl.Kosten[[#This Row],[Totaal kosten]],"")</f>
        <v/>
      </c>
      <c r="DW11" s="122" t="str">
        <f>IF(Tbl.Kosten[[#This Row],[Anr.]]=DW$7,Tbl.Kosten[[#This Row],[Totaal kosten]],"")</f>
        <v/>
      </c>
      <c r="DX11" s="122" t="str">
        <f>IF(Tbl.Kosten[[#This Row],[Anr.]]=DX$7,Tbl.Kosten[[#This Row],[Totaal kosten]],"")</f>
        <v/>
      </c>
      <c r="DY11" s="122" t="str">
        <f>IF(Tbl.Kosten[[#This Row],[Anr.]]=DY$7,Tbl.Kosten[[#This Row],[Totaal kosten]],"")</f>
        <v/>
      </c>
      <c r="DZ11" s="122" t="str">
        <f>IF(Tbl.Kosten[[#This Row],[Anr.]]=DZ$7,Tbl.Kosten[[#This Row],[Totaal kosten]],"")</f>
        <v/>
      </c>
      <c r="EA11" s="122" t="str">
        <f>IF(Tbl.Kosten[[#This Row],[Anr.]]=EA$7,Tbl.Kosten[[#This Row],[Totaal kosten]],"")</f>
        <v/>
      </c>
      <c r="EB11" s="122" t="str">
        <f>IF(Tbl.Kosten[[#This Row],[Anr.]]=EB$7,Tbl.Kosten[[#This Row],[Totaal kosten]],"")</f>
        <v/>
      </c>
      <c r="EC11" s="122" t="str">
        <f>IF(Tbl.Kosten[[#This Row],[Anr.]]=EC$7,Tbl.Kosten[[#This Row],[Totaal kosten]],"")</f>
        <v/>
      </c>
      <c r="ED11" s="122" t="str">
        <f>IF(Tbl.Kosten[[#This Row],[Anr.]]=ED$7,Tbl.Kosten[[#This Row],[Totaal kosten]],"")</f>
        <v/>
      </c>
      <c r="EE11" s="122" t="str">
        <f>IF(Tbl.Kosten[[#This Row],[Anr.]]=EE$7,Tbl.Kosten[[#This Row],[Totaal kosten]],"")</f>
        <v/>
      </c>
      <c r="EF11" s="122" t="str">
        <f>IF(Tbl.Kosten[[#This Row],[Anr.]]=EF$7,Tbl.Kosten[[#This Row],[Totaal kosten]],"")</f>
        <v/>
      </c>
      <c r="EG11" s="122" t="str">
        <f>IF(Tbl.Kosten[[#This Row],[Anr.]]=EG$7,Tbl.Kosten[[#This Row],[Totaal kosten]],"")</f>
        <v/>
      </c>
      <c r="EH11" s="122" t="str">
        <f>IF(Tbl.Kosten[[#This Row],[Anr.]]=EH$7,Tbl.Kosten[[#This Row],[Totaal kosten]],"")</f>
        <v/>
      </c>
      <c r="EI11" s="122" t="str">
        <f>IF(Tbl.Kosten[[#This Row],[Anr.]]=EI$7,Tbl.Kosten[[#This Row],[Totaal kosten]],"")</f>
        <v/>
      </c>
      <c r="EJ11" s="122" t="str">
        <f>IF(Tbl.Kosten[[#This Row],[Anr.]]=EJ$7,Tbl.Kosten[[#This Row],[Totaal kosten]],"")</f>
        <v/>
      </c>
      <c r="EK11" s="122" t="str">
        <f>IF(Tbl.Kosten[[#This Row],[Anr.]]=EK$7,Tbl.Kosten[[#This Row],[Totaal kosten]],"")</f>
        <v/>
      </c>
      <c r="EL11" s="122" t="str">
        <f>IF(Tbl.Kosten[[#This Row],[Anr.]]=EL$7,Tbl.Kosten[[#This Row],[Totaal kosten]],"")</f>
        <v/>
      </c>
      <c r="EM11" s="122" t="str">
        <f>IF(Tbl.Kosten[[#This Row],[Anr.]]=EM$7,Tbl.Kosten[[#This Row],[Totaal kosten]],"")</f>
        <v/>
      </c>
      <c r="EN11" s="122" t="str">
        <f>IF(Tbl.Kosten[[#This Row],[Anr.]]=EN$7,Tbl.Kosten[[#This Row],[Totaal kosten]],"")</f>
        <v/>
      </c>
      <c r="EO11" s="122" t="str">
        <f>IF(Tbl.Kosten[[#This Row],[Anr.]]=EO$7,Tbl.Kosten[[#This Row],[Totaal kosten]],"")</f>
        <v/>
      </c>
      <c r="EP11" s="122" t="str">
        <f>IF(Tbl.Kosten[[#This Row],[Anr.]]=EP$7,Tbl.Kosten[[#This Row],[Totaal kosten]],"")</f>
        <v/>
      </c>
      <c r="EQ11" s="122" t="str">
        <f>IF(Tbl.Kosten[[#This Row],[Anr.]]=EQ$7,Tbl.Kosten[[#This Row],[Totaal kosten]],"")</f>
        <v/>
      </c>
    </row>
    <row r="12" spans="2:148" x14ac:dyDescent="0.35">
      <c r="B12" s="76"/>
      <c r="C12" s="68"/>
      <c r="D12" s="119"/>
      <c r="E12" s="185"/>
      <c r="F12" s="13">
        <f>_xlfn.XLOOKUP(Tbl.Kosten[[#This Row],[Medewerker e/o 
functie]],Tbl.Uurtarief[Medewerker en/of functie],Tbl.Uurtarief[Uurtarief],"",,)</f>
        <v>0</v>
      </c>
      <c r="G12" s="118">
        <f>PRODUCT(Tbl.Kosten[[#This Row],[Uren]],Tbl.Kosten[[#This Row],[Uurtarief]])</f>
        <v>0</v>
      </c>
      <c r="H12" s="100"/>
      <c r="I12" s="98"/>
      <c r="J12" s="97">
        <f>Tbl.Kosten[[#This Row],[Aantal]]*Tbl.Kosten[[#This Row],[Tarief]]</f>
        <v>0</v>
      </c>
      <c r="K12" s="118">
        <f>Tbl.Kosten[[#This Row],[Subtotaal andere kosten]]+Tbl.Kosten[[#This Row],[Subtotaal arbeidskosten]]</f>
        <v>0</v>
      </c>
      <c r="L12" s="190">
        <f>IF(Tbl.Kosten[[#This Row],[Subtotaal andere kosten]]&lt;&gt;0,"Andere kosten",(_xlfn.XLOOKUP(Tbl.Kosten[[#This Row],[Medewerker e/o 
functie]],Tbl.Uurtarief[Medewerker en/of functie],Tbl.Uurtarief[Kostensoort],"",,)))</f>
        <v>0</v>
      </c>
      <c r="M12" s="190" t="str">
        <f>IF(AND(Tbl.Kosten[[#This Row],[Subtotaal arbeidskosten]]&lt;&gt;0,Tbl.Kosten[[#This Row],[Subtotaal andere kosten]]&lt;&gt;0),"Begroot Arbeidskosten en Overige kosten op verschillende regels!","")</f>
        <v/>
      </c>
      <c r="N12" s="3" t="str">
        <f>_xlfn.XLOOKUP(Tbl.Kosten[[#This Row],[Activiteitencode]],Tbl.Activiteiten[Activiteitcode],Tbl.Activiteiten[Werkpakketcode],"",,)</f>
        <v/>
      </c>
      <c r="O12" s="9" t="str">
        <f>_xlfn.XLOOKUP(Tbl.Kosten[[#This Row],[Werkpakketcode]],Tbl.Werkpakketten[Werkpakketcode],Tbl.Werkpakketten[WPnr.],"",,)</f>
        <v/>
      </c>
      <c r="P12" s="9" t="str">
        <f>IF(Tbl.Kosten[[#This Row],[WPnr.]]=P$7,Tbl.Kosten[[#This Row],[Totaal kosten]],"")</f>
        <v/>
      </c>
      <c r="Q12" s="9" t="str">
        <f>IF(Tbl.Kosten[[#This Row],[WPnr.]]=Q$7,Tbl.Kosten[[#This Row],[Totaal kosten]],"")</f>
        <v/>
      </c>
      <c r="R12" s="9" t="str">
        <f>IF(Tbl.Kosten[[#This Row],[WPnr.]]=R$7,Tbl.Kosten[[#This Row],[Totaal kosten]],"")</f>
        <v/>
      </c>
      <c r="S12" s="9" t="str">
        <f>IF(Tbl.Kosten[[#This Row],[WPnr.]]=S$7,Tbl.Kosten[[#This Row],[Totaal kosten]],"")</f>
        <v/>
      </c>
      <c r="T12" s="9" t="str">
        <f>IF(Tbl.Kosten[[#This Row],[WPnr.]]=T$7,Tbl.Kosten[[#This Row],[Totaal kosten]],"")</f>
        <v/>
      </c>
      <c r="U12" s="9" t="str">
        <f>IF(Tbl.Kosten[[#This Row],[WPnr.]]=U$7,Tbl.Kosten[[#This Row],[Totaal kosten]],"")</f>
        <v/>
      </c>
      <c r="V12" s="9" t="str">
        <f>IF(Tbl.Kosten[[#This Row],[WPnr.]]=V$7,Tbl.Kosten[[#This Row],[Totaal kosten]],"")</f>
        <v/>
      </c>
      <c r="W12" s="9" t="str">
        <f>IF(Tbl.Kosten[[#This Row],[WPnr.]]=W$7,Tbl.Kosten[[#This Row],[Totaal kosten]],"")</f>
        <v/>
      </c>
      <c r="X12" s="9" t="str">
        <f>IF(Tbl.Kosten[[#This Row],[WPnr.]]=X$7,Tbl.Kosten[[#This Row],[Totaal kosten]],"")</f>
        <v/>
      </c>
      <c r="Y12" s="9" t="str">
        <f>IF(Tbl.Kosten[[#This Row],[WPnr.]]=Y$7,Tbl.Kosten[[#This Row],[Totaal kosten]],"")</f>
        <v/>
      </c>
      <c r="Z12" s="15" t="str">
        <f>IFERROR(VLOOKUP(Tbl.Kosten[[#This Row],[Kostensoort]],Tbl.Kostensoorten[],2,FALSE),"")</f>
        <v/>
      </c>
      <c r="AA12" s="15" t="str">
        <f>IF(Tbl.Kosten[[#This Row],[KSnr.]]=AA$7,Tbl.Kosten[[#This Row],[Totaal kosten]],"")</f>
        <v/>
      </c>
      <c r="AB12" s="15" t="str">
        <f>IF(Tbl.Kosten[[#This Row],[KSnr.]]=AB$7,Tbl.Kosten[[#This Row],[Totaal kosten]],"")</f>
        <v/>
      </c>
      <c r="AC12" s="15" t="str">
        <f>IF(Tbl.Kosten[[#This Row],[KSnr.]]=AC$7,Tbl.Kosten[[#This Row],[Totaal kosten]],"")</f>
        <v/>
      </c>
      <c r="AD12" s="15" t="str">
        <f>IF(Tbl.Kosten[[#This Row],[KSnr.]]=AD$7,Tbl.Kosten[[#This Row],[Totaal kosten]],"")</f>
        <v/>
      </c>
      <c r="AE12" s="15" t="str">
        <f>IF(Tbl.Kosten[[#This Row],[KSnr.]]=AE$7,Tbl.Kosten[[#This Row],[Totaal kosten]],"")</f>
        <v/>
      </c>
      <c r="AF12" s="15" t="str">
        <f>IF(Tbl.Kosten[[#This Row],[KSnr.]]=AF$7,Tbl.Kosten[[#This Row],[Totaal kosten]],"")</f>
        <v/>
      </c>
      <c r="AG12" s="15" t="str">
        <f>IF(Tbl.Kosten[[#This Row],[KSnr.]]=AG$7,Tbl.Kosten[[#This Row],[Totaal kosten]],"")</f>
        <v/>
      </c>
      <c r="AH12" s="15" t="str">
        <f>IF(Tbl.Kosten[[#This Row],[KSnr.]]=AH$7,Tbl.Kosten[[#This Row],[Totaal kosten]],"")</f>
        <v/>
      </c>
      <c r="AI12" s="15" t="str">
        <f>IF(Tbl.Kosten[[#This Row],[KSnr.]]=AI$7,Tbl.Kosten[[#This Row],[Totaal kosten]],"")</f>
        <v/>
      </c>
      <c r="AJ12" s="15" t="str">
        <f>IF(Tbl.Kosten[[#This Row],[KSnr.]]=AJ$7,Tbl.Kosten[[#This Row],[Totaal kosten]],"")</f>
        <v/>
      </c>
      <c r="AK12" s="15" t="str">
        <f>IF(Tbl.Kosten[[#This Row],[KSnr.]]=AK$7,Tbl.Kosten[[#This Row],[Totaal kosten]],"")</f>
        <v/>
      </c>
      <c r="AL12" s="15" t="str">
        <f>IF(Tbl.Kosten[[#This Row],[KSnr.]]=AL$7,Tbl.Kosten[[#This Row],[Totaal kosten]],"")</f>
        <v/>
      </c>
      <c r="AM12" s="15" t="str">
        <f>IF(Tbl.Kosten[[#This Row],[KSnr.]]=AM$7,Tbl.Kosten[[#This Row],[Totaal kosten]],"")</f>
        <v/>
      </c>
      <c r="AN12" s="15" t="str">
        <f>IF(Tbl.Kosten[[#This Row],[KSnr.]]=AN$7,Tbl.Kosten[[#This Row],[Totaal kosten]],"")</f>
        <v/>
      </c>
      <c r="AO12" s="15" t="str">
        <f>IF(Tbl.Kosten[[#This Row],[KSnr.]]=AO$7,Tbl.Kosten[[#This Row],[Totaal kosten]],"")</f>
        <v/>
      </c>
      <c r="AP12" s="15" t="str">
        <f>IF(Tbl.Kosten[[#This Row],[KSnr.]]=AP$7,Tbl.Kosten[[#This Row],[Totaal kosten]],"")</f>
        <v/>
      </c>
      <c r="AQ12" s="15" t="str">
        <f>IF(Tbl.Kosten[[#This Row],[KSnr.]]=AQ$7,Tbl.Kosten[[#This Row],[Totaal kosten]],"")</f>
        <v/>
      </c>
      <c r="AR12" s="15" t="str">
        <f>IF(Tbl.Kosten[[#This Row],[KSnr.]]=AR$7,Tbl.Kosten[[#This Row],[Totaal kosten]],"")</f>
        <v/>
      </c>
      <c r="AS12" s="15" t="str">
        <f>IF(Tbl.Kosten[[#This Row],[KSnr.]]=AS$7,Tbl.Kosten[[#This Row],[Totaal kosten]],"")</f>
        <v/>
      </c>
      <c r="AT12" s="15" t="str">
        <f>IF(Tbl.Kosten[[#This Row],[KSnr.]]=AT$7,Tbl.Kosten[[#This Row],[Totaal kosten]],"")</f>
        <v/>
      </c>
      <c r="AU12" s="122" t="str">
        <f>_xlfn.XLOOKUP(Tbl.Kosten[[#This Row],[Activiteitencode]],Tbl.Activiteiten[Activiteitcode],Tbl.Activiteiten[Anr.],"",,)</f>
        <v/>
      </c>
      <c r="AV12" s="122" t="str">
        <f>IF(Tbl.Kosten[[#This Row],[Anr.]]=AV$7,Tbl.Kosten[[#This Row],[Totaal kosten]],"")</f>
        <v/>
      </c>
      <c r="AW12" s="122" t="str">
        <f>IF(Tbl.Kosten[[#This Row],[Anr.]]=AW$7,Tbl.Kosten[[#This Row],[Totaal kosten]],"")</f>
        <v/>
      </c>
      <c r="AX12" s="122" t="str">
        <f>IF(Tbl.Kosten[[#This Row],[Anr.]]=AX$7,Tbl.Kosten[[#This Row],[Totaal kosten]],"")</f>
        <v/>
      </c>
      <c r="AY12" s="122" t="str">
        <f>IF(Tbl.Kosten[[#This Row],[Anr.]]=AY$7,Tbl.Kosten[[#This Row],[Totaal kosten]],"")</f>
        <v/>
      </c>
      <c r="AZ12" s="122" t="str">
        <f>IF(Tbl.Kosten[[#This Row],[Anr.]]=AZ$7,Tbl.Kosten[[#This Row],[Totaal kosten]],"")</f>
        <v/>
      </c>
      <c r="BA12" s="122" t="str">
        <f>IF(Tbl.Kosten[[#This Row],[Anr.]]=BA$7,Tbl.Kosten[[#This Row],[Totaal kosten]],"")</f>
        <v/>
      </c>
      <c r="BB12" s="122" t="str">
        <f>IF(Tbl.Kosten[[#This Row],[Anr.]]=BB$7,Tbl.Kosten[[#This Row],[Totaal kosten]],"")</f>
        <v/>
      </c>
      <c r="BC12" s="122" t="str">
        <f>IF(Tbl.Kosten[[#This Row],[Anr.]]=BC$7,Tbl.Kosten[[#This Row],[Totaal kosten]],"")</f>
        <v/>
      </c>
      <c r="BD12" s="122" t="str">
        <f>IF(Tbl.Kosten[[#This Row],[Anr.]]=BD$7,Tbl.Kosten[[#This Row],[Totaal kosten]],"")</f>
        <v/>
      </c>
      <c r="BE12" s="122" t="str">
        <f>IF(Tbl.Kosten[[#This Row],[Anr.]]=BE$7,Tbl.Kosten[[#This Row],[Totaal kosten]],"")</f>
        <v/>
      </c>
      <c r="BF12" s="122" t="str">
        <f>IF(Tbl.Kosten[[#This Row],[Anr.]]=BF$7,Tbl.Kosten[[#This Row],[Totaal kosten]],"")</f>
        <v/>
      </c>
      <c r="BG12" s="122" t="str">
        <f>IF(Tbl.Kosten[[#This Row],[Anr.]]=BG$7,Tbl.Kosten[[#This Row],[Totaal kosten]],"")</f>
        <v/>
      </c>
      <c r="BH12" s="122" t="str">
        <f>IF(Tbl.Kosten[[#This Row],[Anr.]]=BH$7,Tbl.Kosten[[#This Row],[Totaal kosten]],"")</f>
        <v/>
      </c>
      <c r="BI12" s="122" t="str">
        <f>IF(Tbl.Kosten[[#This Row],[Anr.]]=BI$7,Tbl.Kosten[[#This Row],[Totaal kosten]],"")</f>
        <v/>
      </c>
      <c r="BJ12" s="122" t="str">
        <f>IF(Tbl.Kosten[[#This Row],[Anr.]]=BJ$7,Tbl.Kosten[[#This Row],[Totaal kosten]],"")</f>
        <v/>
      </c>
      <c r="BK12" s="122" t="str">
        <f>IF(Tbl.Kosten[[#This Row],[Anr.]]=BK$7,Tbl.Kosten[[#This Row],[Totaal kosten]],"")</f>
        <v/>
      </c>
      <c r="BL12" s="122" t="str">
        <f>IF(Tbl.Kosten[[#This Row],[Anr.]]=BL$7,Tbl.Kosten[[#This Row],[Totaal kosten]],"")</f>
        <v/>
      </c>
      <c r="BM12" s="122" t="str">
        <f>IF(Tbl.Kosten[[#This Row],[Anr.]]=BM$7,Tbl.Kosten[[#This Row],[Totaal kosten]],"")</f>
        <v/>
      </c>
      <c r="BN12" s="122" t="str">
        <f>IF(Tbl.Kosten[[#This Row],[Anr.]]=BN$7,Tbl.Kosten[[#This Row],[Totaal kosten]],"")</f>
        <v/>
      </c>
      <c r="BO12" s="122" t="str">
        <f>IF(Tbl.Kosten[[#This Row],[Anr.]]=BO$7,Tbl.Kosten[[#This Row],[Totaal kosten]],"")</f>
        <v/>
      </c>
      <c r="BP12" s="122" t="str">
        <f>IF(Tbl.Kosten[[#This Row],[Anr.]]=BP$7,Tbl.Kosten[[#This Row],[Totaal kosten]],"")</f>
        <v/>
      </c>
      <c r="BQ12" s="122" t="str">
        <f>IF(Tbl.Kosten[[#This Row],[Anr.]]=BQ$7,Tbl.Kosten[[#This Row],[Totaal kosten]],"")</f>
        <v/>
      </c>
      <c r="BR12" s="122" t="str">
        <f>IF(Tbl.Kosten[[#This Row],[Anr.]]=BR$7,Tbl.Kosten[[#This Row],[Totaal kosten]],"")</f>
        <v/>
      </c>
      <c r="BS12" s="122" t="str">
        <f>IF(Tbl.Kosten[[#This Row],[Anr.]]=BS$7,Tbl.Kosten[[#This Row],[Totaal kosten]],"")</f>
        <v/>
      </c>
      <c r="BT12" s="122" t="str">
        <f>IF(Tbl.Kosten[[#This Row],[Anr.]]=BT$7,Tbl.Kosten[[#This Row],[Totaal kosten]],"")</f>
        <v/>
      </c>
      <c r="BU12" s="122" t="str">
        <f>IF(Tbl.Kosten[[#This Row],[Anr.]]=BU$7,Tbl.Kosten[[#This Row],[Totaal kosten]],"")</f>
        <v/>
      </c>
      <c r="BV12" s="122" t="str">
        <f>IF(Tbl.Kosten[[#This Row],[Anr.]]=BV$7,Tbl.Kosten[[#This Row],[Totaal kosten]],"")</f>
        <v/>
      </c>
      <c r="BW12" s="122" t="str">
        <f>IF(Tbl.Kosten[[#This Row],[Anr.]]=BW$7,Tbl.Kosten[[#This Row],[Totaal kosten]],"")</f>
        <v/>
      </c>
      <c r="BX12" s="122" t="str">
        <f>IF(Tbl.Kosten[[#This Row],[Anr.]]=BX$7,Tbl.Kosten[[#This Row],[Totaal kosten]],"")</f>
        <v/>
      </c>
      <c r="BY12" s="122" t="str">
        <f>IF(Tbl.Kosten[[#This Row],[Anr.]]=BY$7,Tbl.Kosten[[#This Row],[Totaal kosten]],"")</f>
        <v/>
      </c>
      <c r="BZ12" s="122" t="str">
        <f>IF(Tbl.Kosten[[#This Row],[Anr.]]=BZ$7,Tbl.Kosten[[#This Row],[Totaal kosten]],"")</f>
        <v/>
      </c>
      <c r="CA12" s="122" t="str">
        <f>IF(Tbl.Kosten[[#This Row],[Anr.]]=CA$7,Tbl.Kosten[[#This Row],[Totaal kosten]],"")</f>
        <v/>
      </c>
      <c r="CB12" s="122" t="str">
        <f>IF(Tbl.Kosten[[#This Row],[Anr.]]=CB$7,Tbl.Kosten[[#This Row],[Totaal kosten]],"")</f>
        <v/>
      </c>
      <c r="CC12" s="122" t="str">
        <f>IF(Tbl.Kosten[[#This Row],[Anr.]]=CC$7,Tbl.Kosten[[#This Row],[Totaal kosten]],"")</f>
        <v/>
      </c>
      <c r="CD12" s="122" t="str">
        <f>IF(Tbl.Kosten[[#This Row],[Anr.]]=CD$7,Tbl.Kosten[[#This Row],[Totaal kosten]],"")</f>
        <v/>
      </c>
      <c r="CE12" s="122" t="str">
        <f>IF(Tbl.Kosten[[#This Row],[Anr.]]=CE$7,Tbl.Kosten[[#This Row],[Totaal kosten]],"")</f>
        <v/>
      </c>
      <c r="CF12" s="122" t="str">
        <f>IF(Tbl.Kosten[[#This Row],[Anr.]]=CF$7,Tbl.Kosten[[#This Row],[Totaal kosten]],"")</f>
        <v/>
      </c>
      <c r="CG12" s="122" t="str">
        <f>IF(Tbl.Kosten[[#This Row],[Anr.]]=CG$7,Tbl.Kosten[[#This Row],[Totaal kosten]],"")</f>
        <v/>
      </c>
      <c r="CH12" s="122" t="str">
        <f>IF(Tbl.Kosten[[#This Row],[Anr.]]=CH$7,Tbl.Kosten[[#This Row],[Totaal kosten]],"")</f>
        <v/>
      </c>
      <c r="CI12" s="122" t="str">
        <f>IF(Tbl.Kosten[[#This Row],[Anr.]]=CI$7,Tbl.Kosten[[#This Row],[Totaal kosten]],"")</f>
        <v/>
      </c>
      <c r="CJ12" s="122" t="str">
        <f>IF(Tbl.Kosten[[#This Row],[Anr.]]=CJ$7,Tbl.Kosten[[#This Row],[Totaal kosten]],"")</f>
        <v/>
      </c>
      <c r="CK12" s="122" t="str">
        <f>IF(Tbl.Kosten[[#This Row],[Anr.]]=CK$7,Tbl.Kosten[[#This Row],[Totaal kosten]],"")</f>
        <v/>
      </c>
      <c r="CL12" s="122" t="str">
        <f>IF(Tbl.Kosten[[#This Row],[Anr.]]=CL$7,Tbl.Kosten[[#This Row],[Totaal kosten]],"")</f>
        <v/>
      </c>
      <c r="CM12" s="122" t="str">
        <f>IF(Tbl.Kosten[[#This Row],[Anr.]]=CM$7,Tbl.Kosten[[#This Row],[Totaal kosten]],"")</f>
        <v/>
      </c>
      <c r="CN12" s="122" t="str">
        <f>IF(Tbl.Kosten[[#This Row],[Anr.]]=CN$7,Tbl.Kosten[[#This Row],[Totaal kosten]],"")</f>
        <v/>
      </c>
      <c r="CO12" s="122" t="str">
        <f>IF(Tbl.Kosten[[#This Row],[Anr.]]=CO$7,Tbl.Kosten[[#This Row],[Totaal kosten]],"")</f>
        <v/>
      </c>
      <c r="CP12" s="122" t="str">
        <f>IF(Tbl.Kosten[[#This Row],[Anr.]]=CP$7,Tbl.Kosten[[#This Row],[Totaal kosten]],"")</f>
        <v/>
      </c>
      <c r="CQ12" s="122" t="str">
        <f>IF(Tbl.Kosten[[#This Row],[Anr.]]=CQ$7,Tbl.Kosten[[#This Row],[Totaal kosten]],"")</f>
        <v/>
      </c>
      <c r="CR12" s="122" t="str">
        <f>IF(Tbl.Kosten[[#This Row],[Anr.]]=CR$7,Tbl.Kosten[[#This Row],[Totaal kosten]],"")</f>
        <v/>
      </c>
      <c r="CS12" s="122" t="str">
        <f>IF(Tbl.Kosten[[#This Row],[Anr.]]=CS$7,Tbl.Kosten[[#This Row],[Totaal kosten]],"")</f>
        <v/>
      </c>
      <c r="CT12" s="122" t="str">
        <f>IF(Tbl.Kosten[[#This Row],[Anr.]]=CT$7,Tbl.Kosten[[#This Row],[Totaal kosten]],"")</f>
        <v/>
      </c>
      <c r="CU12" s="122" t="str">
        <f>IF(Tbl.Kosten[[#This Row],[Anr.]]=CU$7,Tbl.Kosten[[#This Row],[Totaal kosten]],"")</f>
        <v/>
      </c>
      <c r="CV12" s="122" t="str">
        <f>IF(Tbl.Kosten[[#This Row],[Anr.]]=CV$7,Tbl.Kosten[[#This Row],[Totaal kosten]],"")</f>
        <v/>
      </c>
      <c r="CW12" s="122" t="str">
        <f>IF(Tbl.Kosten[[#This Row],[Anr.]]=CW$7,Tbl.Kosten[[#This Row],[Totaal kosten]],"")</f>
        <v/>
      </c>
      <c r="CX12" s="122" t="str">
        <f>IF(Tbl.Kosten[[#This Row],[Anr.]]=CX$7,Tbl.Kosten[[#This Row],[Totaal kosten]],"")</f>
        <v/>
      </c>
      <c r="CY12" s="122" t="str">
        <f>IF(Tbl.Kosten[[#This Row],[Anr.]]=CY$7,Tbl.Kosten[[#This Row],[Totaal kosten]],"")</f>
        <v/>
      </c>
      <c r="CZ12" s="122" t="str">
        <f>IF(Tbl.Kosten[[#This Row],[Anr.]]=CZ$7,Tbl.Kosten[[#This Row],[Totaal kosten]],"")</f>
        <v/>
      </c>
      <c r="DA12" s="122" t="str">
        <f>IF(Tbl.Kosten[[#This Row],[Anr.]]=DA$7,Tbl.Kosten[[#This Row],[Totaal kosten]],"")</f>
        <v/>
      </c>
      <c r="DB12" s="122" t="str">
        <f>IF(Tbl.Kosten[[#This Row],[Anr.]]=DB$7,Tbl.Kosten[[#This Row],[Totaal kosten]],"")</f>
        <v/>
      </c>
      <c r="DC12" s="122" t="str">
        <f>IF(Tbl.Kosten[[#This Row],[Anr.]]=DC$7,Tbl.Kosten[[#This Row],[Totaal kosten]],"")</f>
        <v/>
      </c>
      <c r="DD12" s="122" t="str">
        <f>IF(Tbl.Kosten[[#This Row],[Anr.]]=DD$7,Tbl.Kosten[[#This Row],[Totaal kosten]],"")</f>
        <v/>
      </c>
      <c r="DE12" s="122" t="str">
        <f>IF(Tbl.Kosten[[#This Row],[Anr.]]=DE$7,Tbl.Kosten[[#This Row],[Totaal kosten]],"")</f>
        <v/>
      </c>
      <c r="DF12" s="122" t="str">
        <f>IF(Tbl.Kosten[[#This Row],[Anr.]]=DF$7,Tbl.Kosten[[#This Row],[Totaal kosten]],"")</f>
        <v/>
      </c>
      <c r="DG12" s="122" t="str">
        <f>IF(Tbl.Kosten[[#This Row],[Anr.]]=DG$7,Tbl.Kosten[[#This Row],[Totaal kosten]],"")</f>
        <v/>
      </c>
      <c r="DH12" s="122" t="str">
        <f>IF(Tbl.Kosten[[#This Row],[Anr.]]=DH$7,Tbl.Kosten[[#This Row],[Totaal kosten]],"")</f>
        <v/>
      </c>
      <c r="DI12" s="122" t="str">
        <f>IF(Tbl.Kosten[[#This Row],[Anr.]]=DI$7,Tbl.Kosten[[#This Row],[Totaal kosten]],"")</f>
        <v/>
      </c>
      <c r="DJ12" s="122" t="str">
        <f>IF(Tbl.Kosten[[#This Row],[Anr.]]=DJ$7,Tbl.Kosten[[#This Row],[Totaal kosten]],"")</f>
        <v/>
      </c>
      <c r="DK12" s="122" t="str">
        <f>IF(Tbl.Kosten[[#This Row],[Anr.]]=DK$7,Tbl.Kosten[[#This Row],[Totaal kosten]],"")</f>
        <v/>
      </c>
      <c r="DL12" s="122" t="str">
        <f>IF(Tbl.Kosten[[#This Row],[Anr.]]=DL$7,Tbl.Kosten[[#This Row],[Totaal kosten]],"")</f>
        <v/>
      </c>
      <c r="DM12" s="122" t="str">
        <f>IF(Tbl.Kosten[[#This Row],[Anr.]]=DM$7,Tbl.Kosten[[#This Row],[Totaal kosten]],"")</f>
        <v/>
      </c>
      <c r="DN12" s="122" t="str">
        <f>IF(Tbl.Kosten[[#This Row],[Anr.]]=DN$7,Tbl.Kosten[[#This Row],[Totaal kosten]],"")</f>
        <v/>
      </c>
      <c r="DO12" s="122" t="str">
        <f>IF(Tbl.Kosten[[#This Row],[Anr.]]=DO$7,Tbl.Kosten[[#This Row],[Totaal kosten]],"")</f>
        <v/>
      </c>
      <c r="DP12" s="122" t="str">
        <f>IF(Tbl.Kosten[[#This Row],[Anr.]]=DP$7,Tbl.Kosten[[#This Row],[Totaal kosten]],"")</f>
        <v/>
      </c>
      <c r="DQ12" s="122" t="str">
        <f>IF(Tbl.Kosten[[#This Row],[Anr.]]=DQ$7,Tbl.Kosten[[#This Row],[Totaal kosten]],"")</f>
        <v/>
      </c>
      <c r="DR12" s="122" t="str">
        <f>IF(Tbl.Kosten[[#This Row],[Anr.]]=DR$7,Tbl.Kosten[[#This Row],[Totaal kosten]],"")</f>
        <v/>
      </c>
      <c r="DS12" s="122" t="str">
        <f>IF(Tbl.Kosten[[#This Row],[Anr.]]=DS$7,Tbl.Kosten[[#This Row],[Totaal kosten]],"")</f>
        <v/>
      </c>
      <c r="DT12" s="122" t="str">
        <f>IF(Tbl.Kosten[[#This Row],[Anr.]]=DT$7,Tbl.Kosten[[#This Row],[Totaal kosten]],"")</f>
        <v/>
      </c>
      <c r="DU12" s="122" t="str">
        <f>IF(Tbl.Kosten[[#This Row],[Anr.]]=DU$7,Tbl.Kosten[[#This Row],[Totaal kosten]],"")</f>
        <v/>
      </c>
      <c r="DV12" s="122" t="str">
        <f>IF(Tbl.Kosten[[#This Row],[Anr.]]=DV$7,Tbl.Kosten[[#This Row],[Totaal kosten]],"")</f>
        <v/>
      </c>
      <c r="DW12" s="122" t="str">
        <f>IF(Tbl.Kosten[[#This Row],[Anr.]]=DW$7,Tbl.Kosten[[#This Row],[Totaal kosten]],"")</f>
        <v/>
      </c>
      <c r="DX12" s="122" t="str">
        <f>IF(Tbl.Kosten[[#This Row],[Anr.]]=DX$7,Tbl.Kosten[[#This Row],[Totaal kosten]],"")</f>
        <v/>
      </c>
      <c r="DY12" s="122" t="str">
        <f>IF(Tbl.Kosten[[#This Row],[Anr.]]=DY$7,Tbl.Kosten[[#This Row],[Totaal kosten]],"")</f>
        <v/>
      </c>
      <c r="DZ12" s="122" t="str">
        <f>IF(Tbl.Kosten[[#This Row],[Anr.]]=DZ$7,Tbl.Kosten[[#This Row],[Totaal kosten]],"")</f>
        <v/>
      </c>
      <c r="EA12" s="122" t="str">
        <f>IF(Tbl.Kosten[[#This Row],[Anr.]]=EA$7,Tbl.Kosten[[#This Row],[Totaal kosten]],"")</f>
        <v/>
      </c>
      <c r="EB12" s="122" t="str">
        <f>IF(Tbl.Kosten[[#This Row],[Anr.]]=EB$7,Tbl.Kosten[[#This Row],[Totaal kosten]],"")</f>
        <v/>
      </c>
      <c r="EC12" s="122" t="str">
        <f>IF(Tbl.Kosten[[#This Row],[Anr.]]=EC$7,Tbl.Kosten[[#This Row],[Totaal kosten]],"")</f>
        <v/>
      </c>
      <c r="ED12" s="122" t="str">
        <f>IF(Tbl.Kosten[[#This Row],[Anr.]]=ED$7,Tbl.Kosten[[#This Row],[Totaal kosten]],"")</f>
        <v/>
      </c>
      <c r="EE12" s="122" t="str">
        <f>IF(Tbl.Kosten[[#This Row],[Anr.]]=EE$7,Tbl.Kosten[[#This Row],[Totaal kosten]],"")</f>
        <v/>
      </c>
      <c r="EF12" s="122" t="str">
        <f>IF(Tbl.Kosten[[#This Row],[Anr.]]=EF$7,Tbl.Kosten[[#This Row],[Totaal kosten]],"")</f>
        <v/>
      </c>
      <c r="EG12" s="122" t="str">
        <f>IF(Tbl.Kosten[[#This Row],[Anr.]]=EG$7,Tbl.Kosten[[#This Row],[Totaal kosten]],"")</f>
        <v/>
      </c>
      <c r="EH12" s="122" t="str">
        <f>IF(Tbl.Kosten[[#This Row],[Anr.]]=EH$7,Tbl.Kosten[[#This Row],[Totaal kosten]],"")</f>
        <v/>
      </c>
      <c r="EI12" s="122" t="str">
        <f>IF(Tbl.Kosten[[#This Row],[Anr.]]=EI$7,Tbl.Kosten[[#This Row],[Totaal kosten]],"")</f>
        <v/>
      </c>
      <c r="EJ12" s="122" t="str">
        <f>IF(Tbl.Kosten[[#This Row],[Anr.]]=EJ$7,Tbl.Kosten[[#This Row],[Totaal kosten]],"")</f>
        <v/>
      </c>
      <c r="EK12" s="122" t="str">
        <f>IF(Tbl.Kosten[[#This Row],[Anr.]]=EK$7,Tbl.Kosten[[#This Row],[Totaal kosten]],"")</f>
        <v/>
      </c>
      <c r="EL12" s="122" t="str">
        <f>IF(Tbl.Kosten[[#This Row],[Anr.]]=EL$7,Tbl.Kosten[[#This Row],[Totaal kosten]],"")</f>
        <v/>
      </c>
      <c r="EM12" s="122" t="str">
        <f>IF(Tbl.Kosten[[#This Row],[Anr.]]=EM$7,Tbl.Kosten[[#This Row],[Totaal kosten]],"")</f>
        <v/>
      </c>
      <c r="EN12" s="122" t="str">
        <f>IF(Tbl.Kosten[[#This Row],[Anr.]]=EN$7,Tbl.Kosten[[#This Row],[Totaal kosten]],"")</f>
        <v/>
      </c>
      <c r="EO12" s="122" t="str">
        <f>IF(Tbl.Kosten[[#This Row],[Anr.]]=EO$7,Tbl.Kosten[[#This Row],[Totaal kosten]],"")</f>
        <v/>
      </c>
      <c r="EP12" s="122" t="str">
        <f>IF(Tbl.Kosten[[#This Row],[Anr.]]=EP$7,Tbl.Kosten[[#This Row],[Totaal kosten]],"")</f>
        <v/>
      </c>
      <c r="EQ12" s="122" t="str">
        <f>IF(Tbl.Kosten[[#This Row],[Anr.]]=EQ$7,Tbl.Kosten[[#This Row],[Totaal kosten]],"")</f>
        <v/>
      </c>
    </row>
    <row r="13" spans="2:148" x14ac:dyDescent="0.35">
      <c r="B13" s="76"/>
      <c r="C13" s="100"/>
      <c r="D13" s="119"/>
      <c r="E13" s="100"/>
      <c r="F13" s="13">
        <f>_xlfn.XLOOKUP(Tbl.Kosten[[#This Row],[Medewerker e/o 
functie]],Tbl.Uurtarief[Medewerker en/of functie],Tbl.Uurtarief[Uurtarief],"",,)</f>
        <v>0</v>
      </c>
      <c r="G13" s="118">
        <f>PRODUCT(Tbl.Kosten[[#This Row],[Uren]],Tbl.Kosten[[#This Row],[Uurtarief]])</f>
        <v>0</v>
      </c>
      <c r="H13" s="100"/>
      <c r="I13" s="98"/>
      <c r="J13" s="97">
        <f>Tbl.Kosten[[#This Row],[Aantal]]*Tbl.Kosten[[#This Row],[Tarief]]</f>
        <v>0</v>
      </c>
      <c r="K13" s="118">
        <f>Tbl.Kosten[[#This Row],[Subtotaal andere kosten]]+Tbl.Kosten[[#This Row],[Subtotaal arbeidskosten]]</f>
        <v>0</v>
      </c>
      <c r="L13" s="190">
        <f>IF(Tbl.Kosten[[#This Row],[Subtotaal andere kosten]]&lt;&gt;0,"Andere kosten",(_xlfn.XLOOKUP(Tbl.Kosten[[#This Row],[Medewerker e/o 
functie]],Tbl.Uurtarief[Medewerker en/of functie],Tbl.Uurtarief[Kostensoort],"",,)))</f>
        <v>0</v>
      </c>
      <c r="M13" s="190" t="str">
        <f>IF(AND(Tbl.Kosten[[#This Row],[Subtotaal arbeidskosten]]&lt;&gt;0,Tbl.Kosten[[#This Row],[Subtotaal andere kosten]]&lt;&gt;0),"Begroot Arbeidskosten en Overige kosten op verschillende regels!","")</f>
        <v/>
      </c>
      <c r="N13" s="3" t="str">
        <f>_xlfn.XLOOKUP(Tbl.Kosten[[#This Row],[Activiteitencode]],Tbl.Activiteiten[Activiteitcode],Tbl.Activiteiten[Werkpakketcode],"",,)</f>
        <v/>
      </c>
      <c r="O13" s="9" t="str">
        <f>_xlfn.XLOOKUP(Tbl.Kosten[[#This Row],[Werkpakketcode]],Tbl.Werkpakketten[Werkpakketcode],Tbl.Werkpakketten[WPnr.],"",,)</f>
        <v/>
      </c>
      <c r="P13" s="9" t="str">
        <f>IF(Tbl.Kosten[[#This Row],[WPnr.]]=P$7,Tbl.Kosten[[#This Row],[Totaal kosten]],"")</f>
        <v/>
      </c>
      <c r="Q13" s="9" t="str">
        <f>IF(Tbl.Kosten[[#This Row],[WPnr.]]=Q$7,Tbl.Kosten[[#This Row],[Totaal kosten]],"")</f>
        <v/>
      </c>
      <c r="R13" s="9" t="str">
        <f>IF(Tbl.Kosten[[#This Row],[WPnr.]]=R$7,Tbl.Kosten[[#This Row],[Totaal kosten]],"")</f>
        <v/>
      </c>
      <c r="S13" s="9" t="str">
        <f>IF(Tbl.Kosten[[#This Row],[WPnr.]]=S$7,Tbl.Kosten[[#This Row],[Totaal kosten]],"")</f>
        <v/>
      </c>
      <c r="T13" s="9" t="str">
        <f>IF(Tbl.Kosten[[#This Row],[WPnr.]]=T$7,Tbl.Kosten[[#This Row],[Totaal kosten]],"")</f>
        <v/>
      </c>
      <c r="U13" s="9" t="str">
        <f>IF(Tbl.Kosten[[#This Row],[WPnr.]]=U$7,Tbl.Kosten[[#This Row],[Totaal kosten]],"")</f>
        <v/>
      </c>
      <c r="V13" s="9" t="str">
        <f>IF(Tbl.Kosten[[#This Row],[WPnr.]]=V$7,Tbl.Kosten[[#This Row],[Totaal kosten]],"")</f>
        <v/>
      </c>
      <c r="W13" s="9" t="str">
        <f>IF(Tbl.Kosten[[#This Row],[WPnr.]]=W$7,Tbl.Kosten[[#This Row],[Totaal kosten]],"")</f>
        <v/>
      </c>
      <c r="X13" s="9" t="str">
        <f>IF(Tbl.Kosten[[#This Row],[WPnr.]]=X$7,Tbl.Kosten[[#This Row],[Totaal kosten]],"")</f>
        <v/>
      </c>
      <c r="Y13" s="9" t="str">
        <f>IF(Tbl.Kosten[[#This Row],[WPnr.]]=Y$7,Tbl.Kosten[[#This Row],[Totaal kosten]],"")</f>
        <v/>
      </c>
      <c r="Z13" s="15" t="str">
        <f>IFERROR(VLOOKUP(Tbl.Kosten[[#This Row],[Kostensoort]],Tbl.Kostensoorten[],2,FALSE),"")</f>
        <v/>
      </c>
      <c r="AA13" s="15" t="str">
        <f>IF(Tbl.Kosten[[#This Row],[KSnr.]]=AA$7,Tbl.Kosten[[#This Row],[Totaal kosten]],"")</f>
        <v/>
      </c>
      <c r="AB13" s="15" t="str">
        <f>IF(Tbl.Kosten[[#This Row],[KSnr.]]=AB$7,Tbl.Kosten[[#This Row],[Totaal kosten]],"")</f>
        <v/>
      </c>
      <c r="AC13" s="15" t="str">
        <f>IF(Tbl.Kosten[[#This Row],[KSnr.]]=AC$7,Tbl.Kosten[[#This Row],[Totaal kosten]],"")</f>
        <v/>
      </c>
      <c r="AD13" s="15" t="str">
        <f>IF(Tbl.Kosten[[#This Row],[KSnr.]]=AD$7,Tbl.Kosten[[#This Row],[Totaal kosten]],"")</f>
        <v/>
      </c>
      <c r="AE13" s="15" t="str">
        <f>IF(Tbl.Kosten[[#This Row],[KSnr.]]=AE$7,Tbl.Kosten[[#This Row],[Totaal kosten]],"")</f>
        <v/>
      </c>
      <c r="AF13" s="15" t="str">
        <f>IF(Tbl.Kosten[[#This Row],[KSnr.]]=AF$7,Tbl.Kosten[[#This Row],[Totaal kosten]],"")</f>
        <v/>
      </c>
      <c r="AG13" s="15" t="str">
        <f>IF(Tbl.Kosten[[#This Row],[KSnr.]]=AG$7,Tbl.Kosten[[#This Row],[Totaal kosten]],"")</f>
        <v/>
      </c>
      <c r="AH13" s="15" t="str">
        <f>IF(Tbl.Kosten[[#This Row],[KSnr.]]=AH$7,Tbl.Kosten[[#This Row],[Totaal kosten]],"")</f>
        <v/>
      </c>
      <c r="AI13" s="15" t="str">
        <f>IF(Tbl.Kosten[[#This Row],[KSnr.]]=AI$7,Tbl.Kosten[[#This Row],[Totaal kosten]],"")</f>
        <v/>
      </c>
      <c r="AJ13" s="15" t="str">
        <f>IF(Tbl.Kosten[[#This Row],[KSnr.]]=AJ$7,Tbl.Kosten[[#This Row],[Totaal kosten]],"")</f>
        <v/>
      </c>
      <c r="AK13" s="15" t="str">
        <f>IF(Tbl.Kosten[[#This Row],[KSnr.]]=AK$7,Tbl.Kosten[[#This Row],[Totaal kosten]],"")</f>
        <v/>
      </c>
      <c r="AL13" s="15" t="str">
        <f>IF(Tbl.Kosten[[#This Row],[KSnr.]]=AL$7,Tbl.Kosten[[#This Row],[Totaal kosten]],"")</f>
        <v/>
      </c>
      <c r="AM13" s="15" t="str">
        <f>IF(Tbl.Kosten[[#This Row],[KSnr.]]=AM$7,Tbl.Kosten[[#This Row],[Totaal kosten]],"")</f>
        <v/>
      </c>
      <c r="AN13" s="15" t="str">
        <f>IF(Tbl.Kosten[[#This Row],[KSnr.]]=AN$7,Tbl.Kosten[[#This Row],[Totaal kosten]],"")</f>
        <v/>
      </c>
      <c r="AO13" s="15" t="str">
        <f>IF(Tbl.Kosten[[#This Row],[KSnr.]]=AO$7,Tbl.Kosten[[#This Row],[Totaal kosten]],"")</f>
        <v/>
      </c>
      <c r="AP13" s="15" t="str">
        <f>IF(Tbl.Kosten[[#This Row],[KSnr.]]=AP$7,Tbl.Kosten[[#This Row],[Totaal kosten]],"")</f>
        <v/>
      </c>
      <c r="AQ13" s="15" t="str">
        <f>IF(Tbl.Kosten[[#This Row],[KSnr.]]=AQ$7,Tbl.Kosten[[#This Row],[Totaal kosten]],"")</f>
        <v/>
      </c>
      <c r="AR13" s="15" t="str">
        <f>IF(Tbl.Kosten[[#This Row],[KSnr.]]=AR$7,Tbl.Kosten[[#This Row],[Totaal kosten]],"")</f>
        <v/>
      </c>
      <c r="AS13" s="15" t="str">
        <f>IF(Tbl.Kosten[[#This Row],[KSnr.]]=AS$7,Tbl.Kosten[[#This Row],[Totaal kosten]],"")</f>
        <v/>
      </c>
      <c r="AT13" s="15" t="str">
        <f>IF(Tbl.Kosten[[#This Row],[KSnr.]]=AT$7,Tbl.Kosten[[#This Row],[Totaal kosten]],"")</f>
        <v/>
      </c>
      <c r="AU13" s="122" t="str">
        <f>_xlfn.XLOOKUP(Tbl.Kosten[[#This Row],[Activiteitencode]],Tbl.Activiteiten[Activiteitcode],Tbl.Activiteiten[Anr.],"",,)</f>
        <v/>
      </c>
      <c r="AV13" s="122" t="str">
        <f>IF(Tbl.Kosten[[#This Row],[Anr.]]=AV$7,Tbl.Kosten[[#This Row],[Totaal kosten]],"")</f>
        <v/>
      </c>
      <c r="AW13" s="122" t="str">
        <f>IF(Tbl.Kosten[[#This Row],[Anr.]]=AW$7,Tbl.Kosten[[#This Row],[Totaal kosten]],"")</f>
        <v/>
      </c>
      <c r="AX13" s="122" t="str">
        <f>IF(Tbl.Kosten[[#This Row],[Anr.]]=AX$7,Tbl.Kosten[[#This Row],[Totaal kosten]],"")</f>
        <v/>
      </c>
      <c r="AY13" s="122" t="str">
        <f>IF(Tbl.Kosten[[#This Row],[Anr.]]=AY$7,Tbl.Kosten[[#This Row],[Totaal kosten]],"")</f>
        <v/>
      </c>
      <c r="AZ13" s="122" t="str">
        <f>IF(Tbl.Kosten[[#This Row],[Anr.]]=AZ$7,Tbl.Kosten[[#This Row],[Totaal kosten]],"")</f>
        <v/>
      </c>
      <c r="BA13" s="122" t="str">
        <f>IF(Tbl.Kosten[[#This Row],[Anr.]]=BA$7,Tbl.Kosten[[#This Row],[Totaal kosten]],"")</f>
        <v/>
      </c>
      <c r="BB13" s="122" t="str">
        <f>IF(Tbl.Kosten[[#This Row],[Anr.]]=BB$7,Tbl.Kosten[[#This Row],[Totaal kosten]],"")</f>
        <v/>
      </c>
      <c r="BC13" s="122" t="str">
        <f>IF(Tbl.Kosten[[#This Row],[Anr.]]=BC$7,Tbl.Kosten[[#This Row],[Totaal kosten]],"")</f>
        <v/>
      </c>
      <c r="BD13" s="122" t="str">
        <f>IF(Tbl.Kosten[[#This Row],[Anr.]]=BD$7,Tbl.Kosten[[#This Row],[Totaal kosten]],"")</f>
        <v/>
      </c>
      <c r="BE13" s="122" t="str">
        <f>IF(Tbl.Kosten[[#This Row],[Anr.]]=BE$7,Tbl.Kosten[[#This Row],[Totaal kosten]],"")</f>
        <v/>
      </c>
      <c r="BF13" s="122" t="str">
        <f>IF(Tbl.Kosten[[#This Row],[Anr.]]=BF$7,Tbl.Kosten[[#This Row],[Totaal kosten]],"")</f>
        <v/>
      </c>
      <c r="BG13" s="122" t="str">
        <f>IF(Tbl.Kosten[[#This Row],[Anr.]]=BG$7,Tbl.Kosten[[#This Row],[Totaal kosten]],"")</f>
        <v/>
      </c>
      <c r="BH13" s="122" t="str">
        <f>IF(Tbl.Kosten[[#This Row],[Anr.]]=BH$7,Tbl.Kosten[[#This Row],[Totaal kosten]],"")</f>
        <v/>
      </c>
      <c r="BI13" s="122" t="str">
        <f>IF(Tbl.Kosten[[#This Row],[Anr.]]=BI$7,Tbl.Kosten[[#This Row],[Totaal kosten]],"")</f>
        <v/>
      </c>
      <c r="BJ13" s="122" t="str">
        <f>IF(Tbl.Kosten[[#This Row],[Anr.]]=BJ$7,Tbl.Kosten[[#This Row],[Totaal kosten]],"")</f>
        <v/>
      </c>
      <c r="BK13" s="122" t="str">
        <f>IF(Tbl.Kosten[[#This Row],[Anr.]]=BK$7,Tbl.Kosten[[#This Row],[Totaal kosten]],"")</f>
        <v/>
      </c>
      <c r="BL13" s="122" t="str">
        <f>IF(Tbl.Kosten[[#This Row],[Anr.]]=BL$7,Tbl.Kosten[[#This Row],[Totaal kosten]],"")</f>
        <v/>
      </c>
      <c r="BM13" s="122" t="str">
        <f>IF(Tbl.Kosten[[#This Row],[Anr.]]=BM$7,Tbl.Kosten[[#This Row],[Totaal kosten]],"")</f>
        <v/>
      </c>
      <c r="BN13" s="122" t="str">
        <f>IF(Tbl.Kosten[[#This Row],[Anr.]]=BN$7,Tbl.Kosten[[#This Row],[Totaal kosten]],"")</f>
        <v/>
      </c>
      <c r="BO13" s="122" t="str">
        <f>IF(Tbl.Kosten[[#This Row],[Anr.]]=BO$7,Tbl.Kosten[[#This Row],[Totaal kosten]],"")</f>
        <v/>
      </c>
      <c r="BP13" s="122" t="str">
        <f>IF(Tbl.Kosten[[#This Row],[Anr.]]=BP$7,Tbl.Kosten[[#This Row],[Totaal kosten]],"")</f>
        <v/>
      </c>
      <c r="BQ13" s="122" t="str">
        <f>IF(Tbl.Kosten[[#This Row],[Anr.]]=BQ$7,Tbl.Kosten[[#This Row],[Totaal kosten]],"")</f>
        <v/>
      </c>
      <c r="BR13" s="122" t="str">
        <f>IF(Tbl.Kosten[[#This Row],[Anr.]]=BR$7,Tbl.Kosten[[#This Row],[Totaal kosten]],"")</f>
        <v/>
      </c>
      <c r="BS13" s="122" t="str">
        <f>IF(Tbl.Kosten[[#This Row],[Anr.]]=BS$7,Tbl.Kosten[[#This Row],[Totaal kosten]],"")</f>
        <v/>
      </c>
      <c r="BT13" s="122" t="str">
        <f>IF(Tbl.Kosten[[#This Row],[Anr.]]=BT$7,Tbl.Kosten[[#This Row],[Totaal kosten]],"")</f>
        <v/>
      </c>
      <c r="BU13" s="122" t="str">
        <f>IF(Tbl.Kosten[[#This Row],[Anr.]]=BU$7,Tbl.Kosten[[#This Row],[Totaal kosten]],"")</f>
        <v/>
      </c>
      <c r="BV13" s="122" t="str">
        <f>IF(Tbl.Kosten[[#This Row],[Anr.]]=BV$7,Tbl.Kosten[[#This Row],[Totaal kosten]],"")</f>
        <v/>
      </c>
      <c r="BW13" s="122" t="str">
        <f>IF(Tbl.Kosten[[#This Row],[Anr.]]=BW$7,Tbl.Kosten[[#This Row],[Totaal kosten]],"")</f>
        <v/>
      </c>
      <c r="BX13" s="122" t="str">
        <f>IF(Tbl.Kosten[[#This Row],[Anr.]]=BX$7,Tbl.Kosten[[#This Row],[Totaal kosten]],"")</f>
        <v/>
      </c>
      <c r="BY13" s="122" t="str">
        <f>IF(Tbl.Kosten[[#This Row],[Anr.]]=BY$7,Tbl.Kosten[[#This Row],[Totaal kosten]],"")</f>
        <v/>
      </c>
      <c r="BZ13" s="122" t="str">
        <f>IF(Tbl.Kosten[[#This Row],[Anr.]]=BZ$7,Tbl.Kosten[[#This Row],[Totaal kosten]],"")</f>
        <v/>
      </c>
      <c r="CA13" s="122" t="str">
        <f>IF(Tbl.Kosten[[#This Row],[Anr.]]=CA$7,Tbl.Kosten[[#This Row],[Totaal kosten]],"")</f>
        <v/>
      </c>
      <c r="CB13" s="122" t="str">
        <f>IF(Tbl.Kosten[[#This Row],[Anr.]]=CB$7,Tbl.Kosten[[#This Row],[Totaal kosten]],"")</f>
        <v/>
      </c>
      <c r="CC13" s="122" t="str">
        <f>IF(Tbl.Kosten[[#This Row],[Anr.]]=CC$7,Tbl.Kosten[[#This Row],[Totaal kosten]],"")</f>
        <v/>
      </c>
      <c r="CD13" s="122" t="str">
        <f>IF(Tbl.Kosten[[#This Row],[Anr.]]=CD$7,Tbl.Kosten[[#This Row],[Totaal kosten]],"")</f>
        <v/>
      </c>
      <c r="CE13" s="122" t="str">
        <f>IF(Tbl.Kosten[[#This Row],[Anr.]]=CE$7,Tbl.Kosten[[#This Row],[Totaal kosten]],"")</f>
        <v/>
      </c>
      <c r="CF13" s="122" t="str">
        <f>IF(Tbl.Kosten[[#This Row],[Anr.]]=CF$7,Tbl.Kosten[[#This Row],[Totaal kosten]],"")</f>
        <v/>
      </c>
      <c r="CG13" s="122" t="str">
        <f>IF(Tbl.Kosten[[#This Row],[Anr.]]=CG$7,Tbl.Kosten[[#This Row],[Totaal kosten]],"")</f>
        <v/>
      </c>
      <c r="CH13" s="122" t="str">
        <f>IF(Tbl.Kosten[[#This Row],[Anr.]]=CH$7,Tbl.Kosten[[#This Row],[Totaal kosten]],"")</f>
        <v/>
      </c>
      <c r="CI13" s="122" t="str">
        <f>IF(Tbl.Kosten[[#This Row],[Anr.]]=CI$7,Tbl.Kosten[[#This Row],[Totaal kosten]],"")</f>
        <v/>
      </c>
      <c r="CJ13" s="122" t="str">
        <f>IF(Tbl.Kosten[[#This Row],[Anr.]]=CJ$7,Tbl.Kosten[[#This Row],[Totaal kosten]],"")</f>
        <v/>
      </c>
      <c r="CK13" s="122" t="str">
        <f>IF(Tbl.Kosten[[#This Row],[Anr.]]=CK$7,Tbl.Kosten[[#This Row],[Totaal kosten]],"")</f>
        <v/>
      </c>
      <c r="CL13" s="122" t="str">
        <f>IF(Tbl.Kosten[[#This Row],[Anr.]]=CL$7,Tbl.Kosten[[#This Row],[Totaal kosten]],"")</f>
        <v/>
      </c>
      <c r="CM13" s="122" t="str">
        <f>IF(Tbl.Kosten[[#This Row],[Anr.]]=CM$7,Tbl.Kosten[[#This Row],[Totaal kosten]],"")</f>
        <v/>
      </c>
      <c r="CN13" s="122" t="str">
        <f>IF(Tbl.Kosten[[#This Row],[Anr.]]=CN$7,Tbl.Kosten[[#This Row],[Totaal kosten]],"")</f>
        <v/>
      </c>
      <c r="CO13" s="122" t="str">
        <f>IF(Tbl.Kosten[[#This Row],[Anr.]]=CO$7,Tbl.Kosten[[#This Row],[Totaal kosten]],"")</f>
        <v/>
      </c>
      <c r="CP13" s="122" t="str">
        <f>IF(Tbl.Kosten[[#This Row],[Anr.]]=CP$7,Tbl.Kosten[[#This Row],[Totaal kosten]],"")</f>
        <v/>
      </c>
      <c r="CQ13" s="122" t="str">
        <f>IF(Tbl.Kosten[[#This Row],[Anr.]]=CQ$7,Tbl.Kosten[[#This Row],[Totaal kosten]],"")</f>
        <v/>
      </c>
      <c r="CR13" s="122" t="str">
        <f>IF(Tbl.Kosten[[#This Row],[Anr.]]=CR$7,Tbl.Kosten[[#This Row],[Totaal kosten]],"")</f>
        <v/>
      </c>
      <c r="CS13" s="122" t="str">
        <f>IF(Tbl.Kosten[[#This Row],[Anr.]]=CS$7,Tbl.Kosten[[#This Row],[Totaal kosten]],"")</f>
        <v/>
      </c>
      <c r="CT13" s="122" t="str">
        <f>IF(Tbl.Kosten[[#This Row],[Anr.]]=CT$7,Tbl.Kosten[[#This Row],[Totaal kosten]],"")</f>
        <v/>
      </c>
      <c r="CU13" s="122" t="str">
        <f>IF(Tbl.Kosten[[#This Row],[Anr.]]=CU$7,Tbl.Kosten[[#This Row],[Totaal kosten]],"")</f>
        <v/>
      </c>
      <c r="CV13" s="122" t="str">
        <f>IF(Tbl.Kosten[[#This Row],[Anr.]]=CV$7,Tbl.Kosten[[#This Row],[Totaal kosten]],"")</f>
        <v/>
      </c>
      <c r="CW13" s="122" t="str">
        <f>IF(Tbl.Kosten[[#This Row],[Anr.]]=CW$7,Tbl.Kosten[[#This Row],[Totaal kosten]],"")</f>
        <v/>
      </c>
      <c r="CX13" s="122" t="str">
        <f>IF(Tbl.Kosten[[#This Row],[Anr.]]=CX$7,Tbl.Kosten[[#This Row],[Totaal kosten]],"")</f>
        <v/>
      </c>
      <c r="CY13" s="122" t="str">
        <f>IF(Tbl.Kosten[[#This Row],[Anr.]]=CY$7,Tbl.Kosten[[#This Row],[Totaal kosten]],"")</f>
        <v/>
      </c>
      <c r="CZ13" s="122" t="str">
        <f>IF(Tbl.Kosten[[#This Row],[Anr.]]=CZ$7,Tbl.Kosten[[#This Row],[Totaal kosten]],"")</f>
        <v/>
      </c>
      <c r="DA13" s="122" t="str">
        <f>IF(Tbl.Kosten[[#This Row],[Anr.]]=DA$7,Tbl.Kosten[[#This Row],[Totaal kosten]],"")</f>
        <v/>
      </c>
      <c r="DB13" s="122" t="str">
        <f>IF(Tbl.Kosten[[#This Row],[Anr.]]=DB$7,Tbl.Kosten[[#This Row],[Totaal kosten]],"")</f>
        <v/>
      </c>
      <c r="DC13" s="122" t="str">
        <f>IF(Tbl.Kosten[[#This Row],[Anr.]]=DC$7,Tbl.Kosten[[#This Row],[Totaal kosten]],"")</f>
        <v/>
      </c>
      <c r="DD13" s="122" t="str">
        <f>IF(Tbl.Kosten[[#This Row],[Anr.]]=DD$7,Tbl.Kosten[[#This Row],[Totaal kosten]],"")</f>
        <v/>
      </c>
      <c r="DE13" s="122" t="str">
        <f>IF(Tbl.Kosten[[#This Row],[Anr.]]=DE$7,Tbl.Kosten[[#This Row],[Totaal kosten]],"")</f>
        <v/>
      </c>
      <c r="DF13" s="122" t="str">
        <f>IF(Tbl.Kosten[[#This Row],[Anr.]]=DF$7,Tbl.Kosten[[#This Row],[Totaal kosten]],"")</f>
        <v/>
      </c>
      <c r="DG13" s="122" t="str">
        <f>IF(Tbl.Kosten[[#This Row],[Anr.]]=DG$7,Tbl.Kosten[[#This Row],[Totaal kosten]],"")</f>
        <v/>
      </c>
      <c r="DH13" s="122" t="str">
        <f>IF(Tbl.Kosten[[#This Row],[Anr.]]=DH$7,Tbl.Kosten[[#This Row],[Totaal kosten]],"")</f>
        <v/>
      </c>
      <c r="DI13" s="122" t="str">
        <f>IF(Tbl.Kosten[[#This Row],[Anr.]]=DI$7,Tbl.Kosten[[#This Row],[Totaal kosten]],"")</f>
        <v/>
      </c>
      <c r="DJ13" s="122" t="str">
        <f>IF(Tbl.Kosten[[#This Row],[Anr.]]=DJ$7,Tbl.Kosten[[#This Row],[Totaal kosten]],"")</f>
        <v/>
      </c>
      <c r="DK13" s="122" t="str">
        <f>IF(Tbl.Kosten[[#This Row],[Anr.]]=DK$7,Tbl.Kosten[[#This Row],[Totaal kosten]],"")</f>
        <v/>
      </c>
      <c r="DL13" s="122" t="str">
        <f>IF(Tbl.Kosten[[#This Row],[Anr.]]=DL$7,Tbl.Kosten[[#This Row],[Totaal kosten]],"")</f>
        <v/>
      </c>
      <c r="DM13" s="122" t="str">
        <f>IF(Tbl.Kosten[[#This Row],[Anr.]]=DM$7,Tbl.Kosten[[#This Row],[Totaal kosten]],"")</f>
        <v/>
      </c>
      <c r="DN13" s="122" t="str">
        <f>IF(Tbl.Kosten[[#This Row],[Anr.]]=DN$7,Tbl.Kosten[[#This Row],[Totaal kosten]],"")</f>
        <v/>
      </c>
      <c r="DO13" s="122" t="str">
        <f>IF(Tbl.Kosten[[#This Row],[Anr.]]=DO$7,Tbl.Kosten[[#This Row],[Totaal kosten]],"")</f>
        <v/>
      </c>
      <c r="DP13" s="122" t="str">
        <f>IF(Tbl.Kosten[[#This Row],[Anr.]]=DP$7,Tbl.Kosten[[#This Row],[Totaal kosten]],"")</f>
        <v/>
      </c>
      <c r="DQ13" s="122" t="str">
        <f>IF(Tbl.Kosten[[#This Row],[Anr.]]=DQ$7,Tbl.Kosten[[#This Row],[Totaal kosten]],"")</f>
        <v/>
      </c>
      <c r="DR13" s="122" t="str">
        <f>IF(Tbl.Kosten[[#This Row],[Anr.]]=DR$7,Tbl.Kosten[[#This Row],[Totaal kosten]],"")</f>
        <v/>
      </c>
      <c r="DS13" s="122" t="str">
        <f>IF(Tbl.Kosten[[#This Row],[Anr.]]=DS$7,Tbl.Kosten[[#This Row],[Totaal kosten]],"")</f>
        <v/>
      </c>
      <c r="DT13" s="122" t="str">
        <f>IF(Tbl.Kosten[[#This Row],[Anr.]]=DT$7,Tbl.Kosten[[#This Row],[Totaal kosten]],"")</f>
        <v/>
      </c>
      <c r="DU13" s="122" t="str">
        <f>IF(Tbl.Kosten[[#This Row],[Anr.]]=DU$7,Tbl.Kosten[[#This Row],[Totaal kosten]],"")</f>
        <v/>
      </c>
      <c r="DV13" s="122" t="str">
        <f>IF(Tbl.Kosten[[#This Row],[Anr.]]=DV$7,Tbl.Kosten[[#This Row],[Totaal kosten]],"")</f>
        <v/>
      </c>
      <c r="DW13" s="122" t="str">
        <f>IF(Tbl.Kosten[[#This Row],[Anr.]]=DW$7,Tbl.Kosten[[#This Row],[Totaal kosten]],"")</f>
        <v/>
      </c>
      <c r="DX13" s="122" t="str">
        <f>IF(Tbl.Kosten[[#This Row],[Anr.]]=DX$7,Tbl.Kosten[[#This Row],[Totaal kosten]],"")</f>
        <v/>
      </c>
      <c r="DY13" s="122" t="str">
        <f>IF(Tbl.Kosten[[#This Row],[Anr.]]=DY$7,Tbl.Kosten[[#This Row],[Totaal kosten]],"")</f>
        <v/>
      </c>
      <c r="DZ13" s="122" t="str">
        <f>IF(Tbl.Kosten[[#This Row],[Anr.]]=DZ$7,Tbl.Kosten[[#This Row],[Totaal kosten]],"")</f>
        <v/>
      </c>
      <c r="EA13" s="122" t="str">
        <f>IF(Tbl.Kosten[[#This Row],[Anr.]]=EA$7,Tbl.Kosten[[#This Row],[Totaal kosten]],"")</f>
        <v/>
      </c>
      <c r="EB13" s="122" t="str">
        <f>IF(Tbl.Kosten[[#This Row],[Anr.]]=EB$7,Tbl.Kosten[[#This Row],[Totaal kosten]],"")</f>
        <v/>
      </c>
      <c r="EC13" s="122" t="str">
        <f>IF(Tbl.Kosten[[#This Row],[Anr.]]=EC$7,Tbl.Kosten[[#This Row],[Totaal kosten]],"")</f>
        <v/>
      </c>
      <c r="ED13" s="122" t="str">
        <f>IF(Tbl.Kosten[[#This Row],[Anr.]]=ED$7,Tbl.Kosten[[#This Row],[Totaal kosten]],"")</f>
        <v/>
      </c>
      <c r="EE13" s="122" t="str">
        <f>IF(Tbl.Kosten[[#This Row],[Anr.]]=EE$7,Tbl.Kosten[[#This Row],[Totaal kosten]],"")</f>
        <v/>
      </c>
      <c r="EF13" s="122" t="str">
        <f>IF(Tbl.Kosten[[#This Row],[Anr.]]=EF$7,Tbl.Kosten[[#This Row],[Totaal kosten]],"")</f>
        <v/>
      </c>
      <c r="EG13" s="122" t="str">
        <f>IF(Tbl.Kosten[[#This Row],[Anr.]]=EG$7,Tbl.Kosten[[#This Row],[Totaal kosten]],"")</f>
        <v/>
      </c>
      <c r="EH13" s="122" t="str">
        <f>IF(Tbl.Kosten[[#This Row],[Anr.]]=EH$7,Tbl.Kosten[[#This Row],[Totaal kosten]],"")</f>
        <v/>
      </c>
      <c r="EI13" s="122" t="str">
        <f>IF(Tbl.Kosten[[#This Row],[Anr.]]=EI$7,Tbl.Kosten[[#This Row],[Totaal kosten]],"")</f>
        <v/>
      </c>
      <c r="EJ13" s="122" t="str">
        <f>IF(Tbl.Kosten[[#This Row],[Anr.]]=EJ$7,Tbl.Kosten[[#This Row],[Totaal kosten]],"")</f>
        <v/>
      </c>
      <c r="EK13" s="122" t="str">
        <f>IF(Tbl.Kosten[[#This Row],[Anr.]]=EK$7,Tbl.Kosten[[#This Row],[Totaal kosten]],"")</f>
        <v/>
      </c>
      <c r="EL13" s="122" t="str">
        <f>IF(Tbl.Kosten[[#This Row],[Anr.]]=EL$7,Tbl.Kosten[[#This Row],[Totaal kosten]],"")</f>
        <v/>
      </c>
      <c r="EM13" s="122" t="str">
        <f>IF(Tbl.Kosten[[#This Row],[Anr.]]=EM$7,Tbl.Kosten[[#This Row],[Totaal kosten]],"")</f>
        <v/>
      </c>
      <c r="EN13" s="122" t="str">
        <f>IF(Tbl.Kosten[[#This Row],[Anr.]]=EN$7,Tbl.Kosten[[#This Row],[Totaal kosten]],"")</f>
        <v/>
      </c>
      <c r="EO13" s="122" t="str">
        <f>IF(Tbl.Kosten[[#This Row],[Anr.]]=EO$7,Tbl.Kosten[[#This Row],[Totaal kosten]],"")</f>
        <v/>
      </c>
      <c r="EP13" s="122" t="str">
        <f>IF(Tbl.Kosten[[#This Row],[Anr.]]=EP$7,Tbl.Kosten[[#This Row],[Totaal kosten]],"")</f>
        <v/>
      </c>
      <c r="EQ13" s="122" t="str">
        <f>IF(Tbl.Kosten[[#This Row],[Anr.]]=EQ$7,Tbl.Kosten[[#This Row],[Totaal kosten]],"")</f>
        <v/>
      </c>
    </row>
    <row r="14" spans="2:148" x14ac:dyDescent="0.35">
      <c r="B14" s="76"/>
      <c r="C14" s="68"/>
      <c r="D14" s="119"/>
      <c r="E14" s="100"/>
      <c r="F14" s="13">
        <f>_xlfn.XLOOKUP(Tbl.Kosten[[#This Row],[Medewerker e/o 
functie]],Tbl.Uurtarief[Medewerker en/of functie],Tbl.Uurtarief[Uurtarief],"",,)</f>
        <v>0</v>
      </c>
      <c r="G14" s="118">
        <f>PRODUCT(Tbl.Kosten[[#This Row],[Uren]],Tbl.Kosten[[#This Row],[Uurtarief]])</f>
        <v>0</v>
      </c>
      <c r="H14" s="100"/>
      <c r="I14" s="98"/>
      <c r="J14" s="97">
        <f>Tbl.Kosten[[#This Row],[Aantal]]*Tbl.Kosten[[#This Row],[Tarief]]</f>
        <v>0</v>
      </c>
      <c r="K14" s="118">
        <f>Tbl.Kosten[[#This Row],[Subtotaal andere kosten]]+Tbl.Kosten[[#This Row],[Subtotaal arbeidskosten]]</f>
        <v>0</v>
      </c>
      <c r="L14" s="190">
        <f>IF(Tbl.Kosten[[#This Row],[Subtotaal andere kosten]]&lt;&gt;0,"Andere kosten",(_xlfn.XLOOKUP(Tbl.Kosten[[#This Row],[Medewerker e/o 
functie]],Tbl.Uurtarief[Medewerker en/of functie],Tbl.Uurtarief[Kostensoort],"",,)))</f>
        <v>0</v>
      </c>
      <c r="M14" s="190" t="str">
        <f>IF(AND(Tbl.Kosten[[#This Row],[Subtotaal arbeidskosten]]&lt;&gt;0,Tbl.Kosten[[#This Row],[Subtotaal andere kosten]]&lt;&gt;0),"Begroot Arbeidskosten en Overige kosten op verschillende regels!","")</f>
        <v/>
      </c>
      <c r="N14" s="3" t="str">
        <f>_xlfn.XLOOKUP(Tbl.Kosten[[#This Row],[Activiteitencode]],Tbl.Activiteiten[Activiteitcode],Tbl.Activiteiten[Werkpakketcode],"",,)</f>
        <v/>
      </c>
      <c r="O14" s="9" t="str">
        <f>_xlfn.XLOOKUP(Tbl.Kosten[[#This Row],[Werkpakketcode]],Tbl.Werkpakketten[Werkpakketcode],Tbl.Werkpakketten[WPnr.],"",,)</f>
        <v/>
      </c>
      <c r="P14" s="9" t="str">
        <f>IF(Tbl.Kosten[[#This Row],[WPnr.]]=P$7,Tbl.Kosten[[#This Row],[Totaal kosten]],"")</f>
        <v/>
      </c>
      <c r="Q14" s="9" t="str">
        <f>IF(Tbl.Kosten[[#This Row],[WPnr.]]=Q$7,Tbl.Kosten[[#This Row],[Totaal kosten]],"")</f>
        <v/>
      </c>
      <c r="R14" s="9" t="str">
        <f>IF(Tbl.Kosten[[#This Row],[WPnr.]]=R$7,Tbl.Kosten[[#This Row],[Totaal kosten]],"")</f>
        <v/>
      </c>
      <c r="S14" s="9" t="str">
        <f>IF(Tbl.Kosten[[#This Row],[WPnr.]]=S$7,Tbl.Kosten[[#This Row],[Totaal kosten]],"")</f>
        <v/>
      </c>
      <c r="T14" s="9" t="str">
        <f>IF(Tbl.Kosten[[#This Row],[WPnr.]]=T$7,Tbl.Kosten[[#This Row],[Totaal kosten]],"")</f>
        <v/>
      </c>
      <c r="U14" s="9" t="str">
        <f>IF(Tbl.Kosten[[#This Row],[WPnr.]]=U$7,Tbl.Kosten[[#This Row],[Totaal kosten]],"")</f>
        <v/>
      </c>
      <c r="V14" s="9" t="str">
        <f>IF(Tbl.Kosten[[#This Row],[WPnr.]]=V$7,Tbl.Kosten[[#This Row],[Totaal kosten]],"")</f>
        <v/>
      </c>
      <c r="W14" s="9" t="str">
        <f>IF(Tbl.Kosten[[#This Row],[WPnr.]]=W$7,Tbl.Kosten[[#This Row],[Totaal kosten]],"")</f>
        <v/>
      </c>
      <c r="X14" s="9" t="str">
        <f>IF(Tbl.Kosten[[#This Row],[WPnr.]]=X$7,Tbl.Kosten[[#This Row],[Totaal kosten]],"")</f>
        <v/>
      </c>
      <c r="Y14" s="9" t="str">
        <f>IF(Tbl.Kosten[[#This Row],[WPnr.]]=Y$7,Tbl.Kosten[[#This Row],[Totaal kosten]],"")</f>
        <v/>
      </c>
      <c r="Z14" s="15" t="str">
        <f>IFERROR(VLOOKUP(Tbl.Kosten[[#This Row],[Kostensoort]],Tbl.Kostensoorten[],2,FALSE),"")</f>
        <v/>
      </c>
      <c r="AA14" s="15" t="str">
        <f>IF(Tbl.Kosten[[#This Row],[KSnr.]]=AA$7,Tbl.Kosten[[#This Row],[Totaal kosten]],"")</f>
        <v/>
      </c>
      <c r="AB14" s="15" t="str">
        <f>IF(Tbl.Kosten[[#This Row],[KSnr.]]=AB$7,Tbl.Kosten[[#This Row],[Totaal kosten]],"")</f>
        <v/>
      </c>
      <c r="AC14" s="15" t="str">
        <f>IF(Tbl.Kosten[[#This Row],[KSnr.]]=AC$7,Tbl.Kosten[[#This Row],[Totaal kosten]],"")</f>
        <v/>
      </c>
      <c r="AD14" s="15" t="str">
        <f>IF(Tbl.Kosten[[#This Row],[KSnr.]]=AD$7,Tbl.Kosten[[#This Row],[Totaal kosten]],"")</f>
        <v/>
      </c>
      <c r="AE14" s="15" t="str">
        <f>IF(Tbl.Kosten[[#This Row],[KSnr.]]=AE$7,Tbl.Kosten[[#This Row],[Totaal kosten]],"")</f>
        <v/>
      </c>
      <c r="AF14" s="15" t="str">
        <f>IF(Tbl.Kosten[[#This Row],[KSnr.]]=AF$7,Tbl.Kosten[[#This Row],[Totaal kosten]],"")</f>
        <v/>
      </c>
      <c r="AG14" s="15" t="str">
        <f>IF(Tbl.Kosten[[#This Row],[KSnr.]]=AG$7,Tbl.Kosten[[#This Row],[Totaal kosten]],"")</f>
        <v/>
      </c>
      <c r="AH14" s="15" t="str">
        <f>IF(Tbl.Kosten[[#This Row],[KSnr.]]=AH$7,Tbl.Kosten[[#This Row],[Totaal kosten]],"")</f>
        <v/>
      </c>
      <c r="AI14" s="15" t="str">
        <f>IF(Tbl.Kosten[[#This Row],[KSnr.]]=AI$7,Tbl.Kosten[[#This Row],[Totaal kosten]],"")</f>
        <v/>
      </c>
      <c r="AJ14" s="15" t="str">
        <f>IF(Tbl.Kosten[[#This Row],[KSnr.]]=AJ$7,Tbl.Kosten[[#This Row],[Totaal kosten]],"")</f>
        <v/>
      </c>
      <c r="AK14" s="15" t="str">
        <f>IF(Tbl.Kosten[[#This Row],[KSnr.]]=AK$7,Tbl.Kosten[[#This Row],[Totaal kosten]],"")</f>
        <v/>
      </c>
      <c r="AL14" s="15" t="str">
        <f>IF(Tbl.Kosten[[#This Row],[KSnr.]]=AL$7,Tbl.Kosten[[#This Row],[Totaal kosten]],"")</f>
        <v/>
      </c>
      <c r="AM14" s="15" t="str">
        <f>IF(Tbl.Kosten[[#This Row],[KSnr.]]=AM$7,Tbl.Kosten[[#This Row],[Totaal kosten]],"")</f>
        <v/>
      </c>
      <c r="AN14" s="15" t="str">
        <f>IF(Tbl.Kosten[[#This Row],[KSnr.]]=AN$7,Tbl.Kosten[[#This Row],[Totaal kosten]],"")</f>
        <v/>
      </c>
      <c r="AO14" s="15" t="str">
        <f>IF(Tbl.Kosten[[#This Row],[KSnr.]]=AO$7,Tbl.Kosten[[#This Row],[Totaal kosten]],"")</f>
        <v/>
      </c>
      <c r="AP14" s="15" t="str">
        <f>IF(Tbl.Kosten[[#This Row],[KSnr.]]=AP$7,Tbl.Kosten[[#This Row],[Totaal kosten]],"")</f>
        <v/>
      </c>
      <c r="AQ14" s="15" t="str">
        <f>IF(Tbl.Kosten[[#This Row],[KSnr.]]=AQ$7,Tbl.Kosten[[#This Row],[Totaal kosten]],"")</f>
        <v/>
      </c>
      <c r="AR14" s="15" t="str">
        <f>IF(Tbl.Kosten[[#This Row],[KSnr.]]=AR$7,Tbl.Kosten[[#This Row],[Totaal kosten]],"")</f>
        <v/>
      </c>
      <c r="AS14" s="15" t="str">
        <f>IF(Tbl.Kosten[[#This Row],[KSnr.]]=AS$7,Tbl.Kosten[[#This Row],[Totaal kosten]],"")</f>
        <v/>
      </c>
      <c r="AT14" s="15" t="str">
        <f>IF(Tbl.Kosten[[#This Row],[KSnr.]]=AT$7,Tbl.Kosten[[#This Row],[Totaal kosten]],"")</f>
        <v/>
      </c>
      <c r="AU14" s="122" t="str">
        <f>_xlfn.XLOOKUP(Tbl.Kosten[[#This Row],[Activiteitencode]],Tbl.Activiteiten[Activiteitcode],Tbl.Activiteiten[Anr.],"",,)</f>
        <v/>
      </c>
      <c r="AV14" s="122" t="str">
        <f>IF(Tbl.Kosten[[#This Row],[Anr.]]=AV$7,Tbl.Kosten[[#This Row],[Totaal kosten]],"")</f>
        <v/>
      </c>
      <c r="AW14" s="122" t="str">
        <f>IF(Tbl.Kosten[[#This Row],[Anr.]]=AW$7,Tbl.Kosten[[#This Row],[Totaal kosten]],"")</f>
        <v/>
      </c>
      <c r="AX14" s="122" t="str">
        <f>IF(Tbl.Kosten[[#This Row],[Anr.]]=AX$7,Tbl.Kosten[[#This Row],[Totaal kosten]],"")</f>
        <v/>
      </c>
      <c r="AY14" s="122" t="str">
        <f>IF(Tbl.Kosten[[#This Row],[Anr.]]=AY$7,Tbl.Kosten[[#This Row],[Totaal kosten]],"")</f>
        <v/>
      </c>
      <c r="AZ14" s="122" t="str">
        <f>IF(Tbl.Kosten[[#This Row],[Anr.]]=AZ$7,Tbl.Kosten[[#This Row],[Totaal kosten]],"")</f>
        <v/>
      </c>
      <c r="BA14" s="122" t="str">
        <f>IF(Tbl.Kosten[[#This Row],[Anr.]]=BA$7,Tbl.Kosten[[#This Row],[Totaal kosten]],"")</f>
        <v/>
      </c>
      <c r="BB14" s="122" t="str">
        <f>IF(Tbl.Kosten[[#This Row],[Anr.]]=BB$7,Tbl.Kosten[[#This Row],[Totaal kosten]],"")</f>
        <v/>
      </c>
      <c r="BC14" s="122" t="str">
        <f>IF(Tbl.Kosten[[#This Row],[Anr.]]=BC$7,Tbl.Kosten[[#This Row],[Totaal kosten]],"")</f>
        <v/>
      </c>
      <c r="BD14" s="122" t="str">
        <f>IF(Tbl.Kosten[[#This Row],[Anr.]]=BD$7,Tbl.Kosten[[#This Row],[Totaal kosten]],"")</f>
        <v/>
      </c>
      <c r="BE14" s="122" t="str">
        <f>IF(Tbl.Kosten[[#This Row],[Anr.]]=BE$7,Tbl.Kosten[[#This Row],[Totaal kosten]],"")</f>
        <v/>
      </c>
      <c r="BF14" s="122" t="str">
        <f>IF(Tbl.Kosten[[#This Row],[Anr.]]=BF$7,Tbl.Kosten[[#This Row],[Totaal kosten]],"")</f>
        <v/>
      </c>
      <c r="BG14" s="122" t="str">
        <f>IF(Tbl.Kosten[[#This Row],[Anr.]]=BG$7,Tbl.Kosten[[#This Row],[Totaal kosten]],"")</f>
        <v/>
      </c>
      <c r="BH14" s="122" t="str">
        <f>IF(Tbl.Kosten[[#This Row],[Anr.]]=BH$7,Tbl.Kosten[[#This Row],[Totaal kosten]],"")</f>
        <v/>
      </c>
      <c r="BI14" s="122" t="str">
        <f>IF(Tbl.Kosten[[#This Row],[Anr.]]=BI$7,Tbl.Kosten[[#This Row],[Totaal kosten]],"")</f>
        <v/>
      </c>
      <c r="BJ14" s="122" t="str">
        <f>IF(Tbl.Kosten[[#This Row],[Anr.]]=BJ$7,Tbl.Kosten[[#This Row],[Totaal kosten]],"")</f>
        <v/>
      </c>
      <c r="BK14" s="122" t="str">
        <f>IF(Tbl.Kosten[[#This Row],[Anr.]]=BK$7,Tbl.Kosten[[#This Row],[Totaal kosten]],"")</f>
        <v/>
      </c>
      <c r="BL14" s="122" t="str">
        <f>IF(Tbl.Kosten[[#This Row],[Anr.]]=BL$7,Tbl.Kosten[[#This Row],[Totaal kosten]],"")</f>
        <v/>
      </c>
      <c r="BM14" s="122" t="str">
        <f>IF(Tbl.Kosten[[#This Row],[Anr.]]=BM$7,Tbl.Kosten[[#This Row],[Totaal kosten]],"")</f>
        <v/>
      </c>
      <c r="BN14" s="122" t="str">
        <f>IF(Tbl.Kosten[[#This Row],[Anr.]]=BN$7,Tbl.Kosten[[#This Row],[Totaal kosten]],"")</f>
        <v/>
      </c>
      <c r="BO14" s="122" t="str">
        <f>IF(Tbl.Kosten[[#This Row],[Anr.]]=BO$7,Tbl.Kosten[[#This Row],[Totaal kosten]],"")</f>
        <v/>
      </c>
      <c r="BP14" s="122" t="str">
        <f>IF(Tbl.Kosten[[#This Row],[Anr.]]=BP$7,Tbl.Kosten[[#This Row],[Totaal kosten]],"")</f>
        <v/>
      </c>
      <c r="BQ14" s="122" t="str">
        <f>IF(Tbl.Kosten[[#This Row],[Anr.]]=BQ$7,Tbl.Kosten[[#This Row],[Totaal kosten]],"")</f>
        <v/>
      </c>
      <c r="BR14" s="122" t="str">
        <f>IF(Tbl.Kosten[[#This Row],[Anr.]]=BR$7,Tbl.Kosten[[#This Row],[Totaal kosten]],"")</f>
        <v/>
      </c>
      <c r="BS14" s="122" t="str">
        <f>IF(Tbl.Kosten[[#This Row],[Anr.]]=BS$7,Tbl.Kosten[[#This Row],[Totaal kosten]],"")</f>
        <v/>
      </c>
      <c r="BT14" s="122" t="str">
        <f>IF(Tbl.Kosten[[#This Row],[Anr.]]=BT$7,Tbl.Kosten[[#This Row],[Totaal kosten]],"")</f>
        <v/>
      </c>
      <c r="BU14" s="122" t="str">
        <f>IF(Tbl.Kosten[[#This Row],[Anr.]]=BU$7,Tbl.Kosten[[#This Row],[Totaal kosten]],"")</f>
        <v/>
      </c>
      <c r="BV14" s="122" t="str">
        <f>IF(Tbl.Kosten[[#This Row],[Anr.]]=BV$7,Tbl.Kosten[[#This Row],[Totaal kosten]],"")</f>
        <v/>
      </c>
      <c r="BW14" s="122" t="str">
        <f>IF(Tbl.Kosten[[#This Row],[Anr.]]=BW$7,Tbl.Kosten[[#This Row],[Totaal kosten]],"")</f>
        <v/>
      </c>
      <c r="BX14" s="122" t="str">
        <f>IF(Tbl.Kosten[[#This Row],[Anr.]]=BX$7,Tbl.Kosten[[#This Row],[Totaal kosten]],"")</f>
        <v/>
      </c>
      <c r="BY14" s="122" t="str">
        <f>IF(Tbl.Kosten[[#This Row],[Anr.]]=BY$7,Tbl.Kosten[[#This Row],[Totaal kosten]],"")</f>
        <v/>
      </c>
      <c r="BZ14" s="122" t="str">
        <f>IF(Tbl.Kosten[[#This Row],[Anr.]]=BZ$7,Tbl.Kosten[[#This Row],[Totaal kosten]],"")</f>
        <v/>
      </c>
      <c r="CA14" s="122" t="str">
        <f>IF(Tbl.Kosten[[#This Row],[Anr.]]=CA$7,Tbl.Kosten[[#This Row],[Totaal kosten]],"")</f>
        <v/>
      </c>
      <c r="CB14" s="122" t="str">
        <f>IF(Tbl.Kosten[[#This Row],[Anr.]]=CB$7,Tbl.Kosten[[#This Row],[Totaal kosten]],"")</f>
        <v/>
      </c>
      <c r="CC14" s="122" t="str">
        <f>IF(Tbl.Kosten[[#This Row],[Anr.]]=CC$7,Tbl.Kosten[[#This Row],[Totaal kosten]],"")</f>
        <v/>
      </c>
      <c r="CD14" s="122" t="str">
        <f>IF(Tbl.Kosten[[#This Row],[Anr.]]=CD$7,Tbl.Kosten[[#This Row],[Totaal kosten]],"")</f>
        <v/>
      </c>
      <c r="CE14" s="122" t="str">
        <f>IF(Tbl.Kosten[[#This Row],[Anr.]]=CE$7,Tbl.Kosten[[#This Row],[Totaal kosten]],"")</f>
        <v/>
      </c>
      <c r="CF14" s="122" t="str">
        <f>IF(Tbl.Kosten[[#This Row],[Anr.]]=CF$7,Tbl.Kosten[[#This Row],[Totaal kosten]],"")</f>
        <v/>
      </c>
      <c r="CG14" s="122" t="str">
        <f>IF(Tbl.Kosten[[#This Row],[Anr.]]=CG$7,Tbl.Kosten[[#This Row],[Totaal kosten]],"")</f>
        <v/>
      </c>
      <c r="CH14" s="122" t="str">
        <f>IF(Tbl.Kosten[[#This Row],[Anr.]]=CH$7,Tbl.Kosten[[#This Row],[Totaal kosten]],"")</f>
        <v/>
      </c>
      <c r="CI14" s="122" t="str">
        <f>IF(Tbl.Kosten[[#This Row],[Anr.]]=CI$7,Tbl.Kosten[[#This Row],[Totaal kosten]],"")</f>
        <v/>
      </c>
      <c r="CJ14" s="122" t="str">
        <f>IF(Tbl.Kosten[[#This Row],[Anr.]]=CJ$7,Tbl.Kosten[[#This Row],[Totaal kosten]],"")</f>
        <v/>
      </c>
      <c r="CK14" s="122" t="str">
        <f>IF(Tbl.Kosten[[#This Row],[Anr.]]=CK$7,Tbl.Kosten[[#This Row],[Totaal kosten]],"")</f>
        <v/>
      </c>
      <c r="CL14" s="122" t="str">
        <f>IF(Tbl.Kosten[[#This Row],[Anr.]]=CL$7,Tbl.Kosten[[#This Row],[Totaal kosten]],"")</f>
        <v/>
      </c>
      <c r="CM14" s="122" t="str">
        <f>IF(Tbl.Kosten[[#This Row],[Anr.]]=CM$7,Tbl.Kosten[[#This Row],[Totaal kosten]],"")</f>
        <v/>
      </c>
      <c r="CN14" s="122" t="str">
        <f>IF(Tbl.Kosten[[#This Row],[Anr.]]=CN$7,Tbl.Kosten[[#This Row],[Totaal kosten]],"")</f>
        <v/>
      </c>
      <c r="CO14" s="122" t="str">
        <f>IF(Tbl.Kosten[[#This Row],[Anr.]]=CO$7,Tbl.Kosten[[#This Row],[Totaal kosten]],"")</f>
        <v/>
      </c>
      <c r="CP14" s="122" t="str">
        <f>IF(Tbl.Kosten[[#This Row],[Anr.]]=CP$7,Tbl.Kosten[[#This Row],[Totaal kosten]],"")</f>
        <v/>
      </c>
      <c r="CQ14" s="122" t="str">
        <f>IF(Tbl.Kosten[[#This Row],[Anr.]]=CQ$7,Tbl.Kosten[[#This Row],[Totaal kosten]],"")</f>
        <v/>
      </c>
      <c r="CR14" s="122" t="str">
        <f>IF(Tbl.Kosten[[#This Row],[Anr.]]=CR$7,Tbl.Kosten[[#This Row],[Totaal kosten]],"")</f>
        <v/>
      </c>
      <c r="CS14" s="122" t="str">
        <f>IF(Tbl.Kosten[[#This Row],[Anr.]]=CS$7,Tbl.Kosten[[#This Row],[Totaal kosten]],"")</f>
        <v/>
      </c>
      <c r="CT14" s="122" t="str">
        <f>IF(Tbl.Kosten[[#This Row],[Anr.]]=CT$7,Tbl.Kosten[[#This Row],[Totaal kosten]],"")</f>
        <v/>
      </c>
      <c r="CU14" s="122" t="str">
        <f>IF(Tbl.Kosten[[#This Row],[Anr.]]=CU$7,Tbl.Kosten[[#This Row],[Totaal kosten]],"")</f>
        <v/>
      </c>
      <c r="CV14" s="122" t="str">
        <f>IF(Tbl.Kosten[[#This Row],[Anr.]]=CV$7,Tbl.Kosten[[#This Row],[Totaal kosten]],"")</f>
        <v/>
      </c>
      <c r="CW14" s="122" t="str">
        <f>IF(Tbl.Kosten[[#This Row],[Anr.]]=CW$7,Tbl.Kosten[[#This Row],[Totaal kosten]],"")</f>
        <v/>
      </c>
      <c r="CX14" s="122" t="str">
        <f>IF(Tbl.Kosten[[#This Row],[Anr.]]=CX$7,Tbl.Kosten[[#This Row],[Totaal kosten]],"")</f>
        <v/>
      </c>
      <c r="CY14" s="122" t="str">
        <f>IF(Tbl.Kosten[[#This Row],[Anr.]]=CY$7,Tbl.Kosten[[#This Row],[Totaal kosten]],"")</f>
        <v/>
      </c>
      <c r="CZ14" s="122" t="str">
        <f>IF(Tbl.Kosten[[#This Row],[Anr.]]=CZ$7,Tbl.Kosten[[#This Row],[Totaal kosten]],"")</f>
        <v/>
      </c>
      <c r="DA14" s="122" t="str">
        <f>IF(Tbl.Kosten[[#This Row],[Anr.]]=DA$7,Tbl.Kosten[[#This Row],[Totaal kosten]],"")</f>
        <v/>
      </c>
      <c r="DB14" s="122" t="str">
        <f>IF(Tbl.Kosten[[#This Row],[Anr.]]=DB$7,Tbl.Kosten[[#This Row],[Totaal kosten]],"")</f>
        <v/>
      </c>
      <c r="DC14" s="122" t="str">
        <f>IF(Tbl.Kosten[[#This Row],[Anr.]]=DC$7,Tbl.Kosten[[#This Row],[Totaal kosten]],"")</f>
        <v/>
      </c>
      <c r="DD14" s="122" t="str">
        <f>IF(Tbl.Kosten[[#This Row],[Anr.]]=DD$7,Tbl.Kosten[[#This Row],[Totaal kosten]],"")</f>
        <v/>
      </c>
      <c r="DE14" s="122" t="str">
        <f>IF(Tbl.Kosten[[#This Row],[Anr.]]=DE$7,Tbl.Kosten[[#This Row],[Totaal kosten]],"")</f>
        <v/>
      </c>
      <c r="DF14" s="122" t="str">
        <f>IF(Tbl.Kosten[[#This Row],[Anr.]]=DF$7,Tbl.Kosten[[#This Row],[Totaal kosten]],"")</f>
        <v/>
      </c>
      <c r="DG14" s="122" t="str">
        <f>IF(Tbl.Kosten[[#This Row],[Anr.]]=DG$7,Tbl.Kosten[[#This Row],[Totaal kosten]],"")</f>
        <v/>
      </c>
      <c r="DH14" s="122" t="str">
        <f>IF(Tbl.Kosten[[#This Row],[Anr.]]=DH$7,Tbl.Kosten[[#This Row],[Totaal kosten]],"")</f>
        <v/>
      </c>
      <c r="DI14" s="122" t="str">
        <f>IF(Tbl.Kosten[[#This Row],[Anr.]]=DI$7,Tbl.Kosten[[#This Row],[Totaal kosten]],"")</f>
        <v/>
      </c>
      <c r="DJ14" s="122" t="str">
        <f>IF(Tbl.Kosten[[#This Row],[Anr.]]=DJ$7,Tbl.Kosten[[#This Row],[Totaal kosten]],"")</f>
        <v/>
      </c>
      <c r="DK14" s="122" t="str">
        <f>IF(Tbl.Kosten[[#This Row],[Anr.]]=DK$7,Tbl.Kosten[[#This Row],[Totaal kosten]],"")</f>
        <v/>
      </c>
      <c r="DL14" s="122" t="str">
        <f>IF(Tbl.Kosten[[#This Row],[Anr.]]=DL$7,Tbl.Kosten[[#This Row],[Totaal kosten]],"")</f>
        <v/>
      </c>
      <c r="DM14" s="122" t="str">
        <f>IF(Tbl.Kosten[[#This Row],[Anr.]]=DM$7,Tbl.Kosten[[#This Row],[Totaal kosten]],"")</f>
        <v/>
      </c>
      <c r="DN14" s="122" t="str">
        <f>IF(Tbl.Kosten[[#This Row],[Anr.]]=DN$7,Tbl.Kosten[[#This Row],[Totaal kosten]],"")</f>
        <v/>
      </c>
      <c r="DO14" s="122" t="str">
        <f>IF(Tbl.Kosten[[#This Row],[Anr.]]=DO$7,Tbl.Kosten[[#This Row],[Totaal kosten]],"")</f>
        <v/>
      </c>
      <c r="DP14" s="122" t="str">
        <f>IF(Tbl.Kosten[[#This Row],[Anr.]]=DP$7,Tbl.Kosten[[#This Row],[Totaal kosten]],"")</f>
        <v/>
      </c>
      <c r="DQ14" s="122" t="str">
        <f>IF(Tbl.Kosten[[#This Row],[Anr.]]=DQ$7,Tbl.Kosten[[#This Row],[Totaal kosten]],"")</f>
        <v/>
      </c>
      <c r="DR14" s="122" t="str">
        <f>IF(Tbl.Kosten[[#This Row],[Anr.]]=DR$7,Tbl.Kosten[[#This Row],[Totaal kosten]],"")</f>
        <v/>
      </c>
      <c r="DS14" s="122" t="str">
        <f>IF(Tbl.Kosten[[#This Row],[Anr.]]=DS$7,Tbl.Kosten[[#This Row],[Totaal kosten]],"")</f>
        <v/>
      </c>
      <c r="DT14" s="122" t="str">
        <f>IF(Tbl.Kosten[[#This Row],[Anr.]]=DT$7,Tbl.Kosten[[#This Row],[Totaal kosten]],"")</f>
        <v/>
      </c>
      <c r="DU14" s="122" t="str">
        <f>IF(Tbl.Kosten[[#This Row],[Anr.]]=DU$7,Tbl.Kosten[[#This Row],[Totaal kosten]],"")</f>
        <v/>
      </c>
      <c r="DV14" s="122" t="str">
        <f>IF(Tbl.Kosten[[#This Row],[Anr.]]=DV$7,Tbl.Kosten[[#This Row],[Totaal kosten]],"")</f>
        <v/>
      </c>
      <c r="DW14" s="122" t="str">
        <f>IF(Tbl.Kosten[[#This Row],[Anr.]]=DW$7,Tbl.Kosten[[#This Row],[Totaal kosten]],"")</f>
        <v/>
      </c>
      <c r="DX14" s="122" t="str">
        <f>IF(Tbl.Kosten[[#This Row],[Anr.]]=DX$7,Tbl.Kosten[[#This Row],[Totaal kosten]],"")</f>
        <v/>
      </c>
      <c r="DY14" s="122" t="str">
        <f>IF(Tbl.Kosten[[#This Row],[Anr.]]=DY$7,Tbl.Kosten[[#This Row],[Totaal kosten]],"")</f>
        <v/>
      </c>
      <c r="DZ14" s="122" t="str">
        <f>IF(Tbl.Kosten[[#This Row],[Anr.]]=DZ$7,Tbl.Kosten[[#This Row],[Totaal kosten]],"")</f>
        <v/>
      </c>
      <c r="EA14" s="122" t="str">
        <f>IF(Tbl.Kosten[[#This Row],[Anr.]]=EA$7,Tbl.Kosten[[#This Row],[Totaal kosten]],"")</f>
        <v/>
      </c>
      <c r="EB14" s="122" t="str">
        <f>IF(Tbl.Kosten[[#This Row],[Anr.]]=EB$7,Tbl.Kosten[[#This Row],[Totaal kosten]],"")</f>
        <v/>
      </c>
      <c r="EC14" s="122" t="str">
        <f>IF(Tbl.Kosten[[#This Row],[Anr.]]=EC$7,Tbl.Kosten[[#This Row],[Totaal kosten]],"")</f>
        <v/>
      </c>
      <c r="ED14" s="122" t="str">
        <f>IF(Tbl.Kosten[[#This Row],[Anr.]]=ED$7,Tbl.Kosten[[#This Row],[Totaal kosten]],"")</f>
        <v/>
      </c>
      <c r="EE14" s="122" t="str">
        <f>IF(Tbl.Kosten[[#This Row],[Anr.]]=EE$7,Tbl.Kosten[[#This Row],[Totaal kosten]],"")</f>
        <v/>
      </c>
      <c r="EF14" s="122" t="str">
        <f>IF(Tbl.Kosten[[#This Row],[Anr.]]=EF$7,Tbl.Kosten[[#This Row],[Totaal kosten]],"")</f>
        <v/>
      </c>
      <c r="EG14" s="122" t="str">
        <f>IF(Tbl.Kosten[[#This Row],[Anr.]]=EG$7,Tbl.Kosten[[#This Row],[Totaal kosten]],"")</f>
        <v/>
      </c>
      <c r="EH14" s="122" t="str">
        <f>IF(Tbl.Kosten[[#This Row],[Anr.]]=EH$7,Tbl.Kosten[[#This Row],[Totaal kosten]],"")</f>
        <v/>
      </c>
      <c r="EI14" s="122" t="str">
        <f>IF(Tbl.Kosten[[#This Row],[Anr.]]=EI$7,Tbl.Kosten[[#This Row],[Totaal kosten]],"")</f>
        <v/>
      </c>
      <c r="EJ14" s="122" t="str">
        <f>IF(Tbl.Kosten[[#This Row],[Anr.]]=EJ$7,Tbl.Kosten[[#This Row],[Totaal kosten]],"")</f>
        <v/>
      </c>
      <c r="EK14" s="122" t="str">
        <f>IF(Tbl.Kosten[[#This Row],[Anr.]]=EK$7,Tbl.Kosten[[#This Row],[Totaal kosten]],"")</f>
        <v/>
      </c>
      <c r="EL14" s="122" t="str">
        <f>IF(Tbl.Kosten[[#This Row],[Anr.]]=EL$7,Tbl.Kosten[[#This Row],[Totaal kosten]],"")</f>
        <v/>
      </c>
      <c r="EM14" s="122" t="str">
        <f>IF(Tbl.Kosten[[#This Row],[Anr.]]=EM$7,Tbl.Kosten[[#This Row],[Totaal kosten]],"")</f>
        <v/>
      </c>
      <c r="EN14" s="122" t="str">
        <f>IF(Tbl.Kosten[[#This Row],[Anr.]]=EN$7,Tbl.Kosten[[#This Row],[Totaal kosten]],"")</f>
        <v/>
      </c>
      <c r="EO14" s="122" t="str">
        <f>IF(Tbl.Kosten[[#This Row],[Anr.]]=EO$7,Tbl.Kosten[[#This Row],[Totaal kosten]],"")</f>
        <v/>
      </c>
      <c r="EP14" s="122" t="str">
        <f>IF(Tbl.Kosten[[#This Row],[Anr.]]=EP$7,Tbl.Kosten[[#This Row],[Totaal kosten]],"")</f>
        <v/>
      </c>
      <c r="EQ14" s="122" t="str">
        <f>IF(Tbl.Kosten[[#This Row],[Anr.]]=EQ$7,Tbl.Kosten[[#This Row],[Totaal kosten]],"")</f>
        <v/>
      </c>
    </row>
    <row r="15" spans="2:148" x14ac:dyDescent="0.35">
      <c r="B15" s="99"/>
      <c r="C15" s="68"/>
      <c r="D15" s="119"/>
      <c r="E15" s="100"/>
      <c r="F15" s="13">
        <f>_xlfn.XLOOKUP(Tbl.Kosten[[#This Row],[Medewerker e/o 
functie]],Tbl.Uurtarief[Medewerker en/of functie],Tbl.Uurtarief[Uurtarief],"",,)</f>
        <v>0</v>
      </c>
      <c r="G15" s="118">
        <f>PRODUCT(Tbl.Kosten[[#This Row],[Uren]],Tbl.Kosten[[#This Row],[Uurtarief]])</f>
        <v>0</v>
      </c>
      <c r="H15" s="100"/>
      <c r="I15" s="98"/>
      <c r="J15" s="97">
        <f>Tbl.Kosten[[#This Row],[Aantal]]*Tbl.Kosten[[#This Row],[Tarief]]</f>
        <v>0</v>
      </c>
      <c r="K15" s="118">
        <f>Tbl.Kosten[[#This Row],[Subtotaal andere kosten]]+Tbl.Kosten[[#This Row],[Subtotaal arbeidskosten]]</f>
        <v>0</v>
      </c>
      <c r="L15" s="190">
        <f>IF(Tbl.Kosten[[#This Row],[Subtotaal andere kosten]]&lt;&gt;0,"Andere kosten",(_xlfn.XLOOKUP(Tbl.Kosten[[#This Row],[Medewerker e/o 
functie]],Tbl.Uurtarief[Medewerker en/of functie],Tbl.Uurtarief[Kostensoort],"",,)))</f>
        <v>0</v>
      </c>
      <c r="M15" s="190" t="str">
        <f>IF(AND(Tbl.Kosten[[#This Row],[Subtotaal arbeidskosten]]&lt;&gt;0,Tbl.Kosten[[#This Row],[Subtotaal andere kosten]]&lt;&gt;0),"Begroot Arbeidskosten en Overige kosten op verschillende regels!","")</f>
        <v/>
      </c>
      <c r="N15" s="3" t="str">
        <f>_xlfn.XLOOKUP(Tbl.Kosten[[#This Row],[Activiteitencode]],Tbl.Activiteiten[Activiteitcode],Tbl.Activiteiten[Werkpakketcode],"",,)</f>
        <v/>
      </c>
      <c r="O15" s="9" t="str">
        <f>_xlfn.XLOOKUP(Tbl.Kosten[[#This Row],[Werkpakketcode]],Tbl.Werkpakketten[Werkpakketcode],Tbl.Werkpakketten[WPnr.],"",,)</f>
        <v/>
      </c>
      <c r="P15" s="9" t="str">
        <f>IF(Tbl.Kosten[[#This Row],[WPnr.]]=P$7,Tbl.Kosten[[#This Row],[Totaal kosten]],"")</f>
        <v/>
      </c>
      <c r="Q15" s="9" t="str">
        <f>IF(Tbl.Kosten[[#This Row],[WPnr.]]=Q$7,Tbl.Kosten[[#This Row],[Totaal kosten]],"")</f>
        <v/>
      </c>
      <c r="R15" s="9" t="str">
        <f>IF(Tbl.Kosten[[#This Row],[WPnr.]]=R$7,Tbl.Kosten[[#This Row],[Totaal kosten]],"")</f>
        <v/>
      </c>
      <c r="S15" s="9" t="str">
        <f>IF(Tbl.Kosten[[#This Row],[WPnr.]]=S$7,Tbl.Kosten[[#This Row],[Totaal kosten]],"")</f>
        <v/>
      </c>
      <c r="T15" s="9" t="str">
        <f>IF(Tbl.Kosten[[#This Row],[WPnr.]]=T$7,Tbl.Kosten[[#This Row],[Totaal kosten]],"")</f>
        <v/>
      </c>
      <c r="U15" s="9" t="str">
        <f>IF(Tbl.Kosten[[#This Row],[WPnr.]]=U$7,Tbl.Kosten[[#This Row],[Totaal kosten]],"")</f>
        <v/>
      </c>
      <c r="V15" s="9" t="str">
        <f>IF(Tbl.Kosten[[#This Row],[WPnr.]]=V$7,Tbl.Kosten[[#This Row],[Totaal kosten]],"")</f>
        <v/>
      </c>
      <c r="W15" s="9" t="str">
        <f>IF(Tbl.Kosten[[#This Row],[WPnr.]]=W$7,Tbl.Kosten[[#This Row],[Totaal kosten]],"")</f>
        <v/>
      </c>
      <c r="X15" s="9" t="str">
        <f>IF(Tbl.Kosten[[#This Row],[WPnr.]]=X$7,Tbl.Kosten[[#This Row],[Totaal kosten]],"")</f>
        <v/>
      </c>
      <c r="Y15" s="9" t="str">
        <f>IF(Tbl.Kosten[[#This Row],[WPnr.]]=Y$7,Tbl.Kosten[[#This Row],[Totaal kosten]],"")</f>
        <v/>
      </c>
      <c r="Z15" s="15" t="str">
        <f>IFERROR(VLOOKUP(Tbl.Kosten[[#This Row],[Kostensoort]],Tbl.Kostensoorten[],2,FALSE),"")</f>
        <v/>
      </c>
      <c r="AA15" s="15" t="str">
        <f>IF(Tbl.Kosten[[#This Row],[KSnr.]]=AA$7,Tbl.Kosten[[#This Row],[Totaal kosten]],"")</f>
        <v/>
      </c>
      <c r="AB15" s="15" t="str">
        <f>IF(Tbl.Kosten[[#This Row],[KSnr.]]=AB$7,Tbl.Kosten[[#This Row],[Totaal kosten]],"")</f>
        <v/>
      </c>
      <c r="AC15" s="15" t="str">
        <f>IF(Tbl.Kosten[[#This Row],[KSnr.]]=AC$7,Tbl.Kosten[[#This Row],[Totaal kosten]],"")</f>
        <v/>
      </c>
      <c r="AD15" s="15" t="str">
        <f>IF(Tbl.Kosten[[#This Row],[KSnr.]]=AD$7,Tbl.Kosten[[#This Row],[Totaal kosten]],"")</f>
        <v/>
      </c>
      <c r="AE15" s="15" t="str">
        <f>IF(Tbl.Kosten[[#This Row],[KSnr.]]=AE$7,Tbl.Kosten[[#This Row],[Totaal kosten]],"")</f>
        <v/>
      </c>
      <c r="AF15" s="15" t="str">
        <f>IF(Tbl.Kosten[[#This Row],[KSnr.]]=AF$7,Tbl.Kosten[[#This Row],[Totaal kosten]],"")</f>
        <v/>
      </c>
      <c r="AG15" s="15" t="str">
        <f>IF(Tbl.Kosten[[#This Row],[KSnr.]]=AG$7,Tbl.Kosten[[#This Row],[Totaal kosten]],"")</f>
        <v/>
      </c>
      <c r="AH15" s="15" t="str">
        <f>IF(Tbl.Kosten[[#This Row],[KSnr.]]=AH$7,Tbl.Kosten[[#This Row],[Totaal kosten]],"")</f>
        <v/>
      </c>
      <c r="AI15" s="15" t="str">
        <f>IF(Tbl.Kosten[[#This Row],[KSnr.]]=AI$7,Tbl.Kosten[[#This Row],[Totaal kosten]],"")</f>
        <v/>
      </c>
      <c r="AJ15" s="15" t="str">
        <f>IF(Tbl.Kosten[[#This Row],[KSnr.]]=AJ$7,Tbl.Kosten[[#This Row],[Totaal kosten]],"")</f>
        <v/>
      </c>
      <c r="AK15" s="15" t="str">
        <f>IF(Tbl.Kosten[[#This Row],[KSnr.]]=AK$7,Tbl.Kosten[[#This Row],[Totaal kosten]],"")</f>
        <v/>
      </c>
      <c r="AL15" s="15" t="str">
        <f>IF(Tbl.Kosten[[#This Row],[KSnr.]]=AL$7,Tbl.Kosten[[#This Row],[Totaal kosten]],"")</f>
        <v/>
      </c>
      <c r="AM15" s="15" t="str">
        <f>IF(Tbl.Kosten[[#This Row],[KSnr.]]=AM$7,Tbl.Kosten[[#This Row],[Totaal kosten]],"")</f>
        <v/>
      </c>
      <c r="AN15" s="15" t="str">
        <f>IF(Tbl.Kosten[[#This Row],[KSnr.]]=AN$7,Tbl.Kosten[[#This Row],[Totaal kosten]],"")</f>
        <v/>
      </c>
      <c r="AO15" s="15" t="str">
        <f>IF(Tbl.Kosten[[#This Row],[KSnr.]]=AO$7,Tbl.Kosten[[#This Row],[Totaal kosten]],"")</f>
        <v/>
      </c>
      <c r="AP15" s="15" t="str">
        <f>IF(Tbl.Kosten[[#This Row],[KSnr.]]=AP$7,Tbl.Kosten[[#This Row],[Totaal kosten]],"")</f>
        <v/>
      </c>
      <c r="AQ15" s="15" t="str">
        <f>IF(Tbl.Kosten[[#This Row],[KSnr.]]=AQ$7,Tbl.Kosten[[#This Row],[Totaal kosten]],"")</f>
        <v/>
      </c>
      <c r="AR15" s="15" t="str">
        <f>IF(Tbl.Kosten[[#This Row],[KSnr.]]=AR$7,Tbl.Kosten[[#This Row],[Totaal kosten]],"")</f>
        <v/>
      </c>
      <c r="AS15" s="15" t="str">
        <f>IF(Tbl.Kosten[[#This Row],[KSnr.]]=AS$7,Tbl.Kosten[[#This Row],[Totaal kosten]],"")</f>
        <v/>
      </c>
      <c r="AT15" s="15" t="str">
        <f>IF(Tbl.Kosten[[#This Row],[KSnr.]]=AT$7,Tbl.Kosten[[#This Row],[Totaal kosten]],"")</f>
        <v/>
      </c>
      <c r="AU15" s="122" t="str">
        <f>_xlfn.XLOOKUP(Tbl.Kosten[[#This Row],[Activiteitencode]],Tbl.Activiteiten[Activiteitcode],Tbl.Activiteiten[Anr.],"",,)</f>
        <v/>
      </c>
      <c r="AV15" s="122" t="str">
        <f>IF(Tbl.Kosten[[#This Row],[Anr.]]=AV$7,Tbl.Kosten[[#This Row],[Totaal kosten]],"")</f>
        <v/>
      </c>
      <c r="AW15" s="122" t="str">
        <f>IF(Tbl.Kosten[[#This Row],[Anr.]]=AW$7,Tbl.Kosten[[#This Row],[Totaal kosten]],"")</f>
        <v/>
      </c>
      <c r="AX15" s="122" t="str">
        <f>IF(Tbl.Kosten[[#This Row],[Anr.]]=AX$7,Tbl.Kosten[[#This Row],[Totaal kosten]],"")</f>
        <v/>
      </c>
      <c r="AY15" s="122" t="str">
        <f>IF(Tbl.Kosten[[#This Row],[Anr.]]=AY$7,Tbl.Kosten[[#This Row],[Totaal kosten]],"")</f>
        <v/>
      </c>
      <c r="AZ15" s="122" t="str">
        <f>IF(Tbl.Kosten[[#This Row],[Anr.]]=AZ$7,Tbl.Kosten[[#This Row],[Totaal kosten]],"")</f>
        <v/>
      </c>
      <c r="BA15" s="122" t="str">
        <f>IF(Tbl.Kosten[[#This Row],[Anr.]]=BA$7,Tbl.Kosten[[#This Row],[Totaal kosten]],"")</f>
        <v/>
      </c>
      <c r="BB15" s="122" t="str">
        <f>IF(Tbl.Kosten[[#This Row],[Anr.]]=BB$7,Tbl.Kosten[[#This Row],[Totaal kosten]],"")</f>
        <v/>
      </c>
      <c r="BC15" s="122" t="str">
        <f>IF(Tbl.Kosten[[#This Row],[Anr.]]=BC$7,Tbl.Kosten[[#This Row],[Totaal kosten]],"")</f>
        <v/>
      </c>
      <c r="BD15" s="122" t="str">
        <f>IF(Tbl.Kosten[[#This Row],[Anr.]]=BD$7,Tbl.Kosten[[#This Row],[Totaal kosten]],"")</f>
        <v/>
      </c>
      <c r="BE15" s="122" t="str">
        <f>IF(Tbl.Kosten[[#This Row],[Anr.]]=BE$7,Tbl.Kosten[[#This Row],[Totaal kosten]],"")</f>
        <v/>
      </c>
      <c r="BF15" s="122" t="str">
        <f>IF(Tbl.Kosten[[#This Row],[Anr.]]=BF$7,Tbl.Kosten[[#This Row],[Totaal kosten]],"")</f>
        <v/>
      </c>
      <c r="BG15" s="122" t="str">
        <f>IF(Tbl.Kosten[[#This Row],[Anr.]]=BG$7,Tbl.Kosten[[#This Row],[Totaal kosten]],"")</f>
        <v/>
      </c>
      <c r="BH15" s="122" t="str">
        <f>IF(Tbl.Kosten[[#This Row],[Anr.]]=BH$7,Tbl.Kosten[[#This Row],[Totaal kosten]],"")</f>
        <v/>
      </c>
      <c r="BI15" s="122" t="str">
        <f>IF(Tbl.Kosten[[#This Row],[Anr.]]=BI$7,Tbl.Kosten[[#This Row],[Totaal kosten]],"")</f>
        <v/>
      </c>
      <c r="BJ15" s="122" t="str">
        <f>IF(Tbl.Kosten[[#This Row],[Anr.]]=BJ$7,Tbl.Kosten[[#This Row],[Totaal kosten]],"")</f>
        <v/>
      </c>
      <c r="BK15" s="122" t="str">
        <f>IF(Tbl.Kosten[[#This Row],[Anr.]]=BK$7,Tbl.Kosten[[#This Row],[Totaal kosten]],"")</f>
        <v/>
      </c>
      <c r="BL15" s="122" t="str">
        <f>IF(Tbl.Kosten[[#This Row],[Anr.]]=BL$7,Tbl.Kosten[[#This Row],[Totaal kosten]],"")</f>
        <v/>
      </c>
      <c r="BM15" s="122" t="str">
        <f>IF(Tbl.Kosten[[#This Row],[Anr.]]=BM$7,Tbl.Kosten[[#This Row],[Totaal kosten]],"")</f>
        <v/>
      </c>
      <c r="BN15" s="122" t="str">
        <f>IF(Tbl.Kosten[[#This Row],[Anr.]]=BN$7,Tbl.Kosten[[#This Row],[Totaal kosten]],"")</f>
        <v/>
      </c>
      <c r="BO15" s="122" t="str">
        <f>IF(Tbl.Kosten[[#This Row],[Anr.]]=BO$7,Tbl.Kosten[[#This Row],[Totaal kosten]],"")</f>
        <v/>
      </c>
      <c r="BP15" s="122" t="str">
        <f>IF(Tbl.Kosten[[#This Row],[Anr.]]=BP$7,Tbl.Kosten[[#This Row],[Totaal kosten]],"")</f>
        <v/>
      </c>
      <c r="BQ15" s="122" t="str">
        <f>IF(Tbl.Kosten[[#This Row],[Anr.]]=BQ$7,Tbl.Kosten[[#This Row],[Totaal kosten]],"")</f>
        <v/>
      </c>
      <c r="BR15" s="122" t="str">
        <f>IF(Tbl.Kosten[[#This Row],[Anr.]]=BR$7,Tbl.Kosten[[#This Row],[Totaal kosten]],"")</f>
        <v/>
      </c>
      <c r="BS15" s="122" t="str">
        <f>IF(Tbl.Kosten[[#This Row],[Anr.]]=BS$7,Tbl.Kosten[[#This Row],[Totaal kosten]],"")</f>
        <v/>
      </c>
      <c r="BT15" s="122" t="str">
        <f>IF(Tbl.Kosten[[#This Row],[Anr.]]=BT$7,Tbl.Kosten[[#This Row],[Totaal kosten]],"")</f>
        <v/>
      </c>
      <c r="BU15" s="122" t="str">
        <f>IF(Tbl.Kosten[[#This Row],[Anr.]]=BU$7,Tbl.Kosten[[#This Row],[Totaal kosten]],"")</f>
        <v/>
      </c>
      <c r="BV15" s="122" t="str">
        <f>IF(Tbl.Kosten[[#This Row],[Anr.]]=BV$7,Tbl.Kosten[[#This Row],[Totaal kosten]],"")</f>
        <v/>
      </c>
      <c r="BW15" s="122" t="str">
        <f>IF(Tbl.Kosten[[#This Row],[Anr.]]=BW$7,Tbl.Kosten[[#This Row],[Totaal kosten]],"")</f>
        <v/>
      </c>
      <c r="BX15" s="122" t="str">
        <f>IF(Tbl.Kosten[[#This Row],[Anr.]]=BX$7,Tbl.Kosten[[#This Row],[Totaal kosten]],"")</f>
        <v/>
      </c>
      <c r="BY15" s="122" t="str">
        <f>IF(Tbl.Kosten[[#This Row],[Anr.]]=BY$7,Tbl.Kosten[[#This Row],[Totaal kosten]],"")</f>
        <v/>
      </c>
      <c r="BZ15" s="122" t="str">
        <f>IF(Tbl.Kosten[[#This Row],[Anr.]]=BZ$7,Tbl.Kosten[[#This Row],[Totaal kosten]],"")</f>
        <v/>
      </c>
      <c r="CA15" s="122" t="str">
        <f>IF(Tbl.Kosten[[#This Row],[Anr.]]=CA$7,Tbl.Kosten[[#This Row],[Totaal kosten]],"")</f>
        <v/>
      </c>
      <c r="CB15" s="122" t="str">
        <f>IF(Tbl.Kosten[[#This Row],[Anr.]]=CB$7,Tbl.Kosten[[#This Row],[Totaal kosten]],"")</f>
        <v/>
      </c>
      <c r="CC15" s="122" t="str">
        <f>IF(Tbl.Kosten[[#This Row],[Anr.]]=CC$7,Tbl.Kosten[[#This Row],[Totaal kosten]],"")</f>
        <v/>
      </c>
      <c r="CD15" s="122" t="str">
        <f>IF(Tbl.Kosten[[#This Row],[Anr.]]=CD$7,Tbl.Kosten[[#This Row],[Totaal kosten]],"")</f>
        <v/>
      </c>
      <c r="CE15" s="122" t="str">
        <f>IF(Tbl.Kosten[[#This Row],[Anr.]]=CE$7,Tbl.Kosten[[#This Row],[Totaal kosten]],"")</f>
        <v/>
      </c>
      <c r="CF15" s="122" t="str">
        <f>IF(Tbl.Kosten[[#This Row],[Anr.]]=CF$7,Tbl.Kosten[[#This Row],[Totaal kosten]],"")</f>
        <v/>
      </c>
      <c r="CG15" s="122" t="str">
        <f>IF(Tbl.Kosten[[#This Row],[Anr.]]=CG$7,Tbl.Kosten[[#This Row],[Totaal kosten]],"")</f>
        <v/>
      </c>
      <c r="CH15" s="122" t="str">
        <f>IF(Tbl.Kosten[[#This Row],[Anr.]]=CH$7,Tbl.Kosten[[#This Row],[Totaal kosten]],"")</f>
        <v/>
      </c>
      <c r="CI15" s="122" t="str">
        <f>IF(Tbl.Kosten[[#This Row],[Anr.]]=CI$7,Tbl.Kosten[[#This Row],[Totaal kosten]],"")</f>
        <v/>
      </c>
      <c r="CJ15" s="122" t="str">
        <f>IF(Tbl.Kosten[[#This Row],[Anr.]]=CJ$7,Tbl.Kosten[[#This Row],[Totaal kosten]],"")</f>
        <v/>
      </c>
      <c r="CK15" s="122" t="str">
        <f>IF(Tbl.Kosten[[#This Row],[Anr.]]=CK$7,Tbl.Kosten[[#This Row],[Totaal kosten]],"")</f>
        <v/>
      </c>
      <c r="CL15" s="122" t="str">
        <f>IF(Tbl.Kosten[[#This Row],[Anr.]]=CL$7,Tbl.Kosten[[#This Row],[Totaal kosten]],"")</f>
        <v/>
      </c>
      <c r="CM15" s="122" t="str">
        <f>IF(Tbl.Kosten[[#This Row],[Anr.]]=CM$7,Tbl.Kosten[[#This Row],[Totaal kosten]],"")</f>
        <v/>
      </c>
      <c r="CN15" s="122" t="str">
        <f>IF(Tbl.Kosten[[#This Row],[Anr.]]=CN$7,Tbl.Kosten[[#This Row],[Totaal kosten]],"")</f>
        <v/>
      </c>
      <c r="CO15" s="122" t="str">
        <f>IF(Tbl.Kosten[[#This Row],[Anr.]]=CO$7,Tbl.Kosten[[#This Row],[Totaal kosten]],"")</f>
        <v/>
      </c>
      <c r="CP15" s="122" t="str">
        <f>IF(Tbl.Kosten[[#This Row],[Anr.]]=CP$7,Tbl.Kosten[[#This Row],[Totaal kosten]],"")</f>
        <v/>
      </c>
      <c r="CQ15" s="122" t="str">
        <f>IF(Tbl.Kosten[[#This Row],[Anr.]]=CQ$7,Tbl.Kosten[[#This Row],[Totaal kosten]],"")</f>
        <v/>
      </c>
      <c r="CR15" s="122" t="str">
        <f>IF(Tbl.Kosten[[#This Row],[Anr.]]=CR$7,Tbl.Kosten[[#This Row],[Totaal kosten]],"")</f>
        <v/>
      </c>
      <c r="CS15" s="122" t="str">
        <f>IF(Tbl.Kosten[[#This Row],[Anr.]]=CS$7,Tbl.Kosten[[#This Row],[Totaal kosten]],"")</f>
        <v/>
      </c>
      <c r="CT15" s="122" t="str">
        <f>IF(Tbl.Kosten[[#This Row],[Anr.]]=CT$7,Tbl.Kosten[[#This Row],[Totaal kosten]],"")</f>
        <v/>
      </c>
      <c r="CU15" s="122" t="str">
        <f>IF(Tbl.Kosten[[#This Row],[Anr.]]=CU$7,Tbl.Kosten[[#This Row],[Totaal kosten]],"")</f>
        <v/>
      </c>
      <c r="CV15" s="122" t="str">
        <f>IF(Tbl.Kosten[[#This Row],[Anr.]]=CV$7,Tbl.Kosten[[#This Row],[Totaal kosten]],"")</f>
        <v/>
      </c>
      <c r="CW15" s="122" t="str">
        <f>IF(Tbl.Kosten[[#This Row],[Anr.]]=CW$7,Tbl.Kosten[[#This Row],[Totaal kosten]],"")</f>
        <v/>
      </c>
      <c r="CX15" s="122" t="str">
        <f>IF(Tbl.Kosten[[#This Row],[Anr.]]=CX$7,Tbl.Kosten[[#This Row],[Totaal kosten]],"")</f>
        <v/>
      </c>
      <c r="CY15" s="122" t="str">
        <f>IF(Tbl.Kosten[[#This Row],[Anr.]]=CY$7,Tbl.Kosten[[#This Row],[Totaal kosten]],"")</f>
        <v/>
      </c>
      <c r="CZ15" s="122" t="str">
        <f>IF(Tbl.Kosten[[#This Row],[Anr.]]=CZ$7,Tbl.Kosten[[#This Row],[Totaal kosten]],"")</f>
        <v/>
      </c>
      <c r="DA15" s="122" t="str">
        <f>IF(Tbl.Kosten[[#This Row],[Anr.]]=DA$7,Tbl.Kosten[[#This Row],[Totaal kosten]],"")</f>
        <v/>
      </c>
      <c r="DB15" s="122" t="str">
        <f>IF(Tbl.Kosten[[#This Row],[Anr.]]=DB$7,Tbl.Kosten[[#This Row],[Totaal kosten]],"")</f>
        <v/>
      </c>
      <c r="DC15" s="122" t="str">
        <f>IF(Tbl.Kosten[[#This Row],[Anr.]]=DC$7,Tbl.Kosten[[#This Row],[Totaal kosten]],"")</f>
        <v/>
      </c>
      <c r="DD15" s="122" t="str">
        <f>IF(Tbl.Kosten[[#This Row],[Anr.]]=DD$7,Tbl.Kosten[[#This Row],[Totaal kosten]],"")</f>
        <v/>
      </c>
      <c r="DE15" s="122" t="str">
        <f>IF(Tbl.Kosten[[#This Row],[Anr.]]=DE$7,Tbl.Kosten[[#This Row],[Totaal kosten]],"")</f>
        <v/>
      </c>
      <c r="DF15" s="122" t="str">
        <f>IF(Tbl.Kosten[[#This Row],[Anr.]]=DF$7,Tbl.Kosten[[#This Row],[Totaal kosten]],"")</f>
        <v/>
      </c>
      <c r="DG15" s="122" t="str">
        <f>IF(Tbl.Kosten[[#This Row],[Anr.]]=DG$7,Tbl.Kosten[[#This Row],[Totaal kosten]],"")</f>
        <v/>
      </c>
      <c r="DH15" s="122" t="str">
        <f>IF(Tbl.Kosten[[#This Row],[Anr.]]=DH$7,Tbl.Kosten[[#This Row],[Totaal kosten]],"")</f>
        <v/>
      </c>
      <c r="DI15" s="122" t="str">
        <f>IF(Tbl.Kosten[[#This Row],[Anr.]]=DI$7,Tbl.Kosten[[#This Row],[Totaal kosten]],"")</f>
        <v/>
      </c>
      <c r="DJ15" s="122" t="str">
        <f>IF(Tbl.Kosten[[#This Row],[Anr.]]=DJ$7,Tbl.Kosten[[#This Row],[Totaal kosten]],"")</f>
        <v/>
      </c>
      <c r="DK15" s="122" t="str">
        <f>IF(Tbl.Kosten[[#This Row],[Anr.]]=DK$7,Tbl.Kosten[[#This Row],[Totaal kosten]],"")</f>
        <v/>
      </c>
      <c r="DL15" s="122" t="str">
        <f>IF(Tbl.Kosten[[#This Row],[Anr.]]=DL$7,Tbl.Kosten[[#This Row],[Totaal kosten]],"")</f>
        <v/>
      </c>
      <c r="DM15" s="122" t="str">
        <f>IF(Tbl.Kosten[[#This Row],[Anr.]]=DM$7,Tbl.Kosten[[#This Row],[Totaal kosten]],"")</f>
        <v/>
      </c>
      <c r="DN15" s="122" t="str">
        <f>IF(Tbl.Kosten[[#This Row],[Anr.]]=DN$7,Tbl.Kosten[[#This Row],[Totaal kosten]],"")</f>
        <v/>
      </c>
      <c r="DO15" s="122" t="str">
        <f>IF(Tbl.Kosten[[#This Row],[Anr.]]=DO$7,Tbl.Kosten[[#This Row],[Totaal kosten]],"")</f>
        <v/>
      </c>
      <c r="DP15" s="122" t="str">
        <f>IF(Tbl.Kosten[[#This Row],[Anr.]]=DP$7,Tbl.Kosten[[#This Row],[Totaal kosten]],"")</f>
        <v/>
      </c>
      <c r="DQ15" s="122" t="str">
        <f>IF(Tbl.Kosten[[#This Row],[Anr.]]=DQ$7,Tbl.Kosten[[#This Row],[Totaal kosten]],"")</f>
        <v/>
      </c>
      <c r="DR15" s="122" t="str">
        <f>IF(Tbl.Kosten[[#This Row],[Anr.]]=DR$7,Tbl.Kosten[[#This Row],[Totaal kosten]],"")</f>
        <v/>
      </c>
      <c r="DS15" s="122" t="str">
        <f>IF(Tbl.Kosten[[#This Row],[Anr.]]=DS$7,Tbl.Kosten[[#This Row],[Totaal kosten]],"")</f>
        <v/>
      </c>
      <c r="DT15" s="122" t="str">
        <f>IF(Tbl.Kosten[[#This Row],[Anr.]]=DT$7,Tbl.Kosten[[#This Row],[Totaal kosten]],"")</f>
        <v/>
      </c>
      <c r="DU15" s="122" t="str">
        <f>IF(Tbl.Kosten[[#This Row],[Anr.]]=DU$7,Tbl.Kosten[[#This Row],[Totaal kosten]],"")</f>
        <v/>
      </c>
      <c r="DV15" s="122" t="str">
        <f>IF(Tbl.Kosten[[#This Row],[Anr.]]=DV$7,Tbl.Kosten[[#This Row],[Totaal kosten]],"")</f>
        <v/>
      </c>
      <c r="DW15" s="122" t="str">
        <f>IF(Tbl.Kosten[[#This Row],[Anr.]]=DW$7,Tbl.Kosten[[#This Row],[Totaal kosten]],"")</f>
        <v/>
      </c>
      <c r="DX15" s="122" t="str">
        <f>IF(Tbl.Kosten[[#This Row],[Anr.]]=DX$7,Tbl.Kosten[[#This Row],[Totaal kosten]],"")</f>
        <v/>
      </c>
      <c r="DY15" s="122" t="str">
        <f>IF(Tbl.Kosten[[#This Row],[Anr.]]=DY$7,Tbl.Kosten[[#This Row],[Totaal kosten]],"")</f>
        <v/>
      </c>
      <c r="DZ15" s="122" t="str">
        <f>IF(Tbl.Kosten[[#This Row],[Anr.]]=DZ$7,Tbl.Kosten[[#This Row],[Totaal kosten]],"")</f>
        <v/>
      </c>
      <c r="EA15" s="122" t="str">
        <f>IF(Tbl.Kosten[[#This Row],[Anr.]]=EA$7,Tbl.Kosten[[#This Row],[Totaal kosten]],"")</f>
        <v/>
      </c>
      <c r="EB15" s="122" t="str">
        <f>IF(Tbl.Kosten[[#This Row],[Anr.]]=EB$7,Tbl.Kosten[[#This Row],[Totaal kosten]],"")</f>
        <v/>
      </c>
      <c r="EC15" s="122" t="str">
        <f>IF(Tbl.Kosten[[#This Row],[Anr.]]=EC$7,Tbl.Kosten[[#This Row],[Totaal kosten]],"")</f>
        <v/>
      </c>
      <c r="ED15" s="122" t="str">
        <f>IF(Tbl.Kosten[[#This Row],[Anr.]]=ED$7,Tbl.Kosten[[#This Row],[Totaal kosten]],"")</f>
        <v/>
      </c>
      <c r="EE15" s="122" t="str">
        <f>IF(Tbl.Kosten[[#This Row],[Anr.]]=EE$7,Tbl.Kosten[[#This Row],[Totaal kosten]],"")</f>
        <v/>
      </c>
      <c r="EF15" s="122" t="str">
        <f>IF(Tbl.Kosten[[#This Row],[Anr.]]=EF$7,Tbl.Kosten[[#This Row],[Totaal kosten]],"")</f>
        <v/>
      </c>
      <c r="EG15" s="122" t="str">
        <f>IF(Tbl.Kosten[[#This Row],[Anr.]]=EG$7,Tbl.Kosten[[#This Row],[Totaal kosten]],"")</f>
        <v/>
      </c>
      <c r="EH15" s="122" t="str">
        <f>IF(Tbl.Kosten[[#This Row],[Anr.]]=EH$7,Tbl.Kosten[[#This Row],[Totaal kosten]],"")</f>
        <v/>
      </c>
      <c r="EI15" s="122" t="str">
        <f>IF(Tbl.Kosten[[#This Row],[Anr.]]=EI$7,Tbl.Kosten[[#This Row],[Totaal kosten]],"")</f>
        <v/>
      </c>
      <c r="EJ15" s="122" t="str">
        <f>IF(Tbl.Kosten[[#This Row],[Anr.]]=EJ$7,Tbl.Kosten[[#This Row],[Totaal kosten]],"")</f>
        <v/>
      </c>
      <c r="EK15" s="122" t="str">
        <f>IF(Tbl.Kosten[[#This Row],[Anr.]]=EK$7,Tbl.Kosten[[#This Row],[Totaal kosten]],"")</f>
        <v/>
      </c>
      <c r="EL15" s="122" t="str">
        <f>IF(Tbl.Kosten[[#This Row],[Anr.]]=EL$7,Tbl.Kosten[[#This Row],[Totaal kosten]],"")</f>
        <v/>
      </c>
      <c r="EM15" s="122" t="str">
        <f>IF(Tbl.Kosten[[#This Row],[Anr.]]=EM$7,Tbl.Kosten[[#This Row],[Totaal kosten]],"")</f>
        <v/>
      </c>
      <c r="EN15" s="122" t="str">
        <f>IF(Tbl.Kosten[[#This Row],[Anr.]]=EN$7,Tbl.Kosten[[#This Row],[Totaal kosten]],"")</f>
        <v/>
      </c>
      <c r="EO15" s="122" t="str">
        <f>IF(Tbl.Kosten[[#This Row],[Anr.]]=EO$7,Tbl.Kosten[[#This Row],[Totaal kosten]],"")</f>
        <v/>
      </c>
      <c r="EP15" s="122" t="str">
        <f>IF(Tbl.Kosten[[#This Row],[Anr.]]=EP$7,Tbl.Kosten[[#This Row],[Totaal kosten]],"")</f>
        <v/>
      </c>
      <c r="EQ15" s="122" t="str">
        <f>IF(Tbl.Kosten[[#This Row],[Anr.]]=EQ$7,Tbl.Kosten[[#This Row],[Totaal kosten]],"")</f>
        <v/>
      </c>
    </row>
    <row r="16" spans="2:148" x14ac:dyDescent="0.35">
      <c r="B16" s="99"/>
      <c r="C16" s="68"/>
      <c r="D16" s="119"/>
      <c r="E16" s="100"/>
      <c r="F16" s="13">
        <f>_xlfn.XLOOKUP(Tbl.Kosten[[#This Row],[Medewerker e/o 
functie]],Tbl.Uurtarief[Medewerker en/of functie],Tbl.Uurtarief[Uurtarief],"",,)</f>
        <v>0</v>
      </c>
      <c r="G16" s="118">
        <f>PRODUCT(Tbl.Kosten[[#This Row],[Uren]],Tbl.Kosten[[#This Row],[Uurtarief]])</f>
        <v>0</v>
      </c>
      <c r="H16" s="100"/>
      <c r="I16" s="98"/>
      <c r="J16" s="97">
        <f>Tbl.Kosten[[#This Row],[Aantal]]*Tbl.Kosten[[#This Row],[Tarief]]</f>
        <v>0</v>
      </c>
      <c r="K16" s="118">
        <f>Tbl.Kosten[[#This Row],[Subtotaal andere kosten]]+Tbl.Kosten[[#This Row],[Subtotaal arbeidskosten]]</f>
        <v>0</v>
      </c>
      <c r="L16" s="190">
        <f>IF(Tbl.Kosten[[#This Row],[Subtotaal andere kosten]]&lt;&gt;0,"Andere kosten",(_xlfn.XLOOKUP(Tbl.Kosten[[#This Row],[Medewerker e/o 
functie]],Tbl.Uurtarief[Medewerker en/of functie],Tbl.Uurtarief[Kostensoort],"",,)))</f>
        <v>0</v>
      </c>
      <c r="M16" s="190" t="str">
        <f>IF(AND(Tbl.Kosten[[#This Row],[Subtotaal arbeidskosten]]&lt;&gt;0,Tbl.Kosten[[#This Row],[Subtotaal andere kosten]]&lt;&gt;0),"Begroot Arbeidskosten en Overige kosten op verschillende regels!","")</f>
        <v/>
      </c>
      <c r="N16" s="3" t="str">
        <f>_xlfn.XLOOKUP(Tbl.Kosten[[#This Row],[Activiteitencode]],Tbl.Activiteiten[Activiteitcode],Tbl.Activiteiten[Werkpakketcode],"",,)</f>
        <v/>
      </c>
      <c r="O16" s="9" t="str">
        <f>_xlfn.XLOOKUP(Tbl.Kosten[[#This Row],[Werkpakketcode]],Tbl.Werkpakketten[Werkpakketcode],Tbl.Werkpakketten[WPnr.],"",,)</f>
        <v/>
      </c>
      <c r="P16" s="9" t="str">
        <f>IF(Tbl.Kosten[[#This Row],[WPnr.]]=P$7,Tbl.Kosten[[#This Row],[Totaal kosten]],"")</f>
        <v/>
      </c>
      <c r="Q16" s="9" t="str">
        <f>IF(Tbl.Kosten[[#This Row],[WPnr.]]=Q$7,Tbl.Kosten[[#This Row],[Totaal kosten]],"")</f>
        <v/>
      </c>
      <c r="R16" s="9" t="str">
        <f>IF(Tbl.Kosten[[#This Row],[WPnr.]]=R$7,Tbl.Kosten[[#This Row],[Totaal kosten]],"")</f>
        <v/>
      </c>
      <c r="S16" s="9" t="str">
        <f>IF(Tbl.Kosten[[#This Row],[WPnr.]]=S$7,Tbl.Kosten[[#This Row],[Totaal kosten]],"")</f>
        <v/>
      </c>
      <c r="T16" s="9" t="str">
        <f>IF(Tbl.Kosten[[#This Row],[WPnr.]]=T$7,Tbl.Kosten[[#This Row],[Totaal kosten]],"")</f>
        <v/>
      </c>
      <c r="U16" s="9" t="str">
        <f>IF(Tbl.Kosten[[#This Row],[WPnr.]]=U$7,Tbl.Kosten[[#This Row],[Totaal kosten]],"")</f>
        <v/>
      </c>
      <c r="V16" s="9" t="str">
        <f>IF(Tbl.Kosten[[#This Row],[WPnr.]]=V$7,Tbl.Kosten[[#This Row],[Totaal kosten]],"")</f>
        <v/>
      </c>
      <c r="W16" s="9" t="str">
        <f>IF(Tbl.Kosten[[#This Row],[WPnr.]]=W$7,Tbl.Kosten[[#This Row],[Totaal kosten]],"")</f>
        <v/>
      </c>
      <c r="X16" s="9" t="str">
        <f>IF(Tbl.Kosten[[#This Row],[WPnr.]]=X$7,Tbl.Kosten[[#This Row],[Totaal kosten]],"")</f>
        <v/>
      </c>
      <c r="Y16" s="9" t="str">
        <f>IF(Tbl.Kosten[[#This Row],[WPnr.]]=Y$7,Tbl.Kosten[[#This Row],[Totaal kosten]],"")</f>
        <v/>
      </c>
      <c r="Z16" s="15" t="str">
        <f>IFERROR(VLOOKUP(Tbl.Kosten[[#This Row],[Kostensoort]],Tbl.Kostensoorten[],2,FALSE),"")</f>
        <v/>
      </c>
      <c r="AA16" s="15" t="str">
        <f>IF(Tbl.Kosten[[#This Row],[KSnr.]]=AA$7,Tbl.Kosten[[#This Row],[Totaal kosten]],"")</f>
        <v/>
      </c>
      <c r="AB16" s="15" t="str">
        <f>IF(Tbl.Kosten[[#This Row],[KSnr.]]=AB$7,Tbl.Kosten[[#This Row],[Totaal kosten]],"")</f>
        <v/>
      </c>
      <c r="AC16" s="15" t="str">
        <f>IF(Tbl.Kosten[[#This Row],[KSnr.]]=AC$7,Tbl.Kosten[[#This Row],[Totaal kosten]],"")</f>
        <v/>
      </c>
      <c r="AD16" s="15" t="str">
        <f>IF(Tbl.Kosten[[#This Row],[KSnr.]]=AD$7,Tbl.Kosten[[#This Row],[Totaal kosten]],"")</f>
        <v/>
      </c>
      <c r="AE16" s="15" t="str">
        <f>IF(Tbl.Kosten[[#This Row],[KSnr.]]=AE$7,Tbl.Kosten[[#This Row],[Totaal kosten]],"")</f>
        <v/>
      </c>
      <c r="AF16" s="15" t="str">
        <f>IF(Tbl.Kosten[[#This Row],[KSnr.]]=AF$7,Tbl.Kosten[[#This Row],[Totaal kosten]],"")</f>
        <v/>
      </c>
      <c r="AG16" s="15" t="str">
        <f>IF(Tbl.Kosten[[#This Row],[KSnr.]]=AG$7,Tbl.Kosten[[#This Row],[Totaal kosten]],"")</f>
        <v/>
      </c>
      <c r="AH16" s="15" t="str">
        <f>IF(Tbl.Kosten[[#This Row],[KSnr.]]=AH$7,Tbl.Kosten[[#This Row],[Totaal kosten]],"")</f>
        <v/>
      </c>
      <c r="AI16" s="15" t="str">
        <f>IF(Tbl.Kosten[[#This Row],[KSnr.]]=AI$7,Tbl.Kosten[[#This Row],[Totaal kosten]],"")</f>
        <v/>
      </c>
      <c r="AJ16" s="15" t="str">
        <f>IF(Tbl.Kosten[[#This Row],[KSnr.]]=AJ$7,Tbl.Kosten[[#This Row],[Totaal kosten]],"")</f>
        <v/>
      </c>
      <c r="AK16" s="15" t="str">
        <f>IF(Tbl.Kosten[[#This Row],[KSnr.]]=AK$7,Tbl.Kosten[[#This Row],[Totaal kosten]],"")</f>
        <v/>
      </c>
      <c r="AL16" s="15" t="str">
        <f>IF(Tbl.Kosten[[#This Row],[KSnr.]]=AL$7,Tbl.Kosten[[#This Row],[Totaal kosten]],"")</f>
        <v/>
      </c>
      <c r="AM16" s="15" t="str">
        <f>IF(Tbl.Kosten[[#This Row],[KSnr.]]=AM$7,Tbl.Kosten[[#This Row],[Totaal kosten]],"")</f>
        <v/>
      </c>
      <c r="AN16" s="15" t="str">
        <f>IF(Tbl.Kosten[[#This Row],[KSnr.]]=AN$7,Tbl.Kosten[[#This Row],[Totaal kosten]],"")</f>
        <v/>
      </c>
      <c r="AO16" s="15" t="str">
        <f>IF(Tbl.Kosten[[#This Row],[KSnr.]]=AO$7,Tbl.Kosten[[#This Row],[Totaal kosten]],"")</f>
        <v/>
      </c>
      <c r="AP16" s="15" t="str">
        <f>IF(Tbl.Kosten[[#This Row],[KSnr.]]=AP$7,Tbl.Kosten[[#This Row],[Totaal kosten]],"")</f>
        <v/>
      </c>
      <c r="AQ16" s="15" t="str">
        <f>IF(Tbl.Kosten[[#This Row],[KSnr.]]=AQ$7,Tbl.Kosten[[#This Row],[Totaal kosten]],"")</f>
        <v/>
      </c>
      <c r="AR16" s="15" t="str">
        <f>IF(Tbl.Kosten[[#This Row],[KSnr.]]=AR$7,Tbl.Kosten[[#This Row],[Totaal kosten]],"")</f>
        <v/>
      </c>
      <c r="AS16" s="15" t="str">
        <f>IF(Tbl.Kosten[[#This Row],[KSnr.]]=AS$7,Tbl.Kosten[[#This Row],[Totaal kosten]],"")</f>
        <v/>
      </c>
      <c r="AT16" s="15" t="str">
        <f>IF(Tbl.Kosten[[#This Row],[KSnr.]]=AT$7,Tbl.Kosten[[#This Row],[Totaal kosten]],"")</f>
        <v/>
      </c>
      <c r="AU16" s="122" t="str">
        <f>_xlfn.XLOOKUP(Tbl.Kosten[[#This Row],[Activiteitencode]],Tbl.Activiteiten[Activiteitcode],Tbl.Activiteiten[Anr.],"",,)</f>
        <v/>
      </c>
      <c r="AV16" s="122" t="str">
        <f>IF(Tbl.Kosten[[#This Row],[Anr.]]=AV$7,Tbl.Kosten[[#This Row],[Totaal kosten]],"")</f>
        <v/>
      </c>
      <c r="AW16" s="122" t="str">
        <f>IF(Tbl.Kosten[[#This Row],[Anr.]]=AW$7,Tbl.Kosten[[#This Row],[Totaal kosten]],"")</f>
        <v/>
      </c>
      <c r="AX16" s="122" t="str">
        <f>IF(Tbl.Kosten[[#This Row],[Anr.]]=AX$7,Tbl.Kosten[[#This Row],[Totaal kosten]],"")</f>
        <v/>
      </c>
      <c r="AY16" s="122" t="str">
        <f>IF(Tbl.Kosten[[#This Row],[Anr.]]=AY$7,Tbl.Kosten[[#This Row],[Totaal kosten]],"")</f>
        <v/>
      </c>
      <c r="AZ16" s="122" t="str">
        <f>IF(Tbl.Kosten[[#This Row],[Anr.]]=AZ$7,Tbl.Kosten[[#This Row],[Totaal kosten]],"")</f>
        <v/>
      </c>
      <c r="BA16" s="122" t="str">
        <f>IF(Tbl.Kosten[[#This Row],[Anr.]]=BA$7,Tbl.Kosten[[#This Row],[Totaal kosten]],"")</f>
        <v/>
      </c>
      <c r="BB16" s="122" t="str">
        <f>IF(Tbl.Kosten[[#This Row],[Anr.]]=BB$7,Tbl.Kosten[[#This Row],[Totaal kosten]],"")</f>
        <v/>
      </c>
      <c r="BC16" s="122" t="str">
        <f>IF(Tbl.Kosten[[#This Row],[Anr.]]=BC$7,Tbl.Kosten[[#This Row],[Totaal kosten]],"")</f>
        <v/>
      </c>
      <c r="BD16" s="122" t="str">
        <f>IF(Tbl.Kosten[[#This Row],[Anr.]]=BD$7,Tbl.Kosten[[#This Row],[Totaal kosten]],"")</f>
        <v/>
      </c>
      <c r="BE16" s="122" t="str">
        <f>IF(Tbl.Kosten[[#This Row],[Anr.]]=BE$7,Tbl.Kosten[[#This Row],[Totaal kosten]],"")</f>
        <v/>
      </c>
      <c r="BF16" s="122" t="str">
        <f>IF(Tbl.Kosten[[#This Row],[Anr.]]=BF$7,Tbl.Kosten[[#This Row],[Totaal kosten]],"")</f>
        <v/>
      </c>
      <c r="BG16" s="122" t="str">
        <f>IF(Tbl.Kosten[[#This Row],[Anr.]]=BG$7,Tbl.Kosten[[#This Row],[Totaal kosten]],"")</f>
        <v/>
      </c>
      <c r="BH16" s="122" t="str">
        <f>IF(Tbl.Kosten[[#This Row],[Anr.]]=BH$7,Tbl.Kosten[[#This Row],[Totaal kosten]],"")</f>
        <v/>
      </c>
      <c r="BI16" s="122" t="str">
        <f>IF(Tbl.Kosten[[#This Row],[Anr.]]=BI$7,Tbl.Kosten[[#This Row],[Totaal kosten]],"")</f>
        <v/>
      </c>
      <c r="BJ16" s="122" t="str">
        <f>IF(Tbl.Kosten[[#This Row],[Anr.]]=BJ$7,Tbl.Kosten[[#This Row],[Totaal kosten]],"")</f>
        <v/>
      </c>
      <c r="BK16" s="122" t="str">
        <f>IF(Tbl.Kosten[[#This Row],[Anr.]]=BK$7,Tbl.Kosten[[#This Row],[Totaal kosten]],"")</f>
        <v/>
      </c>
      <c r="BL16" s="122" t="str">
        <f>IF(Tbl.Kosten[[#This Row],[Anr.]]=BL$7,Tbl.Kosten[[#This Row],[Totaal kosten]],"")</f>
        <v/>
      </c>
      <c r="BM16" s="122" t="str">
        <f>IF(Tbl.Kosten[[#This Row],[Anr.]]=BM$7,Tbl.Kosten[[#This Row],[Totaal kosten]],"")</f>
        <v/>
      </c>
      <c r="BN16" s="122" t="str">
        <f>IF(Tbl.Kosten[[#This Row],[Anr.]]=BN$7,Tbl.Kosten[[#This Row],[Totaal kosten]],"")</f>
        <v/>
      </c>
      <c r="BO16" s="122" t="str">
        <f>IF(Tbl.Kosten[[#This Row],[Anr.]]=BO$7,Tbl.Kosten[[#This Row],[Totaal kosten]],"")</f>
        <v/>
      </c>
      <c r="BP16" s="122" t="str">
        <f>IF(Tbl.Kosten[[#This Row],[Anr.]]=BP$7,Tbl.Kosten[[#This Row],[Totaal kosten]],"")</f>
        <v/>
      </c>
      <c r="BQ16" s="122" t="str">
        <f>IF(Tbl.Kosten[[#This Row],[Anr.]]=BQ$7,Tbl.Kosten[[#This Row],[Totaal kosten]],"")</f>
        <v/>
      </c>
      <c r="BR16" s="122" t="str">
        <f>IF(Tbl.Kosten[[#This Row],[Anr.]]=BR$7,Tbl.Kosten[[#This Row],[Totaal kosten]],"")</f>
        <v/>
      </c>
      <c r="BS16" s="122" t="str">
        <f>IF(Tbl.Kosten[[#This Row],[Anr.]]=BS$7,Tbl.Kosten[[#This Row],[Totaal kosten]],"")</f>
        <v/>
      </c>
      <c r="BT16" s="122" t="str">
        <f>IF(Tbl.Kosten[[#This Row],[Anr.]]=BT$7,Tbl.Kosten[[#This Row],[Totaal kosten]],"")</f>
        <v/>
      </c>
      <c r="BU16" s="122" t="str">
        <f>IF(Tbl.Kosten[[#This Row],[Anr.]]=BU$7,Tbl.Kosten[[#This Row],[Totaal kosten]],"")</f>
        <v/>
      </c>
      <c r="BV16" s="122" t="str">
        <f>IF(Tbl.Kosten[[#This Row],[Anr.]]=BV$7,Tbl.Kosten[[#This Row],[Totaal kosten]],"")</f>
        <v/>
      </c>
      <c r="BW16" s="122" t="str">
        <f>IF(Tbl.Kosten[[#This Row],[Anr.]]=BW$7,Tbl.Kosten[[#This Row],[Totaal kosten]],"")</f>
        <v/>
      </c>
      <c r="BX16" s="122" t="str">
        <f>IF(Tbl.Kosten[[#This Row],[Anr.]]=BX$7,Tbl.Kosten[[#This Row],[Totaal kosten]],"")</f>
        <v/>
      </c>
      <c r="BY16" s="122" t="str">
        <f>IF(Tbl.Kosten[[#This Row],[Anr.]]=BY$7,Tbl.Kosten[[#This Row],[Totaal kosten]],"")</f>
        <v/>
      </c>
      <c r="BZ16" s="122" t="str">
        <f>IF(Tbl.Kosten[[#This Row],[Anr.]]=BZ$7,Tbl.Kosten[[#This Row],[Totaal kosten]],"")</f>
        <v/>
      </c>
      <c r="CA16" s="122" t="str">
        <f>IF(Tbl.Kosten[[#This Row],[Anr.]]=CA$7,Tbl.Kosten[[#This Row],[Totaal kosten]],"")</f>
        <v/>
      </c>
      <c r="CB16" s="122" t="str">
        <f>IF(Tbl.Kosten[[#This Row],[Anr.]]=CB$7,Tbl.Kosten[[#This Row],[Totaal kosten]],"")</f>
        <v/>
      </c>
      <c r="CC16" s="122" t="str">
        <f>IF(Tbl.Kosten[[#This Row],[Anr.]]=CC$7,Tbl.Kosten[[#This Row],[Totaal kosten]],"")</f>
        <v/>
      </c>
      <c r="CD16" s="122" t="str">
        <f>IF(Tbl.Kosten[[#This Row],[Anr.]]=CD$7,Tbl.Kosten[[#This Row],[Totaal kosten]],"")</f>
        <v/>
      </c>
      <c r="CE16" s="122" t="str">
        <f>IF(Tbl.Kosten[[#This Row],[Anr.]]=CE$7,Tbl.Kosten[[#This Row],[Totaal kosten]],"")</f>
        <v/>
      </c>
      <c r="CF16" s="122" t="str">
        <f>IF(Tbl.Kosten[[#This Row],[Anr.]]=CF$7,Tbl.Kosten[[#This Row],[Totaal kosten]],"")</f>
        <v/>
      </c>
      <c r="CG16" s="122" t="str">
        <f>IF(Tbl.Kosten[[#This Row],[Anr.]]=CG$7,Tbl.Kosten[[#This Row],[Totaal kosten]],"")</f>
        <v/>
      </c>
      <c r="CH16" s="122" t="str">
        <f>IF(Tbl.Kosten[[#This Row],[Anr.]]=CH$7,Tbl.Kosten[[#This Row],[Totaal kosten]],"")</f>
        <v/>
      </c>
      <c r="CI16" s="122" t="str">
        <f>IF(Tbl.Kosten[[#This Row],[Anr.]]=CI$7,Tbl.Kosten[[#This Row],[Totaal kosten]],"")</f>
        <v/>
      </c>
      <c r="CJ16" s="122" t="str">
        <f>IF(Tbl.Kosten[[#This Row],[Anr.]]=CJ$7,Tbl.Kosten[[#This Row],[Totaal kosten]],"")</f>
        <v/>
      </c>
      <c r="CK16" s="122" t="str">
        <f>IF(Tbl.Kosten[[#This Row],[Anr.]]=CK$7,Tbl.Kosten[[#This Row],[Totaal kosten]],"")</f>
        <v/>
      </c>
      <c r="CL16" s="122" t="str">
        <f>IF(Tbl.Kosten[[#This Row],[Anr.]]=CL$7,Tbl.Kosten[[#This Row],[Totaal kosten]],"")</f>
        <v/>
      </c>
      <c r="CM16" s="122" t="str">
        <f>IF(Tbl.Kosten[[#This Row],[Anr.]]=CM$7,Tbl.Kosten[[#This Row],[Totaal kosten]],"")</f>
        <v/>
      </c>
      <c r="CN16" s="122" t="str">
        <f>IF(Tbl.Kosten[[#This Row],[Anr.]]=CN$7,Tbl.Kosten[[#This Row],[Totaal kosten]],"")</f>
        <v/>
      </c>
      <c r="CO16" s="122" t="str">
        <f>IF(Tbl.Kosten[[#This Row],[Anr.]]=CO$7,Tbl.Kosten[[#This Row],[Totaal kosten]],"")</f>
        <v/>
      </c>
      <c r="CP16" s="122" t="str">
        <f>IF(Tbl.Kosten[[#This Row],[Anr.]]=CP$7,Tbl.Kosten[[#This Row],[Totaal kosten]],"")</f>
        <v/>
      </c>
      <c r="CQ16" s="122" t="str">
        <f>IF(Tbl.Kosten[[#This Row],[Anr.]]=CQ$7,Tbl.Kosten[[#This Row],[Totaal kosten]],"")</f>
        <v/>
      </c>
      <c r="CR16" s="122" t="str">
        <f>IF(Tbl.Kosten[[#This Row],[Anr.]]=CR$7,Tbl.Kosten[[#This Row],[Totaal kosten]],"")</f>
        <v/>
      </c>
      <c r="CS16" s="122" t="str">
        <f>IF(Tbl.Kosten[[#This Row],[Anr.]]=CS$7,Tbl.Kosten[[#This Row],[Totaal kosten]],"")</f>
        <v/>
      </c>
      <c r="CT16" s="122" t="str">
        <f>IF(Tbl.Kosten[[#This Row],[Anr.]]=CT$7,Tbl.Kosten[[#This Row],[Totaal kosten]],"")</f>
        <v/>
      </c>
      <c r="CU16" s="122" t="str">
        <f>IF(Tbl.Kosten[[#This Row],[Anr.]]=CU$7,Tbl.Kosten[[#This Row],[Totaal kosten]],"")</f>
        <v/>
      </c>
      <c r="CV16" s="122" t="str">
        <f>IF(Tbl.Kosten[[#This Row],[Anr.]]=CV$7,Tbl.Kosten[[#This Row],[Totaal kosten]],"")</f>
        <v/>
      </c>
      <c r="CW16" s="122" t="str">
        <f>IF(Tbl.Kosten[[#This Row],[Anr.]]=CW$7,Tbl.Kosten[[#This Row],[Totaal kosten]],"")</f>
        <v/>
      </c>
      <c r="CX16" s="122" t="str">
        <f>IF(Tbl.Kosten[[#This Row],[Anr.]]=CX$7,Tbl.Kosten[[#This Row],[Totaal kosten]],"")</f>
        <v/>
      </c>
      <c r="CY16" s="122" t="str">
        <f>IF(Tbl.Kosten[[#This Row],[Anr.]]=CY$7,Tbl.Kosten[[#This Row],[Totaal kosten]],"")</f>
        <v/>
      </c>
      <c r="CZ16" s="122" t="str">
        <f>IF(Tbl.Kosten[[#This Row],[Anr.]]=CZ$7,Tbl.Kosten[[#This Row],[Totaal kosten]],"")</f>
        <v/>
      </c>
      <c r="DA16" s="122" t="str">
        <f>IF(Tbl.Kosten[[#This Row],[Anr.]]=DA$7,Tbl.Kosten[[#This Row],[Totaal kosten]],"")</f>
        <v/>
      </c>
      <c r="DB16" s="122" t="str">
        <f>IF(Tbl.Kosten[[#This Row],[Anr.]]=DB$7,Tbl.Kosten[[#This Row],[Totaal kosten]],"")</f>
        <v/>
      </c>
      <c r="DC16" s="122" t="str">
        <f>IF(Tbl.Kosten[[#This Row],[Anr.]]=DC$7,Tbl.Kosten[[#This Row],[Totaal kosten]],"")</f>
        <v/>
      </c>
      <c r="DD16" s="122" t="str">
        <f>IF(Tbl.Kosten[[#This Row],[Anr.]]=DD$7,Tbl.Kosten[[#This Row],[Totaal kosten]],"")</f>
        <v/>
      </c>
      <c r="DE16" s="122" t="str">
        <f>IF(Tbl.Kosten[[#This Row],[Anr.]]=DE$7,Tbl.Kosten[[#This Row],[Totaal kosten]],"")</f>
        <v/>
      </c>
      <c r="DF16" s="122" t="str">
        <f>IF(Tbl.Kosten[[#This Row],[Anr.]]=DF$7,Tbl.Kosten[[#This Row],[Totaal kosten]],"")</f>
        <v/>
      </c>
      <c r="DG16" s="122" t="str">
        <f>IF(Tbl.Kosten[[#This Row],[Anr.]]=DG$7,Tbl.Kosten[[#This Row],[Totaal kosten]],"")</f>
        <v/>
      </c>
      <c r="DH16" s="122" t="str">
        <f>IF(Tbl.Kosten[[#This Row],[Anr.]]=DH$7,Tbl.Kosten[[#This Row],[Totaal kosten]],"")</f>
        <v/>
      </c>
      <c r="DI16" s="122" t="str">
        <f>IF(Tbl.Kosten[[#This Row],[Anr.]]=DI$7,Tbl.Kosten[[#This Row],[Totaal kosten]],"")</f>
        <v/>
      </c>
      <c r="DJ16" s="122" t="str">
        <f>IF(Tbl.Kosten[[#This Row],[Anr.]]=DJ$7,Tbl.Kosten[[#This Row],[Totaal kosten]],"")</f>
        <v/>
      </c>
      <c r="DK16" s="122" t="str">
        <f>IF(Tbl.Kosten[[#This Row],[Anr.]]=DK$7,Tbl.Kosten[[#This Row],[Totaal kosten]],"")</f>
        <v/>
      </c>
      <c r="DL16" s="122" t="str">
        <f>IF(Tbl.Kosten[[#This Row],[Anr.]]=DL$7,Tbl.Kosten[[#This Row],[Totaal kosten]],"")</f>
        <v/>
      </c>
      <c r="DM16" s="122" t="str">
        <f>IF(Tbl.Kosten[[#This Row],[Anr.]]=DM$7,Tbl.Kosten[[#This Row],[Totaal kosten]],"")</f>
        <v/>
      </c>
      <c r="DN16" s="122" t="str">
        <f>IF(Tbl.Kosten[[#This Row],[Anr.]]=DN$7,Tbl.Kosten[[#This Row],[Totaal kosten]],"")</f>
        <v/>
      </c>
      <c r="DO16" s="122" t="str">
        <f>IF(Tbl.Kosten[[#This Row],[Anr.]]=DO$7,Tbl.Kosten[[#This Row],[Totaal kosten]],"")</f>
        <v/>
      </c>
      <c r="DP16" s="122" t="str">
        <f>IF(Tbl.Kosten[[#This Row],[Anr.]]=DP$7,Tbl.Kosten[[#This Row],[Totaal kosten]],"")</f>
        <v/>
      </c>
      <c r="DQ16" s="122" t="str">
        <f>IF(Tbl.Kosten[[#This Row],[Anr.]]=DQ$7,Tbl.Kosten[[#This Row],[Totaal kosten]],"")</f>
        <v/>
      </c>
      <c r="DR16" s="122" t="str">
        <f>IF(Tbl.Kosten[[#This Row],[Anr.]]=DR$7,Tbl.Kosten[[#This Row],[Totaal kosten]],"")</f>
        <v/>
      </c>
      <c r="DS16" s="122" t="str">
        <f>IF(Tbl.Kosten[[#This Row],[Anr.]]=DS$7,Tbl.Kosten[[#This Row],[Totaal kosten]],"")</f>
        <v/>
      </c>
      <c r="DT16" s="122" t="str">
        <f>IF(Tbl.Kosten[[#This Row],[Anr.]]=DT$7,Tbl.Kosten[[#This Row],[Totaal kosten]],"")</f>
        <v/>
      </c>
      <c r="DU16" s="122" t="str">
        <f>IF(Tbl.Kosten[[#This Row],[Anr.]]=DU$7,Tbl.Kosten[[#This Row],[Totaal kosten]],"")</f>
        <v/>
      </c>
      <c r="DV16" s="122" t="str">
        <f>IF(Tbl.Kosten[[#This Row],[Anr.]]=DV$7,Tbl.Kosten[[#This Row],[Totaal kosten]],"")</f>
        <v/>
      </c>
      <c r="DW16" s="122" t="str">
        <f>IF(Tbl.Kosten[[#This Row],[Anr.]]=DW$7,Tbl.Kosten[[#This Row],[Totaal kosten]],"")</f>
        <v/>
      </c>
      <c r="DX16" s="122" t="str">
        <f>IF(Tbl.Kosten[[#This Row],[Anr.]]=DX$7,Tbl.Kosten[[#This Row],[Totaal kosten]],"")</f>
        <v/>
      </c>
      <c r="DY16" s="122" t="str">
        <f>IF(Tbl.Kosten[[#This Row],[Anr.]]=DY$7,Tbl.Kosten[[#This Row],[Totaal kosten]],"")</f>
        <v/>
      </c>
      <c r="DZ16" s="122" t="str">
        <f>IF(Tbl.Kosten[[#This Row],[Anr.]]=DZ$7,Tbl.Kosten[[#This Row],[Totaal kosten]],"")</f>
        <v/>
      </c>
      <c r="EA16" s="122" t="str">
        <f>IF(Tbl.Kosten[[#This Row],[Anr.]]=EA$7,Tbl.Kosten[[#This Row],[Totaal kosten]],"")</f>
        <v/>
      </c>
      <c r="EB16" s="122" t="str">
        <f>IF(Tbl.Kosten[[#This Row],[Anr.]]=EB$7,Tbl.Kosten[[#This Row],[Totaal kosten]],"")</f>
        <v/>
      </c>
      <c r="EC16" s="122" t="str">
        <f>IF(Tbl.Kosten[[#This Row],[Anr.]]=EC$7,Tbl.Kosten[[#This Row],[Totaal kosten]],"")</f>
        <v/>
      </c>
      <c r="ED16" s="122" t="str">
        <f>IF(Tbl.Kosten[[#This Row],[Anr.]]=ED$7,Tbl.Kosten[[#This Row],[Totaal kosten]],"")</f>
        <v/>
      </c>
      <c r="EE16" s="122" t="str">
        <f>IF(Tbl.Kosten[[#This Row],[Anr.]]=EE$7,Tbl.Kosten[[#This Row],[Totaal kosten]],"")</f>
        <v/>
      </c>
      <c r="EF16" s="122" t="str">
        <f>IF(Tbl.Kosten[[#This Row],[Anr.]]=EF$7,Tbl.Kosten[[#This Row],[Totaal kosten]],"")</f>
        <v/>
      </c>
      <c r="EG16" s="122" t="str">
        <f>IF(Tbl.Kosten[[#This Row],[Anr.]]=EG$7,Tbl.Kosten[[#This Row],[Totaal kosten]],"")</f>
        <v/>
      </c>
      <c r="EH16" s="122" t="str">
        <f>IF(Tbl.Kosten[[#This Row],[Anr.]]=EH$7,Tbl.Kosten[[#This Row],[Totaal kosten]],"")</f>
        <v/>
      </c>
      <c r="EI16" s="122" t="str">
        <f>IF(Tbl.Kosten[[#This Row],[Anr.]]=EI$7,Tbl.Kosten[[#This Row],[Totaal kosten]],"")</f>
        <v/>
      </c>
      <c r="EJ16" s="122" t="str">
        <f>IF(Tbl.Kosten[[#This Row],[Anr.]]=EJ$7,Tbl.Kosten[[#This Row],[Totaal kosten]],"")</f>
        <v/>
      </c>
      <c r="EK16" s="122" t="str">
        <f>IF(Tbl.Kosten[[#This Row],[Anr.]]=EK$7,Tbl.Kosten[[#This Row],[Totaal kosten]],"")</f>
        <v/>
      </c>
      <c r="EL16" s="122" t="str">
        <f>IF(Tbl.Kosten[[#This Row],[Anr.]]=EL$7,Tbl.Kosten[[#This Row],[Totaal kosten]],"")</f>
        <v/>
      </c>
      <c r="EM16" s="122" t="str">
        <f>IF(Tbl.Kosten[[#This Row],[Anr.]]=EM$7,Tbl.Kosten[[#This Row],[Totaal kosten]],"")</f>
        <v/>
      </c>
      <c r="EN16" s="122" t="str">
        <f>IF(Tbl.Kosten[[#This Row],[Anr.]]=EN$7,Tbl.Kosten[[#This Row],[Totaal kosten]],"")</f>
        <v/>
      </c>
      <c r="EO16" s="122" t="str">
        <f>IF(Tbl.Kosten[[#This Row],[Anr.]]=EO$7,Tbl.Kosten[[#This Row],[Totaal kosten]],"")</f>
        <v/>
      </c>
      <c r="EP16" s="122" t="str">
        <f>IF(Tbl.Kosten[[#This Row],[Anr.]]=EP$7,Tbl.Kosten[[#This Row],[Totaal kosten]],"")</f>
        <v/>
      </c>
      <c r="EQ16" s="122" t="str">
        <f>IF(Tbl.Kosten[[#This Row],[Anr.]]=EQ$7,Tbl.Kosten[[#This Row],[Totaal kosten]],"")</f>
        <v/>
      </c>
    </row>
    <row r="17" spans="2:147" x14ac:dyDescent="0.35">
      <c r="B17" s="99"/>
      <c r="C17" s="68"/>
      <c r="D17" s="119"/>
      <c r="E17" s="100"/>
      <c r="F17" s="13">
        <f>_xlfn.XLOOKUP(Tbl.Kosten[[#This Row],[Medewerker e/o 
functie]],Tbl.Uurtarief[Medewerker en/of functie],Tbl.Uurtarief[Uurtarief],"",,)</f>
        <v>0</v>
      </c>
      <c r="G17" s="118">
        <f>PRODUCT(Tbl.Kosten[[#This Row],[Uren]],Tbl.Kosten[[#This Row],[Uurtarief]])</f>
        <v>0</v>
      </c>
      <c r="H17" s="100"/>
      <c r="I17" s="98"/>
      <c r="J17" s="97">
        <f>Tbl.Kosten[[#This Row],[Aantal]]*Tbl.Kosten[[#This Row],[Tarief]]</f>
        <v>0</v>
      </c>
      <c r="K17" s="118">
        <f>Tbl.Kosten[[#This Row],[Subtotaal andere kosten]]+Tbl.Kosten[[#This Row],[Subtotaal arbeidskosten]]</f>
        <v>0</v>
      </c>
      <c r="L17" s="190">
        <f>IF(Tbl.Kosten[[#This Row],[Subtotaal andere kosten]]&lt;&gt;0,"Andere kosten",(_xlfn.XLOOKUP(Tbl.Kosten[[#This Row],[Medewerker e/o 
functie]],Tbl.Uurtarief[Medewerker en/of functie],Tbl.Uurtarief[Kostensoort],"",,)))</f>
        <v>0</v>
      </c>
      <c r="M17" s="190" t="str">
        <f>IF(AND(Tbl.Kosten[[#This Row],[Subtotaal arbeidskosten]]&lt;&gt;0,Tbl.Kosten[[#This Row],[Subtotaal andere kosten]]&lt;&gt;0),"Begroot Arbeidskosten en Overige kosten op verschillende regels!","")</f>
        <v/>
      </c>
      <c r="N17" s="3" t="str">
        <f>_xlfn.XLOOKUP(Tbl.Kosten[[#This Row],[Activiteitencode]],Tbl.Activiteiten[Activiteitcode],Tbl.Activiteiten[Werkpakketcode],"",,)</f>
        <v/>
      </c>
      <c r="O17" s="9" t="str">
        <f>_xlfn.XLOOKUP(Tbl.Kosten[[#This Row],[Werkpakketcode]],Tbl.Werkpakketten[Werkpakketcode],Tbl.Werkpakketten[WPnr.],"",,)</f>
        <v/>
      </c>
      <c r="P17" s="9" t="str">
        <f>IF(Tbl.Kosten[[#This Row],[WPnr.]]=P$7,Tbl.Kosten[[#This Row],[Totaal kosten]],"")</f>
        <v/>
      </c>
      <c r="Q17" s="9" t="str">
        <f>IF(Tbl.Kosten[[#This Row],[WPnr.]]=Q$7,Tbl.Kosten[[#This Row],[Totaal kosten]],"")</f>
        <v/>
      </c>
      <c r="R17" s="9" t="str">
        <f>IF(Tbl.Kosten[[#This Row],[WPnr.]]=R$7,Tbl.Kosten[[#This Row],[Totaal kosten]],"")</f>
        <v/>
      </c>
      <c r="S17" s="9" t="str">
        <f>IF(Tbl.Kosten[[#This Row],[WPnr.]]=S$7,Tbl.Kosten[[#This Row],[Totaal kosten]],"")</f>
        <v/>
      </c>
      <c r="T17" s="9" t="str">
        <f>IF(Tbl.Kosten[[#This Row],[WPnr.]]=T$7,Tbl.Kosten[[#This Row],[Totaal kosten]],"")</f>
        <v/>
      </c>
      <c r="U17" s="9" t="str">
        <f>IF(Tbl.Kosten[[#This Row],[WPnr.]]=U$7,Tbl.Kosten[[#This Row],[Totaal kosten]],"")</f>
        <v/>
      </c>
      <c r="V17" s="9" t="str">
        <f>IF(Tbl.Kosten[[#This Row],[WPnr.]]=V$7,Tbl.Kosten[[#This Row],[Totaal kosten]],"")</f>
        <v/>
      </c>
      <c r="W17" s="9" t="str">
        <f>IF(Tbl.Kosten[[#This Row],[WPnr.]]=W$7,Tbl.Kosten[[#This Row],[Totaal kosten]],"")</f>
        <v/>
      </c>
      <c r="X17" s="9" t="str">
        <f>IF(Tbl.Kosten[[#This Row],[WPnr.]]=X$7,Tbl.Kosten[[#This Row],[Totaal kosten]],"")</f>
        <v/>
      </c>
      <c r="Y17" s="9" t="str">
        <f>IF(Tbl.Kosten[[#This Row],[WPnr.]]=Y$7,Tbl.Kosten[[#This Row],[Totaal kosten]],"")</f>
        <v/>
      </c>
      <c r="Z17" s="15" t="str">
        <f>IFERROR(VLOOKUP(Tbl.Kosten[[#This Row],[Kostensoort]],Tbl.Kostensoorten[],2,FALSE),"")</f>
        <v/>
      </c>
      <c r="AA17" s="15" t="str">
        <f>IF(Tbl.Kosten[[#This Row],[KSnr.]]=AA$7,Tbl.Kosten[[#This Row],[Totaal kosten]],"")</f>
        <v/>
      </c>
      <c r="AB17" s="15" t="str">
        <f>IF(Tbl.Kosten[[#This Row],[KSnr.]]=AB$7,Tbl.Kosten[[#This Row],[Totaal kosten]],"")</f>
        <v/>
      </c>
      <c r="AC17" s="15" t="str">
        <f>IF(Tbl.Kosten[[#This Row],[KSnr.]]=AC$7,Tbl.Kosten[[#This Row],[Totaal kosten]],"")</f>
        <v/>
      </c>
      <c r="AD17" s="15" t="str">
        <f>IF(Tbl.Kosten[[#This Row],[KSnr.]]=AD$7,Tbl.Kosten[[#This Row],[Totaal kosten]],"")</f>
        <v/>
      </c>
      <c r="AE17" s="15" t="str">
        <f>IF(Tbl.Kosten[[#This Row],[KSnr.]]=AE$7,Tbl.Kosten[[#This Row],[Totaal kosten]],"")</f>
        <v/>
      </c>
      <c r="AF17" s="15" t="str">
        <f>IF(Tbl.Kosten[[#This Row],[KSnr.]]=AF$7,Tbl.Kosten[[#This Row],[Totaal kosten]],"")</f>
        <v/>
      </c>
      <c r="AG17" s="15" t="str">
        <f>IF(Tbl.Kosten[[#This Row],[KSnr.]]=AG$7,Tbl.Kosten[[#This Row],[Totaal kosten]],"")</f>
        <v/>
      </c>
      <c r="AH17" s="15" t="str">
        <f>IF(Tbl.Kosten[[#This Row],[KSnr.]]=AH$7,Tbl.Kosten[[#This Row],[Totaal kosten]],"")</f>
        <v/>
      </c>
      <c r="AI17" s="15" t="str">
        <f>IF(Tbl.Kosten[[#This Row],[KSnr.]]=AI$7,Tbl.Kosten[[#This Row],[Totaal kosten]],"")</f>
        <v/>
      </c>
      <c r="AJ17" s="15" t="str">
        <f>IF(Tbl.Kosten[[#This Row],[KSnr.]]=AJ$7,Tbl.Kosten[[#This Row],[Totaal kosten]],"")</f>
        <v/>
      </c>
      <c r="AK17" s="15" t="str">
        <f>IF(Tbl.Kosten[[#This Row],[KSnr.]]=AK$7,Tbl.Kosten[[#This Row],[Totaal kosten]],"")</f>
        <v/>
      </c>
      <c r="AL17" s="15" t="str">
        <f>IF(Tbl.Kosten[[#This Row],[KSnr.]]=AL$7,Tbl.Kosten[[#This Row],[Totaal kosten]],"")</f>
        <v/>
      </c>
      <c r="AM17" s="15" t="str">
        <f>IF(Tbl.Kosten[[#This Row],[KSnr.]]=AM$7,Tbl.Kosten[[#This Row],[Totaal kosten]],"")</f>
        <v/>
      </c>
      <c r="AN17" s="15" t="str">
        <f>IF(Tbl.Kosten[[#This Row],[KSnr.]]=AN$7,Tbl.Kosten[[#This Row],[Totaal kosten]],"")</f>
        <v/>
      </c>
      <c r="AO17" s="15" t="str">
        <f>IF(Tbl.Kosten[[#This Row],[KSnr.]]=AO$7,Tbl.Kosten[[#This Row],[Totaal kosten]],"")</f>
        <v/>
      </c>
      <c r="AP17" s="15" t="str">
        <f>IF(Tbl.Kosten[[#This Row],[KSnr.]]=AP$7,Tbl.Kosten[[#This Row],[Totaal kosten]],"")</f>
        <v/>
      </c>
      <c r="AQ17" s="15" t="str">
        <f>IF(Tbl.Kosten[[#This Row],[KSnr.]]=AQ$7,Tbl.Kosten[[#This Row],[Totaal kosten]],"")</f>
        <v/>
      </c>
      <c r="AR17" s="15" t="str">
        <f>IF(Tbl.Kosten[[#This Row],[KSnr.]]=AR$7,Tbl.Kosten[[#This Row],[Totaal kosten]],"")</f>
        <v/>
      </c>
      <c r="AS17" s="15" t="str">
        <f>IF(Tbl.Kosten[[#This Row],[KSnr.]]=AS$7,Tbl.Kosten[[#This Row],[Totaal kosten]],"")</f>
        <v/>
      </c>
      <c r="AT17" s="15" t="str">
        <f>IF(Tbl.Kosten[[#This Row],[KSnr.]]=AT$7,Tbl.Kosten[[#This Row],[Totaal kosten]],"")</f>
        <v/>
      </c>
      <c r="AU17" s="122" t="str">
        <f>_xlfn.XLOOKUP(Tbl.Kosten[[#This Row],[Activiteitencode]],Tbl.Activiteiten[Activiteitcode],Tbl.Activiteiten[Anr.],"",,)</f>
        <v/>
      </c>
      <c r="AV17" s="122" t="str">
        <f>IF(Tbl.Kosten[[#This Row],[Anr.]]=AV$7,Tbl.Kosten[[#This Row],[Totaal kosten]],"")</f>
        <v/>
      </c>
      <c r="AW17" s="122" t="str">
        <f>IF(Tbl.Kosten[[#This Row],[Anr.]]=AW$7,Tbl.Kosten[[#This Row],[Totaal kosten]],"")</f>
        <v/>
      </c>
      <c r="AX17" s="122" t="str">
        <f>IF(Tbl.Kosten[[#This Row],[Anr.]]=AX$7,Tbl.Kosten[[#This Row],[Totaal kosten]],"")</f>
        <v/>
      </c>
      <c r="AY17" s="122" t="str">
        <f>IF(Tbl.Kosten[[#This Row],[Anr.]]=AY$7,Tbl.Kosten[[#This Row],[Totaal kosten]],"")</f>
        <v/>
      </c>
      <c r="AZ17" s="122" t="str">
        <f>IF(Tbl.Kosten[[#This Row],[Anr.]]=AZ$7,Tbl.Kosten[[#This Row],[Totaal kosten]],"")</f>
        <v/>
      </c>
      <c r="BA17" s="122" t="str">
        <f>IF(Tbl.Kosten[[#This Row],[Anr.]]=BA$7,Tbl.Kosten[[#This Row],[Totaal kosten]],"")</f>
        <v/>
      </c>
      <c r="BB17" s="122" t="str">
        <f>IF(Tbl.Kosten[[#This Row],[Anr.]]=BB$7,Tbl.Kosten[[#This Row],[Totaal kosten]],"")</f>
        <v/>
      </c>
      <c r="BC17" s="122" t="str">
        <f>IF(Tbl.Kosten[[#This Row],[Anr.]]=BC$7,Tbl.Kosten[[#This Row],[Totaal kosten]],"")</f>
        <v/>
      </c>
      <c r="BD17" s="122" t="str">
        <f>IF(Tbl.Kosten[[#This Row],[Anr.]]=BD$7,Tbl.Kosten[[#This Row],[Totaal kosten]],"")</f>
        <v/>
      </c>
      <c r="BE17" s="122" t="str">
        <f>IF(Tbl.Kosten[[#This Row],[Anr.]]=BE$7,Tbl.Kosten[[#This Row],[Totaal kosten]],"")</f>
        <v/>
      </c>
      <c r="BF17" s="122" t="str">
        <f>IF(Tbl.Kosten[[#This Row],[Anr.]]=BF$7,Tbl.Kosten[[#This Row],[Totaal kosten]],"")</f>
        <v/>
      </c>
      <c r="BG17" s="122" t="str">
        <f>IF(Tbl.Kosten[[#This Row],[Anr.]]=BG$7,Tbl.Kosten[[#This Row],[Totaal kosten]],"")</f>
        <v/>
      </c>
      <c r="BH17" s="122" t="str">
        <f>IF(Tbl.Kosten[[#This Row],[Anr.]]=BH$7,Tbl.Kosten[[#This Row],[Totaal kosten]],"")</f>
        <v/>
      </c>
      <c r="BI17" s="122" t="str">
        <f>IF(Tbl.Kosten[[#This Row],[Anr.]]=BI$7,Tbl.Kosten[[#This Row],[Totaal kosten]],"")</f>
        <v/>
      </c>
      <c r="BJ17" s="122" t="str">
        <f>IF(Tbl.Kosten[[#This Row],[Anr.]]=BJ$7,Tbl.Kosten[[#This Row],[Totaal kosten]],"")</f>
        <v/>
      </c>
      <c r="BK17" s="122" t="str">
        <f>IF(Tbl.Kosten[[#This Row],[Anr.]]=BK$7,Tbl.Kosten[[#This Row],[Totaal kosten]],"")</f>
        <v/>
      </c>
      <c r="BL17" s="122" t="str">
        <f>IF(Tbl.Kosten[[#This Row],[Anr.]]=BL$7,Tbl.Kosten[[#This Row],[Totaal kosten]],"")</f>
        <v/>
      </c>
      <c r="BM17" s="122" t="str">
        <f>IF(Tbl.Kosten[[#This Row],[Anr.]]=BM$7,Tbl.Kosten[[#This Row],[Totaal kosten]],"")</f>
        <v/>
      </c>
      <c r="BN17" s="122" t="str">
        <f>IF(Tbl.Kosten[[#This Row],[Anr.]]=BN$7,Tbl.Kosten[[#This Row],[Totaal kosten]],"")</f>
        <v/>
      </c>
      <c r="BO17" s="122" t="str">
        <f>IF(Tbl.Kosten[[#This Row],[Anr.]]=BO$7,Tbl.Kosten[[#This Row],[Totaal kosten]],"")</f>
        <v/>
      </c>
      <c r="BP17" s="122" t="str">
        <f>IF(Tbl.Kosten[[#This Row],[Anr.]]=BP$7,Tbl.Kosten[[#This Row],[Totaal kosten]],"")</f>
        <v/>
      </c>
      <c r="BQ17" s="122" t="str">
        <f>IF(Tbl.Kosten[[#This Row],[Anr.]]=BQ$7,Tbl.Kosten[[#This Row],[Totaal kosten]],"")</f>
        <v/>
      </c>
      <c r="BR17" s="122" t="str">
        <f>IF(Tbl.Kosten[[#This Row],[Anr.]]=BR$7,Tbl.Kosten[[#This Row],[Totaal kosten]],"")</f>
        <v/>
      </c>
      <c r="BS17" s="122" t="str">
        <f>IF(Tbl.Kosten[[#This Row],[Anr.]]=BS$7,Tbl.Kosten[[#This Row],[Totaal kosten]],"")</f>
        <v/>
      </c>
      <c r="BT17" s="122" t="str">
        <f>IF(Tbl.Kosten[[#This Row],[Anr.]]=BT$7,Tbl.Kosten[[#This Row],[Totaal kosten]],"")</f>
        <v/>
      </c>
      <c r="BU17" s="122" t="str">
        <f>IF(Tbl.Kosten[[#This Row],[Anr.]]=BU$7,Tbl.Kosten[[#This Row],[Totaal kosten]],"")</f>
        <v/>
      </c>
      <c r="BV17" s="122" t="str">
        <f>IF(Tbl.Kosten[[#This Row],[Anr.]]=BV$7,Tbl.Kosten[[#This Row],[Totaal kosten]],"")</f>
        <v/>
      </c>
      <c r="BW17" s="122" t="str">
        <f>IF(Tbl.Kosten[[#This Row],[Anr.]]=BW$7,Tbl.Kosten[[#This Row],[Totaal kosten]],"")</f>
        <v/>
      </c>
      <c r="BX17" s="122" t="str">
        <f>IF(Tbl.Kosten[[#This Row],[Anr.]]=BX$7,Tbl.Kosten[[#This Row],[Totaal kosten]],"")</f>
        <v/>
      </c>
      <c r="BY17" s="122" t="str">
        <f>IF(Tbl.Kosten[[#This Row],[Anr.]]=BY$7,Tbl.Kosten[[#This Row],[Totaal kosten]],"")</f>
        <v/>
      </c>
      <c r="BZ17" s="122" t="str">
        <f>IF(Tbl.Kosten[[#This Row],[Anr.]]=BZ$7,Tbl.Kosten[[#This Row],[Totaal kosten]],"")</f>
        <v/>
      </c>
      <c r="CA17" s="122" t="str">
        <f>IF(Tbl.Kosten[[#This Row],[Anr.]]=CA$7,Tbl.Kosten[[#This Row],[Totaal kosten]],"")</f>
        <v/>
      </c>
      <c r="CB17" s="122" t="str">
        <f>IF(Tbl.Kosten[[#This Row],[Anr.]]=CB$7,Tbl.Kosten[[#This Row],[Totaal kosten]],"")</f>
        <v/>
      </c>
      <c r="CC17" s="122" t="str">
        <f>IF(Tbl.Kosten[[#This Row],[Anr.]]=CC$7,Tbl.Kosten[[#This Row],[Totaal kosten]],"")</f>
        <v/>
      </c>
      <c r="CD17" s="122" t="str">
        <f>IF(Tbl.Kosten[[#This Row],[Anr.]]=CD$7,Tbl.Kosten[[#This Row],[Totaal kosten]],"")</f>
        <v/>
      </c>
      <c r="CE17" s="122" t="str">
        <f>IF(Tbl.Kosten[[#This Row],[Anr.]]=CE$7,Tbl.Kosten[[#This Row],[Totaal kosten]],"")</f>
        <v/>
      </c>
      <c r="CF17" s="122" t="str">
        <f>IF(Tbl.Kosten[[#This Row],[Anr.]]=CF$7,Tbl.Kosten[[#This Row],[Totaal kosten]],"")</f>
        <v/>
      </c>
      <c r="CG17" s="122" t="str">
        <f>IF(Tbl.Kosten[[#This Row],[Anr.]]=CG$7,Tbl.Kosten[[#This Row],[Totaal kosten]],"")</f>
        <v/>
      </c>
      <c r="CH17" s="122" t="str">
        <f>IF(Tbl.Kosten[[#This Row],[Anr.]]=CH$7,Tbl.Kosten[[#This Row],[Totaal kosten]],"")</f>
        <v/>
      </c>
      <c r="CI17" s="122" t="str">
        <f>IF(Tbl.Kosten[[#This Row],[Anr.]]=CI$7,Tbl.Kosten[[#This Row],[Totaal kosten]],"")</f>
        <v/>
      </c>
      <c r="CJ17" s="122" t="str">
        <f>IF(Tbl.Kosten[[#This Row],[Anr.]]=CJ$7,Tbl.Kosten[[#This Row],[Totaal kosten]],"")</f>
        <v/>
      </c>
      <c r="CK17" s="122" t="str">
        <f>IF(Tbl.Kosten[[#This Row],[Anr.]]=CK$7,Tbl.Kosten[[#This Row],[Totaal kosten]],"")</f>
        <v/>
      </c>
      <c r="CL17" s="122" t="str">
        <f>IF(Tbl.Kosten[[#This Row],[Anr.]]=CL$7,Tbl.Kosten[[#This Row],[Totaal kosten]],"")</f>
        <v/>
      </c>
      <c r="CM17" s="122" t="str">
        <f>IF(Tbl.Kosten[[#This Row],[Anr.]]=CM$7,Tbl.Kosten[[#This Row],[Totaal kosten]],"")</f>
        <v/>
      </c>
      <c r="CN17" s="122" t="str">
        <f>IF(Tbl.Kosten[[#This Row],[Anr.]]=CN$7,Tbl.Kosten[[#This Row],[Totaal kosten]],"")</f>
        <v/>
      </c>
      <c r="CO17" s="122" t="str">
        <f>IF(Tbl.Kosten[[#This Row],[Anr.]]=CO$7,Tbl.Kosten[[#This Row],[Totaal kosten]],"")</f>
        <v/>
      </c>
      <c r="CP17" s="122" t="str">
        <f>IF(Tbl.Kosten[[#This Row],[Anr.]]=CP$7,Tbl.Kosten[[#This Row],[Totaal kosten]],"")</f>
        <v/>
      </c>
      <c r="CQ17" s="122" t="str">
        <f>IF(Tbl.Kosten[[#This Row],[Anr.]]=CQ$7,Tbl.Kosten[[#This Row],[Totaal kosten]],"")</f>
        <v/>
      </c>
      <c r="CR17" s="122" t="str">
        <f>IF(Tbl.Kosten[[#This Row],[Anr.]]=CR$7,Tbl.Kosten[[#This Row],[Totaal kosten]],"")</f>
        <v/>
      </c>
      <c r="CS17" s="122" t="str">
        <f>IF(Tbl.Kosten[[#This Row],[Anr.]]=CS$7,Tbl.Kosten[[#This Row],[Totaal kosten]],"")</f>
        <v/>
      </c>
      <c r="CT17" s="122" t="str">
        <f>IF(Tbl.Kosten[[#This Row],[Anr.]]=CT$7,Tbl.Kosten[[#This Row],[Totaal kosten]],"")</f>
        <v/>
      </c>
      <c r="CU17" s="122" t="str">
        <f>IF(Tbl.Kosten[[#This Row],[Anr.]]=CU$7,Tbl.Kosten[[#This Row],[Totaal kosten]],"")</f>
        <v/>
      </c>
      <c r="CV17" s="122" t="str">
        <f>IF(Tbl.Kosten[[#This Row],[Anr.]]=CV$7,Tbl.Kosten[[#This Row],[Totaal kosten]],"")</f>
        <v/>
      </c>
      <c r="CW17" s="122" t="str">
        <f>IF(Tbl.Kosten[[#This Row],[Anr.]]=CW$7,Tbl.Kosten[[#This Row],[Totaal kosten]],"")</f>
        <v/>
      </c>
      <c r="CX17" s="122" t="str">
        <f>IF(Tbl.Kosten[[#This Row],[Anr.]]=CX$7,Tbl.Kosten[[#This Row],[Totaal kosten]],"")</f>
        <v/>
      </c>
      <c r="CY17" s="122" t="str">
        <f>IF(Tbl.Kosten[[#This Row],[Anr.]]=CY$7,Tbl.Kosten[[#This Row],[Totaal kosten]],"")</f>
        <v/>
      </c>
      <c r="CZ17" s="122" t="str">
        <f>IF(Tbl.Kosten[[#This Row],[Anr.]]=CZ$7,Tbl.Kosten[[#This Row],[Totaal kosten]],"")</f>
        <v/>
      </c>
      <c r="DA17" s="122" t="str">
        <f>IF(Tbl.Kosten[[#This Row],[Anr.]]=DA$7,Tbl.Kosten[[#This Row],[Totaal kosten]],"")</f>
        <v/>
      </c>
      <c r="DB17" s="122" t="str">
        <f>IF(Tbl.Kosten[[#This Row],[Anr.]]=DB$7,Tbl.Kosten[[#This Row],[Totaal kosten]],"")</f>
        <v/>
      </c>
      <c r="DC17" s="122" t="str">
        <f>IF(Tbl.Kosten[[#This Row],[Anr.]]=DC$7,Tbl.Kosten[[#This Row],[Totaal kosten]],"")</f>
        <v/>
      </c>
      <c r="DD17" s="122" t="str">
        <f>IF(Tbl.Kosten[[#This Row],[Anr.]]=DD$7,Tbl.Kosten[[#This Row],[Totaal kosten]],"")</f>
        <v/>
      </c>
      <c r="DE17" s="122" t="str">
        <f>IF(Tbl.Kosten[[#This Row],[Anr.]]=DE$7,Tbl.Kosten[[#This Row],[Totaal kosten]],"")</f>
        <v/>
      </c>
      <c r="DF17" s="122" t="str">
        <f>IF(Tbl.Kosten[[#This Row],[Anr.]]=DF$7,Tbl.Kosten[[#This Row],[Totaal kosten]],"")</f>
        <v/>
      </c>
      <c r="DG17" s="122" t="str">
        <f>IF(Tbl.Kosten[[#This Row],[Anr.]]=DG$7,Tbl.Kosten[[#This Row],[Totaal kosten]],"")</f>
        <v/>
      </c>
      <c r="DH17" s="122" t="str">
        <f>IF(Tbl.Kosten[[#This Row],[Anr.]]=DH$7,Tbl.Kosten[[#This Row],[Totaal kosten]],"")</f>
        <v/>
      </c>
      <c r="DI17" s="122" t="str">
        <f>IF(Tbl.Kosten[[#This Row],[Anr.]]=DI$7,Tbl.Kosten[[#This Row],[Totaal kosten]],"")</f>
        <v/>
      </c>
      <c r="DJ17" s="122" t="str">
        <f>IF(Tbl.Kosten[[#This Row],[Anr.]]=DJ$7,Tbl.Kosten[[#This Row],[Totaal kosten]],"")</f>
        <v/>
      </c>
      <c r="DK17" s="122" t="str">
        <f>IF(Tbl.Kosten[[#This Row],[Anr.]]=DK$7,Tbl.Kosten[[#This Row],[Totaal kosten]],"")</f>
        <v/>
      </c>
      <c r="DL17" s="122" t="str">
        <f>IF(Tbl.Kosten[[#This Row],[Anr.]]=DL$7,Tbl.Kosten[[#This Row],[Totaal kosten]],"")</f>
        <v/>
      </c>
      <c r="DM17" s="122" t="str">
        <f>IF(Tbl.Kosten[[#This Row],[Anr.]]=DM$7,Tbl.Kosten[[#This Row],[Totaal kosten]],"")</f>
        <v/>
      </c>
      <c r="DN17" s="122" t="str">
        <f>IF(Tbl.Kosten[[#This Row],[Anr.]]=DN$7,Tbl.Kosten[[#This Row],[Totaal kosten]],"")</f>
        <v/>
      </c>
      <c r="DO17" s="122" t="str">
        <f>IF(Tbl.Kosten[[#This Row],[Anr.]]=DO$7,Tbl.Kosten[[#This Row],[Totaal kosten]],"")</f>
        <v/>
      </c>
      <c r="DP17" s="122" t="str">
        <f>IF(Tbl.Kosten[[#This Row],[Anr.]]=DP$7,Tbl.Kosten[[#This Row],[Totaal kosten]],"")</f>
        <v/>
      </c>
      <c r="DQ17" s="122" t="str">
        <f>IF(Tbl.Kosten[[#This Row],[Anr.]]=DQ$7,Tbl.Kosten[[#This Row],[Totaal kosten]],"")</f>
        <v/>
      </c>
      <c r="DR17" s="122" t="str">
        <f>IF(Tbl.Kosten[[#This Row],[Anr.]]=DR$7,Tbl.Kosten[[#This Row],[Totaal kosten]],"")</f>
        <v/>
      </c>
      <c r="DS17" s="122" t="str">
        <f>IF(Tbl.Kosten[[#This Row],[Anr.]]=DS$7,Tbl.Kosten[[#This Row],[Totaal kosten]],"")</f>
        <v/>
      </c>
      <c r="DT17" s="122" t="str">
        <f>IF(Tbl.Kosten[[#This Row],[Anr.]]=DT$7,Tbl.Kosten[[#This Row],[Totaal kosten]],"")</f>
        <v/>
      </c>
      <c r="DU17" s="122" t="str">
        <f>IF(Tbl.Kosten[[#This Row],[Anr.]]=DU$7,Tbl.Kosten[[#This Row],[Totaal kosten]],"")</f>
        <v/>
      </c>
      <c r="DV17" s="122" t="str">
        <f>IF(Tbl.Kosten[[#This Row],[Anr.]]=DV$7,Tbl.Kosten[[#This Row],[Totaal kosten]],"")</f>
        <v/>
      </c>
      <c r="DW17" s="122" t="str">
        <f>IF(Tbl.Kosten[[#This Row],[Anr.]]=DW$7,Tbl.Kosten[[#This Row],[Totaal kosten]],"")</f>
        <v/>
      </c>
      <c r="DX17" s="122" t="str">
        <f>IF(Tbl.Kosten[[#This Row],[Anr.]]=DX$7,Tbl.Kosten[[#This Row],[Totaal kosten]],"")</f>
        <v/>
      </c>
      <c r="DY17" s="122" t="str">
        <f>IF(Tbl.Kosten[[#This Row],[Anr.]]=DY$7,Tbl.Kosten[[#This Row],[Totaal kosten]],"")</f>
        <v/>
      </c>
      <c r="DZ17" s="122" t="str">
        <f>IF(Tbl.Kosten[[#This Row],[Anr.]]=DZ$7,Tbl.Kosten[[#This Row],[Totaal kosten]],"")</f>
        <v/>
      </c>
      <c r="EA17" s="122" t="str">
        <f>IF(Tbl.Kosten[[#This Row],[Anr.]]=EA$7,Tbl.Kosten[[#This Row],[Totaal kosten]],"")</f>
        <v/>
      </c>
      <c r="EB17" s="122" t="str">
        <f>IF(Tbl.Kosten[[#This Row],[Anr.]]=EB$7,Tbl.Kosten[[#This Row],[Totaal kosten]],"")</f>
        <v/>
      </c>
      <c r="EC17" s="122" t="str">
        <f>IF(Tbl.Kosten[[#This Row],[Anr.]]=EC$7,Tbl.Kosten[[#This Row],[Totaal kosten]],"")</f>
        <v/>
      </c>
      <c r="ED17" s="122" t="str">
        <f>IF(Tbl.Kosten[[#This Row],[Anr.]]=ED$7,Tbl.Kosten[[#This Row],[Totaal kosten]],"")</f>
        <v/>
      </c>
      <c r="EE17" s="122" t="str">
        <f>IF(Tbl.Kosten[[#This Row],[Anr.]]=EE$7,Tbl.Kosten[[#This Row],[Totaal kosten]],"")</f>
        <v/>
      </c>
      <c r="EF17" s="122" t="str">
        <f>IF(Tbl.Kosten[[#This Row],[Anr.]]=EF$7,Tbl.Kosten[[#This Row],[Totaal kosten]],"")</f>
        <v/>
      </c>
      <c r="EG17" s="122" t="str">
        <f>IF(Tbl.Kosten[[#This Row],[Anr.]]=EG$7,Tbl.Kosten[[#This Row],[Totaal kosten]],"")</f>
        <v/>
      </c>
      <c r="EH17" s="122" t="str">
        <f>IF(Tbl.Kosten[[#This Row],[Anr.]]=EH$7,Tbl.Kosten[[#This Row],[Totaal kosten]],"")</f>
        <v/>
      </c>
      <c r="EI17" s="122" t="str">
        <f>IF(Tbl.Kosten[[#This Row],[Anr.]]=EI$7,Tbl.Kosten[[#This Row],[Totaal kosten]],"")</f>
        <v/>
      </c>
      <c r="EJ17" s="122" t="str">
        <f>IF(Tbl.Kosten[[#This Row],[Anr.]]=EJ$7,Tbl.Kosten[[#This Row],[Totaal kosten]],"")</f>
        <v/>
      </c>
      <c r="EK17" s="122" t="str">
        <f>IF(Tbl.Kosten[[#This Row],[Anr.]]=EK$7,Tbl.Kosten[[#This Row],[Totaal kosten]],"")</f>
        <v/>
      </c>
      <c r="EL17" s="122" t="str">
        <f>IF(Tbl.Kosten[[#This Row],[Anr.]]=EL$7,Tbl.Kosten[[#This Row],[Totaal kosten]],"")</f>
        <v/>
      </c>
      <c r="EM17" s="122" t="str">
        <f>IF(Tbl.Kosten[[#This Row],[Anr.]]=EM$7,Tbl.Kosten[[#This Row],[Totaal kosten]],"")</f>
        <v/>
      </c>
      <c r="EN17" s="122" t="str">
        <f>IF(Tbl.Kosten[[#This Row],[Anr.]]=EN$7,Tbl.Kosten[[#This Row],[Totaal kosten]],"")</f>
        <v/>
      </c>
      <c r="EO17" s="122" t="str">
        <f>IF(Tbl.Kosten[[#This Row],[Anr.]]=EO$7,Tbl.Kosten[[#This Row],[Totaal kosten]],"")</f>
        <v/>
      </c>
      <c r="EP17" s="122" t="str">
        <f>IF(Tbl.Kosten[[#This Row],[Anr.]]=EP$7,Tbl.Kosten[[#This Row],[Totaal kosten]],"")</f>
        <v/>
      </c>
      <c r="EQ17" s="122" t="str">
        <f>IF(Tbl.Kosten[[#This Row],[Anr.]]=EQ$7,Tbl.Kosten[[#This Row],[Totaal kosten]],"")</f>
        <v/>
      </c>
    </row>
    <row r="18" spans="2:147" x14ac:dyDescent="0.35">
      <c r="B18" s="99"/>
      <c r="C18" s="68"/>
      <c r="D18" s="119"/>
      <c r="E18" s="100"/>
      <c r="F18" s="13">
        <f>_xlfn.XLOOKUP(Tbl.Kosten[[#This Row],[Medewerker e/o 
functie]],Tbl.Uurtarief[Medewerker en/of functie],Tbl.Uurtarief[Uurtarief],"",,)</f>
        <v>0</v>
      </c>
      <c r="G18" s="118">
        <f>PRODUCT(Tbl.Kosten[[#This Row],[Uren]],Tbl.Kosten[[#This Row],[Uurtarief]])</f>
        <v>0</v>
      </c>
      <c r="H18" s="100"/>
      <c r="I18" s="98"/>
      <c r="J18" s="97">
        <f>Tbl.Kosten[[#This Row],[Aantal]]*Tbl.Kosten[[#This Row],[Tarief]]</f>
        <v>0</v>
      </c>
      <c r="K18" s="118">
        <f>Tbl.Kosten[[#This Row],[Subtotaal andere kosten]]+Tbl.Kosten[[#This Row],[Subtotaal arbeidskosten]]</f>
        <v>0</v>
      </c>
      <c r="L18" s="190">
        <f>IF(Tbl.Kosten[[#This Row],[Subtotaal andere kosten]]&lt;&gt;0,"Andere kosten",(_xlfn.XLOOKUP(Tbl.Kosten[[#This Row],[Medewerker e/o 
functie]],Tbl.Uurtarief[Medewerker en/of functie],Tbl.Uurtarief[Kostensoort],"",,)))</f>
        <v>0</v>
      </c>
      <c r="M18" s="190" t="str">
        <f>IF(AND(Tbl.Kosten[[#This Row],[Subtotaal arbeidskosten]]&lt;&gt;0,Tbl.Kosten[[#This Row],[Subtotaal andere kosten]]&lt;&gt;0),"Begroot Arbeidskosten en Overige kosten op verschillende regels!","")</f>
        <v/>
      </c>
      <c r="N18" s="3" t="str">
        <f>_xlfn.XLOOKUP(Tbl.Kosten[[#This Row],[Activiteitencode]],Tbl.Activiteiten[Activiteitcode],Tbl.Activiteiten[Werkpakketcode],"",,)</f>
        <v/>
      </c>
      <c r="O18" s="9" t="str">
        <f>_xlfn.XLOOKUP(Tbl.Kosten[[#This Row],[Werkpakketcode]],Tbl.Werkpakketten[Werkpakketcode],Tbl.Werkpakketten[WPnr.],"",,)</f>
        <v/>
      </c>
      <c r="P18" s="9" t="str">
        <f>IF(Tbl.Kosten[[#This Row],[WPnr.]]=P$7,Tbl.Kosten[[#This Row],[Totaal kosten]],"")</f>
        <v/>
      </c>
      <c r="Q18" s="9" t="str">
        <f>IF(Tbl.Kosten[[#This Row],[WPnr.]]=Q$7,Tbl.Kosten[[#This Row],[Totaal kosten]],"")</f>
        <v/>
      </c>
      <c r="R18" s="9" t="str">
        <f>IF(Tbl.Kosten[[#This Row],[WPnr.]]=R$7,Tbl.Kosten[[#This Row],[Totaal kosten]],"")</f>
        <v/>
      </c>
      <c r="S18" s="9" t="str">
        <f>IF(Tbl.Kosten[[#This Row],[WPnr.]]=S$7,Tbl.Kosten[[#This Row],[Totaal kosten]],"")</f>
        <v/>
      </c>
      <c r="T18" s="9" t="str">
        <f>IF(Tbl.Kosten[[#This Row],[WPnr.]]=T$7,Tbl.Kosten[[#This Row],[Totaal kosten]],"")</f>
        <v/>
      </c>
      <c r="U18" s="9" t="str">
        <f>IF(Tbl.Kosten[[#This Row],[WPnr.]]=U$7,Tbl.Kosten[[#This Row],[Totaal kosten]],"")</f>
        <v/>
      </c>
      <c r="V18" s="9" t="str">
        <f>IF(Tbl.Kosten[[#This Row],[WPnr.]]=V$7,Tbl.Kosten[[#This Row],[Totaal kosten]],"")</f>
        <v/>
      </c>
      <c r="W18" s="9" t="str">
        <f>IF(Tbl.Kosten[[#This Row],[WPnr.]]=W$7,Tbl.Kosten[[#This Row],[Totaal kosten]],"")</f>
        <v/>
      </c>
      <c r="X18" s="9" t="str">
        <f>IF(Tbl.Kosten[[#This Row],[WPnr.]]=X$7,Tbl.Kosten[[#This Row],[Totaal kosten]],"")</f>
        <v/>
      </c>
      <c r="Y18" s="9" t="str">
        <f>IF(Tbl.Kosten[[#This Row],[WPnr.]]=Y$7,Tbl.Kosten[[#This Row],[Totaal kosten]],"")</f>
        <v/>
      </c>
      <c r="Z18" s="15" t="str">
        <f>IFERROR(VLOOKUP(Tbl.Kosten[[#This Row],[Kostensoort]],Tbl.Kostensoorten[],2,FALSE),"")</f>
        <v/>
      </c>
      <c r="AA18" s="15" t="str">
        <f>IF(Tbl.Kosten[[#This Row],[KSnr.]]=AA$7,Tbl.Kosten[[#This Row],[Totaal kosten]],"")</f>
        <v/>
      </c>
      <c r="AB18" s="15" t="str">
        <f>IF(Tbl.Kosten[[#This Row],[KSnr.]]=AB$7,Tbl.Kosten[[#This Row],[Totaal kosten]],"")</f>
        <v/>
      </c>
      <c r="AC18" s="15" t="str">
        <f>IF(Tbl.Kosten[[#This Row],[KSnr.]]=AC$7,Tbl.Kosten[[#This Row],[Totaal kosten]],"")</f>
        <v/>
      </c>
      <c r="AD18" s="15" t="str">
        <f>IF(Tbl.Kosten[[#This Row],[KSnr.]]=AD$7,Tbl.Kosten[[#This Row],[Totaal kosten]],"")</f>
        <v/>
      </c>
      <c r="AE18" s="15" t="str">
        <f>IF(Tbl.Kosten[[#This Row],[KSnr.]]=AE$7,Tbl.Kosten[[#This Row],[Totaal kosten]],"")</f>
        <v/>
      </c>
      <c r="AF18" s="15" t="str">
        <f>IF(Tbl.Kosten[[#This Row],[KSnr.]]=AF$7,Tbl.Kosten[[#This Row],[Totaal kosten]],"")</f>
        <v/>
      </c>
      <c r="AG18" s="15" t="str">
        <f>IF(Tbl.Kosten[[#This Row],[KSnr.]]=AG$7,Tbl.Kosten[[#This Row],[Totaal kosten]],"")</f>
        <v/>
      </c>
      <c r="AH18" s="15" t="str">
        <f>IF(Tbl.Kosten[[#This Row],[KSnr.]]=AH$7,Tbl.Kosten[[#This Row],[Totaal kosten]],"")</f>
        <v/>
      </c>
      <c r="AI18" s="15" t="str">
        <f>IF(Tbl.Kosten[[#This Row],[KSnr.]]=AI$7,Tbl.Kosten[[#This Row],[Totaal kosten]],"")</f>
        <v/>
      </c>
      <c r="AJ18" s="15" t="str">
        <f>IF(Tbl.Kosten[[#This Row],[KSnr.]]=AJ$7,Tbl.Kosten[[#This Row],[Totaal kosten]],"")</f>
        <v/>
      </c>
      <c r="AK18" s="15" t="str">
        <f>IF(Tbl.Kosten[[#This Row],[KSnr.]]=AK$7,Tbl.Kosten[[#This Row],[Totaal kosten]],"")</f>
        <v/>
      </c>
      <c r="AL18" s="15" t="str">
        <f>IF(Tbl.Kosten[[#This Row],[KSnr.]]=AL$7,Tbl.Kosten[[#This Row],[Totaal kosten]],"")</f>
        <v/>
      </c>
      <c r="AM18" s="15" t="str">
        <f>IF(Tbl.Kosten[[#This Row],[KSnr.]]=AM$7,Tbl.Kosten[[#This Row],[Totaal kosten]],"")</f>
        <v/>
      </c>
      <c r="AN18" s="15" t="str">
        <f>IF(Tbl.Kosten[[#This Row],[KSnr.]]=AN$7,Tbl.Kosten[[#This Row],[Totaal kosten]],"")</f>
        <v/>
      </c>
      <c r="AO18" s="15" t="str">
        <f>IF(Tbl.Kosten[[#This Row],[KSnr.]]=AO$7,Tbl.Kosten[[#This Row],[Totaal kosten]],"")</f>
        <v/>
      </c>
      <c r="AP18" s="15" t="str">
        <f>IF(Tbl.Kosten[[#This Row],[KSnr.]]=AP$7,Tbl.Kosten[[#This Row],[Totaal kosten]],"")</f>
        <v/>
      </c>
      <c r="AQ18" s="15" t="str">
        <f>IF(Tbl.Kosten[[#This Row],[KSnr.]]=AQ$7,Tbl.Kosten[[#This Row],[Totaal kosten]],"")</f>
        <v/>
      </c>
      <c r="AR18" s="15" t="str">
        <f>IF(Tbl.Kosten[[#This Row],[KSnr.]]=AR$7,Tbl.Kosten[[#This Row],[Totaal kosten]],"")</f>
        <v/>
      </c>
      <c r="AS18" s="15" t="str">
        <f>IF(Tbl.Kosten[[#This Row],[KSnr.]]=AS$7,Tbl.Kosten[[#This Row],[Totaal kosten]],"")</f>
        <v/>
      </c>
      <c r="AT18" s="15" t="str">
        <f>IF(Tbl.Kosten[[#This Row],[KSnr.]]=AT$7,Tbl.Kosten[[#This Row],[Totaal kosten]],"")</f>
        <v/>
      </c>
      <c r="AU18" s="122" t="str">
        <f>_xlfn.XLOOKUP(Tbl.Kosten[[#This Row],[Activiteitencode]],Tbl.Activiteiten[Activiteitcode],Tbl.Activiteiten[Anr.],"",,)</f>
        <v/>
      </c>
      <c r="AV18" s="122" t="str">
        <f>IF(Tbl.Kosten[[#This Row],[Anr.]]=AV$7,Tbl.Kosten[[#This Row],[Totaal kosten]],"")</f>
        <v/>
      </c>
      <c r="AW18" s="122" t="str">
        <f>IF(Tbl.Kosten[[#This Row],[Anr.]]=AW$7,Tbl.Kosten[[#This Row],[Totaal kosten]],"")</f>
        <v/>
      </c>
      <c r="AX18" s="122" t="str">
        <f>IF(Tbl.Kosten[[#This Row],[Anr.]]=AX$7,Tbl.Kosten[[#This Row],[Totaal kosten]],"")</f>
        <v/>
      </c>
      <c r="AY18" s="122" t="str">
        <f>IF(Tbl.Kosten[[#This Row],[Anr.]]=AY$7,Tbl.Kosten[[#This Row],[Totaal kosten]],"")</f>
        <v/>
      </c>
      <c r="AZ18" s="122" t="str">
        <f>IF(Tbl.Kosten[[#This Row],[Anr.]]=AZ$7,Tbl.Kosten[[#This Row],[Totaal kosten]],"")</f>
        <v/>
      </c>
      <c r="BA18" s="122" t="str">
        <f>IF(Tbl.Kosten[[#This Row],[Anr.]]=BA$7,Tbl.Kosten[[#This Row],[Totaal kosten]],"")</f>
        <v/>
      </c>
      <c r="BB18" s="122" t="str">
        <f>IF(Tbl.Kosten[[#This Row],[Anr.]]=BB$7,Tbl.Kosten[[#This Row],[Totaal kosten]],"")</f>
        <v/>
      </c>
      <c r="BC18" s="122" t="str">
        <f>IF(Tbl.Kosten[[#This Row],[Anr.]]=BC$7,Tbl.Kosten[[#This Row],[Totaal kosten]],"")</f>
        <v/>
      </c>
      <c r="BD18" s="122" t="str">
        <f>IF(Tbl.Kosten[[#This Row],[Anr.]]=BD$7,Tbl.Kosten[[#This Row],[Totaal kosten]],"")</f>
        <v/>
      </c>
      <c r="BE18" s="122" t="str">
        <f>IF(Tbl.Kosten[[#This Row],[Anr.]]=BE$7,Tbl.Kosten[[#This Row],[Totaal kosten]],"")</f>
        <v/>
      </c>
      <c r="BF18" s="122" t="str">
        <f>IF(Tbl.Kosten[[#This Row],[Anr.]]=BF$7,Tbl.Kosten[[#This Row],[Totaal kosten]],"")</f>
        <v/>
      </c>
      <c r="BG18" s="122" t="str">
        <f>IF(Tbl.Kosten[[#This Row],[Anr.]]=BG$7,Tbl.Kosten[[#This Row],[Totaal kosten]],"")</f>
        <v/>
      </c>
      <c r="BH18" s="122" t="str">
        <f>IF(Tbl.Kosten[[#This Row],[Anr.]]=BH$7,Tbl.Kosten[[#This Row],[Totaal kosten]],"")</f>
        <v/>
      </c>
      <c r="BI18" s="122" t="str">
        <f>IF(Tbl.Kosten[[#This Row],[Anr.]]=BI$7,Tbl.Kosten[[#This Row],[Totaal kosten]],"")</f>
        <v/>
      </c>
      <c r="BJ18" s="122" t="str">
        <f>IF(Tbl.Kosten[[#This Row],[Anr.]]=BJ$7,Tbl.Kosten[[#This Row],[Totaal kosten]],"")</f>
        <v/>
      </c>
      <c r="BK18" s="122" t="str">
        <f>IF(Tbl.Kosten[[#This Row],[Anr.]]=BK$7,Tbl.Kosten[[#This Row],[Totaal kosten]],"")</f>
        <v/>
      </c>
      <c r="BL18" s="122" t="str">
        <f>IF(Tbl.Kosten[[#This Row],[Anr.]]=BL$7,Tbl.Kosten[[#This Row],[Totaal kosten]],"")</f>
        <v/>
      </c>
      <c r="BM18" s="122" t="str">
        <f>IF(Tbl.Kosten[[#This Row],[Anr.]]=BM$7,Tbl.Kosten[[#This Row],[Totaal kosten]],"")</f>
        <v/>
      </c>
      <c r="BN18" s="122" t="str">
        <f>IF(Tbl.Kosten[[#This Row],[Anr.]]=BN$7,Tbl.Kosten[[#This Row],[Totaal kosten]],"")</f>
        <v/>
      </c>
      <c r="BO18" s="122" t="str">
        <f>IF(Tbl.Kosten[[#This Row],[Anr.]]=BO$7,Tbl.Kosten[[#This Row],[Totaal kosten]],"")</f>
        <v/>
      </c>
      <c r="BP18" s="122" t="str">
        <f>IF(Tbl.Kosten[[#This Row],[Anr.]]=BP$7,Tbl.Kosten[[#This Row],[Totaal kosten]],"")</f>
        <v/>
      </c>
      <c r="BQ18" s="122" t="str">
        <f>IF(Tbl.Kosten[[#This Row],[Anr.]]=BQ$7,Tbl.Kosten[[#This Row],[Totaal kosten]],"")</f>
        <v/>
      </c>
      <c r="BR18" s="122" t="str">
        <f>IF(Tbl.Kosten[[#This Row],[Anr.]]=BR$7,Tbl.Kosten[[#This Row],[Totaal kosten]],"")</f>
        <v/>
      </c>
      <c r="BS18" s="122" t="str">
        <f>IF(Tbl.Kosten[[#This Row],[Anr.]]=BS$7,Tbl.Kosten[[#This Row],[Totaal kosten]],"")</f>
        <v/>
      </c>
      <c r="BT18" s="122" t="str">
        <f>IF(Tbl.Kosten[[#This Row],[Anr.]]=BT$7,Tbl.Kosten[[#This Row],[Totaal kosten]],"")</f>
        <v/>
      </c>
      <c r="BU18" s="122" t="str">
        <f>IF(Tbl.Kosten[[#This Row],[Anr.]]=BU$7,Tbl.Kosten[[#This Row],[Totaal kosten]],"")</f>
        <v/>
      </c>
      <c r="BV18" s="122" t="str">
        <f>IF(Tbl.Kosten[[#This Row],[Anr.]]=BV$7,Tbl.Kosten[[#This Row],[Totaal kosten]],"")</f>
        <v/>
      </c>
      <c r="BW18" s="122" t="str">
        <f>IF(Tbl.Kosten[[#This Row],[Anr.]]=BW$7,Tbl.Kosten[[#This Row],[Totaal kosten]],"")</f>
        <v/>
      </c>
      <c r="BX18" s="122" t="str">
        <f>IF(Tbl.Kosten[[#This Row],[Anr.]]=BX$7,Tbl.Kosten[[#This Row],[Totaal kosten]],"")</f>
        <v/>
      </c>
      <c r="BY18" s="122" t="str">
        <f>IF(Tbl.Kosten[[#This Row],[Anr.]]=BY$7,Tbl.Kosten[[#This Row],[Totaal kosten]],"")</f>
        <v/>
      </c>
      <c r="BZ18" s="122" t="str">
        <f>IF(Tbl.Kosten[[#This Row],[Anr.]]=BZ$7,Tbl.Kosten[[#This Row],[Totaal kosten]],"")</f>
        <v/>
      </c>
      <c r="CA18" s="122" t="str">
        <f>IF(Tbl.Kosten[[#This Row],[Anr.]]=CA$7,Tbl.Kosten[[#This Row],[Totaal kosten]],"")</f>
        <v/>
      </c>
      <c r="CB18" s="122" t="str">
        <f>IF(Tbl.Kosten[[#This Row],[Anr.]]=CB$7,Tbl.Kosten[[#This Row],[Totaal kosten]],"")</f>
        <v/>
      </c>
      <c r="CC18" s="122" t="str">
        <f>IF(Tbl.Kosten[[#This Row],[Anr.]]=CC$7,Tbl.Kosten[[#This Row],[Totaal kosten]],"")</f>
        <v/>
      </c>
      <c r="CD18" s="122" t="str">
        <f>IF(Tbl.Kosten[[#This Row],[Anr.]]=CD$7,Tbl.Kosten[[#This Row],[Totaal kosten]],"")</f>
        <v/>
      </c>
      <c r="CE18" s="122" t="str">
        <f>IF(Tbl.Kosten[[#This Row],[Anr.]]=CE$7,Tbl.Kosten[[#This Row],[Totaal kosten]],"")</f>
        <v/>
      </c>
      <c r="CF18" s="122" t="str">
        <f>IF(Tbl.Kosten[[#This Row],[Anr.]]=CF$7,Tbl.Kosten[[#This Row],[Totaal kosten]],"")</f>
        <v/>
      </c>
      <c r="CG18" s="122" t="str">
        <f>IF(Tbl.Kosten[[#This Row],[Anr.]]=CG$7,Tbl.Kosten[[#This Row],[Totaal kosten]],"")</f>
        <v/>
      </c>
      <c r="CH18" s="122" t="str">
        <f>IF(Tbl.Kosten[[#This Row],[Anr.]]=CH$7,Tbl.Kosten[[#This Row],[Totaal kosten]],"")</f>
        <v/>
      </c>
      <c r="CI18" s="122" t="str">
        <f>IF(Tbl.Kosten[[#This Row],[Anr.]]=CI$7,Tbl.Kosten[[#This Row],[Totaal kosten]],"")</f>
        <v/>
      </c>
      <c r="CJ18" s="122" t="str">
        <f>IF(Tbl.Kosten[[#This Row],[Anr.]]=CJ$7,Tbl.Kosten[[#This Row],[Totaal kosten]],"")</f>
        <v/>
      </c>
      <c r="CK18" s="122" t="str">
        <f>IF(Tbl.Kosten[[#This Row],[Anr.]]=CK$7,Tbl.Kosten[[#This Row],[Totaal kosten]],"")</f>
        <v/>
      </c>
      <c r="CL18" s="122" t="str">
        <f>IF(Tbl.Kosten[[#This Row],[Anr.]]=CL$7,Tbl.Kosten[[#This Row],[Totaal kosten]],"")</f>
        <v/>
      </c>
      <c r="CM18" s="122" t="str">
        <f>IF(Tbl.Kosten[[#This Row],[Anr.]]=CM$7,Tbl.Kosten[[#This Row],[Totaal kosten]],"")</f>
        <v/>
      </c>
      <c r="CN18" s="122" t="str">
        <f>IF(Tbl.Kosten[[#This Row],[Anr.]]=CN$7,Tbl.Kosten[[#This Row],[Totaal kosten]],"")</f>
        <v/>
      </c>
      <c r="CO18" s="122" t="str">
        <f>IF(Tbl.Kosten[[#This Row],[Anr.]]=CO$7,Tbl.Kosten[[#This Row],[Totaal kosten]],"")</f>
        <v/>
      </c>
      <c r="CP18" s="122" t="str">
        <f>IF(Tbl.Kosten[[#This Row],[Anr.]]=CP$7,Tbl.Kosten[[#This Row],[Totaal kosten]],"")</f>
        <v/>
      </c>
      <c r="CQ18" s="122" t="str">
        <f>IF(Tbl.Kosten[[#This Row],[Anr.]]=CQ$7,Tbl.Kosten[[#This Row],[Totaal kosten]],"")</f>
        <v/>
      </c>
      <c r="CR18" s="122" t="str">
        <f>IF(Tbl.Kosten[[#This Row],[Anr.]]=CR$7,Tbl.Kosten[[#This Row],[Totaal kosten]],"")</f>
        <v/>
      </c>
      <c r="CS18" s="122" t="str">
        <f>IF(Tbl.Kosten[[#This Row],[Anr.]]=CS$7,Tbl.Kosten[[#This Row],[Totaal kosten]],"")</f>
        <v/>
      </c>
      <c r="CT18" s="122" t="str">
        <f>IF(Tbl.Kosten[[#This Row],[Anr.]]=CT$7,Tbl.Kosten[[#This Row],[Totaal kosten]],"")</f>
        <v/>
      </c>
      <c r="CU18" s="122" t="str">
        <f>IF(Tbl.Kosten[[#This Row],[Anr.]]=CU$7,Tbl.Kosten[[#This Row],[Totaal kosten]],"")</f>
        <v/>
      </c>
      <c r="CV18" s="122" t="str">
        <f>IF(Tbl.Kosten[[#This Row],[Anr.]]=CV$7,Tbl.Kosten[[#This Row],[Totaal kosten]],"")</f>
        <v/>
      </c>
      <c r="CW18" s="122" t="str">
        <f>IF(Tbl.Kosten[[#This Row],[Anr.]]=CW$7,Tbl.Kosten[[#This Row],[Totaal kosten]],"")</f>
        <v/>
      </c>
      <c r="CX18" s="122" t="str">
        <f>IF(Tbl.Kosten[[#This Row],[Anr.]]=CX$7,Tbl.Kosten[[#This Row],[Totaal kosten]],"")</f>
        <v/>
      </c>
      <c r="CY18" s="122" t="str">
        <f>IF(Tbl.Kosten[[#This Row],[Anr.]]=CY$7,Tbl.Kosten[[#This Row],[Totaal kosten]],"")</f>
        <v/>
      </c>
      <c r="CZ18" s="122" t="str">
        <f>IF(Tbl.Kosten[[#This Row],[Anr.]]=CZ$7,Tbl.Kosten[[#This Row],[Totaal kosten]],"")</f>
        <v/>
      </c>
      <c r="DA18" s="122" t="str">
        <f>IF(Tbl.Kosten[[#This Row],[Anr.]]=DA$7,Tbl.Kosten[[#This Row],[Totaal kosten]],"")</f>
        <v/>
      </c>
      <c r="DB18" s="122" t="str">
        <f>IF(Tbl.Kosten[[#This Row],[Anr.]]=DB$7,Tbl.Kosten[[#This Row],[Totaal kosten]],"")</f>
        <v/>
      </c>
      <c r="DC18" s="122" t="str">
        <f>IF(Tbl.Kosten[[#This Row],[Anr.]]=DC$7,Tbl.Kosten[[#This Row],[Totaal kosten]],"")</f>
        <v/>
      </c>
      <c r="DD18" s="122" t="str">
        <f>IF(Tbl.Kosten[[#This Row],[Anr.]]=DD$7,Tbl.Kosten[[#This Row],[Totaal kosten]],"")</f>
        <v/>
      </c>
      <c r="DE18" s="122" t="str">
        <f>IF(Tbl.Kosten[[#This Row],[Anr.]]=DE$7,Tbl.Kosten[[#This Row],[Totaal kosten]],"")</f>
        <v/>
      </c>
      <c r="DF18" s="122" t="str">
        <f>IF(Tbl.Kosten[[#This Row],[Anr.]]=DF$7,Tbl.Kosten[[#This Row],[Totaal kosten]],"")</f>
        <v/>
      </c>
      <c r="DG18" s="122" t="str">
        <f>IF(Tbl.Kosten[[#This Row],[Anr.]]=DG$7,Tbl.Kosten[[#This Row],[Totaal kosten]],"")</f>
        <v/>
      </c>
      <c r="DH18" s="122" t="str">
        <f>IF(Tbl.Kosten[[#This Row],[Anr.]]=DH$7,Tbl.Kosten[[#This Row],[Totaal kosten]],"")</f>
        <v/>
      </c>
      <c r="DI18" s="122" t="str">
        <f>IF(Tbl.Kosten[[#This Row],[Anr.]]=DI$7,Tbl.Kosten[[#This Row],[Totaal kosten]],"")</f>
        <v/>
      </c>
      <c r="DJ18" s="122" t="str">
        <f>IF(Tbl.Kosten[[#This Row],[Anr.]]=DJ$7,Tbl.Kosten[[#This Row],[Totaal kosten]],"")</f>
        <v/>
      </c>
      <c r="DK18" s="122" t="str">
        <f>IF(Tbl.Kosten[[#This Row],[Anr.]]=DK$7,Tbl.Kosten[[#This Row],[Totaal kosten]],"")</f>
        <v/>
      </c>
      <c r="DL18" s="122" t="str">
        <f>IF(Tbl.Kosten[[#This Row],[Anr.]]=DL$7,Tbl.Kosten[[#This Row],[Totaal kosten]],"")</f>
        <v/>
      </c>
      <c r="DM18" s="122" t="str">
        <f>IF(Tbl.Kosten[[#This Row],[Anr.]]=DM$7,Tbl.Kosten[[#This Row],[Totaal kosten]],"")</f>
        <v/>
      </c>
      <c r="DN18" s="122" t="str">
        <f>IF(Tbl.Kosten[[#This Row],[Anr.]]=DN$7,Tbl.Kosten[[#This Row],[Totaal kosten]],"")</f>
        <v/>
      </c>
      <c r="DO18" s="122" t="str">
        <f>IF(Tbl.Kosten[[#This Row],[Anr.]]=DO$7,Tbl.Kosten[[#This Row],[Totaal kosten]],"")</f>
        <v/>
      </c>
      <c r="DP18" s="122" t="str">
        <f>IF(Tbl.Kosten[[#This Row],[Anr.]]=DP$7,Tbl.Kosten[[#This Row],[Totaal kosten]],"")</f>
        <v/>
      </c>
      <c r="DQ18" s="122" t="str">
        <f>IF(Tbl.Kosten[[#This Row],[Anr.]]=DQ$7,Tbl.Kosten[[#This Row],[Totaal kosten]],"")</f>
        <v/>
      </c>
      <c r="DR18" s="122" t="str">
        <f>IF(Tbl.Kosten[[#This Row],[Anr.]]=DR$7,Tbl.Kosten[[#This Row],[Totaal kosten]],"")</f>
        <v/>
      </c>
      <c r="DS18" s="122" t="str">
        <f>IF(Tbl.Kosten[[#This Row],[Anr.]]=DS$7,Tbl.Kosten[[#This Row],[Totaal kosten]],"")</f>
        <v/>
      </c>
      <c r="DT18" s="122" t="str">
        <f>IF(Tbl.Kosten[[#This Row],[Anr.]]=DT$7,Tbl.Kosten[[#This Row],[Totaal kosten]],"")</f>
        <v/>
      </c>
      <c r="DU18" s="122" t="str">
        <f>IF(Tbl.Kosten[[#This Row],[Anr.]]=DU$7,Tbl.Kosten[[#This Row],[Totaal kosten]],"")</f>
        <v/>
      </c>
      <c r="DV18" s="122" t="str">
        <f>IF(Tbl.Kosten[[#This Row],[Anr.]]=DV$7,Tbl.Kosten[[#This Row],[Totaal kosten]],"")</f>
        <v/>
      </c>
      <c r="DW18" s="122" t="str">
        <f>IF(Tbl.Kosten[[#This Row],[Anr.]]=DW$7,Tbl.Kosten[[#This Row],[Totaal kosten]],"")</f>
        <v/>
      </c>
      <c r="DX18" s="122" t="str">
        <f>IF(Tbl.Kosten[[#This Row],[Anr.]]=DX$7,Tbl.Kosten[[#This Row],[Totaal kosten]],"")</f>
        <v/>
      </c>
      <c r="DY18" s="122" t="str">
        <f>IF(Tbl.Kosten[[#This Row],[Anr.]]=DY$7,Tbl.Kosten[[#This Row],[Totaal kosten]],"")</f>
        <v/>
      </c>
      <c r="DZ18" s="122" t="str">
        <f>IF(Tbl.Kosten[[#This Row],[Anr.]]=DZ$7,Tbl.Kosten[[#This Row],[Totaal kosten]],"")</f>
        <v/>
      </c>
      <c r="EA18" s="122" t="str">
        <f>IF(Tbl.Kosten[[#This Row],[Anr.]]=EA$7,Tbl.Kosten[[#This Row],[Totaal kosten]],"")</f>
        <v/>
      </c>
      <c r="EB18" s="122" t="str">
        <f>IF(Tbl.Kosten[[#This Row],[Anr.]]=EB$7,Tbl.Kosten[[#This Row],[Totaal kosten]],"")</f>
        <v/>
      </c>
      <c r="EC18" s="122" t="str">
        <f>IF(Tbl.Kosten[[#This Row],[Anr.]]=EC$7,Tbl.Kosten[[#This Row],[Totaal kosten]],"")</f>
        <v/>
      </c>
      <c r="ED18" s="122" t="str">
        <f>IF(Tbl.Kosten[[#This Row],[Anr.]]=ED$7,Tbl.Kosten[[#This Row],[Totaal kosten]],"")</f>
        <v/>
      </c>
      <c r="EE18" s="122" t="str">
        <f>IF(Tbl.Kosten[[#This Row],[Anr.]]=EE$7,Tbl.Kosten[[#This Row],[Totaal kosten]],"")</f>
        <v/>
      </c>
      <c r="EF18" s="122" t="str">
        <f>IF(Tbl.Kosten[[#This Row],[Anr.]]=EF$7,Tbl.Kosten[[#This Row],[Totaal kosten]],"")</f>
        <v/>
      </c>
      <c r="EG18" s="122" t="str">
        <f>IF(Tbl.Kosten[[#This Row],[Anr.]]=EG$7,Tbl.Kosten[[#This Row],[Totaal kosten]],"")</f>
        <v/>
      </c>
      <c r="EH18" s="122" t="str">
        <f>IF(Tbl.Kosten[[#This Row],[Anr.]]=EH$7,Tbl.Kosten[[#This Row],[Totaal kosten]],"")</f>
        <v/>
      </c>
      <c r="EI18" s="122" t="str">
        <f>IF(Tbl.Kosten[[#This Row],[Anr.]]=EI$7,Tbl.Kosten[[#This Row],[Totaal kosten]],"")</f>
        <v/>
      </c>
      <c r="EJ18" s="122" t="str">
        <f>IF(Tbl.Kosten[[#This Row],[Anr.]]=EJ$7,Tbl.Kosten[[#This Row],[Totaal kosten]],"")</f>
        <v/>
      </c>
      <c r="EK18" s="122" t="str">
        <f>IF(Tbl.Kosten[[#This Row],[Anr.]]=EK$7,Tbl.Kosten[[#This Row],[Totaal kosten]],"")</f>
        <v/>
      </c>
      <c r="EL18" s="122" t="str">
        <f>IF(Tbl.Kosten[[#This Row],[Anr.]]=EL$7,Tbl.Kosten[[#This Row],[Totaal kosten]],"")</f>
        <v/>
      </c>
      <c r="EM18" s="122" t="str">
        <f>IF(Tbl.Kosten[[#This Row],[Anr.]]=EM$7,Tbl.Kosten[[#This Row],[Totaal kosten]],"")</f>
        <v/>
      </c>
      <c r="EN18" s="122" t="str">
        <f>IF(Tbl.Kosten[[#This Row],[Anr.]]=EN$7,Tbl.Kosten[[#This Row],[Totaal kosten]],"")</f>
        <v/>
      </c>
      <c r="EO18" s="122" t="str">
        <f>IF(Tbl.Kosten[[#This Row],[Anr.]]=EO$7,Tbl.Kosten[[#This Row],[Totaal kosten]],"")</f>
        <v/>
      </c>
      <c r="EP18" s="122" t="str">
        <f>IF(Tbl.Kosten[[#This Row],[Anr.]]=EP$7,Tbl.Kosten[[#This Row],[Totaal kosten]],"")</f>
        <v/>
      </c>
      <c r="EQ18" s="122" t="str">
        <f>IF(Tbl.Kosten[[#This Row],[Anr.]]=EQ$7,Tbl.Kosten[[#This Row],[Totaal kosten]],"")</f>
        <v/>
      </c>
    </row>
    <row r="19" spans="2:147" x14ac:dyDescent="0.35">
      <c r="B19" s="99"/>
      <c r="C19" s="68"/>
      <c r="D19" s="119"/>
      <c r="E19" s="100"/>
      <c r="F19" s="13">
        <f>_xlfn.XLOOKUP(Tbl.Kosten[[#This Row],[Medewerker e/o 
functie]],Tbl.Uurtarief[Medewerker en/of functie],Tbl.Uurtarief[Uurtarief],"",,)</f>
        <v>0</v>
      </c>
      <c r="G19" s="118">
        <f>PRODUCT(Tbl.Kosten[[#This Row],[Uren]],Tbl.Kosten[[#This Row],[Uurtarief]])</f>
        <v>0</v>
      </c>
      <c r="H19" s="100"/>
      <c r="I19" s="98"/>
      <c r="J19" s="97">
        <f>Tbl.Kosten[[#This Row],[Aantal]]*Tbl.Kosten[[#This Row],[Tarief]]</f>
        <v>0</v>
      </c>
      <c r="K19" s="118">
        <f>Tbl.Kosten[[#This Row],[Subtotaal andere kosten]]+Tbl.Kosten[[#This Row],[Subtotaal arbeidskosten]]</f>
        <v>0</v>
      </c>
      <c r="L19" s="190">
        <f>IF(Tbl.Kosten[[#This Row],[Subtotaal andere kosten]]&lt;&gt;0,"Andere kosten",(_xlfn.XLOOKUP(Tbl.Kosten[[#This Row],[Medewerker e/o 
functie]],Tbl.Uurtarief[Medewerker en/of functie],Tbl.Uurtarief[Kostensoort],"",,)))</f>
        <v>0</v>
      </c>
      <c r="M19" s="190" t="str">
        <f>IF(AND(Tbl.Kosten[[#This Row],[Subtotaal arbeidskosten]]&lt;&gt;0,Tbl.Kosten[[#This Row],[Subtotaal andere kosten]]&lt;&gt;0),"Begroot Arbeidskosten en Overige kosten op verschillende regels!","")</f>
        <v/>
      </c>
      <c r="N19" s="3" t="str">
        <f>_xlfn.XLOOKUP(Tbl.Kosten[[#This Row],[Activiteitencode]],Tbl.Activiteiten[Activiteitcode],Tbl.Activiteiten[Werkpakketcode],"",,)</f>
        <v/>
      </c>
      <c r="O19" s="9" t="str">
        <f>_xlfn.XLOOKUP(Tbl.Kosten[[#This Row],[Werkpakketcode]],Tbl.Werkpakketten[Werkpakketcode],Tbl.Werkpakketten[WPnr.],"",,)</f>
        <v/>
      </c>
      <c r="P19" s="9" t="str">
        <f>IF(Tbl.Kosten[[#This Row],[WPnr.]]=P$7,Tbl.Kosten[[#This Row],[Totaal kosten]],"")</f>
        <v/>
      </c>
      <c r="Q19" s="9" t="str">
        <f>IF(Tbl.Kosten[[#This Row],[WPnr.]]=Q$7,Tbl.Kosten[[#This Row],[Totaal kosten]],"")</f>
        <v/>
      </c>
      <c r="R19" s="9" t="str">
        <f>IF(Tbl.Kosten[[#This Row],[WPnr.]]=R$7,Tbl.Kosten[[#This Row],[Totaal kosten]],"")</f>
        <v/>
      </c>
      <c r="S19" s="9" t="str">
        <f>IF(Tbl.Kosten[[#This Row],[WPnr.]]=S$7,Tbl.Kosten[[#This Row],[Totaal kosten]],"")</f>
        <v/>
      </c>
      <c r="T19" s="9" t="str">
        <f>IF(Tbl.Kosten[[#This Row],[WPnr.]]=T$7,Tbl.Kosten[[#This Row],[Totaal kosten]],"")</f>
        <v/>
      </c>
      <c r="U19" s="9" t="str">
        <f>IF(Tbl.Kosten[[#This Row],[WPnr.]]=U$7,Tbl.Kosten[[#This Row],[Totaal kosten]],"")</f>
        <v/>
      </c>
      <c r="V19" s="9" t="str">
        <f>IF(Tbl.Kosten[[#This Row],[WPnr.]]=V$7,Tbl.Kosten[[#This Row],[Totaal kosten]],"")</f>
        <v/>
      </c>
      <c r="W19" s="9" t="str">
        <f>IF(Tbl.Kosten[[#This Row],[WPnr.]]=W$7,Tbl.Kosten[[#This Row],[Totaal kosten]],"")</f>
        <v/>
      </c>
      <c r="X19" s="9" t="str">
        <f>IF(Tbl.Kosten[[#This Row],[WPnr.]]=X$7,Tbl.Kosten[[#This Row],[Totaal kosten]],"")</f>
        <v/>
      </c>
      <c r="Y19" s="9" t="str">
        <f>IF(Tbl.Kosten[[#This Row],[WPnr.]]=Y$7,Tbl.Kosten[[#This Row],[Totaal kosten]],"")</f>
        <v/>
      </c>
      <c r="Z19" s="15" t="str">
        <f>IFERROR(VLOOKUP(Tbl.Kosten[[#This Row],[Kostensoort]],Tbl.Kostensoorten[],2,FALSE),"")</f>
        <v/>
      </c>
      <c r="AA19" s="15" t="str">
        <f>IF(Tbl.Kosten[[#This Row],[KSnr.]]=AA$7,Tbl.Kosten[[#This Row],[Totaal kosten]],"")</f>
        <v/>
      </c>
      <c r="AB19" s="15" t="str">
        <f>IF(Tbl.Kosten[[#This Row],[KSnr.]]=AB$7,Tbl.Kosten[[#This Row],[Totaal kosten]],"")</f>
        <v/>
      </c>
      <c r="AC19" s="15" t="str">
        <f>IF(Tbl.Kosten[[#This Row],[KSnr.]]=AC$7,Tbl.Kosten[[#This Row],[Totaal kosten]],"")</f>
        <v/>
      </c>
      <c r="AD19" s="15" t="str">
        <f>IF(Tbl.Kosten[[#This Row],[KSnr.]]=AD$7,Tbl.Kosten[[#This Row],[Totaal kosten]],"")</f>
        <v/>
      </c>
      <c r="AE19" s="15" t="str">
        <f>IF(Tbl.Kosten[[#This Row],[KSnr.]]=AE$7,Tbl.Kosten[[#This Row],[Totaal kosten]],"")</f>
        <v/>
      </c>
      <c r="AF19" s="15" t="str">
        <f>IF(Tbl.Kosten[[#This Row],[KSnr.]]=AF$7,Tbl.Kosten[[#This Row],[Totaal kosten]],"")</f>
        <v/>
      </c>
      <c r="AG19" s="15" t="str">
        <f>IF(Tbl.Kosten[[#This Row],[KSnr.]]=AG$7,Tbl.Kosten[[#This Row],[Totaal kosten]],"")</f>
        <v/>
      </c>
      <c r="AH19" s="15" t="str">
        <f>IF(Tbl.Kosten[[#This Row],[KSnr.]]=AH$7,Tbl.Kosten[[#This Row],[Totaal kosten]],"")</f>
        <v/>
      </c>
      <c r="AI19" s="15" t="str">
        <f>IF(Tbl.Kosten[[#This Row],[KSnr.]]=AI$7,Tbl.Kosten[[#This Row],[Totaal kosten]],"")</f>
        <v/>
      </c>
      <c r="AJ19" s="15" t="str">
        <f>IF(Tbl.Kosten[[#This Row],[KSnr.]]=AJ$7,Tbl.Kosten[[#This Row],[Totaal kosten]],"")</f>
        <v/>
      </c>
      <c r="AK19" s="15" t="str">
        <f>IF(Tbl.Kosten[[#This Row],[KSnr.]]=AK$7,Tbl.Kosten[[#This Row],[Totaal kosten]],"")</f>
        <v/>
      </c>
      <c r="AL19" s="15" t="str">
        <f>IF(Tbl.Kosten[[#This Row],[KSnr.]]=AL$7,Tbl.Kosten[[#This Row],[Totaal kosten]],"")</f>
        <v/>
      </c>
      <c r="AM19" s="15" t="str">
        <f>IF(Tbl.Kosten[[#This Row],[KSnr.]]=AM$7,Tbl.Kosten[[#This Row],[Totaal kosten]],"")</f>
        <v/>
      </c>
      <c r="AN19" s="15" t="str">
        <f>IF(Tbl.Kosten[[#This Row],[KSnr.]]=AN$7,Tbl.Kosten[[#This Row],[Totaal kosten]],"")</f>
        <v/>
      </c>
      <c r="AO19" s="15" t="str">
        <f>IF(Tbl.Kosten[[#This Row],[KSnr.]]=AO$7,Tbl.Kosten[[#This Row],[Totaal kosten]],"")</f>
        <v/>
      </c>
      <c r="AP19" s="15" t="str">
        <f>IF(Tbl.Kosten[[#This Row],[KSnr.]]=AP$7,Tbl.Kosten[[#This Row],[Totaal kosten]],"")</f>
        <v/>
      </c>
      <c r="AQ19" s="15" t="str">
        <f>IF(Tbl.Kosten[[#This Row],[KSnr.]]=AQ$7,Tbl.Kosten[[#This Row],[Totaal kosten]],"")</f>
        <v/>
      </c>
      <c r="AR19" s="15" t="str">
        <f>IF(Tbl.Kosten[[#This Row],[KSnr.]]=AR$7,Tbl.Kosten[[#This Row],[Totaal kosten]],"")</f>
        <v/>
      </c>
      <c r="AS19" s="15" t="str">
        <f>IF(Tbl.Kosten[[#This Row],[KSnr.]]=AS$7,Tbl.Kosten[[#This Row],[Totaal kosten]],"")</f>
        <v/>
      </c>
      <c r="AT19" s="15" t="str">
        <f>IF(Tbl.Kosten[[#This Row],[KSnr.]]=AT$7,Tbl.Kosten[[#This Row],[Totaal kosten]],"")</f>
        <v/>
      </c>
      <c r="AU19" s="122" t="str">
        <f>_xlfn.XLOOKUP(Tbl.Kosten[[#This Row],[Activiteitencode]],Tbl.Activiteiten[Activiteitcode],Tbl.Activiteiten[Anr.],"",,)</f>
        <v/>
      </c>
      <c r="AV19" s="122" t="str">
        <f>IF(Tbl.Kosten[[#This Row],[Anr.]]=AV$7,Tbl.Kosten[[#This Row],[Totaal kosten]],"")</f>
        <v/>
      </c>
      <c r="AW19" s="122" t="str">
        <f>IF(Tbl.Kosten[[#This Row],[Anr.]]=AW$7,Tbl.Kosten[[#This Row],[Totaal kosten]],"")</f>
        <v/>
      </c>
      <c r="AX19" s="122" t="str">
        <f>IF(Tbl.Kosten[[#This Row],[Anr.]]=AX$7,Tbl.Kosten[[#This Row],[Totaal kosten]],"")</f>
        <v/>
      </c>
      <c r="AY19" s="122" t="str">
        <f>IF(Tbl.Kosten[[#This Row],[Anr.]]=AY$7,Tbl.Kosten[[#This Row],[Totaal kosten]],"")</f>
        <v/>
      </c>
      <c r="AZ19" s="122" t="str">
        <f>IF(Tbl.Kosten[[#This Row],[Anr.]]=AZ$7,Tbl.Kosten[[#This Row],[Totaal kosten]],"")</f>
        <v/>
      </c>
      <c r="BA19" s="122" t="str">
        <f>IF(Tbl.Kosten[[#This Row],[Anr.]]=BA$7,Tbl.Kosten[[#This Row],[Totaal kosten]],"")</f>
        <v/>
      </c>
      <c r="BB19" s="122" t="str">
        <f>IF(Tbl.Kosten[[#This Row],[Anr.]]=BB$7,Tbl.Kosten[[#This Row],[Totaal kosten]],"")</f>
        <v/>
      </c>
      <c r="BC19" s="122" t="str">
        <f>IF(Tbl.Kosten[[#This Row],[Anr.]]=BC$7,Tbl.Kosten[[#This Row],[Totaal kosten]],"")</f>
        <v/>
      </c>
      <c r="BD19" s="122" t="str">
        <f>IF(Tbl.Kosten[[#This Row],[Anr.]]=BD$7,Tbl.Kosten[[#This Row],[Totaal kosten]],"")</f>
        <v/>
      </c>
      <c r="BE19" s="122" t="str">
        <f>IF(Tbl.Kosten[[#This Row],[Anr.]]=BE$7,Tbl.Kosten[[#This Row],[Totaal kosten]],"")</f>
        <v/>
      </c>
      <c r="BF19" s="122" t="str">
        <f>IF(Tbl.Kosten[[#This Row],[Anr.]]=BF$7,Tbl.Kosten[[#This Row],[Totaal kosten]],"")</f>
        <v/>
      </c>
      <c r="BG19" s="122" t="str">
        <f>IF(Tbl.Kosten[[#This Row],[Anr.]]=BG$7,Tbl.Kosten[[#This Row],[Totaal kosten]],"")</f>
        <v/>
      </c>
      <c r="BH19" s="122" t="str">
        <f>IF(Tbl.Kosten[[#This Row],[Anr.]]=BH$7,Tbl.Kosten[[#This Row],[Totaal kosten]],"")</f>
        <v/>
      </c>
      <c r="BI19" s="122" t="str">
        <f>IF(Tbl.Kosten[[#This Row],[Anr.]]=BI$7,Tbl.Kosten[[#This Row],[Totaal kosten]],"")</f>
        <v/>
      </c>
      <c r="BJ19" s="122" t="str">
        <f>IF(Tbl.Kosten[[#This Row],[Anr.]]=BJ$7,Tbl.Kosten[[#This Row],[Totaal kosten]],"")</f>
        <v/>
      </c>
      <c r="BK19" s="122" t="str">
        <f>IF(Tbl.Kosten[[#This Row],[Anr.]]=BK$7,Tbl.Kosten[[#This Row],[Totaal kosten]],"")</f>
        <v/>
      </c>
      <c r="BL19" s="122" t="str">
        <f>IF(Tbl.Kosten[[#This Row],[Anr.]]=BL$7,Tbl.Kosten[[#This Row],[Totaal kosten]],"")</f>
        <v/>
      </c>
      <c r="BM19" s="122" t="str">
        <f>IF(Tbl.Kosten[[#This Row],[Anr.]]=BM$7,Tbl.Kosten[[#This Row],[Totaal kosten]],"")</f>
        <v/>
      </c>
      <c r="BN19" s="122" t="str">
        <f>IF(Tbl.Kosten[[#This Row],[Anr.]]=BN$7,Tbl.Kosten[[#This Row],[Totaal kosten]],"")</f>
        <v/>
      </c>
      <c r="BO19" s="122" t="str">
        <f>IF(Tbl.Kosten[[#This Row],[Anr.]]=BO$7,Tbl.Kosten[[#This Row],[Totaal kosten]],"")</f>
        <v/>
      </c>
      <c r="BP19" s="122" t="str">
        <f>IF(Tbl.Kosten[[#This Row],[Anr.]]=BP$7,Tbl.Kosten[[#This Row],[Totaal kosten]],"")</f>
        <v/>
      </c>
      <c r="BQ19" s="122" t="str">
        <f>IF(Tbl.Kosten[[#This Row],[Anr.]]=BQ$7,Tbl.Kosten[[#This Row],[Totaal kosten]],"")</f>
        <v/>
      </c>
      <c r="BR19" s="122" t="str">
        <f>IF(Tbl.Kosten[[#This Row],[Anr.]]=BR$7,Tbl.Kosten[[#This Row],[Totaal kosten]],"")</f>
        <v/>
      </c>
      <c r="BS19" s="122" t="str">
        <f>IF(Tbl.Kosten[[#This Row],[Anr.]]=BS$7,Tbl.Kosten[[#This Row],[Totaal kosten]],"")</f>
        <v/>
      </c>
      <c r="BT19" s="122" t="str">
        <f>IF(Tbl.Kosten[[#This Row],[Anr.]]=BT$7,Tbl.Kosten[[#This Row],[Totaal kosten]],"")</f>
        <v/>
      </c>
      <c r="BU19" s="122" t="str">
        <f>IF(Tbl.Kosten[[#This Row],[Anr.]]=BU$7,Tbl.Kosten[[#This Row],[Totaal kosten]],"")</f>
        <v/>
      </c>
      <c r="BV19" s="122" t="str">
        <f>IF(Tbl.Kosten[[#This Row],[Anr.]]=BV$7,Tbl.Kosten[[#This Row],[Totaal kosten]],"")</f>
        <v/>
      </c>
      <c r="BW19" s="122" t="str">
        <f>IF(Tbl.Kosten[[#This Row],[Anr.]]=BW$7,Tbl.Kosten[[#This Row],[Totaal kosten]],"")</f>
        <v/>
      </c>
      <c r="BX19" s="122" t="str">
        <f>IF(Tbl.Kosten[[#This Row],[Anr.]]=BX$7,Tbl.Kosten[[#This Row],[Totaal kosten]],"")</f>
        <v/>
      </c>
      <c r="BY19" s="122" t="str">
        <f>IF(Tbl.Kosten[[#This Row],[Anr.]]=BY$7,Tbl.Kosten[[#This Row],[Totaal kosten]],"")</f>
        <v/>
      </c>
      <c r="BZ19" s="122" t="str">
        <f>IF(Tbl.Kosten[[#This Row],[Anr.]]=BZ$7,Tbl.Kosten[[#This Row],[Totaal kosten]],"")</f>
        <v/>
      </c>
      <c r="CA19" s="122" t="str">
        <f>IF(Tbl.Kosten[[#This Row],[Anr.]]=CA$7,Tbl.Kosten[[#This Row],[Totaal kosten]],"")</f>
        <v/>
      </c>
      <c r="CB19" s="122" t="str">
        <f>IF(Tbl.Kosten[[#This Row],[Anr.]]=CB$7,Tbl.Kosten[[#This Row],[Totaal kosten]],"")</f>
        <v/>
      </c>
      <c r="CC19" s="122" t="str">
        <f>IF(Tbl.Kosten[[#This Row],[Anr.]]=CC$7,Tbl.Kosten[[#This Row],[Totaal kosten]],"")</f>
        <v/>
      </c>
      <c r="CD19" s="122" t="str">
        <f>IF(Tbl.Kosten[[#This Row],[Anr.]]=CD$7,Tbl.Kosten[[#This Row],[Totaal kosten]],"")</f>
        <v/>
      </c>
      <c r="CE19" s="122" t="str">
        <f>IF(Tbl.Kosten[[#This Row],[Anr.]]=CE$7,Tbl.Kosten[[#This Row],[Totaal kosten]],"")</f>
        <v/>
      </c>
      <c r="CF19" s="122" t="str">
        <f>IF(Tbl.Kosten[[#This Row],[Anr.]]=CF$7,Tbl.Kosten[[#This Row],[Totaal kosten]],"")</f>
        <v/>
      </c>
      <c r="CG19" s="122" t="str">
        <f>IF(Tbl.Kosten[[#This Row],[Anr.]]=CG$7,Tbl.Kosten[[#This Row],[Totaal kosten]],"")</f>
        <v/>
      </c>
      <c r="CH19" s="122" t="str">
        <f>IF(Tbl.Kosten[[#This Row],[Anr.]]=CH$7,Tbl.Kosten[[#This Row],[Totaal kosten]],"")</f>
        <v/>
      </c>
      <c r="CI19" s="122" t="str">
        <f>IF(Tbl.Kosten[[#This Row],[Anr.]]=CI$7,Tbl.Kosten[[#This Row],[Totaal kosten]],"")</f>
        <v/>
      </c>
      <c r="CJ19" s="122" t="str">
        <f>IF(Tbl.Kosten[[#This Row],[Anr.]]=CJ$7,Tbl.Kosten[[#This Row],[Totaal kosten]],"")</f>
        <v/>
      </c>
      <c r="CK19" s="122" t="str">
        <f>IF(Tbl.Kosten[[#This Row],[Anr.]]=CK$7,Tbl.Kosten[[#This Row],[Totaal kosten]],"")</f>
        <v/>
      </c>
      <c r="CL19" s="122" t="str">
        <f>IF(Tbl.Kosten[[#This Row],[Anr.]]=CL$7,Tbl.Kosten[[#This Row],[Totaal kosten]],"")</f>
        <v/>
      </c>
      <c r="CM19" s="122" t="str">
        <f>IF(Tbl.Kosten[[#This Row],[Anr.]]=CM$7,Tbl.Kosten[[#This Row],[Totaal kosten]],"")</f>
        <v/>
      </c>
      <c r="CN19" s="122" t="str">
        <f>IF(Tbl.Kosten[[#This Row],[Anr.]]=CN$7,Tbl.Kosten[[#This Row],[Totaal kosten]],"")</f>
        <v/>
      </c>
      <c r="CO19" s="122" t="str">
        <f>IF(Tbl.Kosten[[#This Row],[Anr.]]=CO$7,Tbl.Kosten[[#This Row],[Totaal kosten]],"")</f>
        <v/>
      </c>
      <c r="CP19" s="122" t="str">
        <f>IF(Tbl.Kosten[[#This Row],[Anr.]]=CP$7,Tbl.Kosten[[#This Row],[Totaal kosten]],"")</f>
        <v/>
      </c>
      <c r="CQ19" s="122" t="str">
        <f>IF(Tbl.Kosten[[#This Row],[Anr.]]=CQ$7,Tbl.Kosten[[#This Row],[Totaal kosten]],"")</f>
        <v/>
      </c>
      <c r="CR19" s="122" t="str">
        <f>IF(Tbl.Kosten[[#This Row],[Anr.]]=CR$7,Tbl.Kosten[[#This Row],[Totaal kosten]],"")</f>
        <v/>
      </c>
      <c r="CS19" s="122" t="str">
        <f>IF(Tbl.Kosten[[#This Row],[Anr.]]=CS$7,Tbl.Kosten[[#This Row],[Totaal kosten]],"")</f>
        <v/>
      </c>
      <c r="CT19" s="122" t="str">
        <f>IF(Tbl.Kosten[[#This Row],[Anr.]]=CT$7,Tbl.Kosten[[#This Row],[Totaal kosten]],"")</f>
        <v/>
      </c>
      <c r="CU19" s="122" t="str">
        <f>IF(Tbl.Kosten[[#This Row],[Anr.]]=CU$7,Tbl.Kosten[[#This Row],[Totaal kosten]],"")</f>
        <v/>
      </c>
      <c r="CV19" s="122" t="str">
        <f>IF(Tbl.Kosten[[#This Row],[Anr.]]=CV$7,Tbl.Kosten[[#This Row],[Totaal kosten]],"")</f>
        <v/>
      </c>
      <c r="CW19" s="122" t="str">
        <f>IF(Tbl.Kosten[[#This Row],[Anr.]]=CW$7,Tbl.Kosten[[#This Row],[Totaal kosten]],"")</f>
        <v/>
      </c>
      <c r="CX19" s="122" t="str">
        <f>IF(Tbl.Kosten[[#This Row],[Anr.]]=CX$7,Tbl.Kosten[[#This Row],[Totaal kosten]],"")</f>
        <v/>
      </c>
      <c r="CY19" s="122" t="str">
        <f>IF(Tbl.Kosten[[#This Row],[Anr.]]=CY$7,Tbl.Kosten[[#This Row],[Totaal kosten]],"")</f>
        <v/>
      </c>
      <c r="CZ19" s="122" t="str">
        <f>IF(Tbl.Kosten[[#This Row],[Anr.]]=CZ$7,Tbl.Kosten[[#This Row],[Totaal kosten]],"")</f>
        <v/>
      </c>
      <c r="DA19" s="122" t="str">
        <f>IF(Tbl.Kosten[[#This Row],[Anr.]]=DA$7,Tbl.Kosten[[#This Row],[Totaal kosten]],"")</f>
        <v/>
      </c>
      <c r="DB19" s="122" t="str">
        <f>IF(Tbl.Kosten[[#This Row],[Anr.]]=DB$7,Tbl.Kosten[[#This Row],[Totaal kosten]],"")</f>
        <v/>
      </c>
      <c r="DC19" s="122" t="str">
        <f>IF(Tbl.Kosten[[#This Row],[Anr.]]=DC$7,Tbl.Kosten[[#This Row],[Totaal kosten]],"")</f>
        <v/>
      </c>
      <c r="DD19" s="122" t="str">
        <f>IF(Tbl.Kosten[[#This Row],[Anr.]]=DD$7,Tbl.Kosten[[#This Row],[Totaal kosten]],"")</f>
        <v/>
      </c>
      <c r="DE19" s="122" t="str">
        <f>IF(Tbl.Kosten[[#This Row],[Anr.]]=DE$7,Tbl.Kosten[[#This Row],[Totaal kosten]],"")</f>
        <v/>
      </c>
      <c r="DF19" s="122" t="str">
        <f>IF(Tbl.Kosten[[#This Row],[Anr.]]=DF$7,Tbl.Kosten[[#This Row],[Totaal kosten]],"")</f>
        <v/>
      </c>
      <c r="DG19" s="122" t="str">
        <f>IF(Tbl.Kosten[[#This Row],[Anr.]]=DG$7,Tbl.Kosten[[#This Row],[Totaal kosten]],"")</f>
        <v/>
      </c>
      <c r="DH19" s="122" t="str">
        <f>IF(Tbl.Kosten[[#This Row],[Anr.]]=DH$7,Tbl.Kosten[[#This Row],[Totaal kosten]],"")</f>
        <v/>
      </c>
      <c r="DI19" s="122" t="str">
        <f>IF(Tbl.Kosten[[#This Row],[Anr.]]=DI$7,Tbl.Kosten[[#This Row],[Totaal kosten]],"")</f>
        <v/>
      </c>
      <c r="DJ19" s="122" t="str">
        <f>IF(Tbl.Kosten[[#This Row],[Anr.]]=DJ$7,Tbl.Kosten[[#This Row],[Totaal kosten]],"")</f>
        <v/>
      </c>
      <c r="DK19" s="122" t="str">
        <f>IF(Tbl.Kosten[[#This Row],[Anr.]]=DK$7,Tbl.Kosten[[#This Row],[Totaal kosten]],"")</f>
        <v/>
      </c>
      <c r="DL19" s="122" t="str">
        <f>IF(Tbl.Kosten[[#This Row],[Anr.]]=DL$7,Tbl.Kosten[[#This Row],[Totaal kosten]],"")</f>
        <v/>
      </c>
      <c r="DM19" s="122" t="str">
        <f>IF(Tbl.Kosten[[#This Row],[Anr.]]=DM$7,Tbl.Kosten[[#This Row],[Totaal kosten]],"")</f>
        <v/>
      </c>
      <c r="DN19" s="122" t="str">
        <f>IF(Tbl.Kosten[[#This Row],[Anr.]]=DN$7,Tbl.Kosten[[#This Row],[Totaal kosten]],"")</f>
        <v/>
      </c>
      <c r="DO19" s="122" t="str">
        <f>IF(Tbl.Kosten[[#This Row],[Anr.]]=DO$7,Tbl.Kosten[[#This Row],[Totaal kosten]],"")</f>
        <v/>
      </c>
      <c r="DP19" s="122" t="str">
        <f>IF(Tbl.Kosten[[#This Row],[Anr.]]=DP$7,Tbl.Kosten[[#This Row],[Totaal kosten]],"")</f>
        <v/>
      </c>
      <c r="DQ19" s="122" t="str">
        <f>IF(Tbl.Kosten[[#This Row],[Anr.]]=DQ$7,Tbl.Kosten[[#This Row],[Totaal kosten]],"")</f>
        <v/>
      </c>
      <c r="DR19" s="122" t="str">
        <f>IF(Tbl.Kosten[[#This Row],[Anr.]]=DR$7,Tbl.Kosten[[#This Row],[Totaal kosten]],"")</f>
        <v/>
      </c>
      <c r="DS19" s="122" t="str">
        <f>IF(Tbl.Kosten[[#This Row],[Anr.]]=DS$7,Tbl.Kosten[[#This Row],[Totaal kosten]],"")</f>
        <v/>
      </c>
      <c r="DT19" s="122" t="str">
        <f>IF(Tbl.Kosten[[#This Row],[Anr.]]=DT$7,Tbl.Kosten[[#This Row],[Totaal kosten]],"")</f>
        <v/>
      </c>
      <c r="DU19" s="122" t="str">
        <f>IF(Tbl.Kosten[[#This Row],[Anr.]]=DU$7,Tbl.Kosten[[#This Row],[Totaal kosten]],"")</f>
        <v/>
      </c>
      <c r="DV19" s="122" t="str">
        <f>IF(Tbl.Kosten[[#This Row],[Anr.]]=DV$7,Tbl.Kosten[[#This Row],[Totaal kosten]],"")</f>
        <v/>
      </c>
      <c r="DW19" s="122" t="str">
        <f>IF(Tbl.Kosten[[#This Row],[Anr.]]=DW$7,Tbl.Kosten[[#This Row],[Totaal kosten]],"")</f>
        <v/>
      </c>
      <c r="DX19" s="122" t="str">
        <f>IF(Tbl.Kosten[[#This Row],[Anr.]]=DX$7,Tbl.Kosten[[#This Row],[Totaal kosten]],"")</f>
        <v/>
      </c>
      <c r="DY19" s="122" t="str">
        <f>IF(Tbl.Kosten[[#This Row],[Anr.]]=DY$7,Tbl.Kosten[[#This Row],[Totaal kosten]],"")</f>
        <v/>
      </c>
      <c r="DZ19" s="122" t="str">
        <f>IF(Tbl.Kosten[[#This Row],[Anr.]]=DZ$7,Tbl.Kosten[[#This Row],[Totaal kosten]],"")</f>
        <v/>
      </c>
      <c r="EA19" s="122" t="str">
        <f>IF(Tbl.Kosten[[#This Row],[Anr.]]=EA$7,Tbl.Kosten[[#This Row],[Totaal kosten]],"")</f>
        <v/>
      </c>
      <c r="EB19" s="122" t="str">
        <f>IF(Tbl.Kosten[[#This Row],[Anr.]]=EB$7,Tbl.Kosten[[#This Row],[Totaal kosten]],"")</f>
        <v/>
      </c>
      <c r="EC19" s="122" t="str">
        <f>IF(Tbl.Kosten[[#This Row],[Anr.]]=EC$7,Tbl.Kosten[[#This Row],[Totaal kosten]],"")</f>
        <v/>
      </c>
      <c r="ED19" s="122" t="str">
        <f>IF(Tbl.Kosten[[#This Row],[Anr.]]=ED$7,Tbl.Kosten[[#This Row],[Totaal kosten]],"")</f>
        <v/>
      </c>
      <c r="EE19" s="122" t="str">
        <f>IF(Tbl.Kosten[[#This Row],[Anr.]]=EE$7,Tbl.Kosten[[#This Row],[Totaal kosten]],"")</f>
        <v/>
      </c>
      <c r="EF19" s="122" t="str">
        <f>IF(Tbl.Kosten[[#This Row],[Anr.]]=EF$7,Tbl.Kosten[[#This Row],[Totaal kosten]],"")</f>
        <v/>
      </c>
      <c r="EG19" s="122" t="str">
        <f>IF(Tbl.Kosten[[#This Row],[Anr.]]=EG$7,Tbl.Kosten[[#This Row],[Totaal kosten]],"")</f>
        <v/>
      </c>
      <c r="EH19" s="122" t="str">
        <f>IF(Tbl.Kosten[[#This Row],[Anr.]]=EH$7,Tbl.Kosten[[#This Row],[Totaal kosten]],"")</f>
        <v/>
      </c>
      <c r="EI19" s="122" t="str">
        <f>IF(Tbl.Kosten[[#This Row],[Anr.]]=EI$7,Tbl.Kosten[[#This Row],[Totaal kosten]],"")</f>
        <v/>
      </c>
      <c r="EJ19" s="122" t="str">
        <f>IF(Tbl.Kosten[[#This Row],[Anr.]]=EJ$7,Tbl.Kosten[[#This Row],[Totaal kosten]],"")</f>
        <v/>
      </c>
      <c r="EK19" s="122" t="str">
        <f>IF(Tbl.Kosten[[#This Row],[Anr.]]=EK$7,Tbl.Kosten[[#This Row],[Totaal kosten]],"")</f>
        <v/>
      </c>
      <c r="EL19" s="122" t="str">
        <f>IF(Tbl.Kosten[[#This Row],[Anr.]]=EL$7,Tbl.Kosten[[#This Row],[Totaal kosten]],"")</f>
        <v/>
      </c>
      <c r="EM19" s="122" t="str">
        <f>IF(Tbl.Kosten[[#This Row],[Anr.]]=EM$7,Tbl.Kosten[[#This Row],[Totaal kosten]],"")</f>
        <v/>
      </c>
      <c r="EN19" s="122" t="str">
        <f>IF(Tbl.Kosten[[#This Row],[Anr.]]=EN$7,Tbl.Kosten[[#This Row],[Totaal kosten]],"")</f>
        <v/>
      </c>
      <c r="EO19" s="122" t="str">
        <f>IF(Tbl.Kosten[[#This Row],[Anr.]]=EO$7,Tbl.Kosten[[#This Row],[Totaal kosten]],"")</f>
        <v/>
      </c>
      <c r="EP19" s="122" t="str">
        <f>IF(Tbl.Kosten[[#This Row],[Anr.]]=EP$7,Tbl.Kosten[[#This Row],[Totaal kosten]],"")</f>
        <v/>
      </c>
      <c r="EQ19" s="122" t="str">
        <f>IF(Tbl.Kosten[[#This Row],[Anr.]]=EQ$7,Tbl.Kosten[[#This Row],[Totaal kosten]],"")</f>
        <v/>
      </c>
    </row>
    <row r="20" spans="2:147" x14ac:dyDescent="0.35">
      <c r="B20" s="99"/>
      <c r="C20" s="68"/>
      <c r="D20" s="119"/>
      <c r="E20" s="100"/>
      <c r="F20" s="13">
        <f>_xlfn.XLOOKUP(Tbl.Kosten[[#This Row],[Medewerker e/o 
functie]],Tbl.Uurtarief[Medewerker en/of functie],Tbl.Uurtarief[Uurtarief],"",,)</f>
        <v>0</v>
      </c>
      <c r="G20" s="118">
        <f>PRODUCT(Tbl.Kosten[[#This Row],[Uren]],Tbl.Kosten[[#This Row],[Uurtarief]])</f>
        <v>0</v>
      </c>
      <c r="H20" s="100"/>
      <c r="I20" s="98"/>
      <c r="J20" s="97">
        <f>Tbl.Kosten[[#This Row],[Aantal]]*Tbl.Kosten[[#This Row],[Tarief]]</f>
        <v>0</v>
      </c>
      <c r="K20" s="118">
        <f>Tbl.Kosten[[#This Row],[Subtotaal andere kosten]]+Tbl.Kosten[[#This Row],[Subtotaal arbeidskosten]]</f>
        <v>0</v>
      </c>
      <c r="L20" s="190">
        <f>IF(Tbl.Kosten[[#This Row],[Subtotaal andere kosten]]&lt;&gt;0,"Andere kosten",(_xlfn.XLOOKUP(Tbl.Kosten[[#This Row],[Medewerker e/o 
functie]],Tbl.Uurtarief[Medewerker en/of functie],Tbl.Uurtarief[Kostensoort],"",,)))</f>
        <v>0</v>
      </c>
      <c r="M20" s="190" t="str">
        <f>IF(AND(Tbl.Kosten[[#This Row],[Subtotaal arbeidskosten]]&lt;&gt;0,Tbl.Kosten[[#This Row],[Subtotaal andere kosten]]&lt;&gt;0),"Begroot Arbeidskosten en Overige kosten op verschillende regels!","")</f>
        <v/>
      </c>
      <c r="N20" s="3" t="str">
        <f>_xlfn.XLOOKUP(Tbl.Kosten[[#This Row],[Activiteitencode]],Tbl.Activiteiten[Activiteitcode],Tbl.Activiteiten[Werkpakketcode],"",,)</f>
        <v/>
      </c>
      <c r="O20" s="9" t="str">
        <f>_xlfn.XLOOKUP(Tbl.Kosten[[#This Row],[Werkpakketcode]],Tbl.Werkpakketten[Werkpakketcode],Tbl.Werkpakketten[WPnr.],"",,)</f>
        <v/>
      </c>
      <c r="P20" s="9" t="str">
        <f>IF(Tbl.Kosten[[#This Row],[WPnr.]]=P$7,Tbl.Kosten[[#This Row],[Totaal kosten]],"")</f>
        <v/>
      </c>
      <c r="Q20" s="9" t="str">
        <f>IF(Tbl.Kosten[[#This Row],[WPnr.]]=Q$7,Tbl.Kosten[[#This Row],[Totaal kosten]],"")</f>
        <v/>
      </c>
      <c r="R20" s="9" t="str">
        <f>IF(Tbl.Kosten[[#This Row],[WPnr.]]=R$7,Tbl.Kosten[[#This Row],[Totaal kosten]],"")</f>
        <v/>
      </c>
      <c r="S20" s="9" t="str">
        <f>IF(Tbl.Kosten[[#This Row],[WPnr.]]=S$7,Tbl.Kosten[[#This Row],[Totaal kosten]],"")</f>
        <v/>
      </c>
      <c r="T20" s="9" t="str">
        <f>IF(Tbl.Kosten[[#This Row],[WPnr.]]=T$7,Tbl.Kosten[[#This Row],[Totaal kosten]],"")</f>
        <v/>
      </c>
      <c r="U20" s="9" t="str">
        <f>IF(Tbl.Kosten[[#This Row],[WPnr.]]=U$7,Tbl.Kosten[[#This Row],[Totaal kosten]],"")</f>
        <v/>
      </c>
      <c r="V20" s="9" t="str">
        <f>IF(Tbl.Kosten[[#This Row],[WPnr.]]=V$7,Tbl.Kosten[[#This Row],[Totaal kosten]],"")</f>
        <v/>
      </c>
      <c r="W20" s="9" t="str">
        <f>IF(Tbl.Kosten[[#This Row],[WPnr.]]=W$7,Tbl.Kosten[[#This Row],[Totaal kosten]],"")</f>
        <v/>
      </c>
      <c r="X20" s="9" t="str">
        <f>IF(Tbl.Kosten[[#This Row],[WPnr.]]=X$7,Tbl.Kosten[[#This Row],[Totaal kosten]],"")</f>
        <v/>
      </c>
      <c r="Y20" s="9" t="str">
        <f>IF(Tbl.Kosten[[#This Row],[WPnr.]]=Y$7,Tbl.Kosten[[#This Row],[Totaal kosten]],"")</f>
        <v/>
      </c>
      <c r="Z20" s="15" t="str">
        <f>IFERROR(VLOOKUP(Tbl.Kosten[[#This Row],[Kostensoort]],Tbl.Kostensoorten[],2,FALSE),"")</f>
        <v/>
      </c>
      <c r="AA20" s="15" t="str">
        <f>IF(Tbl.Kosten[[#This Row],[KSnr.]]=AA$7,Tbl.Kosten[[#This Row],[Totaal kosten]],"")</f>
        <v/>
      </c>
      <c r="AB20" s="15" t="str">
        <f>IF(Tbl.Kosten[[#This Row],[KSnr.]]=AB$7,Tbl.Kosten[[#This Row],[Totaal kosten]],"")</f>
        <v/>
      </c>
      <c r="AC20" s="15" t="str">
        <f>IF(Tbl.Kosten[[#This Row],[KSnr.]]=AC$7,Tbl.Kosten[[#This Row],[Totaal kosten]],"")</f>
        <v/>
      </c>
      <c r="AD20" s="15" t="str">
        <f>IF(Tbl.Kosten[[#This Row],[KSnr.]]=AD$7,Tbl.Kosten[[#This Row],[Totaal kosten]],"")</f>
        <v/>
      </c>
      <c r="AE20" s="15" t="str">
        <f>IF(Tbl.Kosten[[#This Row],[KSnr.]]=AE$7,Tbl.Kosten[[#This Row],[Totaal kosten]],"")</f>
        <v/>
      </c>
      <c r="AF20" s="15" t="str">
        <f>IF(Tbl.Kosten[[#This Row],[KSnr.]]=AF$7,Tbl.Kosten[[#This Row],[Totaal kosten]],"")</f>
        <v/>
      </c>
      <c r="AG20" s="15" t="str">
        <f>IF(Tbl.Kosten[[#This Row],[KSnr.]]=AG$7,Tbl.Kosten[[#This Row],[Totaal kosten]],"")</f>
        <v/>
      </c>
      <c r="AH20" s="15" t="str">
        <f>IF(Tbl.Kosten[[#This Row],[KSnr.]]=AH$7,Tbl.Kosten[[#This Row],[Totaal kosten]],"")</f>
        <v/>
      </c>
      <c r="AI20" s="15" t="str">
        <f>IF(Tbl.Kosten[[#This Row],[KSnr.]]=AI$7,Tbl.Kosten[[#This Row],[Totaal kosten]],"")</f>
        <v/>
      </c>
      <c r="AJ20" s="15" t="str">
        <f>IF(Tbl.Kosten[[#This Row],[KSnr.]]=AJ$7,Tbl.Kosten[[#This Row],[Totaal kosten]],"")</f>
        <v/>
      </c>
      <c r="AK20" s="15" t="str">
        <f>IF(Tbl.Kosten[[#This Row],[KSnr.]]=AK$7,Tbl.Kosten[[#This Row],[Totaal kosten]],"")</f>
        <v/>
      </c>
      <c r="AL20" s="15" t="str">
        <f>IF(Tbl.Kosten[[#This Row],[KSnr.]]=AL$7,Tbl.Kosten[[#This Row],[Totaal kosten]],"")</f>
        <v/>
      </c>
      <c r="AM20" s="15" t="str">
        <f>IF(Tbl.Kosten[[#This Row],[KSnr.]]=AM$7,Tbl.Kosten[[#This Row],[Totaal kosten]],"")</f>
        <v/>
      </c>
      <c r="AN20" s="15" t="str">
        <f>IF(Tbl.Kosten[[#This Row],[KSnr.]]=AN$7,Tbl.Kosten[[#This Row],[Totaal kosten]],"")</f>
        <v/>
      </c>
      <c r="AO20" s="15" t="str">
        <f>IF(Tbl.Kosten[[#This Row],[KSnr.]]=AO$7,Tbl.Kosten[[#This Row],[Totaal kosten]],"")</f>
        <v/>
      </c>
      <c r="AP20" s="15" t="str">
        <f>IF(Tbl.Kosten[[#This Row],[KSnr.]]=AP$7,Tbl.Kosten[[#This Row],[Totaal kosten]],"")</f>
        <v/>
      </c>
      <c r="AQ20" s="15" t="str">
        <f>IF(Tbl.Kosten[[#This Row],[KSnr.]]=AQ$7,Tbl.Kosten[[#This Row],[Totaal kosten]],"")</f>
        <v/>
      </c>
      <c r="AR20" s="15" t="str">
        <f>IF(Tbl.Kosten[[#This Row],[KSnr.]]=AR$7,Tbl.Kosten[[#This Row],[Totaal kosten]],"")</f>
        <v/>
      </c>
      <c r="AS20" s="15" t="str">
        <f>IF(Tbl.Kosten[[#This Row],[KSnr.]]=AS$7,Tbl.Kosten[[#This Row],[Totaal kosten]],"")</f>
        <v/>
      </c>
      <c r="AT20" s="15" t="str">
        <f>IF(Tbl.Kosten[[#This Row],[KSnr.]]=AT$7,Tbl.Kosten[[#This Row],[Totaal kosten]],"")</f>
        <v/>
      </c>
      <c r="AU20" s="122" t="str">
        <f>_xlfn.XLOOKUP(Tbl.Kosten[[#This Row],[Activiteitencode]],Tbl.Activiteiten[Activiteitcode],Tbl.Activiteiten[Anr.],"",,)</f>
        <v/>
      </c>
      <c r="AV20" s="122" t="str">
        <f>IF(Tbl.Kosten[[#This Row],[Anr.]]=AV$7,Tbl.Kosten[[#This Row],[Totaal kosten]],"")</f>
        <v/>
      </c>
      <c r="AW20" s="122" t="str">
        <f>IF(Tbl.Kosten[[#This Row],[Anr.]]=AW$7,Tbl.Kosten[[#This Row],[Totaal kosten]],"")</f>
        <v/>
      </c>
      <c r="AX20" s="122" t="str">
        <f>IF(Tbl.Kosten[[#This Row],[Anr.]]=AX$7,Tbl.Kosten[[#This Row],[Totaal kosten]],"")</f>
        <v/>
      </c>
      <c r="AY20" s="122" t="str">
        <f>IF(Tbl.Kosten[[#This Row],[Anr.]]=AY$7,Tbl.Kosten[[#This Row],[Totaal kosten]],"")</f>
        <v/>
      </c>
      <c r="AZ20" s="122" t="str">
        <f>IF(Tbl.Kosten[[#This Row],[Anr.]]=AZ$7,Tbl.Kosten[[#This Row],[Totaal kosten]],"")</f>
        <v/>
      </c>
      <c r="BA20" s="122" t="str">
        <f>IF(Tbl.Kosten[[#This Row],[Anr.]]=BA$7,Tbl.Kosten[[#This Row],[Totaal kosten]],"")</f>
        <v/>
      </c>
      <c r="BB20" s="122" t="str">
        <f>IF(Tbl.Kosten[[#This Row],[Anr.]]=BB$7,Tbl.Kosten[[#This Row],[Totaal kosten]],"")</f>
        <v/>
      </c>
      <c r="BC20" s="122" t="str">
        <f>IF(Tbl.Kosten[[#This Row],[Anr.]]=BC$7,Tbl.Kosten[[#This Row],[Totaal kosten]],"")</f>
        <v/>
      </c>
      <c r="BD20" s="122" t="str">
        <f>IF(Tbl.Kosten[[#This Row],[Anr.]]=BD$7,Tbl.Kosten[[#This Row],[Totaal kosten]],"")</f>
        <v/>
      </c>
      <c r="BE20" s="122" t="str">
        <f>IF(Tbl.Kosten[[#This Row],[Anr.]]=BE$7,Tbl.Kosten[[#This Row],[Totaal kosten]],"")</f>
        <v/>
      </c>
      <c r="BF20" s="122" t="str">
        <f>IF(Tbl.Kosten[[#This Row],[Anr.]]=BF$7,Tbl.Kosten[[#This Row],[Totaal kosten]],"")</f>
        <v/>
      </c>
      <c r="BG20" s="122" t="str">
        <f>IF(Tbl.Kosten[[#This Row],[Anr.]]=BG$7,Tbl.Kosten[[#This Row],[Totaal kosten]],"")</f>
        <v/>
      </c>
      <c r="BH20" s="122" t="str">
        <f>IF(Tbl.Kosten[[#This Row],[Anr.]]=BH$7,Tbl.Kosten[[#This Row],[Totaal kosten]],"")</f>
        <v/>
      </c>
      <c r="BI20" s="122" t="str">
        <f>IF(Tbl.Kosten[[#This Row],[Anr.]]=BI$7,Tbl.Kosten[[#This Row],[Totaal kosten]],"")</f>
        <v/>
      </c>
      <c r="BJ20" s="122" t="str">
        <f>IF(Tbl.Kosten[[#This Row],[Anr.]]=BJ$7,Tbl.Kosten[[#This Row],[Totaal kosten]],"")</f>
        <v/>
      </c>
      <c r="BK20" s="122" t="str">
        <f>IF(Tbl.Kosten[[#This Row],[Anr.]]=BK$7,Tbl.Kosten[[#This Row],[Totaal kosten]],"")</f>
        <v/>
      </c>
      <c r="BL20" s="122" t="str">
        <f>IF(Tbl.Kosten[[#This Row],[Anr.]]=BL$7,Tbl.Kosten[[#This Row],[Totaal kosten]],"")</f>
        <v/>
      </c>
      <c r="BM20" s="122" t="str">
        <f>IF(Tbl.Kosten[[#This Row],[Anr.]]=BM$7,Tbl.Kosten[[#This Row],[Totaal kosten]],"")</f>
        <v/>
      </c>
      <c r="BN20" s="122" t="str">
        <f>IF(Tbl.Kosten[[#This Row],[Anr.]]=BN$7,Tbl.Kosten[[#This Row],[Totaal kosten]],"")</f>
        <v/>
      </c>
      <c r="BO20" s="122" t="str">
        <f>IF(Tbl.Kosten[[#This Row],[Anr.]]=BO$7,Tbl.Kosten[[#This Row],[Totaal kosten]],"")</f>
        <v/>
      </c>
      <c r="BP20" s="122" t="str">
        <f>IF(Tbl.Kosten[[#This Row],[Anr.]]=BP$7,Tbl.Kosten[[#This Row],[Totaal kosten]],"")</f>
        <v/>
      </c>
      <c r="BQ20" s="122" t="str">
        <f>IF(Tbl.Kosten[[#This Row],[Anr.]]=BQ$7,Tbl.Kosten[[#This Row],[Totaal kosten]],"")</f>
        <v/>
      </c>
      <c r="BR20" s="122" t="str">
        <f>IF(Tbl.Kosten[[#This Row],[Anr.]]=BR$7,Tbl.Kosten[[#This Row],[Totaal kosten]],"")</f>
        <v/>
      </c>
      <c r="BS20" s="122" t="str">
        <f>IF(Tbl.Kosten[[#This Row],[Anr.]]=BS$7,Tbl.Kosten[[#This Row],[Totaal kosten]],"")</f>
        <v/>
      </c>
      <c r="BT20" s="122" t="str">
        <f>IF(Tbl.Kosten[[#This Row],[Anr.]]=BT$7,Tbl.Kosten[[#This Row],[Totaal kosten]],"")</f>
        <v/>
      </c>
      <c r="BU20" s="122" t="str">
        <f>IF(Tbl.Kosten[[#This Row],[Anr.]]=BU$7,Tbl.Kosten[[#This Row],[Totaal kosten]],"")</f>
        <v/>
      </c>
      <c r="BV20" s="122" t="str">
        <f>IF(Tbl.Kosten[[#This Row],[Anr.]]=BV$7,Tbl.Kosten[[#This Row],[Totaal kosten]],"")</f>
        <v/>
      </c>
      <c r="BW20" s="122" t="str">
        <f>IF(Tbl.Kosten[[#This Row],[Anr.]]=BW$7,Tbl.Kosten[[#This Row],[Totaal kosten]],"")</f>
        <v/>
      </c>
      <c r="BX20" s="122" t="str">
        <f>IF(Tbl.Kosten[[#This Row],[Anr.]]=BX$7,Tbl.Kosten[[#This Row],[Totaal kosten]],"")</f>
        <v/>
      </c>
      <c r="BY20" s="122" t="str">
        <f>IF(Tbl.Kosten[[#This Row],[Anr.]]=BY$7,Tbl.Kosten[[#This Row],[Totaal kosten]],"")</f>
        <v/>
      </c>
      <c r="BZ20" s="122" t="str">
        <f>IF(Tbl.Kosten[[#This Row],[Anr.]]=BZ$7,Tbl.Kosten[[#This Row],[Totaal kosten]],"")</f>
        <v/>
      </c>
      <c r="CA20" s="122" t="str">
        <f>IF(Tbl.Kosten[[#This Row],[Anr.]]=CA$7,Tbl.Kosten[[#This Row],[Totaal kosten]],"")</f>
        <v/>
      </c>
      <c r="CB20" s="122" t="str">
        <f>IF(Tbl.Kosten[[#This Row],[Anr.]]=CB$7,Tbl.Kosten[[#This Row],[Totaal kosten]],"")</f>
        <v/>
      </c>
      <c r="CC20" s="122" t="str">
        <f>IF(Tbl.Kosten[[#This Row],[Anr.]]=CC$7,Tbl.Kosten[[#This Row],[Totaal kosten]],"")</f>
        <v/>
      </c>
      <c r="CD20" s="122" t="str">
        <f>IF(Tbl.Kosten[[#This Row],[Anr.]]=CD$7,Tbl.Kosten[[#This Row],[Totaal kosten]],"")</f>
        <v/>
      </c>
      <c r="CE20" s="122" t="str">
        <f>IF(Tbl.Kosten[[#This Row],[Anr.]]=CE$7,Tbl.Kosten[[#This Row],[Totaal kosten]],"")</f>
        <v/>
      </c>
      <c r="CF20" s="122" t="str">
        <f>IF(Tbl.Kosten[[#This Row],[Anr.]]=CF$7,Tbl.Kosten[[#This Row],[Totaal kosten]],"")</f>
        <v/>
      </c>
      <c r="CG20" s="122" t="str">
        <f>IF(Tbl.Kosten[[#This Row],[Anr.]]=CG$7,Tbl.Kosten[[#This Row],[Totaal kosten]],"")</f>
        <v/>
      </c>
      <c r="CH20" s="122" t="str">
        <f>IF(Tbl.Kosten[[#This Row],[Anr.]]=CH$7,Tbl.Kosten[[#This Row],[Totaal kosten]],"")</f>
        <v/>
      </c>
      <c r="CI20" s="122" t="str">
        <f>IF(Tbl.Kosten[[#This Row],[Anr.]]=CI$7,Tbl.Kosten[[#This Row],[Totaal kosten]],"")</f>
        <v/>
      </c>
      <c r="CJ20" s="122" t="str">
        <f>IF(Tbl.Kosten[[#This Row],[Anr.]]=CJ$7,Tbl.Kosten[[#This Row],[Totaal kosten]],"")</f>
        <v/>
      </c>
      <c r="CK20" s="122" t="str">
        <f>IF(Tbl.Kosten[[#This Row],[Anr.]]=CK$7,Tbl.Kosten[[#This Row],[Totaal kosten]],"")</f>
        <v/>
      </c>
      <c r="CL20" s="122" t="str">
        <f>IF(Tbl.Kosten[[#This Row],[Anr.]]=CL$7,Tbl.Kosten[[#This Row],[Totaal kosten]],"")</f>
        <v/>
      </c>
      <c r="CM20" s="122" t="str">
        <f>IF(Tbl.Kosten[[#This Row],[Anr.]]=CM$7,Tbl.Kosten[[#This Row],[Totaal kosten]],"")</f>
        <v/>
      </c>
      <c r="CN20" s="122" t="str">
        <f>IF(Tbl.Kosten[[#This Row],[Anr.]]=CN$7,Tbl.Kosten[[#This Row],[Totaal kosten]],"")</f>
        <v/>
      </c>
      <c r="CO20" s="122" t="str">
        <f>IF(Tbl.Kosten[[#This Row],[Anr.]]=CO$7,Tbl.Kosten[[#This Row],[Totaal kosten]],"")</f>
        <v/>
      </c>
      <c r="CP20" s="122" t="str">
        <f>IF(Tbl.Kosten[[#This Row],[Anr.]]=CP$7,Tbl.Kosten[[#This Row],[Totaal kosten]],"")</f>
        <v/>
      </c>
      <c r="CQ20" s="122" t="str">
        <f>IF(Tbl.Kosten[[#This Row],[Anr.]]=CQ$7,Tbl.Kosten[[#This Row],[Totaal kosten]],"")</f>
        <v/>
      </c>
      <c r="CR20" s="122" t="str">
        <f>IF(Tbl.Kosten[[#This Row],[Anr.]]=CR$7,Tbl.Kosten[[#This Row],[Totaal kosten]],"")</f>
        <v/>
      </c>
      <c r="CS20" s="122" t="str">
        <f>IF(Tbl.Kosten[[#This Row],[Anr.]]=CS$7,Tbl.Kosten[[#This Row],[Totaal kosten]],"")</f>
        <v/>
      </c>
      <c r="CT20" s="122" t="str">
        <f>IF(Tbl.Kosten[[#This Row],[Anr.]]=CT$7,Tbl.Kosten[[#This Row],[Totaal kosten]],"")</f>
        <v/>
      </c>
      <c r="CU20" s="122" t="str">
        <f>IF(Tbl.Kosten[[#This Row],[Anr.]]=CU$7,Tbl.Kosten[[#This Row],[Totaal kosten]],"")</f>
        <v/>
      </c>
      <c r="CV20" s="122" t="str">
        <f>IF(Tbl.Kosten[[#This Row],[Anr.]]=CV$7,Tbl.Kosten[[#This Row],[Totaal kosten]],"")</f>
        <v/>
      </c>
      <c r="CW20" s="122" t="str">
        <f>IF(Tbl.Kosten[[#This Row],[Anr.]]=CW$7,Tbl.Kosten[[#This Row],[Totaal kosten]],"")</f>
        <v/>
      </c>
      <c r="CX20" s="122" t="str">
        <f>IF(Tbl.Kosten[[#This Row],[Anr.]]=CX$7,Tbl.Kosten[[#This Row],[Totaal kosten]],"")</f>
        <v/>
      </c>
      <c r="CY20" s="122" t="str">
        <f>IF(Tbl.Kosten[[#This Row],[Anr.]]=CY$7,Tbl.Kosten[[#This Row],[Totaal kosten]],"")</f>
        <v/>
      </c>
      <c r="CZ20" s="122" t="str">
        <f>IF(Tbl.Kosten[[#This Row],[Anr.]]=CZ$7,Tbl.Kosten[[#This Row],[Totaal kosten]],"")</f>
        <v/>
      </c>
      <c r="DA20" s="122" t="str">
        <f>IF(Tbl.Kosten[[#This Row],[Anr.]]=DA$7,Tbl.Kosten[[#This Row],[Totaal kosten]],"")</f>
        <v/>
      </c>
      <c r="DB20" s="122" t="str">
        <f>IF(Tbl.Kosten[[#This Row],[Anr.]]=DB$7,Tbl.Kosten[[#This Row],[Totaal kosten]],"")</f>
        <v/>
      </c>
      <c r="DC20" s="122" t="str">
        <f>IF(Tbl.Kosten[[#This Row],[Anr.]]=DC$7,Tbl.Kosten[[#This Row],[Totaal kosten]],"")</f>
        <v/>
      </c>
      <c r="DD20" s="122" t="str">
        <f>IF(Tbl.Kosten[[#This Row],[Anr.]]=DD$7,Tbl.Kosten[[#This Row],[Totaal kosten]],"")</f>
        <v/>
      </c>
      <c r="DE20" s="122" t="str">
        <f>IF(Tbl.Kosten[[#This Row],[Anr.]]=DE$7,Tbl.Kosten[[#This Row],[Totaal kosten]],"")</f>
        <v/>
      </c>
      <c r="DF20" s="122" t="str">
        <f>IF(Tbl.Kosten[[#This Row],[Anr.]]=DF$7,Tbl.Kosten[[#This Row],[Totaal kosten]],"")</f>
        <v/>
      </c>
      <c r="DG20" s="122" t="str">
        <f>IF(Tbl.Kosten[[#This Row],[Anr.]]=DG$7,Tbl.Kosten[[#This Row],[Totaal kosten]],"")</f>
        <v/>
      </c>
      <c r="DH20" s="122" t="str">
        <f>IF(Tbl.Kosten[[#This Row],[Anr.]]=DH$7,Tbl.Kosten[[#This Row],[Totaal kosten]],"")</f>
        <v/>
      </c>
      <c r="DI20" s="122" t="str">
        <f>IF(Tbl.Kosten[[#This Row],[Anr.]]=DI$7,Tbl.Kosten[[#This Row],[Totaal kosten]],"")</f>
        <v/>
      </c>
      <c r="DJ20" s="122" t="str">
        <f>IF(Tbl.Kosten[[#This Row],[Anr.]]=DJ$7,Tbl.Kosten[[#This Row],[Totaal kosten]],"")</f>
        <v/>
      </c>
      <c r="DK20" s="122" t="str">
        <f>IF(Tbl.Kosten[[#This Row],[Anr.]]=DK$7,Tbl.Kosten[[#This Row],[Totaal kosten]],"")</f>
        <v/>
      </c>
      <c r="DL20" s="122" t="str">
        <f>IF(Tbl.Kosten[[#This Row],[Anr.]]=DL$7,Tbl.Kosten[[#This Row],[Totaal kosten]],"")</f>
        <v/>
      </c>
      <c r="DM20" s="122" t="str">
        <f>IF(Tbl.Kosten[[#This Row],[Anr.]]=DM$7,Tbl.Kosten[[#This Row],[Totaal kosten]],"")</f>
        <v/>
      </c>
      <c r="DN20" s="122" t="str">
        <f>IF(Tbl.Kosten[[#This Row],[Anr.]]=DN$7,Tbl.Kosten[[#This Row],[Totaal kosten]],"")</f>
        <v/>
      </c>
      <c r="DO20" s="122" t="str">
        <f>IF(Tbl.Kosten[[#This Row],[Anr.]]=DO$7,Tbl.Kosten[[#This Row],[Totaal kosten]],"")</f>
        <v/>
      </c>
      <c r="DP20" s="122" t="str">
        <f>IF(Tbl.Kosten[[#This Row],[Anr.]]=DP$7,Tbl.Kosten[[#This Row],[Totaal kosten]],"")</f>
        <v/>
      </c>
      <c r="DQ20" s="122" t="str">
        <f>IF(Tbl.Kosten[[#This Row],[Anr.]]=DQ$7,Tbl.Kosten[[#This Row],[Totaal kosten]],"")</f>
        <v/>
      </c>
      <c r="DR20" s="122" t="str">
        <f>IF(Tbl.Kosten[[#This Row],[Anr.]]=DR$7,Tbl.Kosten[[#This Row],[Totaal kosten]],"")</f>
        <v/>
      </c>
      <c r="DS20" s="122" t="str">
        <f>IF(Tbl.Kosten[[#This Row],[Anr.]]=DS$7,Tbl.Kosten[[#This Row],[Totaal kosten]],"")</f>
        <v/>
      </c>
      <c r="DT20" s="122" t="str">
        <f>IF(Tbl.Kosten[[#This Row],[Anr.]]=DT$7,Tbl.Kosten[[#This Row],[Totaal kosten]],"")</f>
        <v/>
      </c>
      <c r="DU20" s="122" t="str">
        <f>IF(Tbl.Kosten[[#This Row],[Anr.]]=DU$7,Tbl.Kosten[[#This Row],[Totaal kosten]],"")</f>
        <v/>
      </c>
      <c r="DV20" s="122" t="str">
        <f>IF(Tbl.Kosten[[#This Row],[Anr.]]=DV$7,Tbl.Kosten[[#This Row],[Totaal kosten]],"")</f>
        <v/>
      </c>
      <c r="DW20" s="122" t="str">
        <f>IF(Tbl.Kosten[[#This Row],[Anr.]]=DW$7,Tbl.Kosten[[#This Row],[Totaal kosten]],"")</f>
        <v/>
      </c>
      <c r="DX20" s="122" t="str">
        <f>IF(Tbl.Kosten[[#This Row],[Anr.]]=DX$7,Tbl.Kosten[[#This Row],[Totaal kosten]],"")</f>
        <v/>
      </c>
      <c r="DY20" s="122" t="str">
        <f>IF(Tbl.Kosten[[#This Row],[Anr.]]=DY$7,Tbl.Kosten[[#This Row],[Totaal kosten]],"")</f>
        <v/>
      </c>
      <c r="DZ20" s="122" t="str">
        <f>IF(Tbl.Kosten[[#This Row],[Anr.]]=DZ$7,Tbl.Kosten[[#This Row],[Totaal kosten]],"")</f>
        <v/>
      </c>
      <c r="EA20" s="122" t="str">
        <f>IF(Tbl.Kosten[[#This Row],[Anr.]]=EA$7,Tbl.Kosten[[#This Row],[Totaal kosten]],"")</f>
        <v/>
      </c>
      <c r="EB20" s="122" t="str">
        <f>IF(Tbl.Kosten[[#This Row],[Anr.]]=EB$7,Tbl.Kosten[[#This Row],[Totaal kosten]],"")</f>
        <v/>
      </c>
      <c r="EC20" s="122" t="str">
        <f>IF(Tbl.Kosten[[#This Row],[Anr.]]=EC$7,Tbl.Kosten[[#This Row],[Totaal kosten]],"")</f>
        <v/>
      </c>
      <c r="ED20" s="122" t="str">
        <f>IF(Tbl.Kosten[[#This Row],[Anr.]]=ED$7,Tbl.Kosten[[#This Row],[Totaal kosten]],"")</f>
        <v/>
      </c>
      <c r="EE20" s="122" t="str">
        <f>IF(Tbl.Kosten[[#This Row],[Anr.]]=EE$7,Tbl.Kosten[[#This Row],[Totaal kosten]],"")</f>
        <v/>
      </c>
      <c r="EF20" s="122" t="str">
        <f>IF(Tbl.Kosten[[#This Row],[Anr.]]=EF$7,Tbl.Kosten[[#This Row],[Totaal kosten]],"")</f>
        <v/>
      </c>
      <c r="EG20" s="122" t="str">
        <f>IF(Tbl.Kosten[[#This Row],[Anr.]]=EG$7,Tbl.Kosten[[#This Row],[Totaal kosten]],"")</f>
        <v/>
      </c>
      <c r="EH20" s="122" t="str">
        <f>IF(Tbl.Kosten[[#This Row],[Anr.]]=EH$7,Tbl.Kosten[[#This Row],[Totaal kosten]],"")</f>
        <v/>
      </c>
      <c r="EI20" s="122" t="str">
        <f>IF(Tbl.Kosten[[#This Row],[Anr.]]=EI$7,Tbl.Kosten[[#This Row],[Totaal kosten]],"")</f>
        <v/>
      </c>
      <c r="EJ20" s="122" t="str">
        <f>IF(Tbl.Kosten[[#This Row],[Anr.]]=EJ$7,Tbl.Kosten[[#This Row],[Totaal kosten]],"")</f>
        <v/>
      </c>
      <c r="EK20" s="122" t="str">
        <f>IF(Tbl.Kosten[[#This Row],[Anr.]]=EK$7,Tbl.Kosten[[#This Row],[Totaal kosten]],"")</f>
        <v/>
      </c>
      <c r="EL20" s="122" t="str">
        <f>IF(Tbl.Kosten[[#This Row],[Anr.]]=EL$7,Tbl.Kosten[[#This Row],[Totaal kosten]],"")</f>
        <v/>
      </c>
      <c r="EM20" s="122" t="str">
        <f>IF(Tbl.Kosten[[#This Row],[Anr.]]=EM$7,Tbl.Kosten[[#This Row],[Totaal kosten]],"")</f>
        <v/>
      </c>
      <c r="EN20" s="122" t="str">
        <f>IF(Tbl.Kosten[[#This Row],[Anr.]]=EN$7,Tbl.Kosten[[#This Row],[Totaal kosten]],"")</f>
        <v/>
      </c>
      <c r="EO20" s="122" t="str">
        <f>IF(Tbl.Kosten[[#This Row],[Anr.]]=EO$7,Tbl.Kosten[[#This Row],[Totaal kosten]],"")</f>
        <v/>
      </c>
      <c r="EP20" s="122" t="str">
        <f>IF(Tbl.Kosten[[#This Row],[Anr.]]=EP$7,Tbl.Kosten[[#This Row],[Totaal kosten]],"")</f>
        <v/>
      </c>
      <c r="EQ20" s="122" t="str">
        <f>IF(Tbl.Kosten[[#This Row],[Anr.]]=EQ$7,Tbl.Kosten[[#This Row],[Totaal kosten]],"")</f>
        <v/>
      </c>
    </row>
    <row r="21" spans="2:147" x14ac:dyDescent="0.35">
      <c r="B21" s="99"/>
      <c r="C21" s="68"/>
      <c r="D21" s="119"/>
      <c r="E21" s="100"/>
      <c r="F21" s="13">
        <f>_xlfn.XLOOKUP(Tbl.Kosten[[#This Row],[Medewerker e/o 
functie]],Tbl.Uurtarief[Medewerker en/of functie],Tbl.Uurtarief[Uurtarief],"",,)</f>
        <v>0</v>
      </c>
      <c r="G21" s="118">
        <f>PRODUCT(Tbl.Kosten[[#This Row],[Uren]],Tbl.Kosten[[#This Row],[Uurtarief]])</f>
        <v>0</v>
      </c>
      <c r="H21" s="100"/>
      <c r="I21" s="98"/>
      <c r="J21" s="97">
        <f>Tbl.Kosten[[#This Row],[Aantal]]*Tbl.Kosten[[#This Row],[Tarief]]</f>
        <v>0</v>
      </c>
      <c r="K21" s="118">
        <f>Tbl.Kosten[[#This Row],[Subtotaal andere kosten]]+Tbl.Kosten[[#This Row],[Subtotaal arbeidskosten]]</f>
        <v>0</v>
      </c>
      <c r="L21" s="190">
        <f>IF(Tbl.Kosten[[#This Row],[Subtotaal andere kosten]]&lt;&gt;0,"Andere kosten",(_xlfn.XLOOKUP(Tbl.Kosten[[#This Row],[Medewerker e/o 
functie]],Tbl.Uurtarief[Medewerker en/of functie],Tbl.Uurtarief[Kostensoort],"",,)))</f>
        <v>0</v>
      </c>
      <c r="M21" s="190" t="str">
        <f>IF(AND(Tbl.Kosten[[#This Row],[Subtotaal arbeidskosten]]&lt;&gt;0,Tbl.Kosten[[#This Row],[Subtotaal andere kosten]]&lt;&gt;0),"Begroot Arbeidskosten en Overige kosten op verschillende regels!","")</f>
        <v/>
      </c>
      <c r="N21" s="3" t="str">
        <f>_xlfn.XLOOKUP(Tbl.Kosten[[#This Row],[Activiteitencode]],Tbl.Activiteiten[Activiteitcode],Tbl.Activiteiten[Werkpakketcode],"",,)</f>
        <v/>
      </c>
      <c r="O21" s="9" t="str">
        <f>_xlfn.XLOOKUP(Tbl.Kosten[[#This Row],[Werkpakketcode]],Tbl.Werkpakketten[Werkpakketcode],Tbl.Werkpakketten[WPnr.],"",,)</f>
        <v/>
      </c>
      <c r="P21" s="9" t="str">
        <f>IF(Tbl.Kosten[[#This Row],[WPnr.]]=P$7,Tbl.Kosten[[#This Row],[Totaal kosten]],"")</f>
        <v/>
      </c>
      <c r="Q21" s="9" t="str">
        <f>IF(Tbl.Kosten[[#This Row],[WPnr.]]=Q$7,Tbl.Kosten[[#This Row],[Totaal kosten]],"")</f>
        <v/>
      </c>
      <c r="R21" s="9" t="str">
        <f>IF(Tbl.Kosten[[#This Row],[WPnr.]]=R$7,Tbl.Kosten[[#This Row],[Totaal kosten]],"")</f>
        <v/>
      </c>
      <c r="S21" s="9" t="str">
        <f>IF(Tbl.Kosten[[#This Row],[WPnr.]]=S$7,Tbl.Kosten[[#This Row],[Totaal kosten]],"")</f>
        <v/>
      </c>
      <c r="T21" s="9" t="str">
        <f>IF(Tbl.Kosten[[#This Row],[WPnr.]]=T$7,Tbl.Kosten[[#This Row],[Totaal kosten]],"")</f>
        <v/>
      </c>
      <c r="U21" s="9" t="str">
        <f>IF(Tbl.Kosten[[#This Row],[WPnr.]]=U$7,Tbl.Kosten[[#This Row],[Totaal kosten]],"")</f>
        <v/>
      </c>
      <c r="V21" s="9" t="str">
        <f>IF(Tbl.Kosten[[#This Row],[WPnr.]]=V$7,Tbl.Kosten[[#This Row],[Totaal kosten]],"")</f>
        <v/>
      </c>
      <c r="W21" s="9" t="str">
        <f>IF(Tbl.Kosten[[#This Row],[WPnr.]]=W$7,Tbl.Kosten[[#This Row],[Totaal kosten]],"")</f>
        <v/>
      </c>
      <c r="X21" s="9" t="str">
        <f>IF(Tbl.Kosten[[#This Row],[WPnr.]]=X$7,Tbl.Kosten[[#This Row],[Totaal kosten]],"")</f>
        <v/>
      </c>
      <c r="Y21" s="9" t="str">
        <f>IF(Tbl.Kosten[[#This Row],[WPnr.]]=Y$7,Tbl.Kosten[[#This Row],[Totaal kosten]],"")</f>
        <v/>
      </c>
      <c r="Z21" s="15" t="str">
        <f>IFERROR(VLOOKUP(Tbl.Kosten[[#This Row],[Kostensoort]],Tbl.Kostensoorten[],2,FALSE),"")</f>
        <v/>
      </c>
      <c r="AA21" s="15" t="str">
        <f>IF(Tbl.Kosten[[#This Row],[KSnr.]]=AA$7,Tbl.Kosten[[#This Row],[Totaal kosten]],"")</f>
        <v/>
      </c>
      <c r="AB21" s="15" t="str">
        <f>IF(Tbl.Kosten[[#This Row],[KSnr.]]=AB$7,Tbl.Kosten[[#This Row],[Totaal kosten]],"")</f>
        <v/>
      </c>
      <c r="AC21" s="15" t="str">
        <f>IF(Tbl.Kosten[[#This Row],[KSnr.]]=AC$7,Tbl.Kosten[[#This Row],[Totaal kosten]],"")</f>
        <v/>
      </c>
      <c r="AD21" s="15" t="str">
        <f>IF(Tbl.Kosten[[#This Row],[KSnr.]]=AD$7,Tbl.Kosten[[#This Row],[Totaal kosten]],"")</f>
        <v/>
      </c>
      <c r="AE21" s="15" t="str">
        <f>IF(Tbl.Kosten[[#This Row],[KSnr.]]=AE$7,Tbl.Kosten[[#This Row],[Totaal kosten]],"")</f>
        <v/>
      </c>
      <c r="AF21" s="15" t="str">
        <f>IF(Tbl.Kosten[[#This Row],[KSnr.]]=AF$7,Tbl.Kosten[[#This Row],[Totaal kosten]],"")</f>
        <v/>
      </c>
      <c r="AG21" s="15" t="str">
        <f>IF(Tbl.Kosten[[#This Row],[KSnr.]]=AG$7,Tbl.Kosten[[#This Row],[Totaal kosten]],"")</f>
        <v/>
      </c>
      <c r="AH21" s="15" t="str">
        <f>IF(Tbl.Kosten[[#This Row],[KSnr.]]=AH$7,Tbl.Kosten[[#This Row],[Totaal kosten]],"")</f>
        <v/>
      </c>
      <c r="AI21" s="15" t="str">
        <f>IF(Tbl.Kosten[[#This Row],[KSnr.]]=AI$7,Tbl.Kosten[[#This Row],[Totaal kosten]],"")</f>
        <v/>
      </c>
      <c r="AJ21" s="15" t="str">
        <f>IF(Tbl.Kosten[[#This Row],[KSnr.]]=AJ$7,Tbl.Kosten[[#This Row],[Totaal kosten]],"")</f>
        <v/>
      </c>
      <c r="AK21" s="15" t="str">
        <f>IF(Tbl.Kosten[[#This Row],[KSnr.]]=AK$7,Tbl.Kosten[[#This Row],[Totaal kosten]],"")</f>
        <v/>
      </c>
      <c r="AL21" s="15" t="str">
        <f>IF(Tbl.Kosten[[#This Row],[KSnr.]]=AL$7,Tbl.Kosten[[#This Row],[Totaal kosten]],"")</f>
        <v/>
      </c>
      <c r="AM21" s="15" t="str">
        <f>IF(Tbl.Kosten[[#This Row],[KSnr.]]=AM$7,Tbl.Kosten[[#This Row],[Totaal kosten]],"")</f>
        <v/>
      </c>
      <c r="AN21" s="15" t="str">
        <f>IF(Tbl.Kosten[[#This Row],[KSnr.]]=AN$7,Tbl.Kosten[[#This Row],[Totaal kosten]],"")</f>
        <v/>
      </c>
      <c r="AO21" s="15" t="str">
        <f>IF(Tbl.Kosten[[#This Row],[KSnr.]]=AO$7,Tbl.Kosten[[#This Row],[Totaal kosten]],"")</f>
        <v/>
      </c>
      <c r="AP21" s="15" t="str">
        <f>IF(Tbl.Kosten[[#This Row],[KSnr.]]=AP$7,Tbl.Kosten[[#This Row],[Totaal kosten]],"")</f>
        <v/>
      </c>
      <c r="AQ21" s="15" t="str">
        <f>IF(Tbl.Kosten[[#This Row],[KSnr.]]=AQ$7,Tbl.Kosten[[#This Row],[Totaal kosten]],"")</f>
        <v/>
      </c>
      <c r="AR21" s="15" t="str">
        <f>IF(Tbl.Kosten[[#This Row],[KSnr.]]=AR$7,Tbl.Kosten[[#This Row],[Totaal kosten]],"")</f>
        <v/>
      </c>
      <c r="AS21" s="15" t="str">
        <f>IF(Tbl.Kosten[[#This Row],[KSnr.]]=AS$7,Tbl.Kosten[[#This Row],[Totaal kosten]],"")</f>
        <v/>
      </c>
      <c r="AT21" s="15" t="str">
        <f>IF(Tbl.Kosten[[#This Row],[KSnr.]]=AT$7,Tbl.Kosten[[#This Row],[Totaal kosten]],"")</f>
        <v/>
      </c>
      <c r="AU21" s="122" t="str">
        <f>_xlfn.XLOOKUP(Tbl.Kosten[[#This Row],[Activiteitencode]],Tbl.Activiteiten[Activiteitcode],Tbl.Activiteiten[Anr.],"",,)</f>
        <v/>
      </c>
      <c r="AV21" s="122" t="str">
        <f>IF(Tbl.Kosten[[#This Row],[Anr.]]=AV$7,Tbl.Kosten[[#This Row],[Totaal kosten]],"")</f>
        <v/>
      </c>
      <c r="AW21" s="122" t="str">
        <f>IF(Tbl.Kosten[[#This Row],[Anr.]]=AW$7,Tbl.Kosten[[#This Row],[Totaal kosten]],"")</f>
        <v/>
      </c>
      <c r="AX21" s="122" t="str">
        <f>IF(Tbl.Kosten[[#This Row],[Anr.]]=AX$7,Tbl.Kosten[[#This Row],[Totaal kosten]],"")</f>
        <v/>
      </c>
      <c r="AY21" s="122" t="str">
        <f>IF(Tbl.Kosten[[#This Row],[Anr.]]=AY$7,Tbl.Kosten[[#This Row],[Totaal kosten]],"")</f>
        <v/>
      </c>
      <c r="AZ21" s="122" t="str">
        <f>IF(Tbl.Kosten[[#This Row],[Anr.]]=AZ$7,Tbl.Kosten[[#This Row],[Totaal kosten]],"")</f>
        <v/>
      </c>
      <c r="BA21" s="122" t="str">
        <f>IF(Tbl.Kosten[[#This Row],[Anr.]]=BA$7,Tbl.Kosten[[#This Row],[Totaal kosten]],"")</f>
        <v/>
      </c>
      <c r="BB21" s="122" t="str">
        <f>IF(Tbl.Kosten[[#This Row],[Anr.]]=BB$7,Tbl.Kosten[[#This Row],[Totaal kosten]],"")</f>
        <v/>
      </c>
      <c r="BC21" s="122" t="str">
        <f>IF(Tbl.Kosten[[#This Row],[Anr.]]=BC$7,Tbl.Kosten[[#This Row],[Totaal kosten]],"")</f>
        <v/>
      </c>
      <c r="BD21" s="122" t="str">
        <f>IF(Tbl.Kosten[[#This Row],[Anr.]]=BD$7,Tbl.Kosten[[#This Row],[Totaal kosten]],"")</f>
        <v/>
      </c>
      <c r="BE21" s="122" t="str">
        <f>IF(Tbl.Kosten[[#This Row],[Anr.]]=BE$7,Tbl.Kosten[[#This Row],[Totaal kosten]],"")</f>
        <v/>
      </c>
      <c r="BF21" s="122" t="str">
        <f>IF(Tbl.Kosten[[#This Row],[Anr.]]=BF$7,Tbl.Kosten[[#This Row],[Totaal kosten]],"")</f>
        <v/>
      </c>
      <c r="BG21" s="122" t="str">
        <f>IF(Tbl.Kosten[[#This Row],[Anr.]]=BG$7,Tbl.Kosten[[#This Row],[Totaal kosten]],"")</f>
        <v/>
      </c>
      <c r="BH21" s="122" t="str">
        <f>IF(Tbl.Kosten[[#This Row],[Anr.]]=BH$7,Tbl.Kosten[[#This Row],[Totaal kosten]],"")</f>
        <v/>
      </c>
      <c r="BI21" s="122" t="str">
        <f>IF(Tbl.Kosten[[#This Row],[Anr.]]=BI$7,Tbl.Kosten[[#This Row],[Totaal kosten]],"")</f>
        <v/>
      </c>
      <c r="BJ21" s="122" t="str">
        <f>IF(Tbl.Kosten[[#This Row],[Anr.]]=BJ$7,Tbl.Kosten[[#This Row],[Totaal kosten]],"")</f>
        <v/>
      </c>
      <c r="BK21" s="122" t="str">
        <f>IF(Tbl.Kosten[[#This Row],[Anr.]]=BK$7,Tbl.Kosten[[#This Row],[Totaal kosten]],"")</f>
        <v/>
      </c>
      <c r="BL21" s="122" t="str">
        <f>IF(Tbl.Kosten[[#This Row],[Anr.]]=BL$7,Tbl.Kosten[[#This Row],[Totaal kosten]],"")</f>
        <v/>
      </c>
      <c r="BM21" s="122" t="str">
        <f>IF(Tbl.Kosten[[#This Row],[Anr.]]=BM$7,Tbl.Kosten[[#This Row],[Totaal kosten]],"")</f>
        <v/>
      </c>
      <c r="BN21" s="122" t="str">
        <f>IF(Tbl.Kosten[[#This Row],[Anr.]]=BN$7,Tbl.Kosten[[#This Row],[Totaal kosten]],"")</f>
        <v/>
      </c>
      <c r="BO21" s="122" t="str">
        <f>IF(Tbl.Kosten[[#This Row],[Anr.]]=BO$7,Tbl.Kosten[[#This Row],[Totaal kosten]],"")</f>
        <v/>
      </c>
      <c r="BP21" s="122" t="str">
        <f>IF(Tbl.Kosten[[#This Row],[Anr.]]=BP$7,Tbl.Kosten[[#This Row],[Totaal kosten]],"")</f>
        <v/>
      </c>
      <c r="BQ21" s="122" t="str">
        <f>IF(Tbl.Kosten[[#This Row],[Anr.]]=BQ$7,Tbl.Kosten[[#This Row],[Totaal kosten]],"")</f>
        <v/>
      </c>
      <c r="BR21" s="122" t="str">
        <f>IF(Tbl.Kosten[[#This Row],[Anr.]]=BR$7,Tbl.Kosten[[#This Row],[Totaal kosten]],"")</f>
        <v/>
      </c>
      <c r="BS21" s="122" t="str">
        <f>IF(Tbl.Kosten[[#This Row],[Anr.]]=BS$7,Tbl.Kosten[[#This Row],[Totaal kosten]],"")</f>
        <v/>
      </c>
      <c r="BT21" s="122" t="str">
        <f>IF(Tbl.Kosten[[#This Row],[Anr.]]=BT$7,Tbl.Kosten[[#This Row],[Totaal kosten]],"")</f>
        <v/>
      </c>
      <c r="BU21" s="122" t="str">
        <f>IF(Tbl.Kosten[[#This Row],[Anr.]]=BU$7,Tbl.Kosten[[#This Row],[Totaal kosten]],"")</f>
        <v/>
      </c>
      <c r="BV21" s="122" t="str">
        <f>IF(Tbl.Kosten[[#This Row],[Anr.]]=BV$7,Tbl.Kosten[[#This Row],[Totaal kosten]],"")</f>
        <v/>
      </c>
      <c r="BW21" s="122" t="str">
        <f>IF(Tbl.Kosten[[#This Row],[Anr.]]=BW$7,Tbl.Kosten[[#This Row],[Totaal kosten]],"")</f>
        <v/>
      </c>
      <c r="BX21" s="122" t="str">
        <f>IF(Tbl.Kosten[[#This Row],[Anr.]]=BX$7,Tbl.Kosten[[#This Row],[Totaal kosten]],"")</f>
        <v/>
      </c>
      <c r="BY21" s="122" t="str">
        <f>IF(Tbl.Kosten[[#This Row],[Anr.]]=BY$7,Tbl.Kosten[[#This Row],[Totaal kosten]],"")</f>
        <v/>
      </c>
      <c r="BZ21" s="122" t="str">
        <f>IF(Tbl.Kosten[[#This Row],[Anr.]]=BZ$7,Tbl.Kosten[[#This Row],[Totaal kosten]],"")</f>
        <v/>
      </c>
      <c r="CA21" s="122" t="str">
        <f>IF(Tbl.Kosten[[#This Row],[Anr.]]=CA$7,Tbl.Kosten[[#This Row],[Totaal kosten]],"")</f>
        <v/>
      </c>
      <c r="CB21" s="122" t="str">
        <f>IF(Tbl.Kosten[[#This Row],[Anr.]]=CB$7,Tbl.Kosten[[#This Row],[Totaal kosten]],"")</f>
        <v/>
      </c>
      <c r="CC21" s="122" t="str">
        <f>IF(Tbl.Kosten[[#This Row],[Anr.]]=CC$7,Tbl.Kosten[[#This Row],[Totaal kosten]],"")</f>
        <v/>
      </c>
      <c r="CD21" s="122" t="str">
        <f>IF(Tbl.Kosten[[#This Row],[Anr.]]=CD$7,Tbl.Kosten[[#This Row],[Totaal kosten]],"")</f>
        <v/>
      </c>
      <c r="CE21" s="122" t="str">
        <f>IF(Tbl.Kosten[[#This Row],[Anr.]]=CE$7,Tbl.Kosten[[#This Row],[Totaal kosten]],"")</f>
        <v/>
      </c>
      <c r="CF21" s="122" t="str">
        <f>IF(Tbl.Kosten[[#This Row],[Anr.]]=CF$7,Tbl.Kosten[[#This Row],[Totaal kosten]],"")</f>
        <v/>
      </c>
      <c r="CG21" s="122" t="str">
        <f>IF(Tbl.Kosten[[#This Row],[Anr.]]=CG$7,Tbl.Kosten[[#This Row],[Totaal kosten]],"")</f>
        <v/>
      </c>
      <c r="CH21" s="122" t="str">
        <f>IF(Tbl.Kosten[[#This Row],[Anr.]]=CH$7,Tbl.Kosten[[#This Row],[Totaal kosten]],"")</f>
        <v/>
      </c>
      <c r="CI21" s="122" t="str">
        <f>IF(Tbl.Kosten[[#This Row],[Anr.]]=CI$7,Tbl.Kosten[[#This Row],[Totaal kosten]],"")</f>
        <v/>
      </c>
      <c r="CJ21" s="122" t="str">
        <f>IF(Tbl.Kosten[[#This Row],[Anr.]]=CJ$7,Tbl.Kosten[[#This Row],[Totaal kosten]],"")</f>
        <v/>
      </c>
      <c r="CK21" s="122" t="str">
        <f>IF(Tbl.Kosten[[#This Row],[Anr.]]=CK$7,Tbl.Kosten[[#This Row],[Totaal kosten]],"")</f>
        <v/>
      </c>
      <c r="CL21" s="122" t="str">
        <f>IF(Tbl.Kosten[[#This Row],[Anr.]]=CL$7,Tbl.Kosten[[#This Row],[Totaal kosten]],"")</f>
        <v/>
      </c>
      <c r="CM21" s="122" t="str">
        <f>IF(Tbl.Kosten[[#This Row],[Anr.]]=CM$7,Tbl.Kosten[[#This Row],[Totaal kosten]],"")</f>
        <v/>
      </c>
      <c r="CN21" s="122" t="str">
        <f>IF(Tbl.Kosten[[#This Row],[Anr.]]=CN$7,Tbl.Kosten[[#This Row],[Totaal kosten]],"")</f>
        <v/>
      </c>
      <c r="CO21" s="122" t="str">
        <f>IF(Tbl.Kosten[[#This Row],[Anr.]]=CO$7,Tbl.Kosten[[#This Row],[Totaal kosten]],"")</f>
        <v/>
      </c>
      <c r="CP21" s="122" t="str">
        <f>IF(Tbl.Kosten[[#This Row],[Anr.]]=CP$7,Tbl.Kosten[[#This Row],[Totaal kosten]],"")</f>
        <v/>
      </c>
      <c r="CQ21" s="122" t="str">
        <f>IF(Tbl.Kosten[[#This Row],[Anr.]]=CQ$7,Tbl.Kosten[[#This Row],[Totaal kosten]],"")</f>
        <v/>
      </c>
      <c r="CR21" s="122" t="str">
        <f>IF(Tbl.Kosten[[#This Row],[Anr.]]=CR$7,Tbl.Kosten[[#This Row],[Totaal kosten]],"")</f>
        <v/>
      </c>
      <c r="CS21" s="122" t="str">
        <f>IF(Tbl.Kosten[[#This Row],[Anr.]]=CS$7,Tbl.Kosten[[#This Row],[Totaal kosten]],"")</f>
        <v/>
      </c>
      <c r="CT21" s="122" t="str">
        <f>IF(Tbl.Kosten[[#This Row],[Anr.]]=CT$7,Tbl.Kosten[[#This Row],[Totaal kosten]],"")</f>
        <v/>
      </c>
      <c r="CU21" s="122" t="str">
        <f>IF(Tbl.Kosten[[#This Row],[Anr.]]=CU$7,Tbl.Kosten[[#This Row],[Totaal kosten]],"")</f>
        <v/>
      </c>
      <c r="CV21" s="122" t="str">
        <f>IF(Tbl.Kosten[[#This Row],[Anr.]]=CV$7,Tbl.Kosten[[#This Row],[Totaal kosten]],"")</f>
        <v/>
      </c>
      <c r="CW21" s="122" t="str">
        <f>IF(Tbl.Kosten[[#This Row],[Anr.]]=CW$7,Tbl.Kosten[[#This Row],[Totaal kosten]],"")</f>
        <v/>
      </c>
      <c r="CX21" s="122" t="str">
        <f>IF(Tbl.Kosten[[#This Row],[Anr.]]=CX$7,Tbl.Kosten[[#This Row],[Totaal kosten]],"")</f>
        <v/>
      </c>
      <c r="CY21" s="122" t="str">
        <f>IF(Tbl.Kosten[[#This Row],[Anr.]]=CY$7,Tbl.Kosten[[#This Row],[Totaal kosten]],"")</f>
        <v/>
      </c>
      <c r="CZ21" s="122" t="str">
        <f>IF(Tbl.Kosten[[#This Row],[Anr.]]=CZ$7,Tbl.Kosten[[#This Row],[Totaal kosten]],"")</f>
        <v/>
      </c>
      <c r="DA21" s="122" t="str">
        <f>IF(Tbl.Kosten[[#This Row],[Anr.]]=DA$7,Tbl.Kosten[[#This Row],[Totaal kosten]],"")</f>
        <v/>
      </c>
      <c r="DB21" s="122" t="str">
        <f>IF(Tbl.Kosten[[#This Row],[Anr.]]=DB$7,Tbl.Kosten[[#This Row],[Totaal kosten]],"")</f>
        <v/>
      </c>
      <c r="DC21" s="122" t="str">
        <f>IF(Tbl.Kosten[[#This Row],[Anr.]]=DC$7,Tbl.Kosten[[#This Row],[Totaal kosten]],"")</f>
        <v/>
      </c>
      <c r="DD21" s="122" t="str">
        <f>IF(Tbl.Kosten[[#This Row],[Anr.]]=DD$7,Tbl.Kosten[[#This Row],[Totaal kosten]],"")</f>
        <v/>
      </c>
      <c r="DE21" s="122" t="str">
        <f>IF(Tbl.Kosten[[#This Row],[Anr.]]=DE$7,Tbl.Kosten[[#This Row],[Totaal kosten]],"")</f>
        <v/>
      </c>
      <c r="DF21" s="122" t="str">
        <f>IF(Tbl.Kosten[[#This Row],[Anr.]]=DF$7,Tbl.Kosten[[#This Row],[Totaal kosten]],"")</f>
        <v/>
      </c>
      <c r="DG21" s="122" t="str">
        <f>IF(Tbl.Kosten[[#This Row],[Anr.]]=DG$7,Tbl.Kosten[[#This Row],[Totaal kosten]],"")</f>
        <v/>
      </c>
      <c r="DH21" s="122" t="str">
        <f>IF(Tbl.Kosten[[#This Row],[Anr.]]=DH$7,Tbl.Kosten[[#This Row],[Totaal kosten]],"")</f>
        <v/>
      </c>
      <c r="DI21" s="122" t="str">
        <f>IF(Tbl.Kosten[[#This Row],[Anr.]]=DI$7,Tbl.Kosten[[#This Row],[Totaal kosten]],"")</f>
        <v/>
      </c>
      <c r="DJ21" s="122" t="str">
        <f>IF(Tbl.Kosten[[#This Row],[Anr.]]=DJ$7,Tbl.Kosten[[#This Row],[Totaal kosten]],"")</f>
        <v/>
      </c>
      <c r="DK21" s="122" t="str">
        <f>IF(Tbl.Kosten[[#This Row],[Anr.]]=DK$7,Tbl.Kosten[[#This Row],[Totaal kosten]],"")</f>
        <v/>
      </c>
      <c r="DL21" s="122" t="str">
        <f>IF(Tbl.Kosten[[#This Row],[Anr.]]=DL$7,Tbl.Kosten[[#This Row],[Totaal kosten]],"")</f>
        <v/>
      </c>
      <c r="DM21" s="122" t="str">
        <f>IF(Tbl.Kosten[[#This Row],[Anr.]]=DM$7,Tbl.Kosten[[#This Row],[Totaal kosten]],"")</f>
        <v/>
      </c>
      <c r="DN21" s="122" t="str">
        <f>IF(Tbl.Kosten[[#This Row],[Anr.]]=DN$7,Tbl.Kosten[[#This Row],[Totaal kosten]],"")</f>
        <v/>
      </c>
      <c r="DO21" s="122" t="str">
        <f>IF(Tbl.Kosten[[#This Row],[Anr.]]=DO$7,Tbl.Kosten[[#This Row],[Totaal kosten]],"")</f>
        <v/>
      </c>
      <c r="DP21" s="122" t="str">
        <f>IF(Tbl.Kosten[[#This Row],[Anr.]]=DP$7,Tbl.Kosten[[#This Row],[Totaal kosten]],"")</f>
        <v/>
      </c>
      <c r="DQ21" s="122" t="str">
        <f>IF(Tbl.Kosten[[#This Row],[Anr.]]=DQ$7,Tbl.Kosten[[#This Row],[Totaal kosten]],"")</f>
        <v/>
      </c>
      <c r="DR21" s="122" t="str">
        <f>IF(Tbl.Kosten[[#This Row],[Anr.]]=DR$7,Tbl.Kosten[[#This Row],[Totaal kosten]],"")</f>
        <v/>
      </c>
      <c r="DS21" s="122" t="str">
        <f>IF(Tbl.Kosten[[#This Row],[Anr.]]=DS$7,Tbl.Kosten[[#This Row],[Totaal kosten]],"")</f>
        <v/>
      </c>
      <c r="DT21" s="122" t="str">
        <f>IF(Tbl.Kosten[[#This Row],[Anr.]]=DT$7,Tbl.Kosten[[#This Row],[Totaal kosten]],"")</f>
        <v/>
      </c>
      <c r="DU21" s="122" t="str">
        <f>IF(Tbl.Kosten[[#This Row],[Anr.]]=DU$7,Tbl.Kosten[[#This Row],[Totaal kosten]],"")</f>
        <v/>
      </c>
      <c r="DV21" s="122" t="str">
        <f>IF(Tbl.Kosten[[#This Row],[Anr.]]=DV$7,Tbl.Kosten[[#This Row],[Totaal kosten]],"")</f>
        <v/>
      </c>
      <c r="DW21" s="122" t="str">
        <f>IF(Tbl.Kosten[[#This Row],[Anr.]]=DW$7,Tbl.Kosten[[#This Row],[Totaal kosten]],"")</f>
        <v/>
      </c>
      <c r="DX21" s="122" t="str">
        <f>IF(Tbl.Kosten[[#This Row],[Anr.]]=DX$7,Tbl.Kosten[[#This Row],[Totaal kosten]],"")</f>
        <v/>
      </c>
      <c r="DY21" s="122" t="str">
        <f>IF(Tbl.Kosten[[#This Row],[Anr.]]=DY$7,Tbl.Kosten[[#This Row],[Totaal kosten]],"")</f>
        <v/>
      </c>
      <c r="DZ21" s="122" t="str">
        <f>IF(Tbl.Kosten[[#This Row],[Anr.]]=DZ$7,Tbl.Kosten[[#This Row],[Totaal kosten]],"")</f>
        <v/>
      </c>
      <c r="EA21" s="122" t="str">
        <f>IF(Tbl.Kosten[[#This Row],[Anr.]]=EA$7,Tbl.Kosten[[#This Row],[Totaal kosten]],"")</f>
        <v/>
      </c>
      <c r="EB21" s="122" t="str">
        <f>IF(Tbl.Kosten[[#This Row],[Anr.]]=EB$7,Tbl.Kosten[[#This Row],[Totaal kosten]],"")</f>
        <v/>
      </c>
      <c r="EC21" s="122" t="str">
        <f>IF(Tbl.Kosten[[#This Row],[Anr.]]=EC$7,Tbl.Kosten[[#This Row],[Totaal kosten]],"")</f>
        <v/>
      </c>
      <c r="ED21" s="122" t="str">
        <f>IF(Tbl.Kosten[[#This Row],[Anr.]]=ED$7,Tbl.Kosten[[#This Row],[Totaal kosten]],"")</f>
        <v/>
      </c>
      <c r="EE21" s="122" t="str">
        <f>IF(Tbl.Kosten[[#This Row],[Anr.]]=EE$7,Tbl.Kosten[[#This Row],[Totaal kosten]],"")</f>
        <v/>
      </c>
      <c r="EF21" s="122" t="str">
        <f>IF(Tbl.Kosten[[#This Row],[Anr.]]=EF$7,Tbl.Kosten[[#This Row],[Totaal kosten]],"")</f>
        <v/>
      </c>
      <c r="EG21" s="122" t="str">
        <f>IF(Tbl.Kosten[[#This Row],[Anr.]]=EG$7,Tbl.Kosten[[#This Row],[Totaal kosten]],"")</f>
        <v/>
      </c>
      <c r="EH21" s="122" t="str">
        <f>IF(Tbl.Kosten[[#This Row],[Anr.]]=EH$7,Tbl.Kosten[[#This Row],[Totaal kosten]],"")</f>
        <v/>
      </c>
      <c r="EI21" s="122" t="str">
        <f>IF(Tbl.Kosten[[#This Row],[Anr.]]=EI$7,Tbl.Kosten[[#This Row],[Totaal kosten]],"")</f>
        <v/>
      </c>
      <c r="EJ21" s="122" t="str">
        <f>IF(Tbl.Kosten[[#This Row],[Anr.]]=EJ$7,Tbl.Kosten[[#This Row],[Totaal kosten]],"")</f>
        <v/>
      </c>
      <c r="EK21" s="122" t="str">
        <f>IF(Tbl.Kosten[[#This Row],[Anr.]]=EK$7,Tbl.Kosten[[#This Row],[Totaal kosten]],"")</f>
        <v/>
      </c>
      <c r="EL21" s="122" t="str">
        <f>IF(Tbl.Kosten[[#This Row],[Anr.]]=EL$7,Tbl.Kosten[[#This Row],[Totaal kosten]],"")</f>
        <v/>
      </c>
      <c r="EM21" s="122" t="str">
        <f>IF(Tbl.Kosten[[#This Row],[Anr.]]=EM$7,Tbl.Kosten[[#This Row],[Totaal kosten]],"")</f>
        <v/>
      </c>
      <c r="EN21" s="122" t="str">
        <f>IF(Tbl.Kosten[[#This Row],[Anr.]]=EN$7,Tbl.Kosten[[#This Row],[Totaal kosten]],"")</f>
        <v/>
      </c>
      <c r="EO21" s="122" t="str">
        <f>IF(Tbl.Kosten[[#This Row],[Anr.]]=EO$7,Tbl.Kosten[[#This Row],[Totaal kosten]],"")</f>
        <v/>
      </c>
      <c r="EP21" s="122" t="str">
        <f>IF(Tbl.Kosten[[#This Row],[Anr.]]=EP$7,Tbl.Kosten[[#This Row],[Totaal kosten]],"")</f>
        <v/>
      </c>
      <c r="EQ21" s="122" t="str">
        <f>IF(Tbl.Kosten[[#This Row],[Anr.]]=EQ$7,Tbl.Kosten[[#This Row],[Totaal kosten]],"")</f>
        <v/>
      </c>
    </row>
    <row r="22" spans="2:147" x14ac:dyDescent="0.35">
      <c r="B22" s="99"/>
      <c r="C22" s="68"/>
      <c r="D22" s="119"/>
      <c r="E22" s="100"/>
      <c r="F22" s="13">
        <f>_xlfn.XLOOKUP(Tbl.Kosten[[#This Row],[Medewerker e/o 
functie]],Tbl.Uurtarief[Medewerker en/of functie],Tbl.Uurtarief[Uurtarief],"",,)</f>
        <v>0</v>
      </c>
      <c r="G22" s="118">
        <f>PRODUCT(Tbl.Kosten[[#This Row],[Uren]],Tbl.Kosten[[#This Row],[Uurtarief]])</f>
        <v>0</v>
      </c>
      <c r="H22" s="100"/>
      <c r="I22" s="98"/>
      <c r="J22" s="97">
        <f>Tbl.Kosten[[#This Row],[Aantal]]*Tbl.Kosten[[#This Row],[Tarief]]</f>
        <v>0</v>
      </c>
      <c r="K22" s="118">
        <f>Tbl.Kosten[[#This Row],[Subtotaal andere kosten]]+Tbl.Kosten[[#This Row],[Subtotaal arbeidskosten]]</f>
        <v>0</v>
      </c>
      <c r="L22" s="190">
        <f>IF(Tbl.Kosten[[#This Row],[Subtotaal andere kosten]]&lt;&gt;0,"Andere kosten",(_xlfn.XLOOKUP(Tbl.Kosten[[#This Row],[Medewerker e/o 
functie]],Tbl.Uurtarief[Medewerker en/of functie],Tbl.Uurtarief[Kostensoort],"",,)))</f>
        <v>0</v>
      </c>
      <c r="M22" s="190" t="str">
        <f>IF(AND(Tbl.Kosten[[#This Row],[Subtotaal arbeidskosten]]&lt;&gt;0,Tbl.Kosten[[#This Row],[Subtotaal andere kosten]]&lt;&gt;0),"Begroot Arbeidskosten en Overige kosten op verschillende regels!","")</f>
        <v/>
      </c>
      <c r="N22" s="3" t="str">
        <f>_xlfn.XLOOKUP(Tbl.Kosten[[#This Row],[Activiteitencode]],Tbl.Activiteiten[Activiteitcode],Tbl.Activiteiten[Werkpakketcode],"",,)</f>
        <v/>
      </c>
      <c r="O22" s="9" t="str">
        <f>_xlfn.XLOOKUP(Tbl.Kosten[[#This Row],[Werkpakketcode]],Tbl.Werkpakketten[Werkpakketcode],Tbl.Werkpakketten[WPnr.],"",,)</f>
        <v/>
      </c>
      <c r="P22" s="9" t="str">
        <f>IF(Tbl.Kosten[[#This Row],[WPnr.]]=P$7,Tbl.Kosten[[#This Row],[Totaal kosten]],"")</f>
        <v/>
      </c>
      <c r="Q22" s="9" t="str">
        <f>IF(Tbl.Kosten[[#This Row],[WPnr.]]=Q$7,Tbl.Kosten[[#This Row],[Totaal kosten]],"")</f>
        <v/>
      </c>
      <c r="R22" s="9" t="str">
        <f>IF(Tbl.Kosten[[#This Row],[WPnr.]]=R$7,Tbl.Kosten[[#This Row],[Totaal kosten]],"")</f>
        <v/>
      </c>
      <c r="S22" s="9" t="str">
        <f>IF(Tbl.Kosten[[#This Row],[WPnr.]]=S$7,Tbl.Kosten[[#This Row],[Totaal kosten]],"")</f>
        <v/>
      </c>
      <c r="T22" s="9" t="str">
        <f>IF(Tbl.Kosten[[#This Row],[WPnr.]]=T$7,Tbl.Kosten[[#This Row],[Totaal kosten]],"")</f>
        <v/>
      </c>
      <c r="U22" s="9" t="str">
        <f>IF(Tbl.Kosten[[#This Row],[WPnr.]]=U$7,Tbl.Kosten[[#This Row],[Totaal kosten]],"")</f>
        <v/>
      </c>
      <c r="V22" s="9" t="str">
        <f>IF(Tbl.Kosten[[#This Row],[WPnr.]]=V$7,Tbl.Kosten[[#This Row],[Totaal kosten]],"")</f>
        <v/>
      </c>
      <c r="W22" s="9" t="str">
        <f>IF(Tbl.Kosten[[#This Row],[WPnr.]]=W$7,Tbl.Kosten[[#This Row],[Totaal kosten]],"")</f>
        <v/>
      </c>
      <c r="X22" s="9" t="str">
        <f>IF(Tbl.Kosten[[#This Row],[WPnr.]]=X$7,Tbl.Kosten[[#This Row],[Totaal kosten]],"")</f>
        <v/>
      </c>
      <c r="Y22" s="9" t="str">
        <f>IF(Tbl.Kosten[[#This Row],[WPnr.]]=Y$7,Tbl.Kosten[[#This Row],[Totaal kosten]],"")</f>
        <v/>
      </c>
      <c r="Z22" s="15" t="str">
        <f>IFERROR(VLOOKUP(Tbl.Kosten[[#This Row],[Kostensoort]],Tbl.Kostensoorten[],2,FALSE),"")</f>
        <v/>
      </c>
      <c r="AA22" s="15" t="str">
        <f>IF(Tbl.Kosten[[#This Row],[KSnr.]]=AA$7,Tbl.Kosten[[#This Row],[Totaal kosten]],"")</f>
        <v/>
      </c>
      <c r="AB22" s="15" t="str">
        <f>IF(Tbl.Kosten[[#This Row],[KSnr.]]=AB$7,Tbl.Kosten[[#This Row],[Totaal kosten]],"")</f>
        <v/>
      </c>
      <c r="AC22" s="15" t="str">
        <f>IF(Tbl.Kosten[[#This Row],[KSnr.]]=AC$7,Tbl.Kosten[[#This Row],[Totaal kosten]],"")</f>
        <v/>
      </c>
      <c r="AD22" s="15" t="str">
        <f>IF(Tbl.Kosten[[#This Row],[KSnr.]]=AD$7,Tbl.Kosten[[#This Row],[Totaal kosten]],"")</f>
        <v/>
      </c>
      <c r="AE22" s="15" t="str">
        <f>IF(Tbl.Kosten[[#This Row],[KSnr.]]=AE$7,Tbl.Kosten[[#This Row],[Totaal kosten]],"")</f>
        <v/>
      </c>
      <c r="AF22" s="15" t="str">
        <f>IF(Tbl.Kosten[[#This Row],[KSnr.]]=AF$7,Tbl.Kosten[[#This Row],[Totaal kosten]],"")</f>
        <v/>
      </c>
      <c r="AG22" s="15" t="str">
        <f>IF(Tbl.Kosten[[#This Row],[KSnr.]]=AG$7,Tbl.Kosten[[#This Row],[Totaal kosten]],"")</f>
        <v/>
      </c>
      <c r="AH22" s="15" t="str">
        <f>IF(Tbl.Kosten[[#This Row],[KSnr.]]=AH$7,Tbl.Kosten[[#This Row],[Totaal kosten]],"")</f>
        <v/>
      </c>
      <c r="AI22" s="15" t="str">
        <f>IF(Tbl.Kosten[[#This Row],[KSnr.]]=AI$7,Tbl.Kosten[[#This Row],[Totaal kosten]],"")</f>
        <v/>
      </c>
      <c r="AJ22" s="15" t="str">
        <f>IF(Tbl.Kosten[[#This Row],[KSnr.]]=AJ$7,Tbl.Kosten[[#This Row],[Totaal kosten]],"")</f>
        <v/>
      </c>
      <c r="AK22" s="15" t="str">
        <f>IF(Tbl.Kosten[[#This Row],[KSnr.]]=AK$7,Tbl.Kosten[[#This Row],[Totaal kosten]],"")</f>
        <v/>
      </c>
      <c r="AL22" s="15" t="str">
        <f>IF(Tbl.Kosten[[#This Row],[KSnr.]]=AL$7,Tbl.Kosten[[#This Row],[Totaal kosten]],"")</f>
        <v/>
      </c>
      <c r="AM22" s="15" t="str">
        <f>IF(Tbl.Kosten[[#This Row],[KSnr.]]=AM$7,Tbl.Kosten[[#This Row],[Totaal kosten]],"")</f>
        <v/>
      </c>
      <c r="AN22" s="15" t="str">
        <f>IF(Tbl.Kosten[[#This Row],[KSnr.]]=AN$7,Tbl.Kosten[[#This Row],[Totaal kosten]],"")</f>
        <v/>
      </c>
      <c r="AO22" s="15" t="str">
        <f>IF(Tbl.Kosten[[#This Row],[KSnr.]]=AO$7,Tbl.Kosten[[#This Row],[Totaal kosten]],"")</f>
        <v/>
      </c>
      <c r="AP22" s="15" t="str">
        <f>IF(Tbl.Kosten[[#This Row],[KSnr.]]=AP$7,Tbl.Kosten[[#This Row],[Totaal kosten]],"")</f>
        <v/>
      </c>
      <c r="AQ22" s="15" t="str">
        <f>IF(Tbl.Kosten[[#This Row],[KSnr.]]=AQ$7,Tbl.Kosten[[#This Row],[Totaal kosten]],"")</f>
        <v/>
      </c>
      <c r="AR22" s="15" t="str">
        <f>IF(Tbl.Kosten[[#This Row],[KSnr.]]=AR$7,Tbl.Kosten[[#This Row],[Totaal kosten]],"")</f>
        <v/>
      </c>
      <c r="AS22" s="15" t="str">
        <f>IF(Tbl.Kosten[[#This Row],[KSnr.]]=AS$7,Tbl.Kosten[[#This Row],[Totaal kosten]],"")</f>
        <v/>
      </c>
      <c r="AT22" s="15" t="str">
        <f>IF(Tbl.Kosten[[#This Row],[KSnr.]]=AT$7,Tbl.Kosten[[#This Row],[Totaal kosten]],"")</f>
        <v/>
      </c>
      <c r="AU22" s="122" t="str">
        <f>_xlfn.XLOOKUP(Tbl.Kosten[[#This Row],[Activiteitencode]],Tbl.Activiteiten[Activiteitcode],Tbl.Activiteiten[Anr.],"",,)</f>
        <v/>
      </c>
      <c r="AV22" s="122" t="str">
        <f>IF(Tbl.Kosten[[#This Row],[Anr.]]=AV$7,Tbl.Kosten[[#This Row],[Totaal kosten]],"")</f>
        <v/>
      </c>
      <c r="AW22" s="122" t="str">
        <f>IF(Tbl.Kosten[[#This Row],[Anr.]]=AW$7,Tbl.Kosten[[#This Row],[Totaal kosten]],"")</f>
        <v/>
      </c>
      <c r="AX22" s="122" t="str">
        <f>IF(Tbl.Kosten[[#This Row],[Anr.]]=AX$7,Tbl.Kosten[[#This Row],[Totaal kosten]],"")</f>
        <v/>
      </c>
      <c r="AY22" s="122" t="str">
        <f>IF(Tbl.Kosten[[#This Row],[Anr.]]=AY$7,Tbl.Kosten[[#This Row],[Totaal kosten]],"")</f>
        <v/>
      </c>
      <c r="AZ22" s="122" t="str">
        <f>IF(Tbl.Kosten[[#This Row],[Anr.]]=AZ$7,Tbl.Kosten[[#This Row],[Totaal kosten]],"")</f>
        <v/>
      </c>
      <c r="BA22" s="122" t="str">
        <f>IF(Tbl.Kosten[[#This Row],[Anr.]]=BA$7,Tbl.Kosten[[#This Row],[Totaal kosten]],"")</f>
        <v/>
      </c>
      <c r="BB22" s="122" t="str">
        <f>IF(Tbl.Kosten[[#This Row],[Anr.]]=BB$7,Tbl.Kosten[[#This Row],[Totaal kosten]],"")</f>
        <v/>
      </c>
      <c r="BC22" s="122" t="str">
        <f>IF(Tbl.Kosten[[#This Row],[Anr.]]=BC$7,Tbl.Kosten[[#This Row],[Totaal kosten]],"")</f>
        <v/>
      </c>
      <c r="BD22" s="122" t="str">
        <f>IF(Tbl.Kosten[[#This Row],[Anr.]]=BD$7,Tbl.Kosten[[#This Row],[Totaal kosten]],"")</f>
        <v/>
      </c>
      <c r="BE22" s="122" t="str">
        <f>IF(Tbl.Kosten[[#This Row],[Anr.]]=BE$7,Tbl.Kosten[[#This Row],[Totaal kosten]],"")</f>
        <v/>
      </c>
      <c r="BF22" s="122" t="str">
        <f>IF(Tbl.Kosten[[#This Row],[Anr.]]=BF$7,Tbl.Kosten[[#This Row],[Totaal kosten]],"")</f>
        <v/>
      </c>
      <c r="BG22" s="122" t="str">
        <f>IF(Tbl.Kosten[[#This Row],[Anr.]]=BG$7,Tbl.Kosten[[#This Row],[Totaal kosten]],"")</f>
        <v/>
      </c>
      <c r="BH22" s="122" t="str">
        <f>IF(Tbl.Kosten[[#This Row],[Anr.]]=BH$7,Tbl.Kosten[[#This Row],[Totaal kosten]],"")</f>
        <v/>
      </c>
      <c r="BI22" s="122" t="str">
        <f>IF(Tbl.Kosten[[#This Row],[Anr.]]=BI$7,Tbl.Kosten[[#This Row],[Totaal kosten]],"")</f>
        <v/>
      </c>
      <c r="BJ22" s="122" t="str">
        <f>IF(Tbl.Kosten[[#This Row],[Anr.]]=BJ$7,Tbl.Kosten[[#This Row],[Totaal kosten]],"")</f>
        <v/>
      </c>
      <c r="BK22" s="122" t="str">
        <f>IF(Tbl.Kosten[[#This Row],[Anr.]]=BK$7,Tbl.Kosten[[#This Row],[Totaal kosten]],"")</f>
        <v/>
      </c>
      <c r="BL22" s="122" t="str">
        <f>IF(Tbl.Kosten[[#This Row],[Anr.]]=BL$7,Tbl.Kosten[[#This Row],[Totaal kosten]],"")</f>
        <v/>
      </c>
      <c r="BM22" s="122" t="str">
        <f>IF(Tbl.Kosten[[#This Row],[Anr.]]=BM$7,Tbl.Kosten[[#This Row],[Totaal kosten]],"")</f>
        <v/>
      </c>
      <c r="BN22" s="122" t="str">
        <f>IF(Tbl.Kosten[[#This Row],[Anr.]]=BN$7,Tbl.Kosten[[#This Row],[Totaal kosten]],"")</f>
        <v/>
      </c>
      <c r="BO22" s="122" t="str">
        <f>IF(Tbl.Kosten[[#This Row],[Anr.]]=BO$7,Tbl.Kosten[[#This Row],[Totaal kosten]],"")</f>
        <v/>
      </c>
      <c r="BP22" s="122" t="str">
        <f>IF(Tbl.Kosten[[#This Row],[Anr.]]=BP$7,Tbl.Kosten[[#This Row],[Totaal kosten]],"")</f>
        <v/>
      </c>
      <c r="BQ22" s="122" t="str">
        <f>IF(Tbl.Kosten[[#This Row],[Anr.]]=BQ$7,Tbl.Kosten[[#This Row],[Totaal kosten]],"")</f>
        <v/>
      </c>
      <c r="BR22" s="122" t="str">
        <f>IF(Tbl.Kosten[[#This Row],[Anr.]]=BR$7,Tbl.Kosten[[#This Row],[Totaal kosten]],"")</f>
        <v/>
      </c>
      <c r="BS22" s="122" t="str">
        <f>IF(Tbl.Kosten[[#This Row],[Anr.]]=BS$7,Tbl.Kosten[[#This Row],[Totaal kosten]],"")</f>
        <v/>
      </c>
      <c r="BT22" s="122" t="str">
        <f>IF(Tbl.Kosten[[#This Row],[Anr.]]=BT$7,Tbl.Kosten[[#This Row],[Totaal kosten]],"")</f>
        <v/>
      </c>
      <c r="BU22" s="122" t="str">
        <f>IF(Tbl.Kosten[[#This Row],[Anr.]]=BU$7,Tbl.Kosten[[#This Row],[Totaal kosten]],"")</f>
        <v/>
      </c>
      <c r="BV22" s="122" t="str">
        <f>IF(Tbl.Kosten[[#This Row],[Anr.]]=BV$7,Tbl.Kosten[[#This Row],[Totaal kosten]],"")</f>
        <v/>
      </c>
      <c r="BW22" s="122" t="str">
        <f>IF(Tbl.Kosten[[#This Row],[Anr.]]=BW$7,Tbl.Kosten[[#This Row],[Totaal kosten]],"")</f>
        <v/>
      </c>
      <c r="BX22" s="122" t="str">
        <f>IF(Tbl.Kosten[[#This Row],[Anr.]]=BX$7,Tbl.Kosten[[#This Row],[Totaal kosten]],"")</f>
        <v/>
      </c>
      <c r="BY22" s="122" t="str">
        <f>IF(Tbl.Kosten[[#This Row],[Anr.]]=BY$7,Tbl.Kosten[[#This Row],[Totaal kosten]],"")</f>
        <v/>
      </c>
      <c r="BZ22" s="122" t="str">
        <f>IF(Tbl.Kosten[[#This Row],[Anr.]]=BZ$7,Tbl.Kosten[[#This Row],[Totaal kosten]],"")</f>
        <v/>
      </c>
      <c r="CA22" s="122" t="str">
        <f>IF(Tbl.Kosten[[#This Row],[Anr.]]=CA$7,Tbl.Kosten[[#This Row],[Totaal kosten]],"")</f>
        <v/>
      </c>
      <c r="CB22" s="122" t="str">
        <f>IF(Tbl.Kosten[[#This Row],[Anr.]]=CB$7,Tbl.Kosten[[#This Row],[Totaal kosten]],"")</f>
        <v/>
      </c>
      <c r="CC22" s="122" t="str">
        <f>IF(Tbl.Kosten[[#This Row],[Anr.]]=CC$7,Tbl.Kosten[[#This Row],[Totaal kosten]],"")</f>
        <v/>
      </c>
      <c r="CD22" s="122" t="str">
        <f>IF(Tbl.Kosten[[#This Row],[Anr.]]=CD$7,Tbl.Kosten[[#This Row],[Totaal kosten]],"")</f>
        <v/>
      </c>
      <c r="CE22" s="122" t="str">
        <f>IF(Tbl.Kosten[[#This Row],[Anr.]]=CE$7,Tbl.Kosten[[#This Row],[Totaal kosten]],"")</f>
        <v/>
      </c>
      <c r="CF22" s="122" t="str">
        <f>IF(Tbl.Kosten[[#This Row],[Anr.]]=CF$7,Tbl.Kosten[[#This Row],[Totaal kosten]],"")</f>
        <v/>
      </c>
      <c r="CG22" s="122" t="str">
        <f>IF(Tbl.Kosten[[#This Row],[Anr.]]=CG$7,Tbl.Kosten[[#This Row],[Totaal kosten]],"")</f>
        <v/>
      </c>
      <c r="CH22" s="122" t="str">
        <f>IF(Tbl.Kosten[[#This Row],[Anr.]]=CH$7,Tbl.Kosten[[#This Row],[Totaal kosten]],"")</f>
        <v/>
      </c>
      <c r="CI22" s="122" t="str">
        <f>IF(Tbl.Kosten[[#This Row],[Anr.]]=CI$7,Tbl.Kosten[[#This Row],[Totaal kosten]],"")</f>
        <v/>
      </c>
      <c r="CJ22" s="122" t="str">
        <f>IF(Tbl.Kosten[[#This Row],[Anr.]]=CJ$7,Tbl.Kosten[[#This Row],[Totaal kosten]],"")</f>
        <v/>
      </c>
      <c r="CK22" s="122" t="str">
        <f>IF(Tbl.Kosten[[#This Row],[Anr.]]=CK$7,Tbl.Kosten[[#This Row],[Totaal kosten]],"")</f>
        <v/>
      </c>
      <c r="CL22" s="122" t="str">
        <f>IF(Tbl.Kosten[[#This Row],[Anr.]]=CL$7,Tbl.Kosten[[#This Row],[Totaal kosten]],"")</f>
        <v/>
      </c>
      <c r="CM22" s="122" t="str">
        <f>IF(Tbl.Kosten[[#This Row],[Anr.]]=CM$7,Tbl.Kosten[[#This Row],[Totaal kosten]],"")</f>
        <v/>
      </c>
      <c r="CN22" s="122" t="str">
        <f>IF(Tbl.Kosten[[#This Row],[Anr.]]=CN$7,Tbl.Kosten[[#This Row],[Totaal kosten]],"")</f>
        <v/>
      </c>
      <c r="CO22" s="122" t="str">
        <f>IF(Tbl.Kosten[[#This Row],[Anr.]]=CO$7,Tbl.Kosten[[#This Row],[Totaal kosten]],"")</f>
        <v/>
      </c>
      <c r="CP22" s="122" t="str">
        <f>IF(Tbl.Kosten[[#This Row],[Anr.]]=CP$7,Tbl.Kosten[[#This Row],[Totaal kosten]],"")</f>
        <v/>
      </c>
      <c r="CQ22" s="122" t="str">
        <f>IF(Tbl.Kosten[[#This Row],[Anr.]]=CQ$7,Tbl.Kosten[[#This Row],[Totaal kosten]],"")</f>
        <v/>
      </c>
      <c r="CR22" s="122" t="str">
        <f>IF(Tbl.Kosten[[#This Row],[Anr.]]=CR$7,Tbl.Kosten[[#This Row],[Totaal kosten]],"")</f>
        <v/>
      </c>
      <c r="CS22" s="122" t="str">
        <f>IF(Tbl.Kosten[[#This Row],[Anr.]]=CS$7,Tbl.Kosten[[#This Row],[Totaal kosten]],"")</f>
        <v/>
      </c>
      <c r="CT22" s="122" t="str">
        <f>IF(Tbl.Kosten[[#This Row],[Anr.]]=CT$7,Tbl.Kosten[[#This Row],[Totaal kosten]],"")</f>
        <v/>
      </c>
      <c r="CU22" s="122" t="str">
        <f>IF(Tbl.Kosten[[#This Row],[Anr.]]=CU$7,Tbl.Kosten[[#This Row],[Totaal kosten]],"")</f>
        <v/>
      </c>
      <c r="CV22" s="122" t="str">
        <f>IF(Tbl.Kosten[[#This Row],[Anr.]]=CV$7,Tbl.Kosten[[#This Row],[Totaal kosten]],"")</f>
        <v/>
      </c>
      <c r="CW22" s="122" t="str">
        <f>IF(Tbl.Kosten[[#This Row],[Anr.]]=CW$7,Tbl.Kosten[[#This Row],[Totaal kosten]],"")</f>
        <v/>
      </c>
      <c r="CX22" s="122" t="str">
        <f>IF(Tbl.Kosten[[#This Row],[Anr.]]=CX$7,Tbl.Kosten[[#This Row],[Totaal kosten]],"")</f>
        <v/>
      </c>
      <c r="CY22" s="122" t="str">
        <f>IF(Tbl.Kosten[[#This Row],[Anr.]]=CY$7,Tbl.Kosten[[#This Row],[Totaal kosten]],"")</f>
        <v/>
      </c>
      <c r="CZ22" s="122" t="str">
        <f>IF(Tbl.Kosten[[#This Row],[Anr.]]=CZ$7,Tbl.Kosten[[#This Row],[Totaal kosten]],"")</f>
        <v/>
      </c>
      <c r="DA22" s="122" t="str">
        <f>IF(Tbl.Kosten[[#This Row],[Anr.]]=DA$7,Tbl.Kosten[[#This Row],[Totaal kosten]],"")</f>
        <v/>
      </c>
      <c r="DB22" s="122" t="str">
        <f>IF(Tbl.Kosten[[#This Row],[Anr.]]=DB$7,Tbl.Kosten[[#This Row],[Totaal kosten]],"")</f>
        <v/>
      </c>
      <c r="DC22" s="122" t="str">
        <f>IF(Tbl.Kosten[[#This Row],[Anr.]]=DC$7,Tbl.Kosten[[#This Row],[Totaal kosten]],"")</f>
        <v/>
      </c>
      <c r="DD22" s="122" t="str">
        <f>IF(Tbl.Kosten[[#This Row],[Anr.]]=DD$7,Tbl.Kosten[[#This Row],[Totaal kosten]],"")</f>
        <v/>
      </c>
      <c r="DE22" s="122" t="str">
        <f>IF(Tbl.Kosten[[#This Row],[Anr.]]=DE$7,Tbl.Kosten[[#This Row],[Totaal kosten]],"")</f>
        <v/>
      </c>
      <c r="DF22" s="122" t="str">
        <f>IF(Tbl.Kosten[[#This Row],[Anr.]]=DF$7,Tbl.Kosten[[#This Row],[Totaal kosten]],"")</f>
        <v/>
      </c>
      <c r="DG22" s="122" t="str">
        <f>IF(Tbl.Kosten[[#This Row],[Anr.]]=DG$7,Tbl.Kosten[[#This Row],[Totaal kosten]],"")</f>
        <v/>
      </c>
      <c r="DH22" s="122" t="str">
        <f>IF(Tbl.Kosten[[#This Row],[Anr.]]=DH$7,Tbl.Kosten[[#This Row],[Totaal kosten]],"")</f>
        <v/>
      </c>
      <c r="DI22" s="122" t="str">
        <f>IF(Tbl.Kosten[[#This Row],[Anr.]]=DI$7,Tbl.Kosten[[#This Row],[Totaal kosten]],"")</f>
        <v/>
      </c>
      <c r="DJ22" s="122" t="str">
        <f>IF(Tbl.Kosten[[#This Row],[Anr.]]=DJ$7,Tbl.Kosten[[#This Row],[Totaal kosten]],"")</f>
        <v/>
      </c>
      <c r="DK22" s="122" t="str">
        <f>IF(Tbl.Kosten[[#This Row],[Anr.]]=DK$7,Tbl.Kosten[[#This Row],[Totaal kosten]],"")</f>
        <v/>
      </c>
      <c r="DL22" s="122" t="str">
        <f>IF(Tbl.Kosten[[#This Row],[Anr.]]=DL$7,Tbl.Kosten[[#This Row],[Totaal kosten]],"")</f>
        <v/>
      </c>
      <c r="DM22" s="122" t="str">
        <f>IF(Tbl.Kosten[[#This Row],[Anr.]]=DM$7,Tbl.Kosten[[#This Row],[Totaal kosten]],"")</f>
        <v/>
      </c>
      <c r="DN22" s="122" t="str">
        <f>IF(Tbl.Kosten[[#This Row],[Anr.]]=DN$7,Tbl.Kosten[[#This Row],[Totaal kosten]],"")</f>
        <v/>
      </c>
      <c r="DO22" s="122" t="str">
        <f>IF(Tbl.Kosten[[#This Row],[Anr.]]=DO$7,Tbl.Kosten[[#This Row],[Totaal kosten]],"")</f>
        <v/>
      </c>
      <c r="DP22" s="122" t="str">
        <f>IF(Tbl.Kosten[[#This Row],[Anr.]]=DP$7,Tbl.Kosten[[#This Row],[Totaal kosten]],"")</f>
        <v/>
      </c>
      <c r="DQ22" s="122" t="str">
        <f>IF(Tbl.Kosten[[#This Row],[Anr.]]=DQ$7,Tbl.Kosten[[#This Row],[Totaal kosten]],"")</f>
        <v/>
      </c>
      <c r="DR22" s="122" t="str">
        <f>IF(Tbl.Kosten[[#This Row],[Anr.]]=DR$7,Tbl.Kosten[[#This Row],[Totaal kosten]],"")</f>
        <v/>
      </c>
      <c r="DS22" s="122" t="str">
        <f>IF(Tbl.Kosten[[#This Row],[Anr.]]=DS$7,Tbl.Kosten[[#This Row],[Totaal kosten]],"")</f>
        <v/>
      </c>
      <c r="DT22" s="122" t="str">
        <f>IF(Tbl.Kosten[[#This Row],[Anr.]]=DT$7,Tbl.Kosten[[#This Row],[Totaal kosten]],"")</f>
        <v/>
      </c>
      <c r="DU22" s="122" t="str">
        <f>IF(Tbl.Kosten[[#This Row],[Anr.]]=DU$7,Tbl.Kosten[[#This Row],[Totaal kosten]],"")</f>
        <v/>
      </c>
      <c r="DV22" s="122" t="str">
        <f>IF(Tbl.Kosten[[#This Row],[Anr.]]=DV$7,Tbl.Kosten[[#This Row],[Totaal kosten]],"")</f>
        <v/>
      </c>
      <c r="DW22" s="122" t="str">
        <f>IF(Tbl.Kosten[[#This Row],[Anr.]]=DW$7,Tbl.Kosten[[#This Row],[Totaal kosten]],"")</f>
        <v/>
      </c>
      <c r="DX22" s="122" t="str">
        <f>IF(Tbl.Kosten[[#This Row],[Anr.]]=DX$7,Tbl.Kosten[[#This Row],[Totaal kosten]],"")</f>
        <v/>
      </c>
      <c r="DY22" s="122" t="str">
        <f>IF(Tbl.Kosten[[#This Row],[Anr.]]=DY$7,Tbl.Kosten[[#This Row],[Totaal kosten]],"")</f>
        <v/>
      </c>
      <c r="DZ22" s="122" t="str">
        <f>IF(Tbl.Kosten[[#This Row],[Anr.]]=DZ$7,Tbl.Kosten[[#This Row],[Totaal kosten]],"")</f>
        <v/>
      </c>
      <c r="EA22" s="122" t="str">
        <f>IF(Tbl.Kosten[[#This Row],[Anr.]]=EA$7,Tbl.Kosten[[#This Row],[Totaal kosten]],"")</f>
        <v/>
      </c>
      <c r="EB22" s="122" t="str">
        <f>IF(Tbl.Kosten[[#This Row],[Anr.]]=EB$7,Tbl.Kosten[[#This Row],[Totaal kosten]],"")</f>
        <v/>
      </c>
      <c r="EC22" s="122" t="str">
        <f>IF(Tbl.Kosten[[#This Row],[Anr.]]=EC$7,Tbl.Kosten[[#This Row],[Totaal kosten]],"")</f>
        <v/>
      </c>
      <c r="ED22" s="122" t="str">
        <f>IF(Tbl.Kosten[[#This Row],[Anr.]]=ED$7,Tbl.Kosten[[#This Row],[Totaal kosten]],"")</f>
        <v/>
      </c>
      <c r="EE22" s="122" t="str">
        <f>IF(Tbl.Kosten[[#This Row],[Anr.]]=EE$7,Tbl.Kosten[[#This Row],[Totaal kosten]],"")</f>
        <v/>
      </c>
      <c r="EF22" s="122" t="str">
        <f>IF(Tbl.Kosten[[#This Row],[Anr.]]=EF$7,Tbl.Kosten[[#This Row],[Totaal kosten]],"")</f>
        <v/>
      </c>
      <c r="EG22" s="122" t="str">
        <f>IF(Tbl.Kosten[[#This Row],[Anr.]]=EG$7,Tbl.Kosten[[#This Row],[Totaal kosten]],"")</f>
        <v/>
      </c>
      <c r="EH22" s="122" t="str">
        <f>IF(Tbl.Kosten[[#This Row],[Anr.]]=EH$7,Tbl.Kosten[[#This Row],[Totaal kosten]],"")</f>
        <v/>
      </c>
      <c r="EI22" s="122" t="str">
        <f>IF(Tbl.Kosten[[#This Row],[Anr.]]=EI$7,Tbl.Kosten[[#This Row],[Totaal kosten]],"")</f>
        <v/>
      </c>
      <c r="EJ22" s="122" t="str">
        <f>IF(Tbl.Kosten[[#This Row],[Anr.]]=EJ$7,Tbl.Kosten[[#This Row],[Totaal kosten]],"")</f>
        <v/>
      </c>
      <c r="EK22" s="122" t="str">
        <f>IF(Tbl.Kosten[[#This Row],[Anr.]]=EK$7,Tbl.Kosten[[#This Row],[Totaal kosten]],"")</f>
        <v/>
      </c>
      <c r="EL22" s="122" t="str">
        <f>IF(Tbl.Kosten[[#This Row],[Anr.]]=EL$7,Tbl.Kosten[[#This Row],[Totaal kosten]],"")</f>
        <v/>
      </c>
      <c r="EM22" s="122" t="str">
        <f>IF(Tbl.Kosten[[#This Row],[Anr.]]=EM$7,Tbl.Kosten[[#This Row],[Totaal kosten]],"")</f>
        <v/>
      </c>
      <c r="EN22" s="122" t="str">
        <f>IF(Tbl.Kosten[[#This Row],[Anr.]]=EN$7,Tbl.Kosten[[#This Row],[Totaal kosten]],"")</f>
        <v/>
      </c>
      <c r="EO22" s="122" t="str">
        <f>IF(Tbl.Kosten[[#This Row],[Anr.]]=EO$7,Tbl.Kosten[[#This Row],[Totaal kosten]],"")</f>
        <v/>
      </c>
      <c r="EP22" s="122" t="str">
        <f>IF(Tbl.Kosten[[#This Row],[Anr.]]=EP$7,Tbl.Kosten[[#This Row],[Totaal kosten]],"")</f>
        <v/>
      </c>
      <c r="EQ22" s="122" t="str">
        <f>IF(Tbl.Kosten[[#This Row],[Anr.]]=EQ$7,Tbl.Kosten[[#This Row],[Totaal kosten]],"")</f>
        <v/>
      </c>
    </row>
    <row r="23" spans="2:147" x14ac:dyDescent="0.35">
      <c r="B23" s="99"/>
      <c r="C23" s="68"/>
      <c r="D23" s="119"/>
      <c r="E23" s="100"/>
      <c r="F23" s="13">
        <f>_xlfn.XLOOKUP(Tbl.Kosten[[#This Row],[Medewerker e/o 
functie]],Tbl.Uurtarief[Medewerker en/of functie],Tbl.Uurtarief[Uurtarief],"",,)</f>
        <v>0</v>
      </c>
      <c r="G23" s="118">
        <f>PRODUCT(Tbl.Kosten[[#This Row],[Uren]],Tbl.Kosten[[#This Row],[Uurtarief]])</f>
        <v>0</v>
      </c>
      <c r="H23" s="100"/>
      <c r="I23" s="98"/>
      <c r="J23" s="97">
        <f>Tbl.Kosten[[#This Row],[Aantal]]*Tbl.Kosten[[#This Row],[Tarief]]</f>
        <v>0</v>
      </c>
      <c r="K23" s="118">
        <f>Tbl.Kosten[[#This Row],[Subtotaal andere kosten]]+Tbl.Kosten[[#This Row],[Subtotaal arbeidskosten]]</f>
        <v>0</v>
      </c>
      <c r="L23" s="190">
        <f>IF(Tbl.Kosten[[#This Row],[Subtotaal andere kosten]]&lt;&gt;0,"Andere kosten",(_xlfn.XLOOKUP(Tbl.Kosten[[#This Row],[Medewerker e/o 
functie]],Tbl.Uurtarief[Medewerker en/of functie],Tbl.Uurtarief[Kostensoort],"",,)))</f>
        <v>0</v>
      </c>
      <c r="M23" s="190" t="str">
        <f>IF(AND(Tbl.Kosten[[#This Row],[Subtotaal arbeidskosten]]&lt;&gt;0,Tbl.Kosten[[#This Row],[Subtotaal andere kosten]]&lt;&gt;0),"Begroot Arbeidskosten en Overige kosten op verschillende regels!","")</f>
        <v/>
      </c>
      <c r="N23" s="3" t="str">
        <f>_xlfn.XLOOKUP(Tbl.Kosten[[#This Row],[Activiteitencode]],Tbl.Activiteiten[Activiteitcode],Tbl.Activiteiten[Werkpakketcode],"",,)</f>
        <v/>
      </c>
      <c r="O23" s="9" t="str">
        <f>_xlfn.XLOOKUP(Tbl.Kosten[[#This Row],[Werkpakketcode]],Tbl.Werkpakketten[Werkpakketcode],Tbl.Werkpakketten[WPnr.],"",,)</f>
        <v/>
      </c>
      <c r="P23" s="9" t="str">
        <f>IF(Tbl.Kosten[[#This Row],[WPnr.]]=P$7,Tbl.Kosten[[#This Row],[Totaal kosten]],"")</f>
        <v/>
      </c>
      <c r="Q23" s="9" t="str">
        <f>IF(Tbl.Kosten[[#This Row],[WPnr.]]=Q$7,Tbl.Kosten[[#This Row],[Totaal kosten]],"")</f>
        <v/>
      </c>
      <c r="R23" s="9" t="str">
        <f>IF(Tbl.Kosten[[#This Row],[WPnr.]]=R$7,Tbl.Kosten[[#This Row],[Totaal kosten]],"")</f>
        <v/>
      </c>
      <c r="S23" s="9" t="str">
        <f>IF(Tbl.Kosten[[#This Row],[WPnr.]]=S$7,Tbl.Kosten[[#This Row],[Totaal kosten]],"")</f>
        <v/>
      </c>
      <c r="T23" s="9" t="str">
        <f>IF(Tbl.Kosten[[#This Row],[WPnr.]]=T$7,Tbl.Kosten[[#This Row],[Totaal kosten]],"")</f>
        <v/>
      </c>
      <c r="U23" s="9" t="str">
        <f>IF(Tbl.Kosten[[#This Row],[WPnr.]]=U$7,Tbl.Kosten[[#This Row],[Totaal kosten]],"")</f>
        <v/>
      </c>
      <c r="V23" s="9" t="str">
        <f>IF(Tbl.Kosten[[#This Row],[WPnr.]]=V$7,Tbl.Kosten[[#This Row],[Totaal kosten]],"")</f>
        <v/>
      </c>
      <c r="W23" s="9" t="str">
        <f>IF(Tbl.Kosten[[#This Row],[WPnr.]]=W$7,Tbl.Kosten[[#This Row],[Totaal kosten]],"")</f>
        <v/>
      </c>
      <c r="X23" s="9" t="str">
        <f>IF(Tbl.Kosten[[#This Row],[WPnr.]]=X$7,Tbl.Kosten[[#This Row],[Totaal kosten]],"")</f>
        <v/>
      </c>
      <c r="Y23" s="9" t="str">
        <f>IF(Tbl.Kosten[[#This Row],[WPnr.]]=Y$7,Tbl.Kosten[[#This Row],[Totaal kosten]],"")</f>
        <v/>
      </c>
      <c r="Z23" s="15" t="str">
        <f>IFERROR(VLOOKUP(Tbl.Kosten[[#This Row],[Kostensoort]],Tbl.Kostensoorten[],2,FALSE),"")</f>
        <v/>
      </c>
      <c r="AA23" s="15" t="str">
        <f>IF(Tbl.Kosten[[#This Row],[KSnr.]]=AA$7,Tbl.Kosten[[#This Row],[Totaal kosten]],"")</f>
        <v/>
      </c>
      <c r="AB23" s="15" t="str">
        <f>IF(Tbl.Kosten[[#This Row],[KSnr.]]=AB$7,Tbl.Kosten[[#This Row],[Totaal kosten]],"")</f>
        <v/>
      </c>
      <c r="AC23" s="15" t="str">
        <f>IF(Tbl.Kosten[[#This Row],[KSnr.]]=AC$7,Tbl.Kosten[[#This Row],[Totaal kosten]],"")</f>
        <v/>
      </c>
      <c r="AD23" s="15" t="str">
        <f>IF(Tbl.Kosten[[#This Row],[KSnr.]]=AD$7,Tbl.Kosten[[#This Row],[Totaal kosten]],"")</f>
        <v/>
      </c>
      <c r="AE23" s="15" t="str">
        <f>IF(Tbl.Kosten[[#This Row],[KSnr.]]=AE$7,Tbl.Kosten[[#This Row],[Totaal kosten]],"")</f>
        <v/>
      </c>
      <c r="AF23" s="15" t="str">
        <f>IF(Tbl.Kosten[[#This Row],[KSnr.]]=AF$7,Tbl.Kosten[[#This Row],[Totaal kosten]],"")</f>
        <v/>
      </c>
      <c r="AG23" s="15" t="str">
        <f>IF(Tbl.Kosten[[#This Row],[KSnr.]]=AG$7,Tbl.Kosten[[#This Row],[Totaal kosten]],"")</f>
        <v/>
      </c>
      <c r="AH23" s="15" t="str">
        <f>IF(Tbl.Kosten[[#This Row],[KSnr.]]=AH$7,Tbl.Kosten[[#This Row],[Totaal kosten]],"")</f>
        <v/>
      </c>
      <c r="AI23" s="15" t="str">
        <f>IF(Tbl.Kosten[[#This Row],[KSnr.]]=AI$7,Tbl.Kosten[[#This Row],[Totaal kosten]],"")</f>
        <v/>
      </c>
      <c r="AJ23" s="15" t="str">
        <f>IF(Tbl.Kosten[[#This Row],[KSnr.]]=AJ$7,Tbl.Kosten[[#This Row],[Totaal kosten]],"")</f>
        <v/>
      </c>
      <c r="AK23" s="15" t="str">
        <f>IF(Tbl.Kosten[[#This Row],[KSnr.]]=AK$7,Tbl.Kosten[[#This Row],[Totaal kosten]],"")</f>
        <v/>
      </c>
      <c r="AL23" s="15" t="str">
        <f>IF(Tbl.Kosten[[#This Row],[KSnr.]]=AL$7,Tbl.Kosten[[#This Row],[Totaal kosten]],"")</f>
        <v/>
      </c>
      <c r="AM23" s="15" t="str">
        <f>IF(Tbl.Kosten[[#This Row],[KSnr.]]=AM$7,Tbl.Kosten[[#This Row],[Totaal kosten]],"")</f>
        <v/>
      </c>
      <c r="AN23" s="15" t="str">
        <f>IF(Tbl.Kosten[[#This Row],[KSnr.]]=AN$7,Tbl.Kosten[[#This Row],[Totaal kosten]],"")</f>
        <v/>
      </c>
      <c r="AO23" s="15" t="str">
        <f>IF(Tbl.Kosten[[#This Row],[KSnr.]]=AO$7,Tbl.Kosten[[#This Row],[Totaal kosten]],"")</f>
        <v/>
      </c>
      <c r="AP23" s="15" t="str">
        <f>IF(Tbl.Kosten[[#This Row],[KSnr.]]=AP$7,Tbl.Kosten[[#This Row],[Totaal kosten]],"")</f>
        <v/>
      </c>
      <c r="AQ23" s="15" t="str">
        <f>IF(Tbl.Kosten[[#This Row],[KSnr.]]=AQ$7,Tbl.Kosten[[#This Row],[Totaal kosten]],"")</f>
        <v/>
      </c>
      <c r="AR23" s="15" t="str">
        <f>IF(Tbl.Kosten[[#This Row],[KSnr.]]=AR$7,Tbl.Kosten[[#This Row],[Totaal kosten]],"")</f>
        <v/>
      </c>
      <c r="AS23" s="15" t="str">
        <f>IF(Tbl.Kosten[[#This Row],[KSnr.]]=AS$7,Tbl.Kosten[[#This Row],[Totaal kosten]],"")</f>
        <v/>
      </c>
      <c r="AT23" s="15" t="str">
        <f>IF(Tbl.Kosten[[#This Row],[KSnr.]]=AT$7,Tbl.Kosten[[#This Row],[Totaal kosten]],"")</f>
        <v/>
      </c>
      <c r="AU23" s="122" t="str">
        <f>_xlfn.XLOOKUP(Tbl.Kosten[[#This Row],[Activiteitencode]],Tbl.Activiteiten[Activiteitcode],Tbl.Activiteiten[Anr.],"",,)</f>
        <v/>
      </c>
      <c r="AV23" s="122" t="str">
        <f>IF(Tbl.Kosten[[#This Row],[Anr.]]=AV$7,Tbl.Kosten[[#This Row],[Totaal kosten]],"")</f>
        <v/>
      </c>
      <c r="AW23" s="122" t="str">
        <f>IF(Tbl.Kosten[[#This Row],[Anr.]]=AW$7,Tbl.Kosten[[#This Row],[Totaal kosten]],"")</f>
        <v/>
      </c>
      <c r="AX23" s="122" t="str">
        <f>IF(Tbl.Kosten[[#This Row],[Anr.]]=AX$7,Tbl.Kosten[[#This Row],[Totaal kosten]],"")</f>
        <v/>
      </c>
      <c r="AY23" s="122" t="str">
        <f>IF(Tbl.Kosten[[#This Row],[Anr.]]=AY$7,Tbl.Kosten[[#This Row],[Totaal kosten]],"")</f>
        <v/>
      </c>
      <c r="AZ23" s="122" t="str">
        <f>IF(Tbl.Kosten[[#This Row],[Anr.]]=AZ$7,Tbl.Kosten[[#This Row],[Totaal kosten]],"")</f>
        <v/>
      </c>
      <c r="BA23" s="122" t="str">
        <f>IF(Tbl.Kosten[[#This Row],[Anr.]]=BA$7,Tbl.Kosten[[#This Row],[Totaal kosten]],"")</f>
        <v/>
      </c>
      <c r="BB23" s="122" t="str">
        <f>IF(Tbl.Kosten[[#This Row],[Anr.]]=BB$7,Tbl.Kosten[[#This Row],[Totaal kosten]],"")</f>
        <v/>
      </c>
      <c r="BC23" s="122" t="str">
        <f>IF(Tbl.Kosten[[#This Row],[Anr.]]=BC$7,Tbl.Kosten[[#This Row],[Totaal kosten]],"")</f>
        <v/>
      </c>
      <c r="BD23" s="122" t="str">
        <f>IF(Tbl.Kosten[[#This Row],[Anr.]]=BD$7,Tbl.Kosten[[#This Row],[Totaal kosten]],"")</f>
        <v/>
      </c>
      <c r="BE23" s="122" t="str">
        <f>IF(Tbl.Kosten[[#This Row],[Anr.]]=BE$7,Tbl.Kosten[[#This Row],[Totaal kosten]],"")</f>
        <v/>
      </c>
      <c r="BF23" s="122" t="str">
        <f>IF(Tbl.Kosten[[#This Row],[Anr.]]=BF$7,Tbl.Kosten[[#This Row],[Totaal kosten]],"")</f>
        <v/>
      </c>
      <c r="BG23" s="122" t="str">
        <f>IF(Tbl.Kosten[[#This Row],[Anr.]]=BG$7,Tbl.Kosten[[#This Row],[Totaal kosten]],"")</f>
        <v/>
      </c>
      <c r="BH23" s="122" t="str">
        <f>IF(Tbl.Kosten[[#This Row],[Anr.]]=BH$7,Tbl.Kosten[[#This Row],[Totaal kosten]],"")</f>
        <v/>
      </c>
      <c r="BI23" s="122" t="str">
        <f>IF(Tbl.Kosten[[#This Row],[Anr.]]=BI$7,Tbl.Kosten[[#This Row],[Totaal kosten]],"")</f>
        <v/>
      </c>
      <c r="BJ23" s="122" t="str">
        <f>IF(Tbl.Kosten[[#This Row],[Anr.]]=BJ$7,Tbl.Kosten[[#This Row],[Totaal kosten]],"")</f>
        <v/>
      </c>
      <c r="BK23" s="122" t="str">
        <f>IF(Tbl.Kosten[[#This Row],[Anr.]]=BK$7,Tbl.Kosten[[#This Row],[Totaal kosten]],"")</f>
        <v/>
      </c>
      <c r="BL23" s="122" t="str">
        <f>IF(Tbl.Kosten[[#This Row],[Anr.]]=BL$7,Tbl.Kosten[[#This Row],[Totaal kosten]],"")</f>
        <v/>
      </c>
      <c r="BM23" s="122" t="str">
        <f>IF(Tbl.Kosten[[#This Row],[Anr.]]=BM$7,Tbl.Kosten[[#This Row],[Totaal kosten]],"")</f>
        <v/>
      </c>
      <c r="BN23" s="122" t="str">
        <f>IF(Tbl.Kosten[[#This Row],[Anr.]]=BN$7,Tbl.Kosten[[#This Row],[Totaal kosten]],"")</f>
        <v/>
      </c>
      <c r="BO23" s="122" t="str">
        <f>IF(Tbl.Kosten[[#This Row],[Anr.]]=BO$7,Tbl.Kosten[[#This Row],[Totaal kosten]],"")</f>
        <v/>
      </c>
      <c r="BP23" s="122" t="str">
        <f>IF(Tbl.Kosten[[#This Row],[Anr.]]=BP$7,Tbl.Kosten[[#This Row],[Totaal kosten]],"")</f>
        <v/>
      </c>
      <c r="BQ23" s="122" t="str">
        <f>IF(Tbl.Kosten[[#This Row],[Anr.]]=BQ$7,Tbl.Kosten[[#This Row],[Totaal kosten]],"")</f>
        <v/>
      </c>
      <c r="BR23" s="122" t="str">
        <f>IF(Tbl.Kosten[[#This Row],[Anr.]]=BR$7,Tbl.Kosten[[#This Row],[Totaal kosten]],"")</f>
        <v/>
      </c>
      <c r="BS23" s="122" t="str">
        <f>IF(Tbl.Kosten[[#This Row],[Anr.]]=BS$7,Tbl.Kosten[[#This Row],[Totaal kosten]],"")</f>
        <v/>
      </c>
      <c r="BT23" s="122" t="str">
        <f>IF(Tbl.Kosten[[#This Row],[Anr.]]=BT$7,Tbl.Kosten[[#This Row],[Totaal kosten]],"")</f>
        <v/>
      </c>
      <c r="BU23" s="122" t="str">
        <f>IF(Tbl.Kosten[[#This Row],[Anr.]]=BU$7,Tbl.Kosten[[#This Row],[Totaal kosten]],"")</f>
        <v/>
      </c>
      <c r="BV23" s="122" t="str">
        <f>IF(Tbl.Kosten[[#This Row],[Anr.]]=BV$7,Tbl.Kosten[[#This Row],[Totaal kosten]],"")</f>
        <v/>
      </c>
      <c r="BW23" s="122" t="str">
        <f>IF(Tbl.Kosten[[#This Row],[Anr.]]=BW$7,Tbl.Kosten[[#This Row],[Totaal kosten]],"")</f>
        <v/>
      </c>
      <c r="BX23" s="122" t="str">
        <f>IF(Tbl.Kosten[[#This Row],[Anr.]]=BX$7,Tbl.Kosten[[#This Row],[Totaal kosten]],"")</f>
        <v/>
      </c>
      <c r="BY23" s="122" t="str">
        <f>IF(Tbl.Kosten[[#This Row],[Anr.]]=BY$7,Tbl.Kosten[[#This Row],[Totaal kosten]],"")</f>
        <v/>
      </c>
      <c r="BZ23" s="122" t="str">
        <f>IF(Tbl.Kosten[[#This Row],[Anr.]]=BZ$7,Tbl.Kosten[[#This Row],[Totaal kosten]],"")</f>
        <v/>
      </c>
      <c r="CA23" s="122" t="str">
        <f>IF(Tbl.Kosten[[#This Row],[Anr.]]=CA$7,Tbl.Kosten[[#This Row],[Totaal kosten]],"")</f>
        <v/>
      </c>
      <c r="CB23" s="122" t="str">
        <f>IF(Tbl.Kosten[[#This Row],[Anr.]]=CB$7,Tbl.Kosten[[#This Row],[Totaal kosten]],"")</f>
        <v/>
      </c>
      <c r="CC23" s="122" t="str">
        <f>IF(Tbl.Kosten[[#This Row],[Anr.]]=CC$7,Tbl.Kosten[[#This Row],[Totaal kosten]],"")</f>
        <v/>
      </c>
      <c r="CD23" s="122" t="str">
        <f>IF(Tbl.Kosten[[#This Row],[Anr.]]=CD$7,Tbl.Kosten[[#This Row],[Totaal kosten]],"")</f>
        <v/>
      </c>
      <c r="CE23" s="122" t="str">
        <f>IF(Tbl.Kosten[[#This Row],[Anr.]]=CE$7,Tbl.Kosten[[#This Row],[Totaal kosten]],"")</f>
        <v/>
      </c>
      <c r="CF23" s="122" t="str">
        <f>IF(Tbl.Kosten[[#This Row],[Anr.]]=CF$7,Tbl.Kosten[[#This Row],[Totaal kosten]],"")</f>
        <v/>
      </c>
      <c r="CG23" s="122" t="str">
        <f>IF(Tbl.Kosten[[#This Row],[Anr.]]=CG$7,Tbl.Kosten[[#This Row],[Totaal kosten]],"")</f>
        <v/>
      </c>
      <c r="CH23" s="122" t="str">
        <f>IF(Tbl.Kosten[[#This Row],[Anr.]]=CH$7,Tbl.Kosten[[#This Row],[Totaal kosten]],"")</f>
        <v/>
      </c>
      <c r="CI23" s="122" t="str">
        <f>IF(Tbl.Kosten[[#This Row],[Anr.]]=CI$7,Tbl.Kosten[[#This Row],[Totaal kosten]],"")</f>
        <v/>
      </c>
      <c r="CJ23" s="122" t="str">
        <f>IF(Tbl.Kosten[[#This Row],[Anr.]]=CJ$7,Tbl.Kosten[[#This Row],[Totaal kosten]],"")</f>
        <v/>
      </c>
      <c r="CK23" s="122" t="str">
        <f>IF(Tbl.Kosten[[#This Row],[Anr.]]=CK$7,Tbl.Kosten[[#This Row],[Totaal kosten]],"")</f>
        <v/>
      </c>
      <c r="CL23" s="122" t="str">
        <f>IF(Tbl.Kosten[[#This Row],[Anr.]]=CL$7,Tbl.Kosten[[#This Row],[Totaal kosten]],"")</f>
        <v/>
      </c>
      <c r="CM23" s="122" t="str">
        <f>IF(Tbl.Kosten[[#This Row],[Anr.]]=CM$7,Tbl.Kosten[[#This Row],[Totaal kosten]],"")</f>
        <v/>
      </c>
      <c r="CN23" s="122" t="str">
        <f>IF(Tbl.Kosten[[#This Row],[Anr.]]=CN$7,Tbl.Kosten[[#This Row],[Totaal kosten]],"")</f>
        <v/>
      </c>
      <c r="CO23" s="122" t="str">
        <f>IF(Tbl.Kosten[[#This Row],[Anr.]]=CO$7,Tbl.Kosten[[#This Row],[Totaal kosten]],"")</f>
        <v/>
      </c>
      <c r="CP23" s="122" t="str">
        <f>IF(Tbl.Kosten[[#This Row],[Anr.]]=CP$7,Tbl.Kosten[[#This Row],[Totaal kosten]],"")</f>
        <v/>
      </c>
      <c r="CQ23" s="122" t="str">
        <f>IF(Tbl.Kosten[[#This Row],[Anr.]]=CQ$7,Tbl.Kosten[[#This Row],[Totaal kosten]],"")</f>
        <v/>
      </c>
      <c r="CR23" s="122" t="str">
        <f>IF(Tbl.Kosten[[#This Row],[Anr.]]=CR$7,Tbl.Kosten[[#This Row],[Totaal kosten]],"")</f>
        <v/>
      </c>
      <c r="CS23" s="122" t="str">
        <f>IF(Tbl.Kosten[[#This Row],[Anr.]]=CS$7,Tbl.Kosten[[#This Row],[Totaal kosten]],"")</f>
        <v/>
      </c>
      <c r="CT23" s="122" t="str">
        <f>IF(Tbl.Kosten[[#This Row],[Anr.]]=CT$7,Tbl.Kosten[[#This Row],[Totaal kosten]],"")</f>
        <v/>
      </c>
      <c r="CU23" s="122" t="str">
        <f>IF(Tbl.Kosten[[#This Row],[Anr.]]=CU$7,Tbl.Kosten[[#This Row],[Totaal kosten]],"")</f>
        <v/>
      </c>
      <c r="CV23" s="122" t="str">
        <f>IF(Tbl.Kosten[[#This Row],[Anr.]]=CV$7,Tbl.Kosten[[#This Row],[Totaal kosten]],"")</f>
        <v/>
      </c>
      <c r="CW23" s="122" t="str">
        <f>IF(Tbl.Kosten[[#This Row],[Anr.]]=CW$7,Tbl.Kosten[[#This Row],[Totaal kosten]],"")</f>
        <v/>
      </c>
      <c r="CX23" s="122" t="str">
        <f>IF(Tbl.Kosten[[#This Row],[Anr.]]=CX$7,Tbl.Kosten[[#This Row],[Totaal kosten]],"")</f>
        <v/>
      </c>
      <c r="CY23" s="122" t="str">
        <f>IF(Tbl.Kosten[[#This Row],[Anr.]]=CY$7,Tbl.Kosten[[#This Row],[Totaal kosten]],"")</f>
        <v/>
      </c>
      <c r="CZ23" s="122" t="str">
        <f>IF(Tbl.Kosten[[#This Row],[Anr.]]=CZ$7,Tbl.Kosten[[#This Row],[Totaal kosten]],"")</f>
        <v/>
      </c>
      <c r="DA23" s="122" t="str">
        <f>IF(Tbl.Kosten[[#This Row],[Anr.]]=DA$7,Tbl.Kosten[[#This Row],[Totaal kosten]],"")</f>
        <v/>
      </c>
      <c r="DB23" s="122" t="str">
        <f>IF(Tbl.Kosten[[#This Row],[Anr.]]=DB$7,Tbl.Kosten[[#This Row],[Totaal kosten]],"")</f>
        <v/>
      </c>
      <c r="DC23" s="122" t="str">
        <f>IF(Tbl.Kosten[[#This Row],[Anr.]]=DC$7,Tbl.Kosten[[#This Row],[Totaal kosten]],"")</f>
        <v/>
      </c>
      <c r="DD23" s="122" t="str">
        <f>IF(Tbl.Kosten[[#This Row],[Anr.]]=DD$7,Tbl.Kosten[[#This Row],[Totaal kosten]],"")</f>
        <v/>
      </c>
      <c r="DE23" s="122" t="str">
        <f>IF(Tbl.Kosten[[#This Row],[Anr.]]=DE$7,Tbl.Kosten[[#This Row],[Totaal kosten]],"")</f>
        <v/>
      </c>
      <c r="DF23" s="122" t="str">
        <f>IF(Tbl.Kosten[[#This Row],[Anr.]]=DF$7,Tbl.Kosten[[#This Row],[Totaal kosten]],"")</f>
        <v/>
      </c>
      <c r="DG23" s="122" t="str">
        <f>IF(Tbl.Kosten[[#This Row],[Anr.]]=DG$7,Tbl.Kosten[[#This Row],[Totaal kosten]],"")</f>
        <v/>
      </c>
      <c r="DH23" s="122" t="str">
        <f>IF(Tbl.Kosten[[#This Row],[Anr.]]=DH$7,Tbl.Kosten[[#This Row],[Totaal kosten]],"")</f>
        <v/>
      </c>
      <c r="DI23" s="122" t="str">
        <f>IF(Tbl.Kosten[[#This Row],[Anr.]]=DI$7,Tbl.Kosten[[#This Row],[Totaal kosten]],"")</f>
        <v/>
      </c>
      <c r="DJ23" s="122" t="str">
        <f>IF(Tbl.Kosten[[#This Row],[Anr.]]=DJ$7,Tbl.Kosten[[#This Row],[Totaal kosten]],"")</f>
        <v/>
      </c>
      <c r="DK23" s="122" t="str">
        <f>IF(Tbl.Kosten[[#This Row],[Anr.]]=DK$7,Tbl.Kosten[[#This Row],[Totaal kosten]],"")</f>
        <v/>
      </c>
      <c r="DL23" s="122" t="str">
        <f>IF(Tbl.Kosten[[#This Row],[Anr.]]=DL$7,Tbl.Kosten[[#This Row],[Totaal kosten]],"")</f>
        <v/>
      </c>
      <c r="DM23" s="122" t="str">
        <f>IF(Tbl.Kosten[[#This Row],[Anr.]]=DM$7,Tbl.Kosten[[#This Row],[Totaal kosten]],"")</f>
        <v/>
      </c>
      <c r="DN23" s="122" t="str">
        <f>IF(Tbl.Kosten[[#This Row],[Anr.]]=DN$7,Tbl.Kosten[[#This Row],[Totaal kosten]],"")</f>
        <v/>
      </c>
      <c r="DO23" s="122" t="str">
        <f>IF(Tbl.Kosten[[#This Row],[Anr.]]=DO$7,Tbl.Kosten[[#This Row],[Totaal kosten]],"")</f>
        <v/>
      </c>
      <c r="DP23" s="122" t="str">
        <f>IF(Tbl.Kosten[[#This Row],[Anr.]]=DP$7,Tbl.Kosten[[#This Row],[Totaal kosten]],"")</f>
        <v/>
      </c>
      <c r="DQ23" s="122" t="str">
        <f>IF(Tbl.Kosten[[#This Row],[Anr.]]=DQ$7,Tbl.Kosten[[#This Row],[Totaal kosten]],"")</f>
        <v/>
      </c>
      <c r="DR23" s="122" t="str">
        <f>IF(Tbl.Kosten[[#This Row],[Anr.]]=DR$7,Tbl.Kosten[[#This Row],[Totaal kosten]],"")</f>
        <v/>
      </c>
      <c r="DS23" s="122" t="str">
        <f>IF(Tbl.Kosten[[#This Row],[Anr.]]=DS$7,Tbl.Kosten[[#This Row],[Totaal kosten]],"")</f>
        <v/>
      </c>
      <c r="DT23" s="122" t="str">
        <f>IF(Tbl.Kosten[[#This Row],[Anr.]]=DT$7,Tbl.Kosten[[#This Row],[Totaal kosten]],"")</f>
        <v/>
      </c>
      <c r="DU23" s="122" t="str">
        <f>IF(Tbl.Kosten[[#This Row],[Anr.]]=DU$7,Tbl.Kosten[[#This Row],[Totaal kosten]],"")</f>
        <v/>
      </c>
      <c r="DV23" s="122" t="str">
        <f>IF(Tbl.Kosten[[#This Row],[Anr.]]=DV$7,Tbl.Kosten[[#This Row],[Totaal kosten]],"")</f>
        <v/>
      </c>
      <c r="DW23" s="122" t="str">
        <f>IF(Tbl.Kosten[[#This Row],[Anr.]]=DW$7,Tbl.Kosten[[#This Row],[Totaal kosten]],"")</f>
        <v/>
      </c>
      <c r="DX23" s="122" t="str">
        <f>IF(Tbl.Kosten[[#This Row],[Anr.]]=DX$7,Tbl.Kosten[[#This Row],[Totaal kosten]],"")</f>
        <v/>
      </c>
      <c r="DY23" s="122" t="str">
        <f>IF(Tbl.Kosten[[#This Row],[Anr.]]=DY$7,Tbl.Kosten[[#This Row],[Totaal kosten]],"")</f>
        <v/>
      </c>
      <c r="DZ23" s="122" t="str">
        <f>IF(Tbl.Kosten[[#This Row],[Anr.]]=DZ$7,Tbl.Kosten[[#This Row],[Totaal kosten]],"")</f>
        <v/>
      </c>
      <c r="EA23" s="122" t="str">
        <f>IF(Tbl.Kosten[[#This Row],[Anr.]]=EA$7,Tbl.Kosten[[#This Row],[Totaal kosten]],"")</f>
        <v/>
      </c>
      <c r="EB23" s="122" t="str">
        <f>IF(Tbl.Kosten[[#This Row],[Anr.]]=EB$7,Tbl.Kosten[[#This Row],[Totaal kosten]],"")</f>
        <v/>
      </c>
      <c r="EC23" s="122" t="str">
        <f>IF(Tbl.Kosten[[#This Row],[Anr.]]=EC$7,Tbl.Kosten[[#This Row],[Totaal kosten]],"")</f>
        <v/>
      </c>
      <c r="ED23" s="122" t="str">
        <f>IF(Tbl.Kosten[[#This Row],[Anr.]]=ED$7,Tbl.Kosten[[#This Row],[Totaal kosten]],"")</f>
        <v/>
      </c>
      <c r="EE23" s="122" t="str">
        <f>IF(Tbl.Kosten[[#This Row],[Anr.]]=EE$7,Tbl.Kosten[[#This Row],[Totaal kosten]],"")</f>
        <v/>
      </c>
      <c r="EF23" s="122" t="str">
        <f>IF(Tbl.Kosten[[#This Row],[Anr.]]=EF$7,Tbl.Kosten[[#This Row],[Totaal kosten]],"")</f>
        <v/>
      </c>
      <c r="EG23" s="122" t="str">
        <f>IF(Tbl.Kosten[[#This Row],[Anr.]]=EG$7,Tbl.Kosten[[#This Row],[Totaal kosten]],"")</f>
        <v/>
      </c>
      <c r="EH23" s="122" t="str">
        <f>IF(Tbl.Kosten[[#This Row],[Anr.]]=EH$7,Tbl.Kosten[[#This Row],[Totaal kosten]],"")</f>
        <v/>
      </c>
      <c r="EI23" s="122" t="str">
        <f>IF(Tbl.Kosten[[#This Row],[Anr.]]=EI$7,Tbl.Kosten[[#This Row],[Totaal kosten]],"")</f>
        <v/>
      </c>
      <c r="EJ23" s="122" t="str">
        <f>IF(Tbl.Kosten[[#This Row],[Anr.]]=EJ$7,Tbl.Kosten[[#This Row],[Totaal kosten]],"")</f>
        <v/>
      </c>
      <c r="EK23" s="122" t="str">
        <f>IF(Tbl.Kosten[[#This Row],[Anr.]]=EK$7,Tbl.Kosten[[#This Row],[Totaal kosten]],"")</f>
        <v/>
      </c>
      <c r="EL23" s="122" t="str">
        <f>IF(Tbl.Kosten[[#This Row],[Anr.]]=EL$7,Tbl.Kosten[[#This Row],[Totaal kosten]],"")</f>
        <v/>
      </c>
      <c r="EM23" s="122" t="str">
        <f>IF(Tbl.Kosten[[#This Row],[Anr.]]=EM$7,Tbl.Kosten[[#This Row],[Totaal kosten]],"")</f>
        <v/>
      </c>
      <c r="EN23" s="122" t="str">
        <f>IF(Tbl.Kosten[[#This Row],[Anr.]]=EN$7,Tbl.Kosten[[#This Row],[Totaal kosten]],"")</f>
        <v/>
      </c>
      <c r="EO23" s="122" t="str">
        <f>IF(Tbl.Kosten[[#This Row],[Anr.]]=EO$7,Tbl.Kosten[[#This Row],[Totaal kosten]],"")</f>
        <v/>
      </c>
      <c r="EP23" s="122" t="str">
        <f>IF(Tbl.Kosten[[#This Row],[Anr.]]=EP$7,Tbl.Kosten[[#This Row],[Totaal kosten]],"")</f>
        <v/>
      </c>
      <c r="EQ23" s="122" t="str">
        <f>IF(Tbl.Kosten[[#This Row],[Anr.]]=EQ$7,Tbl.Kosten[[#This Row],[Totaal kosten]],"")</f>
        <v/>
      </c>
    </row>
    <row r="24" spans="2:147" x14ac:dyDescent="0.35">
      <c r="B24" s="99"/>
      <c r="C24" s="68"/>
      <c r="D24" s="119"/>
      <c r="E24" s="100"/>
      <c r="F24" s="13">
        <f>_xlfn.XLOOKUP(Tbl.Kosten[[#This Row],[Medewerker e/o 
functie]],Tbl.Uurtarief[Medewerker en/of functie],Tbl.Uurtarief[Uurtarief],"",,)</f>
        <v>0</v>
      </c>
      <c r="G24" s="118">
        <f>PRODUCT(Tbl.Kosten[[#This Row],[Uren]],Tbl.Kosten[[#This Row],[Uurtarief]])</f>
        <v>0</v>
      </c>
      <c r="H24" s="100"/>
      <c r="I24" s="98"/>
      <c r="J24" s="97">
        <f>Tbl.Kosten[[#This Row],[Aantal]]*Tbl.Kosten[[#This Row],[Tarief]]</f>
        <v>0</v>
      </c>
      <c r="K24" s="118">
        <f>Tbl.Kosten[[#This Row],[Subtotaal andere kosten]]+Tbl.Kosten[[#This Row],[Subtotaal arbeidskosten]]</f>
        <v>0</v>
      </c>
      <c r="L24" s="190">
        <f>IF(Tbl.Kosten[[#This Row],[Subtotaal andere kosten]]&lt;&gt;0,"Andere kosten",(_xlfn.XLOOKUP(Tbl.Kosten[[#This Row],[Medewerker e/o 
functie]],Tbl.Uurtarief[Medewerker en/of functie],Tbl.Uurtarief[Kostensoort],"",,)))</f>
        <v>0</v>
      </c>
      <c r="M24" s="190" t="str">
        <f>IF(AND(Tbl.Kosten[[#This Row],[Subtotaal arbeidskosten]]&lt;&gt;0,Tbl.Kosten[[#This Row],[Subtotaal andere kosten]]&lt;&gt;0),"Begroot Arbeidskosten en Overige kosten op verschillende regels!","")</f>
        <v/>
      </c>
      <c r="N24" s="3" t="str">
        <f>_xlfn.XLOOKUP(Tbl.Kosten[[#This Row],[Activiteitencode]],Tbl.Activiteiten[Activiteitcode],Tbl.Activiteiten[Werkpakketcode],"",,)</f>
        <v/>
      </c>
      <c r="O24" s="9" t="str">
        <f>_xlfn.XLOOKUP(Tbl.Kosten[[#This Row],[Werkpakketcode]],Tbl.Werkpakketten[Werkpakketcode],Tbl.Werkpakketten[WPnr.],"",,)</f>
        <v/>
      </c>
      <c r="P24" s="9" t="str">
        <f>IF(Tbl.Kosten[[#This Row],[WPnr.]]=P$7,Tbl.Kosten[[#This Row],[Totaal kosten]],"")</f>
        <v/>
      </c>
      <c r="Q24" s="9" t="str">
        <f>IF(Tbl.Kosten[[#This Row],[WPnr.]]=Q$7,Tbl.Kosten[[#This Row],[Totaal kosten]],"")</f>
        <v/>
      </c>
      <c r="R24" s="9" t="str">
        <f>IF(Tbl.Kosten[[#This Row],[WPnr.]]=R$7,Tbl.Kosten[[#This Row],[Totaal kosten]],"")</f>
        <v/>
      </c>
      <c r="S24" s="9" t="str">
        <f>IF(Tbl.Kosten[[#This Row],[WPnr.]]=S$7,Tbl.Kosten[[#This Row],[Totaal kosten]],"")</f>
        <v/>
      </c>
      <c r="T24" s="9" t="str">
        <f>IF(Tbl.Kosten[[#This Row],[WPnr.]]=T$7,Tbl.Kosten[[#This Row],[Totaal kosten]],"")</f>
        <v/>
      </c>
      <c r="U24" s="9" t="str">
        <f>IF(Tbl.Kosten[[#This Row],[WPnr.]]=U$7,Tbl.Kosten[[#This Row],[Totaal kosten]],"")</f>
        <v/>
      </c>
      <c r="V24" s="9" t="str">
        <f>IF(Tbl.Kosten[[#This Row],[WPnr.]]=V$7,Tbl.Kosten[[#This Row],[Totaal kosten]],"")</f>
        <v/>
      </c>
      <c r="W24" s="9" t="str">
        <f>IF(Tbl.Kosten[[#This Row],[WPnr.]]=W$7,Tbl.Kosten[[#This Row],[Totaal kosten]],"")</f>
        <v/>
      </c>
      <c r="X24" s="9" t="str">
        <f>IF(Tbl.Kosten[[#This Row],[WPnr.]]=X$7,Tbl.Kosten[[#This Row],[Totaal kosten]],"")</f>
        <v/>
      </c>
      <c r="Y24" s="9" t="str">
        <f>IF(Tbl.Kosten[[#This Row],[WPnr.]]=Y$7,Tbl.Kosten[[#This Row],[Totaal kosten]],"")</f>
        <v/>
      </c>
      <c r="Z24" s="15" t="str">
        <f>IFERROR(VLOOKUP(Tbl.Kosten[[#This Row],[Kostensoort]],Tbl.Kostensoorten[],2,FALSE),"")</f>
        <v/>
      </c>
      <c r="AA24" s="15" t="str">
        <f>IF(Tbl.Kosten[[#This Row],[KSnr.]]=AA$7,Tbl.Kosten[[#This Row],[Totaal kosten]],"")</f>
        <v/>
      </c>
      <c r="AB24" s="15" t="str">
        <f>IF(Tbl.Kosten[[#This Row],[KSnr.]]=AB$7,Tbl.Kosten[[#This Row],[Totaal kosten]],"")</f>
        <v/>
      </c>
      <c r="AC24" s="15" t="str">
        <f>IF(Tbl.Kosten[[#This Row],[KSnr.]]=AC$7,Tbl.Kosten[[#This Row],[Totaal kosten]],"")</f>
        <v/>
      </c>
      <c r="AD24" s="15" t="str">
        <f>IF(Tbl.Kosten[[#This Row],[KSnr.]]=AD$7,Tbl.Kosten[[#This Row],[Totaal kosten]],"")</f>
        <v/>
      </c>
      <c r="AE24" s="15" t="str">
        <f>IF(Tbl.Kosten[[#This Row],[KSnr.]]=AE$7,Tbl.Kosten[[#This Row],[Totaal kosten]],"")</f>
        <v/>
      </c>
      <c r="AF24" s="15" t="str">
        <f>IF(Tbl.Kosten[[#This Row],[KSnr.]]=AF$7,Tbl.Kosten[[#This Row],[Totaal kosten]],"")</f>
        <v/>
      </c>
      <c r="AG24" s="15" t="str">
        <f>IF(Tbl.Kosten[[#This Row],[KSnr.]]=AG$7,Tbl.Kosten[[#This Row],[Totaal kosten]],"")</f>
        <v/>
      </c>
      <c r="AH24" s="15" t="str">
        <f>IF(Tbl.Kosten[[#This Row],[KSnr.]]=AH$7,Tbl.Kosten[[#This Row],[Totaal kosten]],"")</f>
        <v/>
      </c>
      <c r="AI24" s="15" t="str">
        <f>IF(Tbl.Kosten[[#This Row],[KSnr.]]=AI$7,Tbl.Kosten[[#This Row],[Totaal kosten]],"")</f>
        <v/>
      </c>
      <c r="AJ24" s="15" t="str">
        <f>IF(Tbl.Kosten[[#This Row],[KSnr.]]=AJ$7,Tbl.Kosten[[#This Row],[Totaal kosten]],"")</f>
        <v/>
      </c>
      <c r="AK24" s="15" t="str">
        <f>IF(Tbl.Kosten[[#This Row],[KSnr.]]=AK$7,Tbl.Kosten[[#This Row],[Totaal kosten]],"")</f>
        <v/>
      </c>
      <c r="AL24" s="15" t="str">
        <f>IF(Tbl.Kosten[[#This Row],[KSnr.]]=AL$7,Tbl.Kosten[[#This Row],[Totaal kosten]],"")</f>
        <v/>
      </c>
      <c r="AM24" s="15" t="str">
        <f>IF(Tbl.Kosten[[#This Row],[KSnr.]]=AM$7,Tbl.Kosten[[#This Row],[Totaal kosten]],"")</f>
        <v/>
      </c>
      <c r="AN24" s="15" t="str">
        <f>IF(Tbl.Kosten[[#This Row],[KSnr.]]=AN$7,Tbl.Kosten[[#This Row],[Totaal kosten]],"")</f>
        <v/>
      </c>
      <c r="AO24" s="15" t="str">
        <f>IF(Tbl.Kosten[[#This Row],[KSnr.]]=AO$7,Tbl.Kosten[[#This Row],[Totaal kosten]],"")</f>
        <v/>
      </c>
      <c r="AP24" s="15" t="str">
        <f>IF(Tbl.Kosten[[#This Row],[KSnr.]]=AP$7,Tbl.Kosten[[#This Row],[Totaal kosten]],"")</f>
        <v/>
      </c>
      <c r="AQ24" s="15" t="str">
        <f>IF(Tbl.Kosten[[#This Row],[KSnr.]]=AQ$7,Tbl.Kosten[[#This Row],[Totaal kosten]],"")</f>
        <v/>
      </c>
      <c r="AR24" s="15" t="str">
        <f>IF(Tbl.Kosten[[#This Row],[KSnr.]]=AR$7,Tbl.Kosten[[#This Row],[Totaal kosten]],"")</f>
        <v/>
      </c>
      <c r="AS24" s="15" t="str">
        <f>IF(Tbl.Kosten[[#This Row],[KSnr.]]=AS$7,Tbl.Kosten[[#This Row],[Totaal kosten]],"")</f>
        <v/>
      </c>
      <c r="AT24" s="15" t="str">
        <f>IF(Tbl.Kosten[[#This Row],[KSnr.]]=AT$7,Tbl.Kosten[[#This Row],[Totaal kosten]],"")</f>
        <v/>
      </c>
      <c r="AU24" s="122" t="str">
        <f>_xlfn.XLOOKUP(Tbl.Kosten[[#This Row],[Activiteitencode]],Tbl.Activiteiten[Activiteitcode],Tbl.Activiteiten[Anr.],"",,)</f>
        <v/>
      </c>
      <c r="AV24" s="122" t="str">
        <f>IF(Tbl.Kosten[[#This Row],[Anr.]]=AV$7,Tbl.Kosten[[#This Row],[Totaal kosten]],"")</f>
        <v/>
      </c>
      <c r="AW24" s="122" t="str">
        <f>IF(Tbl.Kosten[[#This Row],[Anr.]]=AW$7,Tbl.Kosten[[#This Row],[Totaal kosten]],"")</f>
        <v/>
      </c>
      <c r="AX24" s="122" t="str">
        <f>IF(Tbl.Kosten[[#This Row],[Anr.]]=AX$7,Tbl.Kosten[[#This Row],[Totaal kosten]],"")</f>
        <v/>
      </c>
      <c r="AY24" s="122" t="str">
        <f>IF(Tbl.Kosten[[#This Row],[Anr.]]=AY$7,Tbl.Kosten[[#This Row],[Totaal kosten]],"")</f>
        <v/>
      </c>
      <c r="AZ24" s="122" t="str">
        <f>IF(Tbl.Kosten[[#This Row],[Anr.]]=AZ$7,Tbl.Kosten[[#This Row],[Totaal kosten]],"")</f>
        <v/>
      </c>
      <c r="BA24" s="122" t="str">
        <f>IF(Tbl.Kosten[[#This Row],[Anr.]]=BA$7,Tbl.Kosten[[#This Row],[Totaal kosten]],"")</f>
        <v/>
      </c>
      <c r="BB24" s="122" t="str">
        <f>IF(Tbl.Kosten[[#This Row],[Anr.]]=BB$7,Tbl.Kosten[[#This Row],[Totaal kosten]],"")</f>
        <v/>
      </c>
      <c r="BC24" s="122" t="str">
        <f>IF(Tbl.Kosten[[#This Row],[Anr.]]=BC$7,Tbl.Kosten[[#This Row],[Totaal kosten]],"")</f>
        <v/>
      </c>
      <c r="BD24" s="122" t="str">
        <f>IF(Tbl.Kosten[[#This Row],[Anr.]]=BD$7,Tbl.Kosten[[#This Row],[Totaal kosten]],"")</f>
        <v/>
      </c>
      <c r="BE24" s="122" t="str">
        <f>IF(Tbl.Kosten[[#This Row],[Anr.]]=BE$7,Tbl.Kosten[[#This Row],[Totaal kosten]],"")</f>
        <v/>
      </c>
      <c r="BF24" s="122" t="str">
        <f>IF(Tbl.Kosten[[#This Row],[Anr.]]=BF$7,Tbl.Kosten[[#This Row],[Totaal kosten]],"")</f>
        <v/>
      </c>
      <c r="BG24" s="122" t="str">
        <f>IF(Tbl.Kosten[[#This Row],[Anr.]]=BG$7,Tbl.Kosten[[#This Row],[Totaal kosten]],"")</f>
        <v/>
      </c>
      <c r="BH24" s="122" t="str">
        <f>IF(Tbl.Kosten[[#This Row],[Anr.]]=BH$7,Tbl.Kosten[[#This Row],[Totaal kosten]],"")</f>
        <v/>
      </c>
      <c r="BI24" s="122" t="str">
        <f>IF(Tbl.Kosten[[#This Row],[Anr.]]=BI$7,Tbl.Kosten[[#This Row],[Totaal kosten]],"")</f>
        <v/>
      </c>
      <c r="BJ24" s="122" t="str">
        <f>IF(Tbl.Kosten[[#This Row],[Anr.]]=BJ$7,Tbl.Kosten[[#This Row],[Totaal kosten]],"")</f>
        <v/>
      </c>
      <c r="BK24" s="122" t="str">
        <f>IF(Tbl.Kosten[[#This Row],[Anr.]]=BK$7,Tbl.Kosten[[#This Row],[Totaal kosten]],"")</f>
        <v/>
      </c>
      <c r="BL24" s="122" t="str">
        <f>IF(Tbl.Kosten[[#This Row],[Anr.]]=BL$7,Tbl.Kosten[[#This Row],[Totaal kosten]],"")</f>
        <v/>
      </c>
      <c r="BM24" s="122" t="str">
        <f>IF(Tbl.Kosten[[#This Row],[Anr.]]=BM$7,Tbl.Kosten[[#This Row],[Totaal kosten]],"")</f>
        <v/>
      </c>
      <c r="BN24" s="122" t="str">
        <f>IF(Tbl.Kosten[[#This Row],[Anr.]]=BN$7,Tbl.Kosten[[#This Row],[Totaal kosten]],"")</f>
        <v/>
      </c>
      <c r="BO24" s="122" t="str">
        <f>IF(Tbl.Kosten[[#This Row],[Anr.]]=BO$7,Tbl.Kosten[[#This Row],[Totaal kosten]],"")</f>
        <v/>
      </c>
      <c r="BP24" s="122" t="str">
        <f>IF(Tbl.Kosten[[#This Row],[Anr.]]=BP$7,Tbl.Kosten[[#This Row],[Totaal kosten]],"")</f>
        <v/>
      </c>
      <c r="BQ24" s="122" t="str">
        <f>IF(Tbl.Kosten[[#This Row],[Anr.]]=BQ$7,Tbl.Kosten[[#This Row],[Totaal kosten]],"")</f>
        <v/>
      </c>
      <c r="BR24" s="122" t="str">
        <f>IF(Tbl.Kosten[[#This Row],[Anr.]]=BR$7,Tbl.Kosten[[#This Row],[Totaal kosten]],"")</f>
        <v/>
      </c>
      <c r="BS24" s="122" t="str">
        <f>IF(Tbl.Kosten[[#This Row],[Anr.]]=BS$7,Tbl.Kosten[[#This Row],[Totaal kosten]],"")</f>
        <v/>
      </c>
      <c r="BT24" s="122" t="str">
        <f>IF(Tbl.Kosten[[#This Row],[Anr.]]=BT$7,Tbl.Kosten[[#This Row],[Totaal kosten]],"")</f>
        <v/>
      </c>
      <c r="BU24" s="122" t="str">
        <f>IF(Tbl.Kosten[[#This Row],[Anr.]]=BU$7,Tbl.Kosten[[#This Row],[Totaal kosten]],"")</f>
        <v/>
      </c>
      <c r="BV24" s="122" t="str">
        <f>IF(Tbl.Kosten[[#This Row],[Anr.]]=BV$7,Tbl.Kosten[[#This Row],[Totaal kosten]],"")</f>
        <v/>
      </c>
      <c r="BW24" s="122" t="str">
        <f>IF(Tbl.Kosten[[#This Row],[Anr.]]=BW$7,Tbl.Kosten[[#This Row],[Totaal kosten]],"")</f>
        <v/>
      </c>
      <c r="BX24" s="122" t="str">
        <f>IF(Tbl.Kosten[[#This Row],[Anr.]]=BX$7,Tbl.Kosten[[#This Row],[Totaal kosten]],"")</f>
        <v/>
      </c>
      <c r="BY24" s="122" t="str">
        <f>IF(Tbl.Kosten[[#This Row],[Anr.]]=BY$7,Tbl.Kosten[[#This Row],[Totaal kosten]],"")</f>
        <v/>
      </c>
      <c r="BZ24" s="122" t="str">
        <f>IF(Tbl.Kosten[[#This Row],[Anr.]]=BZ$7,Tbl.Kosten[[#This Row],[Totaal kosten]],"")</f>
        <v/>
      </c>
      <c r="CA24" s="122" t="str">
        <f>IF(Tbl.Kosten[[#This Row],[Anr.]]=CA$7,Tbl.Kosten[[#This Row],[Totaal kosten]],"")</f>
        <v/>
      </c>
      <c r="CB24" s="122" t="str">
        <f>IF(Tbl.Kosten[[#This Row],[Anr.]]=CB$7,Tbl.Kosten[[#This Row],[Totaal kosten]],"")</f>
        <v/>
      </c>
      <c r="CC24" s="122" t="str">
        <f>IF(Tbl.Kosten[[#This Row],[Anr.]]=CC$7,Tbl.Kosten[[#This Row],[Totaal kosten]],"")</f>
        <v/>
      </c>
      <c r="CD24" s="122" t="str">
        <f>IF(Tbl.Kosten[[#This Row],[Anr.]]=CD$7,Tbl.Kosten[[#This Row],[Totaal kosten]],"")</f>
        <v/>
      </c>
      <c r="CE24" s="122" t="str">
        <f>IF(Tbl.Kosten[[#This Row],[Anr.]]=CE$7,Tbl.Kosten[[#This Row],[Totaal kosten]],"")</f>
        <v/>
      </c>
      <c r="CF24" s="122" t="str">
        <f>IF(Tbl.Kosten[[#This Row],[Anr.]]=CF$7,Tbl.Kosten[[#This Row],[Totaal kosten]],"")</f>
        <v/>
      </c>
      <c r="CG24" s="122" t="str">
        <f>IF(Tbl.Kosten[[#This Row],[Anr.]]=CG$7,Tbl.Kosten[[#This Row],[Totaal kosten]],"")</f>
        <v/>
      </c>
      <c r="CH24" s="122" t="str">
        <f>IF(Tbl.Kosten[[#This Row],[Anr.]]=CH$7,Tbl.Kosten[[#This Row],[Totaal kosten]],"")</f>
        <v/>
      </c>
      <c r="CI24" s="122" t="str">
        <f>IF(Tbl.Kosten[[#This Row],[Anr.]]=CI$7,Tbl.Kosten[[#This Row],[Totaal kosten]],"")</f>
        <v/>
      </c>
      <c r="CJ24" s="122" t="str">
        <f>IF(Tbl.Kosten[[#This Row],[Anr.]]=CJ$7,Tbl.Kosten[[#This Row],[Totaal kosten]],"")</f>
        <v/>
      </c>
      <c r="CK24" s="122" t="str">
        <f>IF(Tbl.Kosten[[#This Row],[Anr.]]=CK$7,Tbl.Kosten[[#This Row],[Totaal kosten]],"")</f>
        <v/>
      </c>
      <c r="CL24" s="122" t="str">
        <f>IF(Tbl.Kosten[[#This Row],[Anr.]]=CL$7,Tbl.Kosten[[#This Row],[Totaal kosten]],"")</f>
        <v/>
      </c>
      <c r="CM24" s="122" t="str">
        <f>IF(Tbl.Kosten[[#This Row],[Anr.]]=CM$7,Tbl.Kosten[[#This Row],[Totaal kosten]],"")</f>
        <v/>
      </c>
      <c r="CN24" s="122" t="str">
        <f>IF(Tbl.Kosten[[#This Row],[Anr.]]=CN$7,Tbl.Kosten[[#This Row],[Totaal kosten]],"")</f>
        <v/>
      </c>
      <c r="CO24" s="122" t="str">
        <f>IF(Tbl.Kosten[[#This Row],[Anr.]]=CO$7,Tbl.Kosten[[#This Row],[Totaal kosten]],"")</f>
        <v/>
      </c>
      <c r="CP24" s="122" t="str">
        <f>IF(Tbl.Kosten[[#This Row],[Anr.]]=CP$7,Tbl.Kosten[[#This Row],[Totaal kosten]],"")</f>
        <v/>
      </c>
      <c r="CQ24" s="122" t="str">
        <f>IF(Tbl.Kosten[[#This Row],[Anr.]]=CQ$7,Tbl.Kosten[[#This Row],[Totaal kosten]],"")</f>
        <v/>
      </c>
      <c r="CR24" s="122" t="str">
        <f>IF(Tbl.Kosten[[#This Row],[Anr.]]=CR$7,Tbl.Kosten[[#This Row],[Totaal kosten]],"")</f>
        <v/>
      </c>
      <c r="CS24" s="122" t="str">
        <f>IF(Tbl.Kosten[[#This Row],[Anr.]]=CS$7,Tbl.Kosten[[#This Row],[Totaal kosten]],"")</f>
        <v/>
      </c>
      <c r="CT24" s="122" t="str">
        <f>IF(Tbl.Kosten[[#This Row],[Anr.]]=CT$7,Tbl.Kosten[[#This Row],[Totaal kosten]],"")</f>
        <v/>
      </c>
      <c r="CU24" s="122" t="str">
        <f>IF(Tbl.Kosten[[#This Row],[Anr.]]=CU$7,Tbl.Kosten[[#This Row],[Totaal kosten]],"")</f>
        <v/>
      </c>
      <c r="CV24" s="122" t="str">
        <f>IF(Tbl.Kosten[[#This Row],[Anr.]]=CV$7,Tbl.Kosten[[#This Row],[Totaal kosten]],"")</f>
        <v/>
      </c>
      <c r="CW24" s="122" t="str">
        <f>IF(Tbl.Kosten[[#This Row],[Anr.]]=CW$7,Tbl.Kosten[[#This Row],[Totaal kosten]],"")</f>
        <v/>
      </c>
      <c r="CX24" s="122" t="str">
        <f>IF(Tbl.Kosten[[#This Row],[Anr.]]=CX$7,Tbl.Kosten[[#This Row],[Totaal kosten]],"")</f>
        <v/>
      </c>
      <c r="CY24" s="122" t="str">
        <f>IF(Tbl.Kosten[[#This Row],[Anr.]]=CY$7,Tbl.Kosten[[#This Row],[Totaal kosten]],"")</f>
        <v/>
      </c>
      <c r="CZ24" s="122" t="str">
        <f>IF(Tbl.Kosten[[#This Row],[Anr.]]=CZ$7,Tbl.Kosten[[#This Row],[Totaal kosten]],"")</f>
        <v/>
      </c>
      <c r="DA24" s="122" t="str">
        <f>IF(Tbl.Kosten[[#This Row],[Anr.]]=DA$7,Tbl.Kosten[[#This Row],[Totaal kosten]],"")</f>
        <v/>
      </c>
      <c r="DB24" s="122" t="str">
        <f>IF(Tbl.Kosten[[#This Row],[Anr.]]=DB$7,Tbl.Kosten[[#This Row],[Totaal kosten]],"")</f>
        <v/>
      </c>
      <c r="DC24" s="122" t="str">
        <f>IF(Tbl.Kosten[[#This Row],[Anr.]]=DC$7,Tbl.Kosten[[#This Row],[Totaal kosten]],"")</f>
        <v/>
      </c>
      <c r="DD24" s="122" t="str">
        <f>IF(Tbl.Kosten[[#This Row],[Anr.]]=DD$7,Tbl.Kosten[[#This Row],[Totaal kosten]],"")</f>
        <v/>
      </c>
      <c r="DE24" s="122" t="str">
        <f>IF(Tbl.Kosten[[#This Row],[Anr.]]=DE$7,Tbl.Kosten[[#This Row],[Totaal kosten]],"")</f>
        <v/>
      </c>
      <c r="DF24" s="122" t="str">
        <f>IF(Tbl.Kosten[[#This Row],[Anr.]]=DF$7,Tbl.Kosten[[#This Row],[Totaal kosten]],"")</f>
        <v/>
      </c>
      <c r="DG24" s="122" t="str">
        <f>IF(Tbl.Kosten[[#This Row],[Anr.]]=DG$7,Tbl.Kosten[[#This Row],[Totaal kosten]],"")</f>
        <v/>
      </c>
      <c r="DH24" s="122" t="str">
        <f>IF(Tbl.Kosten[[#This Row],[Anr.]]=DH$7,Tbl.Kosten[[#This Row],[Totaal kosten]],"")</f>
        <v/>
      </c>
      <c r="DI24" s="122" t="str">
        <f>IF(Tbl.Kosten[[#This Row],[Anr.]]=DI$7,Tbl.Kosten[[#This Row],[Totaal kosten]],"")</f>
        <v/>
      </c>
      <c r="DJ24" s="122" t="str">
        <f>IF(Tbl.Kosten[[#This Row],[Anr.]]=DJ$7,Tbl.Kosten[[#This Row],[Totaal kosten]],"")</f>
        <v/>
      </c>
      <c r="DK24" s="122" t="str">
        <f>IF(Tbl.Kosten[[#This Row],[Anr.]]=DK$7,Tbl.Kosten[[#This Row],[Totaal kosten]],"")</f>
        <v/>
      </c>
      <c r="DL24" s="122" t="str">
        <f>IF(Tbl.Kosten[[#This Row],[Anr.]]=DL$7,Tbl.Kosten[[#This Row],[Totaal kosten]],"")</f>
        <v/>
      </c>
      <c r="DM24" s="122" t="str">
        <f>IF(Tbl.Kosten[[#This Row],[Anr.]]=DM$7,Tbl.Kosten[[#This Row],[Totaal kosten]],"")</f>
        <v/>
      </c>
      <c r="DN24" s="122" t="str">
        <f>IF(Tbl.Kosten[[#This Row],[Anr.]]=DN$7,Tbl.Kosten[[#This Row],[Totaal kosten]],"")</f>
        <v/>
      </c>
      <c r="DO24" s="122" t="str">
        <f>IF(Tbl.Kosten[[#This Row],[Anr.]]=DO$7,Tbl.Kosten[[#This Row],[Totaal kosten]],"")</f>
        <v/>
      </c>
      <c r="DP24" s="122" t="str">
        <f>IF(Tbl.Kosten[[#This Row],[Anr.]]=DP$7,Tbl.Kosten[[#This Row],[Totaal kosten]],"")</f>
        <v/>
      </c>
      <c r="DQ24" s="122" t="str">
        <f>IF(Tbl.Kosten[[#This Row],[Anr.]]=DQ$7,Tbl.Kosten[[#This Row],[Totaal kosten]],"")</f>
        <v/>
      </c>
      <c r="DR24" s="122" t="str">
        <f>IF(Tbl.Kosten[[#This Row],[Anr.]]=DR$7,Tbl.Kosten[[#This Row],[Totaal kosten]],"")</f>
        <v/>
      </c>
      <c r="DS24" s="122" t="str">
        <f>IF(Tbl.Kosten[[#This Row],[Anr.]]=DS$7,Tbl.Kosten[[#This Row],[Totaal kosten]],"")</f>
        <v/>
      </c>
      <c r="DT24" s="122" t="str">
        <f>IF(Tbl.Kosten[[#This Row],[Anr.]]=DT$7,Tbl.Kosten[[#This Row],[Totaal kosten]],"")</f>
        <v/>
      </c>
      <c r="DU24" s="122" t="str">
        <f>IF(Tbl.Kosten[[#This Row],[Anr.]]=DU$7,Tbl.Kosten[[#This Row],[Totaal kosten]],"")</f>
        <v/>
      </c>
      <c r="DV24" s="122" t="str">
        <f>IF(Tbl.Kosten[[#This Row],[Anr.]]=DV$7,Tbl.Kosten[[#This Row],[Totaal kosten]],"")</f>
        <v/>
      </c>
      <c r="DW24" s="122" t="str">
        <f>IF(Tbl.Kosten[[#This Row],[Anr.]]=DW$7,Tbl.Kosten[[#This Row],[Totaal kosten]],"")</f>
        <v/>
      </c>
      <c r="DX24" s="122" t="str">
        <f>IF(Tbl.Kosten[[#This Row],[Anr.]]=DX$7,Tbl.Kosten[[#This Row],[Totaal kosten]],"")</f>
        <v/>
      </c>
      <c r="DY24" s="122" t="str">
        <f>IF(Tbl.Kosten[[#This Row],[Anr.]]=DY$7,Tbl.Kosten[[#This Row],[Totaal kosten]],"")</f>
        <v/>
      </c>
      <c r="DZ24" s="122" t="str">
        <f>IF(Tbl.Kosten[[#This Row],[Anr.]]=DZ$7,Tbl.Kosten[[#This Row],[Totaal kosten]],"")</f>
        <v/>
      </c>
      <c r="EA24" s="122" t="str">
        <f>IF(Tbl.Kosten[[#This Row],[Anr.]]=EA$7,Tbl.Kosten[[#This Row],[Totaal kosten]],"")</f>
        <v/>
      </c>
      <c r="EB24" s="122" t="str">
        <f>IF(Tbl.Kosten[[#This Row],[Anr.]]=EB$7,Tbl.Kosten[[#This Row],[Totaal kosten]],"")</f>
        <v/>
      </c>
      <c r="EC24" s="122" t="str">
        <f>IF(Tbl.Kosten[[#This Row],[Anr.]]=EC$7,Tbl.Kosten[[#This Row],[Totaal kosten]],"")</f>
        <v/>
      </c>
      <c r="ED24" s="122" t="str">
        <f>IF(Tbl.Kosten[[#This Row],[Anr.]]=ED$7,Tbl.Kosten[[#This Row],[Totaal kosten]],"")</f>
        <v/>
      </c>
      <c r="EE24" s="122" t="str">
        <f>IF(Tbl.Kosten[[#This Row],[Anr.]]=EE$7,Tbl.Kosten[[#This Row],[Totaal kosten]],"")</f>
        <v/>
      </c>
      <c r="EF24" s="122" t="str">
        <f>IF(Tbl.Kosten[[#This Row],[Anr.]]=EF$7,Tbl.Kosten[[#This Row],[Totaal kosten]],"")</f>
        <v/>
      </c>
      <c r="EG24" s="122" t="str">
        <f>IF(Tbl.Kosten[[#This Row],[Anr.]]=EG$7,Tbl.Kosten[[#This Row],[Totaal kosten]],"")</f>
        <v/>
      </c>
      <c r="EH24" s="122" t="str">
        <f>IF(Tbl.Kosten[[#This Row],[Anr.]]=EH$7,Tbl.Kosten[[#This Row],[Totaal kosten]],"")</f>
        <v/>
      </c>
      <c r="EI24" s="122" t="str">
        <f>IF(Tbl.Kosten[[#This Row],[Anr.]]=EI$7,Tbl.Kosten[[#This Row],[Totaal kosten]],"")</f>
        <v/>
      </c>
      <c r="EJ24" s="122" t="str">
        <f>IF(Tbl.Kosten[[#This Row],[Anr.]]=EJ$7,Tbl.Kosten[[#This Row],[Totaal kosten]],"")</f>
        <v/>
      </c>
      <c r="EK24" s="122" t="str">
        <f>IF(Tbl.Kosten[[#This Row],[Anr.]]=EK$7,Tbl.Kosten[[#This Row],[Totaal kosten]],"")</f>
        <v/>
      </c>
      <c r="EL24" s="122" t="str">
        <f>IF(Tbl.Kosten[[#This Row],[Anr.]]=EL$7,Tbl.Kosten[[#This Row],[Totaal kosten]],"")</f>
        <v/>
      </c>
      <c r="EM24" s="122" t="str">
        <f>IF(Tbl.Kosten[[#This Row],[Anr.]]=EM$7,Tbl.Kosten[[#This Row],[Totaal kosten]],"")</f>
        <v/>
      </c>
      <c r="EN24" s="122" t="str">
        <f>IF(Tbl.Kosten[[#This Row],[Anr.]]=EN$7,Tbl.Kosten[[#This Row],[Totaal kosten]],"")</f>
        <v/>
      </c>
      <c r="EO24" s="122" t="str">
        <f>IF(Tbl.Kosten[[#This Row],[Anr.]]=EO$7,Tbl.Kosten[[#This Row],[Totaal kosten]],"")</f>
        <v/>
      </c>
      <c r="EP24" s="122" t="str">
        <f>IF(Tbl.Kosten[[#This Row],[Anr.]]=EP$7,Tbl.Kosten[[#This Row],[Totaal kosten]],"")</f>
        <v/>
      </c>
      <c r="EQ24" s="122" t="str">
        <f>IF(Tbl.Kosten[[#This Row],[Anr.]]=EQ$7,Tbl.Kosten[[#This Row],[Totaal kosten]],"")</f>
        <v/>
      </c>
    </row>
    <row r="25" spans="2:147" x14ac:dyDescent="0.35">
      <c r="B25" s="99"/>
      <c r="C25" s="68"/>
      <c r="D25" s="119"/>
      <c r="E25" s="100"/>
      <c r="F25" s="13">
        <f>_xlfn.XLOOKUP(Tbl.Kosten[[#This Row],[Medewerker e/o 
functie]],Tbl.Uurtarief[Medewerker en/of functie],Tbl.Uurtarief[Uurtarief],"",,)</f>
        <v>0</v>
      </c>
      <c r="G25" s="118">
        <f>PRODUCT(Tbl.Kosten[[#This Row],[Uren]],Tbl.Kosten[[#This Row],[Uurtarief]])</f>
        <v>0</v>
      </c>
      <c r="H25" s="100"/>
      <c r="I25" s="98"/>
      <c r="J25" s="97">
        <f>Tbl.Kosten[[#This Row],[Aantal]]*Tbl.Kosten[[#This Row],[Tarief]]</f>
        <v>0</v>
      </c>
      <c r="K25" s="118">
        <f>Tbl.Kosten[[#This Row],[Subtotaal andere kosten]]+Tbl.Kosten[[#This Row],[Subtotaal arbeidskosten]]</f>
        <v>0</v>
      </c>
      <c r="L25" s="190">
        <f>IF(Tbl.Kosten[[#This Row],[Subtotaal andere kosten]]&lt;&gt;0,"Andere kosten",(_xlfn.XLOOKUP(Tbl.Kosten[[#This Row],[Medewerker e/o 
functie]],Tbl.Uurtarief[Medewerker en/of functie],Tbl.Uurtarief[Kostensoort],"",,)))</f>
        <v>0</v>
      </c>
      <c r="M25" s="190" t="str">
        <f>IF(AND(Tbl.Kosten[[#This Row],[Subtotaal arbeidskosten]]&lt;&gt;0,Tbl.Kosten[[#This Row],[Subtotaal andere kosten]]&lt;&gt;0),"Begroot Arbeidskosten en Overige kosten op verschillende regels!","")</f>
        <v/>
      </c>
      <c r="N25" s="3" t="str">
        <f>_xlfn.XLOOKUP(Tbl.Kosten[[#This Row],[Activiteitencode]],Tbl.Activiteiten[Activiteitcode],Tbl.Activiteiten[Werkpakketcode],"",,)</f>
        <v/>
      </c>
      <c r="O25" s="9" t="str">
        <f>_xlfn.XLOOKUP(Tbl.Kosten[[#This Row],[Werkpakketcode]],Tbl.Werkpakketten[Werkpakketcode],Tbl.Werkpakketten[WPnr.],"",,)</f>
        <v/>
      </c>
      <c r="P25" s="9" t="str">
        <f>IF(Tbl.Kosten[[#This Row],[WPnr.]]=P$7,Tbl.Kosten[[#This Row],[Totaal kosten]],"")</f>
        <v/>
      </c>
      <c r="Q25" s="9" t="str">
        <f>IF(Tbl.Kosten[[#This Row],[WPnr.]]=Q$7,Tbl.Kosten[[#This Row],[Totaal kosten]],"")</f>
        <v/>
      </c>
      <c r="R25" s="9" t="str">
        <f>IF(Tbl.Kosten[[#This Row],[WPnr.]]=R$7,Tbl.Kosten[[#This Row],[Totaal kosten]],"")</f>
        <v/>
      </c>
      <c r="S25" s="9" t="str">
        <f>IF(Tbl.Kosten[[#This Row],[WPnr.]]=S$7,Tbl.Kosten[[#This Row],[Totaal kosten]],"")</f>
        <v/>
      </c>
      <c r="T25" s="9" t="str">
        <f>IF(Tbl.Kosten[[#This Row],[WPnr.]]=T$7,Tbl.Kosten[[#This Row],[Totaal kosten]],"")</f>
        <v/>
      </c>
      <c r="U25" s="9" t="str">
        <f>IF(Tbl.Kosten[[#This Row],[WPnr.]]=U$7,Tbl.Kosten[[#This Row],[Totaal kosten]],"")</f>
        <v/>
      </c>
      <c r="V25" s="9" t="str">
        <f>IF(Tbl.Kosten[[#This Row],[WPnr.]]=V$7,Tbl.Kosten[[#This Row],[Totaal kosten]],"")</f>
        <v/>
      </c>
      <c r="W25" s="9" t="str">
        <f>IF(Tbl.Kosten[[#This Row],[WPnr.]]=W$7,Tbl.Kosten[[#This Row],[Totaal kosten]],"")</f>
        <v/>
      </c>
      <c r="X25" s="9" t="str">
        <f>IF(Tbl.Kosten[[#This Row],[WPnr.]]=X$7,Tbl.Kosten[[#This Row],[Totaal kosten]],"")</f>
        <v/>
      </c>
      <c r="Y25" s="9" t="str">
        <f>IF(Tbl.Kosten[[#This Row],[WPnr.]]=Y$7,Tbl.Kosten[[#This Row],[Totaal kosten]],"")</f>
        <v/>
      </c>
      <c r="Z25" s="15" t="str">
        <f>IFERROR(VLOOKUP(Tbl.Kosten[[#This Row],[Kostensoort]],Tbl.Kostensoorten[],2,FALSE),"")</f>
        <v/>
      </c>
      <c r="AA25" s="15" t="str">
        <f>IF(Tbl.Kosten[[#This Row],[KSnr.]]=AA$7,Tbl.Kosten[[#This Row],[Totaal kosten]],"")</f>
        <v/>
      </c>
      <c r="AB25" s="15" t="str">
        <f>IF(Tbl.Kosten[[#This Row],[KSnr.]]=AB$7,Tbl.Kosten[[#This Row],[Totaal kosten]],"")</f>
        <v/>
      </c>
      <c r="AC25" s="15" t="str">
        <f>IF(Tbl.Kosten[[#This Row],[KSnr.]]=AC$7,Tbl.Kosten[[#This Row],[Totaal kosten]],"")</f>
        <v/>
      </c>
      <c r="AD25" s="15" t="str">
        <f>IF(Tbl.Kosten[[#This Row],[KSnr.]]=AD$7,Tbl.Kosten[[#This Row],[Totaal kosten]],"")</f>
        <v/>
      </c>
      <c r="AE25" s="15" t="str">
        <f>IF(Tbl.Kosten[[#This Row],[KSnr.]]=AE$7,Tbl.Kosten[[#This Row],[Totaal kosten]],"")</f>
        <v/>
      </c>
      <c r="AF25" s="15" t="str">
        <f>IF(Tbl.Kosten[[#This Row],[KSnr.]]=AF$7,Tbl.Kosten[[#This Row],[Totaal kosten]],"")</f>
        <v/>
      </c>
      <c r="AG25" s="15" t="str">
        <f>IF(Tbl.Kosten[[#This Row],[KSnr.]]=AG$7,Tbl.Kosten[[#This Row],[Totaal kosten]],"")</f>
        <v/>
      </c>
      <c r="AH25" s="15" t="str">
        <f>IF(Tbl.Kosten[[#This Row],[KSnr.]]=AH$7,Tbl.Kosten[[#This Row],[Totaal kosten]],"")</f>
        <v/>
      </c>
      <c r="AI25" s="15" t="str">
        <f>IF(Tbl.Kosten[[#This Row],[KSnr.]]=AI$7,Tbl.Kosten[[#This Row],[Totaal kosten]],"")</f>
        <v/>
      </c>
      <c r="AJ25" s="15" t="str">
        <f>IF(Tbl.Kosten[[#This Row],[KSnr.]]=AJ$7,Tbl.Kosten[[#This Row],[Totaal kosten]],"")</f>
        <v/>
      </c>
      <c r="AK25" s="15" t="str">
        <f>IF(Tbl.Kosten[[#This Row],[KSnr.]]=AK$7,Tbl.Kosten[[#This Row],[Totaal kosten]],"")</f>
        <v/>
      </c>
      <c r="AL25" s="15" t="str">
        <f>IF(Tbl.Kosten[[#This Row],[KSnr.]]=AL$7,Tbl.Kosten[[#This Row],[Totaal kosten]],"")</f>
        <v/>
      </c>
      <c r="AM25" s="15" t="str">
        <f>IF(Tbl.Kosten[[#This Row],[KSnr.]]=AM$7,Tbl.Kosten[[#This Row],[Totaal kosten]],"")</f>
        <v/>
      </c>
      <c r="AN25" s="15" t="str">
        <f>IF(Tbl.Kosten[[#This Row],[KSnr.]]=AN$7,Tbl.Kosten[[#This Row],[Totaal kosten]],"")</f>
        <v/>
      </c>
      <c r="AO25" s="15" t="str">
        <f>IF(Tbl.Kosten[[#This Row],[KSnr.]]=AO$7,Tbl.Kosten[[#This Row],[Totaal kosten]],"")</f>
        <v/>
      </c>
      <c r="AP25" s="15" t="str">
        <f>IF(Tbl.Kosten[[#This Row],[KSnr.]]=AP$7,Tbl.Kosten[[#This Row],[Totaal kosten]],"")</f>
        <v/>
      </c>
      <c r="AQ25" s="15" t="str">
        <f>IF(Tbl.Kosten[[#This Row],[KSnr.]]=AQ$7,Tbl.Kosten[[#This Row],[Totaal kosten]],"")</f>
        <v/>
      </c>
      <c r="AR25" s="15" t="str">
        <f>IF(Tbl.Kosten[[#This Row],[KSnr.]]=AR$7,Tbl.Kosten[[#This Row],[Totaal kosten]],"")</f>
        <v/>
      </c>
      <c r="AS25" s="15" t="str">
        <f>IF(Tbl.Kosten[[#This Row],[KSnr.]]=AS$7,Tbl.Kosten[[#This Row],[Totaal kosten]],"")</f>
        <v/>
      </c>
      <c r="AT25" s="15" t="str">
        <f>IF(Tbl.Kosten[[#This Row],[KSnr.]]=AT$7,Tbl.Kosten[[#This Row],[Totaal kosten]],"")</f>
        <v/>
      </c>
      <c r="AU25" s="122" t="str">
        <f>_xlfn.XLOOKUP(Tbl.Kosten[[#This Row],[Activiteitencode]],Tbl.Activiteiten[Activiteitcode],Tbl.Activiteiten[Anr.],"",,)</f>
        <v/>
      </c>
      <c r="AV25" s="122" t="str">
        <f>IF(Tbl.Kosten[[#This Row],[Anr.]]=AV$7,Tbl.Kosten[[#This Row],[Totaal kosten]],"")</f>
        <v/>
      </c>
      <c r="AW25" s="122" t="str">
        <f>IF(Tbl.Kosten[[#This Row],[Anr.]]=AW$7,Tbl.Kosten[[#This Row],[Totaal kosten]],"")</f>
        <v/>
      </c>
      <c r="AX25" s="122" t="str">
        <f>IF(Tbl.Kosten[[#This Row],[Anr.]]=AX$7,Tbl.Kosten[[#This Row],[Totaal kosten]],"")</f>
        <v/>
      </c>
      <c r="AY25" s="122" t="str">
        <f>IF(Tbl.Kosten[[#This Row],[Anr.]]=AY$7,Tbl.Kosten[[#This Row],[Totaal kosten]],"")</f>
        <v/>
      </c>
      <c r="AZ25" s="122" t="str">
        <f>IF(Tbl.Kosten[[#This Row],[Anr.]]=AZ$7,Tbl.Kosten[[#This Row],[Totaal kosten]],"")</f>
        <v/>
      </c>
      <c r="BA25" s="122" t="str">
        <f>IF(Tbl.Kosten[[#This Row],[Anr.]]=BA$7,Tbl.Kosten[[#This Row],[Totaal kosten]],"")</f>
        <v/>
      </c>
      <c r="BB25" s="122" t="str">
        <f>IF(Tbl.Kosten[[#This Row],[Anr.]]=BB$7,Tbl.Kosten[[#This Row],[Totaal kosten]],"")</f>
        <v/>
      </c>
      <c r="BC25" s="122" t="str">
        <f>IF(Tbl.Kosten[[#This Row],[Anr.]]=BC$7,Tbl.Kosten[[#This Row],[Totaal kosten]],"")</f>
        <v/>
      </c>
      <c r="BD25" s="122" t="str">
        <f>IF(Tbl.Kosten[[#This Row],[Anr.]]=BD$7,Tbl.Kosten[[#This Row],[Totaal kosten]],"")</f>
        <v/>
      </c>
      <c r="BE25" s="122" t="str">
        <f>IF(Tbl.Kosten[[#This Row],[Anr.]]=BE$7,Tbl.Kosten[[#This Row],[Totaal kosten]],"")</f>
        <v/>
      </c>
      <c r="BF25" s="122" t="str">
        <f>IF(Tbl.Kosten[[#This Row],[Anr.]]=BF$7,Tbl.Kosten[[#This Row],[Totaal kosten]],"")</f>
        <v/>
      </c>
      <c r="BG25" s="122" t="str">
        <f>IF(Tbl.Kosten[[#This Row],[Anr.]]=BG$7,Tbl.Kosten[[#This Row],[Totaal kosten]],"")</f>
        <v/>
      </c>
      <c r="BH25" s="122" t="str">
        <f>IF(Tbl.Kosten[[#This Row],[Anr.]]=BH$7,Tbl.Kosten[[#This Row],[Totaal kosten]],"")</f>
        <v/>
      </c>
      <c r="BI25" s="122" t="str">
        <f>IF(Tbl.Kosten[[#This Row],[Anr.]]=BI$7,Tbl.Kosten[[#This Row],[Totaal kosten]],"")</f>
        <v/>
      </c>
      <c r="BJ25" s="122" t="str">
        <f>IF(Tbl.Kosten[[#This Row],[Anr.]]=BJ$7,Tbl.Kosten[[#This Row],[Totaal kosten]],"")</f>
        <v/>
      </c>
      <c r="BK25" s="122" t="str">
        <f>IF(Tbl.Kosten[[#This Row],[Anr.]]=BK$7,Tbl.Kosten[[#This Row],[Totaal kosten]],"")</f>
        <v/>
      </c>
      <c r="BL25" s="122" t="str">
        <f>IF(Tbl.Kosten[[#This Row],[Anr.]]=BL$7,Tbl.Kosten[[#This Row],[Totaal kosten]],"")</f>
        <v/>
      </c>
      <c r="BM25" s="122" t="str">
        <f>IF(Tbl.Kosten[[#This Row],[Anr.]]=BM$7,Tbl.Kosten[[#This Row],[Totaal kosten]],"")</f>
        <v/>
      </c>
      <c r="BN25" s="122" t="str">
        <f>IF(Tbl.Kosten[[#This Row],[Anr.]]=BN$7,Tbl.Kosten[[#This Row],[Totaal kosten]],"")</f>
        <v/>
      </c>
      <c r="BO25" s="122" t="str">
        <f>IF(Tbl.Kosten[[#This Row],[Anr.]]=BO$7,Tbl.Kosten[[#This Row],[Totaal kosten]],"")</f>
        <v/>
      </c>
      <c r="BP25" s="122" t="str">
        <f>IF(Tbl.Kosten[[#This Row],[Anr.]]=BP$7,Tbl.Kosten[[#This Row],[Totaal kosten]],"")</f>
        <v/>
      </c>
      <c r="BQ25" s="122" t="str">
        <f>IF(Tbl.Kosten[[#This Row],[Anr.]]=BQ$7,Tbl.Kosten[[#This Row],[Totaal kosten]],"")</f>
        <v/>
      </c>
      <c r="BR25" s="122" t="str">
        <f>IF(Tbl.Kosten[[#This Row],[Anr.]]=BR$7,Tbl.Kosten[[#This Row],[Totaal kosten]],"")</f>
        <v/>
      </c>
      <c r="BS25" s="122" t="str">
        <f>IF(Tbl.Kosten[[#This Row],[Anr.]]=BS$7,Tbl.Kosten[[#This Row],[Totaal kosten]],"")</f>
        <v/>
      </c>
      <c r="BT25" s="122" t="str">
        <f>IF(Tbl.Kosten[[#This Row],[Anr.]]=BT$7,Tbl.Kosten[[#This Row],[Totaal kosten]],"")</f>
        <v/>
      </c>
      <c r="BU25" s="122" t="str">
        <f>IF(Tbl.Kosten[[#This Row],[Anr.]]=BU$7,Tbl.Kosten[[#This Row],[Totaal kosten]],"")</f>
        <v/>
      </c>
      <c r="BV25" s="122" t="str">
        <f>IF(Tbl.Kosten[[#This Row],[Anr.]]=BV$7,Tbl.Kosten[[#This Row],[Totaal kosten]],"")</f>
        <v/>
      </c>
      <c r="BW25" s="122" t="str">
        <f>IF(Tbl.Kosten[[#This Row],[Anr.]]=BW$7,Tbl.Kosten[[#This Row],[Totaal kosten]],"")</f>
        <v/>
      </c>
      <c r="BX25" s="122" t="str">
        <f>IF(Tbl.Kosten[[#This Row],[Anr.]]=BX$7,Tbl.Kosten[[#This Row],[Totaal kosten]],"")</f>
        <v/>
      </c>
      <c r="BY25" s="122" t="str">
        <f>IF(Tbl.Kosten[[#This Row],[Anr.]]=BY$7,Tbl.Kosten[[#This Row],[Totaal kosten]],"")</f>
        <v/>
      </c>
      <c r="BZ25" s="122" t="str">
        <f>IF(Tbl.Kosten[[#This Row],[Anr.]]=BZ$7,Tbl.Kosten[[#This Row],[Totaal kosten]],"")</f>
        <v/>
      </c>
      <c r="CA25" s="122" t="str">
        <f>IF(Tbl.Kosten[[#This Row],[Anr.]]=CA$7,Tbl.Kosten[[#This Row],[Totaal kosten]],"")</f>
        <v/>
      </c>
      <c r="CB25" s="122" t="str">
        <f>IF(Tbl.Kosten[[#This Row],[Anr.]]=CB$7,Tbl.Kosten[[#This Row],[Totaal kosten]],"")</f>
        <v/>
      </c>
      <c r="CC25" s="122" t="str">
        <f>IF(Tbl.Kosten[[#This Row],[Anr.]]=CC$7,Tbl.Kosten[[#This Row],[Totaal kosten]],"")</f>
        <v/>
      </c>
      <c r="CD25" s="122" t="str">
        <f>IF(Tbl.Kosten[[#This Row],[Anr.]]=CD$7,Tbl.Kosten[[#This Row],[Totaal kosten]],"")</f>
        <v/>
      </c>
      <c r="CE25" s="122" t="str">
        <f>IF(Tbl.Kosten[[#This Row],[Anr.]]=CE$7,Tbl.Kosten[[#This Row],[Totaal kosten]],"")</f>
        <v/>
      </c>
      <c r="CF25" s="122" t="str">
        <f>IF(Tbl.Kosten[[#This Row],[Anr.]]=CF$7,Tbl.Kosten[[#This Row],[Totaal kosten]],"")</f>
        <v/>
      </c>
      <c r="CG25" s="122" t="str">
        <f>IF(Tbl.Kosten[[#This Row],[Anr.]]=CG$7,Tbl.Kosten[[#This Row],[Totaal kosten]],"")</f>
        <v/>
      </c>
      <c r="CH25" s="122" t="str">
        <f>IF(Tbl.Kosten[[#This Row],[Anr.]]=CH$7,Tbl.Kosten[[#This Row],[Totaal kosten]],"")</f>
        <v/>
      </c>
      <c r="CI25" s="122" t="str">
        <f>IF(Tbl.Kosten[[#This Row],[Anr.]]=CI$7,Tbl.Kosten[[#This Row],[Totaal kosten]],"")</f>
        <v/>
      </c>
      <c r="CJ25" s="122" t="str">
        <f>IF(Tbl.Kosten[[#This Row],[Anr.]]=CJ$7,Tbl.Kosten[[#This Row],[Totaal kosten]],"")</f>
        <v/>
      </c>
      <c r="CK25" s="122" t="str">
        <f>IF(Tbl.Kosten[[#This Row],[Anr.]]=CK$7,Tbl.Kosten[[#This Row],[Totaal kosten]],"")</f>
        <v/>
      </c>
      <c r="CL25" s="122" t="str">
        <f>IF(Tbl.Kosten[[#This Row],[Anr.]]=CL$7,Tbl.Kosten[[#This Row],[Totaal kosten]],"")</f>
        <v/>
      </c>
      <c r="CM25" s="122" t="str">
        <f>IF(Tbl.Kosten[[#This Row],[Anr.]]=CM$7,Tbl.Kosten[[#This Row],[Totaal kosten]],"")</f>
        <v/>
      </c>
      <c r="CN25" s="122" t="str">
        <f>IF(Tbl.Kosten[[#This Row],[Anr.]]=CN$7,Tbl.Kosten[[#This Row],[Totaal kosten]],"")</f>
        <v/>
      </c>
      <c r="CO25" s="122" t="str">
        <f>IF(Tbl.Kosten[[#This Row],[Anr.]]=CO$7,Tbl.Kosten[[#This Row],[Totaal kosten]],"")</f>
        <v/>
      </c>
      <c r="CP25" s="122" t="str">
        <f>IF(Tbl.Kosten[[#This Row],[Anr.]]=CP$7,Tbl.Kosten[[#This Row],[Totaal kosten]],"")</f>
        <v/>
      </c>
      <c r="CQ25" s="122" t="str">
        <f>IF(Tbl.Kosten[[#This Row],[Anr.]]=CQ$7,Tbl.Kosten[[#This Row],[Totaal kosten]],"")</f>
        <v/>
      </c>
      <c r="CR25" s="122" t="str">
        <f>IF(Tbl.Kosten[[#This Row],[Anr.]]=CR$7,Tbl.Kosten[[#This Row],[Totaal kosten]],"")</f>
        <v/>
      </c>
      <c r="CS25" s="122" t="str">
        <f>IF(Tbl.Kosten[[#This Row],[Anr.]]=CS$7,Tbl.Kosten[[#This Row],[Totaal kosten]],"")</f>
        <v/>
      </c>
      <c r="CT25" s="122" t="str">
        <f>IF(Tbl.Kosten[[#This Row],[Anr.]]=CT$7,Tbl.Kosten[[#This Row],[Totaal kosten]],"")</f>
        <v/>
      </c>
      <c r="CU25" s="122" t="str">
        <f>IF(Tbl.Kosten[[#This Row],[Anr.]]=CU$7,Tbl.Kosten[[#This Row],[Totaal kosten]],"")</f>
        <v/>
      </c>
      <c r="CV25" s="122" t="str">
        <f>IF(Tbl.Kosten[[#This Row],[Anr.]]=CV$7,Tbl.Kosten[[#This Row],[Totaal kosten]],"")</f>
        <v/>
      </c>
      <c r="CW25" s="122" t="str">
        <f>IF(Tbl.Kosten[[#This Row],[Anr.]]=CW$7,Tbl.Kosten[[#This Row],[Totaal kosten]],"")</f>
        <v/>
      </c>
      <c r="CX25" s="122" t="str">
        <f>IF(Tbl.Kosten[[#This Row],[Anr.]]=CX$7,Tbl.Kosten[[#This Row],[Totaal kosten]],"")</f>
        <v/>
      </c>
      <c r="CY25" s="122" t="str">
        <f>IF(Tbl.Kosten[[#This Row],[Anr.]]=CY$7,Tbl.Kosten[[#This Row],[Totaal kosten]],"")</f>
        <v/>
      </c>
      <c r="CZ25" s="122" t="str">
        <f>IF(Tbl.Kosten[[#This Row],[Anr.]]=CZ$7,Tbl.Kosten[[#This Row],[Totaal kosten]],"")</f>
        <v/>
      </c>
      <c r="DA25" s="122" t="str">
        <f>IF(Tbl.Kosten[[#This Row],[Anr.]]=DA$7,Tbl.Kosten[[#This Row],[Totaal kosten]],"")</f>
        <v/>
      </c>
      <c r="DB25" s="122" t="str">
        <f>IF(Tbl.Kosten[[#This Row],[Anr.]]=DB$7,Tbl.Kosten[[#This Row],[Totaal kosten]],"")</f>
        <v/>
      </c>
      <c r="DC25" s="122" t="str">
        <f>IF(Tbl.Kosten[[#This Row],[Anr.]]=DC$7,Tbl.Kosten[[#This Row],[Totaal kosten]],"")</f>
        <v/>
      </c>
      <c r="DD25" s="122" t="str">
        <f>IF(Tbl.Kosten[[#This Row],[Anr.]]=DD$7,Tbl.Kosten[[#This Row],[Totaal kosten]],"")</f>
        <v/>
      </c>
      <c r="DE25" s="122" t="str">
        <f>IF(Tbl.Kosten[[#This Row],[Anr.]]=DE$7,Tbl.Kosten[[#This Row],[Totaal kosten]],"")</f>
        <v/>
      </c>
      <c r="DF25" s="122" t="str">
        <f>IF(Tbl.Kosten[[#This Row],[Anr.]]=DF$7,Tbl.Kosten[[#This Row],[Totaal kosten]],"")</f>
        <v/>
      </c>
      <c r="DG25" s="122" t="str">
        <f>IF(Tbl.Kosten[[#This Row],[Anr.]]=DG$7,Tbl.Kosten[[#This Row],[Totaal kosten]],"")</f>
        <v/>
      </c>
      <c r="DH25" s="122" t="str">
        <f>IF(Tbl.Kosten[[#This Row],[Anr.]]=DH$7,Tbl.Kosten[[#This Row],[Totaal kosten]],"")</f>
        <v/>
      </c>
      <c r="DI25" s="122" t="str">
        <f>IF(Tbl.Kosten[[#This Row],[Anr.]]=DI$7,Tbl.Kosten[[#This Row],[Totaal kosten]],"")</f>
        <v/>
      </c>
      <c r="DJ25" s="122" t="str">
        <f>IF(Tbl.Kosten[[#This Row],[Anr.]]=DJ$7,Tbl.Kosten[[#This Row],[Totaal kosten]],"")</f>
        <v/>
      </c>
      <c r="DK25" s="122" t="str">
        <f>IF(Tbl.Kosten[[#This Row],[Anr.]]=DK$7,Tbl.Kosten[[#This Row],[Totaal kosten]],"")</f>
        <v/>
      </c>
      <c r="DL25" s="122" t="str">
        <f>IF(Tbl.Kosten[[#This Row],[Anr.]]=DL$7,Tbl.Kosten[[#This Row],[Totaal kosten]],"")</f>
        <v/>
      </c>
      <c r="DM25" s="122" t="str">
        <f>IF(Tbl.Kosten[[#This Row],[Anr.]]=DM$7,Tbl.Kosten[[#This Row],[Totaal kosten]],"")</f>
        <v/>
      </c>
      <c r="DN25" s="122" t="str">
        <f>IF(Tbl.Kosten[[#This Row],[Anr.]]=DN$7,Tbl.Kosten[[#This Row],[Totaal kosten]],"")</f>
        <v/>
      </c>
      <c r="DO25" s="122" t="str">
        <f>IF(Tbl.Kosten[[#This Row],[Anr.]]=DO$7,Tbl.Kosten[[#This Row],[Totaal kosten]],"")</f>
        <v/>
      </c>
      <c r="DP25" s="122" t="str">
        <f>IF(Tbl.Kosten[[#This Row],[Anr.]]=DP$7,Tbl.Kosten[[#This Row],[Totaal kosten]],"")</f>
        <v/>
      </c>
      <c r="DQ25" s="122" t="str">
        <f>IF(Tbl.Kosten[[#This Row],[Anr.]]=DQ$7,Tbl.Kosten[[#This Row],[Totaal kosten]],"")</f>
        <v/>
      </c>
      <c r="DR25" s="122" t="str">
        <f>IF(Tbl.Kosten[[#This Row],[Anr.]]=DR$7,Tbl.Kosten[[#This Row],[Totaal kosten]],"")</f>
        <v/>
      </c>
      <c r="DS25" s="122" t="str">
        <f>IF(Tbl.Kosten[[#This Row],[Anr.]]=DS$7,Tbl.Kosten[[#This Row],[Totaal kosten]],"")</f>
        <v/>
      </c>
      <c r="DT25" s="122" t="str">
        <f>IF(Tbl.Kosten[[#This Row],[Anr.]]=DT$7,Tbl.Kosten[[#This Row],[Totaal kosten]],"")</f>
        <v/>
      </c>
      <c r="DU25" s="122" t="str">
        <f>IF(Tbl.Kosten[[#This Row],[Anr.]]=DU$7,Tbl.Kosten[[#This Row],[Totaal kosten]],"")</f>
        <v/>
      </c>
      <c r="DV25" s="122" t="str">
        <f>IF(Tbl.Kosten[[#This Row],[Anr.]]=DV$7,Tbl.Kosten[[#This Row],[Totaal kosten]],"")</f>
        <v/>
      </c>
      <c r="DW25" s="122" t="str">
        <f>IF(Tbl.Kosten[[#This Row],[Anr.]]=DW$7,Tbl.Kosten[[#This Row],[Totaal kosten]],"")</f>
        <v/>
      </c>
      <c r="DX25" s="122" t="str">
        <f>IF(Tbl.Kosten[[#This Row],[Anr.]]=DX$7,Tbl.Kosten[[#This Row],[Totaal kosten]],"")</f>
        <v/>
      </c>
      <c r="DY25" s="122" t="str">
        <f>IF(Tbl.Kosten[[#This Row],[Anr.]]=DY$7,Tbl.Kosten[[#This Row],[Totaal kosten]],"")</f>
        <v/>
      </c>
      <c r="DZ25" s="122" t="str">
        <f>IF(Tbl.Kosten[[#This Row],[Anr.]]=DZ$7,Tbl.Kosten[[#This Row],[Totaal kosten]],"")</f>
        <v/>
      </c>
      <c r="EA25" s="122" t="str">
        <f>IF(Tbl.Kosten[[#This Row],[Anr.]]=EA$7,Tbl.Kosten[[#This Row],[Totaal kosten]],"")</f>
        <v/>
      </c>
      <c r="EB25" s="122" t="str">
        <f>IF(Tbl.Kosten[[#This Row],[Anr.]]=EB$7,Tbl.Kosten[[#This Row],[Totaal kosten]],"")</f>
        <v/>
      </c>
      <c r="EC25" s="122" t="str">
        <f>IF(Tbl.Kosten[[#This Row],[Anr.]]=EC$7,Tbl.Kosten[[#This Row],[Totaal kosten]],"")</f>
        <v/>
      </c>
      <c r="ED25" s="122" t="str">
        <f>IF(Tbl.Kosten[[#This Row],[Anr.]]=ED$7,Tbl.Kosten[[#This Row],[Totaal kosten]],"")</f>
        <v/>
      </c>
      <c r="EE25" s="122" t="str">
        <f>IF(Tbl.Kosten[[#This Row],[Anr.]]=EE$7,Tbl.Kosten[[#This Row],[Totaal kosten]],"")</f>
        <v/>
      </c>
      <c r="EF25" s="122" t="str">
        <f>IF(Tbl.Kosten[[#This Row],[Anr.]]=EF$7,Tbl.Kosten[[#This Row],[Totaal kosten]],"")</f>
        <v/>
      </c>
      <c r="EG25" s="122" t="str">
        <f>IF(Tbl.Kosten[[#This Row],[Anr.]]=EG$7,Tbl.Kosten[[#This Row],[Totaal kosten]],"")</f>
        <v/>
      </c>
      <c r="EH25" s="122" t="str">
        <f>IF(Tbl.Kosten[[#This Row],[Anr.]]=EH$7,Tbl.Kosten[[#This Row],[Totaal kosten]],"")</f>
        <v/>
      </c>
      <c r="EI25" s="122" t="str">
        <f>IF(Tbl.Kosten[[#This Row],[Anr.]]=EI$7,Tbl.Kosten[[#This Row],[Totaal kosten]],"")</f>
        <v/>
      </c>
      <c r="EJ25" s="122" t="str">
        <f>IF(Tbl.Kosten[[#This Row],[Anr.]]=EJ$7,Tbl.Kosten[[#This Row],[Totaal kosten]],"")</f>
        <v/>
      </c>
      <c r="EK25" s="122" t="str">
        <f>IF(Tbl.Kosten[[#This Row],[Anr.]]=EK$7,Tbl.Kosten[[#This Row],[Totaal kosten]],"")</f>
        <v/>
      </c>
      <c r="EL25" s="122" t="str">
        <f>IF(Tbl.Kosten[[#This Row],[Anr.]]=EL$7,Tbl.Kosten[[#This Row],[Totaal kosten]],"")</f>
        <v/>
      </c>
      <c r="EM25" s="122" t="str">
        <f>IF(Tbl.Kosten[[#This Row],[Anr.]]=EM$7,Tbl.Kosten[[#This Row],[Totaal kosten]],"")</f>
        <v/>
      </c>
      <c r="EN25" s="122" t="str">
        <f>IF(Tbl.Kosten[[#This Row],[Anr.]]=EN$7,Tbl.Kosten[[#This Row],[Totaal kosten]],"")</f>
        <v/>
      </c>
      <c r="EO25" s="122" t="str">
        <f>IF(Tbl.Kosten[[#This Row],[Anr.]]=EO$7,Tbl.Kosten[[#This Row],[Totaal kosten]],"")</f>
        <v/>
      </c>
      <c r="EP25" s="122" t="str">
        <f>IF(Tbl.Kosten[[#This Row],[Anr.]]=EP$7,Tbl.Kosten[[#This Row],[Totaal kosten]],"")</f>
        <v/>
      </c>
      <c r="EQ25" s="122" t="str">
        <f>IF(Tbl.Kosten[[#This Row],[Anr.]]=EQ$7,Tbl.Kosten[[#This Row],[Totaal kosten]],"")</f>
        <v/>
      </c>
    </row>
    <row r="26" spans="2:147" x14ac:dyDescent="0.35">
      <c r="B26" s="99"/>
      <c r="C26" s="68"/>
      <c r="D26" s="119"/>
      <c r="E26" s="100"/>
      <c r="F26" s="13">
        <f>_xlfn.XLOOKUP(Tbl.Kosten[[#This Row],[Medewerker e/o 
functie]],Tbl.Uurtarief[Medewerker en/of functie],Tbl.Uurtarief[Uurtarief],"",,)</f>
        <v>0</v>
      </c>
      <c r="G26" s="118">
        <f>PRODUCT(Tbl.Kosten[[#This Row],[Uren]],Tbl.Kosten[[#This Row],[Uurtarief]])</f>
        <v>0</v>
      </c>
      <c r="H26" s="100"/>
      <c r="I26" s="98"/>
      <c r="J26" s="97">
        <f>Tbl.Kosten[[#This Row],[Aantal]]*Tbl.Kosten[[#This Row],[Tarief]]</f>
        <v>0</v>
      </c>
      <c r="K26" s="118">
        <f>Tbl.Kosten[[#This Row],[Subtotaal andere kosten]]+Tbl.Kosten[[#This Row],[Subtotaal arbeidskosten]]</f>
        <v>0</v>
      </c>
      <c r="L26" s="190">
        <f>IF(Tbl.Kosten[[#This Row],[Subtotaal andere kosten]]&lt;&gt;0,"Andere kosten",(_xlfn.XLOOKUP(Tbl.Kosten[[#This Row],[Medewerker e/o 
functie]],Tbl.Uurtarief[Medewerker en/of functie],Tbl.Uurtarief[Kostensoort],"",,)))</f>
        <v>0</v>
      </c>
      <c r="M26" s="190" t="str">
        <f>IF(AND(Tbl.Kosten[[#This Row],[Subtotaal arbeidskosten]]&lt;&gt;0,Tbl.Kosten[[#This Row],[Subtotaal andere kosten]]&lt;&gt;0),"Begroot Arbeidskosten en Overige kosten op verschillende regels!","")</f>
        <v/>
      </c>
      <c r="N26" s="3" t="str">
        <f>_xlfn.XLOOKUP(Tbl.Kosten[[#This Row],[Activiteitencode]],Tbl.Activiteiten[Activiteitcode],Tbl.Activiteiten[Werkpakketcode],"",,)</f>
        <v/>
      </c>
      <c r="O26" s="9" t="str">
        <f>_xlfn.XLOOKUP(Tbl.Kosten[[#This Row],[Werkpakketcode]],Tbl.Werkpakketten[Werkpakketcode],Tbl.Werkpakketten[WPnr.],"",,)</f>
        <v/>
      </c>
      <c r="P26" s="9" t="str">
        <f>IF(Tbl.Kosten[[#This Row],[WPnr.]]=P$7,Tbl.Kosten[[#This Row],[Totaal kosten]],"")</f>
        <v/>
      </c>
      <c r="Q26" s="9" t="str">
        <f>IF(Tbl.Kosten[[#This Row],[WPnr.]]=Q$7,Tbl.Kosten[[#This Row],[Totaal kosten]],"")</f>
        <v/>
      </c>
      <c r="R26" s="9" t="str">
        <f>IF(Tbl.Kosten[[#This Row],[WPnr.]]=R$7,Tbl.Kosten[[#This Row],[Totaal kosten]],"")</f>
        <v/>
      </c>
      <c r="S26" s="9" t="str">
        <f>IF(Tbl.Kosten[[#This Row],[WPnr.]]=S$7,Tbl.Kosten[[#This Row],[Totaal kosten]],"")</f>
        <v/>
      </c>
      <c r="T26" s="9" t="str">
        <f>IF(Tbl.Kosten[[#This Row],[WPnr.]]=T$7,Tbl.Kosten[[#This Row],[Totaal kosten]],"")</f>
        <v/>
      </c>
      <c r="U26" s="9" t="str">
        <f>IF(Tbl.Kosten[[#This Row],[WPnr.]]=U$7,Tbl.Kosten[[#This Row],[Totaal kosten]],"")</f>
        <v/>
      </c>
      <c r="V26" s="9" t="str">
        <f>IF(Tbl.Kosten[[#This Row],[WPnr.]]=V$7,Tbl.Kosten[[#This Row],[Totaal kosten]],"")</f>
        <v/>
      </c>
      <c r="W26" s="9" t="str">
        <f>IF(Tbl.Kosten[[#This Row],[WPnr.]]=W$7,Tbl.Kosten[[#This Row],[Totaal kosten]],"")</f>
        <v/>
      </c>
      <c r="X26" s="9" t="str">
        <f>IF(Tbl.Kosten[[#This Row],[WPnr.]]=X$7,Tbl.Kosten[[#This Row],[Totaal kosten]],"")</f>
        <v/>
      </c>
      <c r="Y26" s="9" t="str">
        <f>IF(Tbl.Kosten[[#This Row],[WPnr.]]=Y$7,Tbl.Kosten[[#This Row],[Totaal kosten]],"")</f>
        <v/>
      </c>
      <c r="Z26" s="15" t="str">
        <f>IFERROR(VLOOKUP(Tbl.Kosten[[#This Row],[Kostensoort]],Tbl.Kostensoorten[],2,FALSE),"")</f>
        <v/>
      </c>
      <c r="AA26" s="15" t="str">
        <f>IF(Tbl.Kosten[[#This Row],[KSnr.]]=AA$7,Tbl.Kosten[[#This Row],[Totaal kosten]],"")</f>
        <v/>
      </c>
      <c r="AB26" s="15" t="str">
        <f>IF(Tbl.Kosten[[#This Row],[KSnr.]]=AB$7,Tbl.Kosten[[#This Row],[Totaal kosten]],"")</f>
        <v/>
      </c>
      <c r="AC26" s="15" t="str">
        <f>IF(Tbl.Kosten[[#This Row],[KSnr.]]=AC$7,Tbl.Kosten[[#This Row],[Totaal kosten]],"")</f>
        <v/>
      </c>
      <c r="AD26" s="15" t="str">
        <f>IF(Tbl.Kosten[[#This Row],[KSnr.]]=AD$7,Tbl.Kosten[[#This Row],[Totaal kosten]],"")</f>
        <v/>
      </c>
      <c r="AE26" s="15" t="str">
        <f>IF(Tbl.Kosten[[#This Row],[KSnr.]]=AE$7,Tbl.Kosten[[#This Row],[Totaal kosten]],"")</f>
        <v/>
      </c>
      <c r="AF26" s="15" t="str">
        <f>IF(Tbl.Kosten[[#This Row],[KSnr.]]=AF$7,Tbl.Kosten[[#This Row],[Totaal kosten]],"")</f>
        <v/>
      </c>
      <c r="AG26" s="15" t="str">
        <f>IF(Tbl.Kosten[[#This Row],[KSnr.]]=AG$7,Tbl.Kosten[[#This Row],[Totaal kosten]],"")</f>
        <v/>
      </c>
      <c r="AH26" s="15" t="str">
        <f>IF(Tbl.Kosten[[#This Row],[KSnr.]]=AH$7,Tbl.Kosten[[#This Row],[Totaal kosten]],"")</f>
        <v/>
      </c>
      <c r="AI26" s="15" t="str">
        <f>IF(Tbl.Kosten[[#This Row],[KSnr.]]=AI$7,Tbl.Kosten[[#This Row],[Totaal kosten]],"")</f>
        <v/>
      </c>
      <c r="AJ26" s="15" t="str">
        <f>IF(Tbl.Kosten[[#This Row],[KSnr.]]=AJ$7,Tbl.Kosten[[#This Row],[Totaal kosten]],"")</f>
        <v/>
      </c>
      <c r="AK26" s="15" t="str">
        <f>IF(Tbl.Kosten[[#This Row],[KSnr.]]=AK$7,Tbl.Kosten[[#This Row],[Totaal kosten]],"")</f>
        <v/>
      </c>
      <c r="AL26" s="15" t="str">
        <f>IF(Tbl.Kosten[[#This Row],[KSnr.]]=AL$7,Tbl.Kosten[[#This Row],[Totaal kosten]],"")</f>
        <v/>
      </c>
      <c r="AM26" s="15" t="str">
        <f>IF(Tbl.Kosten[[#This Row],[KSnr.]]=AM$7,Tbl.Kosten[[#This Row],[Totaal kosten]],"")</f>
        <v/>
      </c>
      <c r="AN26" s="15" t="str">
        <f>IF(Tbl.Kosten[[#This Row],[KSnr.]]=AN$7,Tbl.Kosten[[#This Row],[Totaal kosten]],"")</f>
        <v/>
      </c>
      <c r="AO26" s="15" t="str">
        <f>IF(Tbl.Kosten[[#This Row],[KSnr.]]=AO$7,Tbl.Kosten[[#This Row],[Totaal kosten]],"")</f>
        <v/>
      </c>
      <c r="AP26" s="15" t="str">
        <f>IF(Tbl.Kosten[[#This Row],[KSnr.]]=AP$7,Tbl.Kosten[[#This Row],[Totaal kosten]],"")</f>
        <v/>
      </c>
      <c r="AQ26" s="15" t="str">
        <f>IF(Tbl.Kosten[[#This Row],[KSnr.]]=AQ$7,Tbl.Kosten[[#This Row],[Totaal kosten]],"")</f>
        <v/>
      </c>
      <c r="AR26" s="15" t="str">
        <f>IF(Tbl.Kosten[[#This Row],[KSnr.]]=AR$7,Tbl.Kosten[[#This Row],[Totaal kosten]],"")</f>
        <v/>
      </c>
      <c r="AS26" s="15" t="str">
        <f>IF(Tbl.Kosten[[#This Row],[KSnr.]]=AS$7,Tbl.Kosten[[#This Row],[Totaal kosten]],"")</f>
        <v/>
      </c>
      <c r="AT26" s="15" t="str">
        <f>IF(Tbl.Kosten[[#This Row],[KSnr.]]=AT$7,Tbl.Kosten[[#This Row],[Totaal kosten]],"")</f>
        <v/>
      </c>
      <c r="AU26" s="122" t="str">
        <f>_xlfn.XLOOKUP(Tbl.Kosten[[#This Row],[Activiteitencode]],Tbl.Activiteiten[Activiteitcode],Tbl.Activiteiten[Anr.],"",,)</f>
        <v/>
      </c>
      <c r="AV26" s="122" t="str">
        <f>IF(Tbl.Kosten[[#This Row],[Anr.]]=AV$7,Tbl.Kosten[[#This Row],[Totaal kosten]],"")</f>
        <v/>
      </c>
      <c r="AW26" s="122" t="str">
        <f>IF(Tbl.Kosten[[#This Row],[Anr.]]=AW$7,Tbl.Kosten[[#This Row],[Totaal kosten]],"")</f>
        <v/>
      </c>
      <c r="AX26" s="122" t="str">
        <f>IF(Tbl.Kosten[[#This Row],[Anr.]]=AX$7,Tbl.Kosten[[#This Row],[Totaal kosten]],"")</f>
        <v/>
      </c>
      <c r="AY26" s="122" t="str">
        <f>IF(Tbl.Kosten[[#This Row],[Anr.]]=AY$7,Tbl.Kosten[[#This Row],[Totaal kosten]],"")</f>
        <v/>
      </c>
      <c r="AZ26" s="122" t="str">
        <f>IF(Tbl.Kosten[[#This Row],[Anr.]]=AZ$7,Tbl.Kosten[[#This Row],[Totaal kosten]],"")</f>
        <v/>
      </c>
      <c r="BA26" s="122" t="str">
        <f>IF(Tbl.Kosten[[#This Row],[Anr.]]=BA$7,Tbl.Kosten[[#This Row],[Totaal kosten]],"")</f>
        <v/>
      </c>
      <c r="BB26" s="122" t="str">
        <f>IF(Tbl.Kosten[[#This Row],[Anr.]]=BB$7,Tbl.Kosten[[#This Row],[Totaal kosten]],"")</f>
        <v/>
      </c>
      <c r="BC26" s="122" t="str">
        <f>IF(Tbl.Kosten[[#This Row],[Anr.]]=BC$7,Tbl.Kosten[[#This Row],[Totaal kosten]],"")</f>
        <v/>
      </c>
      <c r="BD26" s="122" t="str">
        <f>IF(Tbl.Kosten[[#This Row],[Anr.]]=BD$7,Tbl.Kosten[[#This Row],[Totaal kosten]],"")</f>
        <v/>
      </c>
      <c r="BE26" s="122" t="str">
        <f>IF(Tbl.Kosten[[#This Row],[Anr.]]=BE$7,Tbl.Kosten[[#This Row],[Totaal kosten]],"")</f>
        <v/>
      </c>
      <c r="BF26" s="122" t="str">
        <f>IF(Tbl.Kosten[[#This Row],[Anr.]]=BF$7,Tbl.Kosten[[#This Row],[Totaal kosten]],"")</f>
        <v/>
      </c>
      <c r="BG26" s="122" t="str">
        <f>IF(Tbl.Kosten[[#This Row],[Anr.]]=BG$7,Tbl.Kosten[[#This Row],[Totaal kosten]],"")</f>
        <v/>
      </c>
      <c r="BH26" s="122" t="str">
        <f>IF(Tbl.Kosten[[#This Row],[Anr.]]=BH$7,Tbl.Kosten[[#This Row],[Totaal kosten]],"")</f>
        <v/>
      </c>
      <c r="BI26" s="122" t="str">
        <f>IF(Tbl.Kosten[[#This Row],[Anr.]]=BI$7,Tbl.Kosten[[#This Row],[Totaal kosten]],"")</f>
        <v/>
      </c>
      <c r="BJ26" s="122" t="str">
        <f>IF(Tbl.Kosten[[#This Row],[Anr.]]=BJ$7,Tbl.Kosten[[#This Row],[Totaal kosten]],"")</f>
        <v/>
      </c>
      <c r="BK26" s="122" t="str">
        <f>IF(Tbl.Kosten[[#This Row],[Anr.]]=BK$7,Tbl.Kosten[[#This Row],[Totaal kosten]],"")</f>
        <v/>
      </c>
      <c r="BL26" s="122" t="str">
        <f>IF(Tbl.Kosten[[#This Row],[Anr.]]=BL$7,Tbl.Kosten[[#This Row],[Totaal kosten]],"")</f>
        <v/>
      </c>
      <c r="BM26" s="122" t="str">
        <f>IF(Tbl.Kosten[[#This Row],[Anr.]]=BM$7,Tbl.Kosten[[#This Row],[Totaal kosten]],"")</f>
        <v/>
      </c>
      <c r="BN26" s="122" t="str">
        <f>IF(Tbl.Kosten[[#This Row],[Anr.]]=BN$7,Tbl.Kosten[[#This Row],[Totaal kosten]],"")</f>
        <v/>
      </c>
      <c r="BO26" s="122" t="str">
        <f>IF(Tbl.Kosten[[#This Row],[Anr.]]=BO$7,Tbl.Kosten[[#This Row],[Totaal kosten]],"")</f>
        <v/>
      </c>
      <c r="BP26" s="122" t="str">
        <f>IF(Tbl.Kosten[[#This Row],[Anr.]]=BP$7,Tbl.Kosten[[#This Row],[Totaal kosten]],"")</f>
        <v/>
      </c>
      <c r="BQ26" s="122" t="str">
        <f>IF(Tbl.Kosten[[#This Row],[Anr.]]=BQ$7,Tbl.Kosten[[#This Row],[Totaal kosten]],"")</f>
        <v/>
      </c>
      <c r="BR26" s="122" t="str">
        <f>IF(Tbl.Kosten[[#This Row],[Anr.]]=BR$7,Tbl.Kosten[[#This Row],[Totaal kosten]],"")</f>
        <v/>
      </c>
      <c r="BS26" s="122" t="str">
        <f>IF(Tbl.Kosten[[#This Row],[Anr.]]=BS$7,Tbl.Kosten[[#This Row],[Totaal kosten]],"")</f>
        <v/>
      </c>
      <c r="BT26" s="122" t="str">
        <f>IF(Tbl.Kosten[[#This Row],[Anr.]]=BT$7,Tbl.Kosten[[#This Row],[Totaal kosten]],"")</f>
        <v/>
      </c>
      <c r="BU26" s="122" t="str">
        <f>IF(Tbl.Kosten[[#This Row],[Anr.]]=BU$7,Tbl.Kosten[[#This Row],[Totaal kosten]],"")</f>
        <v/>
      </c>
      <c r="BV26" s="122" t="str">
        <f>IF(Tbl.Kosten[[#This Row],[Anr.]]=BV$7,Tbl.Kosten[[#This Row],[Totaal kosten]],"")</f>
        <v/>
      </c>
      <c r="BW26" s="122" t="str">
        <f>IF(Tbl.Kosten[[#This Row],[Anr.]]=BW$7,Tbl.Kosten[[#This Row],[Totaal kosten]],"")</f>
        <v/>
      </c>
      <c r="BX26" s="122" t="str">
        <f>IF(Tbl.Kosten[[#This Row],[Anr.]]=BX$7,Tbl.Kosten[[#This Row],[Totaal kosten]],"")</f>
        <v/>
      </c>
      <c r="BY26" s="122" t="str">
        <f>IF(Tbl.Kosten[[#This Row],[Anr.]]=BY$7,Tbl.Kosten[[#This Row],[Totaal kosten]],"")</f>
        <v/>
      </c>
      <c r="BZ26" s="122" t="str">
        <f>IF(Tbl.Kosten[[#This Row],[Anr.]]=BZ$7,Tbl.Kosten[[#This Row],[Totaal kosten]],"")</f>
        <v/>
      </c>
      <c r="CA26" s="122" t="str">
        <f>IF(Tbl.Kosten[[#This Row],[Anr.]]=CA$7,Tbl.Kosten[[#This Row],[Totaal kosten]],"")</f>
        <v/>
      </c>
      <c r="CB26" s="122" t="str">
        <f>IF(Tbl.Kosten[[#This Row],[Anr.]]=CB$7,Tbl.Kosten[[#This Row],[Totaal kosten]],"")</f>
        <v/>
      </c>
      <c r="CC26" s="122" t="str">
        <f>IF(Tbl.Kosten[[#This Row],[Anr.]]=CC$7,Tbl.Kosten[[#This Row],[Totaal kosten]],"")</f>
        <v/>
      </c>
      <c r="CD26" s="122" t="str">
        <f>IF(Tbl.Kosten[[#This Row],[Anr.]]=CD$7,Tbl.Kosten[[#This Row],[Totaal kosten]],"")</f>
        <v/>
      </c>
      <c r="CE26" s="122" t="str">
        <f>IF(Tbl.Kosten[[#This Row],[Anr.]]=CE$7,Tbl.Kosten[[#This Row],[Totaal kosten]],"")</f>
        <v/>
      </c>
      <c r="CF26" s="122" t="str">
        <f>IF(Tbl.Kosten[[#This Row],[Anr.]]=CF$7,Tbl.Kosten[[#This Row],[Totaal kosten]],"")</f>
        <v/>
      </c>
      <c r="CG26" s="122" t="str">
        <f>IF(Tbl.Kosten[[#This Row],[Anr.]]=CG$7,Tbl.Kosten[[#This Row],[Totaal kosten]],"")</f>
        <v/>
      </c>
      <c r="CH26" s="122" t="str">
        <f>IF(Tbl.Kosten[[#This Row],[Anr.]]=CH$7,Tbl.Kosten[[#This Row],[Totaal kosten]],"")</f>
        <v/>
      </c>
      <c r="CI26" s="122" t="str">
        <f>IF(Tbl.Kosten[[#This Row],[Anr.]]=CI$7,Tbl.Kosten[[#This Row],[Totaal kosten]],"")</f>
        <v/>
      </c>
      <c r="CJ26" s="122" t="str">
        <f>IF(Tbl.Kosten[[#This Row],[Anr.]]=CJ$7,Tbl.Kosten[[#This Row],[Totaal kosten]],"")</f>
        <v/>
      </c>
      <c r="CK26" s="122" t="str">
        <f>IF(Tbl.Kosten[[#This Row],[Anr.]]=CK$7,Tbl.Kosten[[#This Row],[Totaal kosten]],"")</f>
        <v/>
      </c>
      <c r="CL26" s="122" t="str">
        <f>IF(Tbl.Kosten[[#This Row],[Anr.]]=CL$7,Tbl.Kosten[[#This Row],[Totaal kosten]],"")</f>
        <v/>
      </c>
      <c r="CM26" s="122" t="str">
        <f>IF(Tbl.Kosten[[#This Row],[Anr.]]=CM$7,Tbl.Kosten[[#This Row],[Totaal kosten]],"")</f>
        <v/>
      </c>
      <c r="CN26" s="122" t="str">
        <f>IF(Tbl.Kosten[[#This Row],[Anr.]]=CN$7,Tbl.Kosten[[#This Row],[Totaal kosten]],"")</f>
        <v/>
      </c>
      <c r="CO26" s="122" t="str">
        <f>IF(Tbl.Kosten[[#This Row],[Anr.]]=CO$7,Tbl.Kosten[[#This Row],[Totaal kosten]],"")</f>
        <v/>
      </c>
      <c r="CP26" s="122" t="str">
        <f>IF(Tbl.Kosten[[#This Row],[Anr.]]=CP$7,Tbl.Kosten[[#This Row],[Totaal kosten]],"")</f>
        <v/>
      </c>
      <c r="CQ26" s="122" t="str">
        <f>IF(Tbl.Kosten[[#This Row],[Anr.]]=CQ$7,Tbl.Kosten[[#This Row],[Totaal kosten]],"")</f>
        <v/>
      </c>
      <c r="CR26" s="122" t="str">
        <f>IF(Tbl.Kosten[[#This Row],[Anr.]]=CR$7,Tbl.Kosten[[#This Row],[Totaal kosten]],"")</f>
        <v/>
      </c>
      <c r="CS26" s="122" t="str">
        <f>IF(Tbl.Kosten[[#This Row],[Anr.]]=CS$7,Tbl.Kosten[[#This Row],[Totaal kosten]],"")</f>
        <v/>
      </c>
      <c r="CT26" s="122" t="str">
        <f>IF(Tbl.Kosten[[#This Row],[Anr.]]=CT$7,Tbl.Kosten[[#This Row],[Totaal kosten]],"")</f>
        <v/>
      </c>
      <c r="CU26" s="122" t="str">
        <f>IF(Tbl.Kosten[[#This Row],[Anr.]]=CU$7,Tbl.Kosten[[#This Row],[Totaal kosten]],"")</f>
        <v/>
      </c>
      <c r="CV26" s="122" t="str">
        <f>IF(Tbl.Kosten[[#This Row],[Anr.]]=CV$7,Tbl.Kosten[[#This Row],[Totaal kosten]],"")</f>
        <v/>
      </c>
      <c r="CW26" s="122" t="str">
        <f>IF(Tbl.Kosten[[#This Row],[Anr.]]=CW$7,Tbl.Kosten[[#This Row],[Totaal kosten]],"")</f>
        <v/>
      </c>
      <c r="CX26" s="122" t="str">
        <f>IF(Tbl.Kosten[[#This Row],[Anr.]]=CX$7,Tbl.Kosten[[#This Row],[Totaal kosten]],"")</f>
        <v/>
      </c>
      <c r="CY26" s="122" t="str">
        <f>IF(Tbl.Kosten[[#This Row],[Anr.]]=CY$7,Tbl.Kosten[[#This Row],[Totaal kosten]],"")</f>
        <v/>
      </c>
      <c r="CZ26" s="122" t="str">
        <f>IF(Tbl.Kosten[[#This Row],[Anr.]]=CZ$7,Tbl.Kosten[[#This Row],[Totaal kosten]],"")</f>
        <v/>
      </c>
      <c r="DA26" s="122" t="str">
        <f>IF(Tbl.Kosten[[#This Row],[Anr.]]=DA$7,Tbl.Kosten[[#This Row],[Totaal kosten]],"")</f>
        <v/>
      </c>
      <c r="DB26" s="122" t="str">
        <f>IF(Tbl.Kosten[[#This Row],[Anr.]]=DB$7,Tbl.Kosten[[#This Row],[Totaal kosten]],"")</f>
        <v/>
      </c>
      <c r="DC26" s="122" t="str">
        <f>IF(Tbl.Kosten[[#This Row],[Anr.]]=DC$7,Tbl.Kosten[[#This Row],[Totaal kosten]],"")</f>
        <v/>
      </c>
      <c r="DD26" s="122" t="str">
        <f>IF(Tbl.Kosten[[#This Row],[Anr.]]=DD$7,Tbl.Kosten[[#This Row],[Totaal kosten]],"")</f>
        <v/>
      </c>
      <c r="DE26" s="122" t="str">
        <f>IF(Tbl.Kosten[[#This Row],[Anr.]]=DE$7,Tbl.Kosten[[#This Row],[Totaal kosten]],"")</f>
        <v/>
      </c>
      <c r="DF26" s="122" t="str">
        <f>IF(Tbl.Kosten[[#This Row],[Anr.]]=DF$7,Tbl.Kosten[[#This Row],[Totaal kosten]],"")</f>
        <v/>
      </c>
      <c r="DG26" s="122" t="str">
        <f>IF(Tbl.Kosten[[#This Row],[Anr.]]=DG$7,Tbl.Kosten[[#This Row],[Totaal kosten]],"")</f>
        <v/>
      </c>
      <c r="DH26" s="122" t="str">
        <f>IF(Tbl.Kosten[[#This Row],[Anr.]]=DH$7,Tbl.Kosten[[#This Row],[Totaal kosten]],"")</f>
        <v/>
      </c>
      <c r="DI26" s="122" t="str">
        <f>IF(Tbl.Kosten[[#This Row],[Anr.]]=DI$7,Tbl.Kosten[[#This Row],[Totaal kosten]],"")</f>
        <v/>
      </c>
      <c r="DJ26" s="122" t="str">
        <f>IF(Tbl.Kosten[[#This Row],[Anr.]]=DJ$7,Tbl.Kosten[[#This Row],[Totaal kosten]],"")</f>
        <v/>
      </c>
      <c r="DK26" s="122" t="str">
        <f>IF(Tbl.Kosten[[#This Row],[Anr.]]=DK$7,Tbl.Kosten[[#This Row],[Totaal kosten]],"")</f>
        <v/>
      </c>
      <c r="DL26" s="122" t="str">
        <f>IF(Tbl.Kosten[[#This Row],[Anr.]]=DL$7,Tbl.Kosten[[#This Row],[Totaal kosten]],"")</f>
        <v/>
      </c>
      <c r="DM26" s="122" t="str">
        <f>IF(Tbl.Kosten[[#This Row],[Anr.]]=DM$7,Tbl.Kosten[[#This Row],[Totaal kosten]],"")</f>
        <v/>
      </c>
      <c r="DN26" s="122" t="str">
        <f>IF(Tbl.Kosten[[#This Row],[Anr.]]=DN$7,Tbl.Kosten[[#This Row],[Totaal kosten]],"")</f>
        <v/>
      </c>
      <c r="DO26" s="122" t="str">
        <f>IF(Tbl.Kosten[[#This Row],[Anr.]]=DO$7,Tbl.Kosten[[#This Row],[Totaal kosten]],"")</f>
        <v/>
      </c>
      <c r="DP26" s="122" t="str">
        <f>IF(Tbl.Kosten[[#This Row],[Anr.]]=DP$7,Tbl.Kosten[[#This Row],[Totaal kosten]],"")</f>
        <v/>
      </c>
      <c r="DQ26" s="122" t="str">
        <f>IF(Tbl.Kosten[[#This Row],[Anr.]]=DQ$7,Tbl.Kosten[[#This Row],[Totaal kosten]],"")</f>
        <v/>
      </c>
      <c r="DR26" s="122" t="str">
        <f>IF(Tbl.Kosten[[#This Row],[Anr.]]=DR$7,Tbl.Kosten[[#This Row],[Totaal kosten]],"")</f>
        <v/>
      </c>
      <c r="DS26" s="122" t="str">
        <f>IF(Tbl.Kosten[[#This Row],[Anr.]]=DS$7,Tbl.Kosten[[#This Row],[Totaal kosten]],"")</f>
        <v/>
      </c>
      <c r="DT26" s="122" t="str">
        <f>IF(Tbl.Kosten[[#This Row],[Anr.]]=DT$7,Tbl.Kosten[[#This Row],[Totaal kosten]],"")</f>
        <v/>
      </c>
      <c r="DU26" s="122" t="str">
        <f>IF(Tbl.Kosten[[#This Row],[Anr.]]=DU$7,Tbl.Kosten[[#This Row],[Totaal kosten]],"")</f>
        <v/>
      </c>
      <c r="DV26" s="122" t="str">
        <f>IF(Tbl.Kosten[[#This Row],[Anr.]]=DV$7,Tbl.Kosten[[#This Row],[Totaal kosten]],"")</f>
        <v/>
      </c>
      <c r="DW26" s="122" t="str">
        <f>IF(Tbl.Kosten[[#This Row],[Anr.]]=DW$7,Tbl.Kosten[[#This Row],[Totaal kosten]],"")</f>
        <v/>
      </c>
      <c r="DX26" s="122" t="str">
        <f>IF(Tbl.Kosten[[#This Row],[Anr.]]=DX$7,Tbl.Kosten[[#This Row],[Totaal kosten]],"")</f>
        <v/>
      </c>
      <c r="DY26" s="122" t="str">
        <f>IF(Tbl.Kosten[[#This Row],[Anr.]]=DY$7,Tbl.Kosten[[#This Row],[Totaal kosten]],"")</f>
        <v/>
      </c>
      <c r="DZ26" s="122" t="str">
        <f>IF(Tbl.Kosten[[#This Row],[Anr.]]=DZ$7,Tbl.Kosten[[#This Row],[Totaal kosten]],"")</f>
        <v/>
      </c>
      <c r="EA26" s="122" t="str">
        <f>IF(Tbl.Kosten[[#This Row],[Anr.]]=EA$7,Tbl.Kosten[[#This Row],[Totaal kosten]],"")</f>
        <v/>
      </c>
      <c r="EB26" s="122" t="str">
        <f>IF(Tbl.Kosten[[#This Row],[Anr.]]=EB$7,Tbl.Kosten[[#This Row],[Totaal kosten]],"")</f>
        <v/>
      </c>
      <c r="EC26" s="122" t="str">
        <f>IF(Tbl.Kosten[[#This Row],[Anr.]]=EC$7,Tbl.Kosten[[#This Row],[Totaal kosten]],"")</f>
        <v/>
      </c>
      <c r="ED26" s="122" t="str">
        <f>IF(Tbl.Kosten[[#This Row],[Anr.]]=ED$7,Tbl.Kosten[[#This Row],[Totaal kosten]],"")</f>
        <v/>
      </c>
      <c r="EE26" s="122" t="str">
        <f>IF(Tbl.Kosten[[#This Row],[Anr.]]=EE$7,Tbl.Kosten[[#This Row],[Totaal kosten]],"")</f>
        <v/>
      </c>
      <c r="EF26" s="122" t="str">
        <f>IF(Tbl.Kosten[[#This Row],[Anr.]]=EF$7,Tbl.Kosten[[#This Row],[Totaal kosten]],"")</f>
        <v/>
      </c>
      <c r="EG26" s="122" t="str">
        <f>IF(Tbl.Kosten[[#This Row],[Anr.]]=EG$7,Tbl.Kosten[[#This Row],[Totaal kosten]],"")</f>
        <v/>
      </c>
      <c r="EH26" s="122" t="str">
        <f>IF(Tbl.Kosten[[#This Row],[Anr.]]=EH$7,Tbl.Kosten[[#This Row],[Totaal kosten]],"")</f>
        <v/>
      </c>
      <c r="EI26" s="122" t="str">
        <f>IF(Tbl.Kosten[[#This Row],[Anr.]]=EI$7,Tbl.Kosten[[#This Row],[Totaal kosten]],"")</f>
        <v/>
      </c>
      <c r="EJ26" s="122" t="str">
        <f>IF(Tbl.Kosten[[#This Row],[Anr.]]=EJ$7,Tbl.Kosten[[#This Row],[Totaal kosten]],"")</f>
        <v/>
      </c>
      <c r="EK26" s="122" t="str">
        <f>IF(Tbl.Kosten[[#This Row],[Anr.]]=EK$7,Tbl.Kosten[[#This Row],[Totaal kosten]],"")</f>
        <v/>
      </c>
      <c r="EL26" s="122" t="str">
        <f>IF(Tbl.Kosten[[#This Row],[Anr.]]=EL$7,Tbl.Kosten[[#This Row],[Totaal kosten]],"")</f>
        <v/>
      </c>
      <c r="EM26" s="122" t="str">
        <f>IF(Tbl.Kosten[[#This Row],[Anr.]]=EM$7,Tbl.Kosten[[#This Row],[Totaal kosten]],"")</f>
        <v/>
      </c>
      <c r="EN26" s="122" t="str">
        <f>IF(Tbl.Kosten[[#This Row],[Anr.]]=EN$7,Tbl.Kosten[[#This Row],[Totaal kosten]],"")</f>
        <v/>
      </c>
      <c r="EO26" s="122" t="str">
        <f>IF(Tbl.Kosten[[#This Row],[Anr.]]=EO$7,Tbl.Kosten[[#This Row],[Totaal kosten]],"")</f>
        <v/>
      </c>
      <c r="EP26" s="122" t="str">
        <f>IF(Tbl.Kosten[[#This Row],[Anr.]]=EP$7,Tbl.Kosten[[#This Row],[Totaal kosten]],"")</f>
        <v/>
      </c>
      <c r="EQ26" s="122" t="str">
        <f>IF(Tbl.Kosten[[#This Row],[Anr.]]=EQ$7,Tbl.Kosten[[#This Row],[Totaal kosten]],"")</f>
        <v/>
      </c>
    </row>
    <row r="27" spans="2:147" x14ac:dyDescent="0.35">
      <c r="B27" s="99"/>
      <c r="C27" s="68"/>
      <c r="D27" s="119"/>
      <c r="E27" s="100"/>
      <c r="F27" s="13">
        <f>_xlfn.XLOOKUP(Tbl.Kosten[[#This Row],[Medewerker e/o 
functie]],Tbl.Uurtarief[Medewerker en/of functie],Tbl.Uurtarief[Uurtarief],"",,)</f>
        <v>0</v>
      </c>
      <c r="G27" s="118">
        <f>PRODUCT(Tbl.Kosten[[#This Row],[Uren]],Tbl.Kosten[[#This Row],[Uurtarief]])</f>
        <v>0</v>
      </c>
      <c r="H27" s="100"/>
      <c r="I27" s="98"/>
      <c r="J27" s="97">
        <f>Tbl.Kosten[[#This Row],[Aantal]]*Tbl.Kosten[[#This Row],[Tarief]]</f>
        <v>0</v>
      </c>
      <c r="K27" s="118">
        <f>Tbl.Kosten[[#This Row],[Subtotaal andere kosten]]+Tbl.Kosten[[#This Row],[Subtotaal arbeidskosten]]</f>
        <v>0</v>
      </c>
      <c r="L27" s="190">
        <f>IF(Tbl.Kosten[[#This Row],[Subtotaal andere kosten]]&lt;&gt;0,"Andere kosten",(_xlfn.XLOOKUP(Tbl.Kosten[[#This Row],[Medewerker e/o 
functie]],Tbl.Uurtarief[Medewerker en/of functie],Tbl.Uurtarief[Kostensoort],"",,)))</f>
        <v>0</v>
      </c>
      <c r="M27" s="190" t="str">
        <f>IF(AND(Tbl.Kosten[[#This Row],[Subtotaal arbeidskosten]]&lt;&gt;0,Tbl.Kosten[[#This Row],[Subtotaal andere kosten]]&lt;&gt;0),"Begroot Arbeidskosten en Overige kosten op verschillende regels!","")</f>
        <v/>
      </c>
      <c r="N27" s="3" t="str">
        <f>_xlfn.XLOOKUP(Tbl.Kosten[[#This Row],[Activiteitencode]],Tbl.Activiteiten[Activiteitcode],Tbl.Activiteiten[Werkpakketcode],"",,)</f>
        <v/>
      </c>
      <c r="O27" s="9" t="str">
        <f>_xlfn.XLOOKUP(Tbl.Kosten[[#This Row],[Werkpakketcode]],Tbl.Werkpakketten[Werkpakketcode],Tbl.Werkpakketten[WPnr.],"",,)</f>
        <v/>
      </c>
      <c r="P27" s="9" t="str">
        <f>IF(Tbl.Kosten[[#This Row],[WPnr.]]=P$7,Tbl.Kosten[[#This Row],[Totaal kosten]],"")</f>
        <v/>
      </c>
      <c r="Q27" s="9" t="str">
        <f>IF(Tbl.Kosten[[#This Row],[WPnr.]]=Q$7,Tbl.Kosten[[#This Row],[Totaal kosten]],"")</f>
        <v/>
      </c>
      <c r="R27" s="9" t="str">
        <f>IF(Tbl.Kosten[[#This Row],[WPnr.]]=R$7,Tbl.Kosten[[#This Row],[Totaal kosten]],"")</f>
        <v/>
      </c>
      <c r="S27" s="9" t="str">
        <f>IF(Tbl.Kosten[[#This Row],[WPnr.]]=S$7,Tbl.Kosten[[#This Row],[Totaal kosten]],"")</f>
        <v/>
      </c>
      <c r="T27" s="9" t="str">
        <f>IF(Tbl.Kosten[[#This Row],[WPnr.]]=T$7,Tbl.Kosten[[#This Row],[Totaal kosten]],"")</f>
        <v/>
      </c>
      <c r="U27" s="9" t="str">
        <f>IF(Tbl.Kosten[[#This Row],[WPnr.]]=U$7,Tbl.Kosten[[#This Row],[Totaal kosten]],"")</f>
        <v/>
      </c>
      <c r="V27" s="9" t="str">
        <f>IF(Tbl.Kosten[[#This Row],[WPnr.]]=V$7,Tbl.Kosten[[#This Row],[Totaal kosten]],"")</f>
        <v/>
      </c>
      <c r="W27" s="9" t="str">
        <f>IF(Tbl.Kosten[[#This Row],[WPnr.]]=W$7,Tbl.Kosten[[#This Row],[Totaal kosten]],"")</f>
        <v/>
      </c>
      <c r="X27" s="9" t="str">
        <f>IF(Tbl.Kosten[[#This Row],[WPnr.]]=X$7,Tbl.Kosten[[#This Row],[Totaal kosten]],"")</f>
        <v/>
      </c>
      <c r="Y27" s="9" t="str">
        <f>IF(Tbl.Kosten[[#This Row],[WPnr.]]=Y$7,Tbl.Kosten[[#This Row],[Totaal kosten]],"")</f>
        <v/>
      </c>
      <c r="Z27" s="15" t="str">
        <f>IFERROR(VLOOKUP(Tbl.Kosten[[#This Row],[Kostensoort]],Tbl.Kostensoorten[],2,FALSE),"")</f>
        <v/>
      </c>
      <c r="AA27" s="15" t="str">
        <f>IF(Tbl.Kosten[[#This Row],[KSnr.]]=AA$7,Tbl.Kosten[[#This Row],[Totaal kosten]],"")</f>
        <v/>
      </c>
      <c r="AB27" s="15" t="str">
        <f>IF(Tbl.Kosten[[#This Row],[KSnr.]]=AB$7,Tbl.Kosten[[#This Row],[Totaal kosten]],"")</f>
        <v/>
      </c>
      <c r="AC27" s="15" t="str">
        <f>IF(Tbl.Kosten[[#This Row],[KSnr.]]=AC$7,Tbl.Kosten[[#This Row],[Totaal kosten]],"")</f>
        <v/>
      </c>
      <c r="AD27" s="15" t="str">
        <f>IF(Tbl.Kosten[[#This Row],[KSnr.]]=AD$7,Tbl.Kosten[[#This Row],[Totaal kosten]],"")</f>
        <v/>
      </c>
      <c r="AE27" s="15" t="str">
        <f>IF(Tbl.Kosten[[#This Row],[KSnr.]]=AE$7,Tbl.Kosten[[#This Row],[Totaal kosten]],"")</f>
        <v/>
      </c>
      <c r="AF27" s="15" t="str">
        <f>IF(Tbl.Kosten[[#This Row],[KSnr.]]=AF$7,Tbl.Kosten[[#This Row],[Totaal kosten]],"")</f>
        <v/>
      </c>
      <c r="AG27" s="15" t="str">
        <f>IF(Tbl.Kosten[[#This Row],[KSnr.]]=AG$7,Tbl.Kosten[[#This Row],[Totaal kosten]],"")</f>
        <v/>
      </c>
      <c r="AH27" s="15" t="str">
        <f>IF(Tbl.Kosten[[#This Row],[KSnr.]]=AH$7,Tbl.Kosten[[#This Row],[Totaal kosten]],"")</f>
        <v/>
      </c>
      <c r="AI27" s="15" t="str">
        <f>IF(Tbl.Kosten[[#This Row],[KSnr.]]=AI$7,Tbl.Kosten[[#This Row],[Totaal kosten]],"")</f>
        <v/>
      </c>
      <c r="AJ27" s="15" t="str">
        <f>IF(Tbl.Kosten[[#This Row],[KSnr.]]=AJ$7,Tbl.Kosten[[#This Row],[Totaal kosten]],"")</f>
        <v/>
      </c>
      <c r="AK27" s="15" t="str">
        <f>IF(Tbl.Kosten[[#This Row],[KSnr.]]=AK$7,Tbl.Kosten[[#This Row],[Totaal kosten]],"")</f>
        <v/>
      </c>
      <c r="AL27" s="15" t="str">
        <f>IF(Tbl.Kosten[[#This Row],[KSnr.]]=AL$7,Tbl.Kosten[[#This Row],[Totaal kosten]],"")</f>
        <v/>
      </c>
      <c r="AM27" s="15" t="str">
        <f>IF(Tbl.Kosten[[#This Row],[KSnr.]]=AM$7,Tbl.Kosten[[#This Row],[Totaal kosten]],"")</f>
        <v/>
      </c>
      <c r="AN27" s="15" t="str">
        <f>IF(Tbl.Kosten[[#This Row],[KSnr.]]=AN$7,Tbl.Kosten[[#This Row],[Totaal kosten]],"")</f>
        <v/>
      </c>
      <c r="AO27" s="15" t="str">
        <f>IF(Tbl.Kosten[[#This Row],[KSnr.]]=AO$7,Tbl.Kosten[[#This Row],[Totaal kosten]],"")</f>
        <v/>
      </c>
      <c r="AP27" s="15" t="str">
        <f>IF(Tbl.Kosten[[#This Row],[KSnr.]]=AP$7,Tbl.Kosten[[#This Row],[Totaal kosten]],"")</f>
        <v/>
      </c>
      <c r="AQ27" s="15" t="str">
        <f>IF(Tbl.Kosten[[#This Row],[KSnr.]]=AQ$7,Tbl.Kosten[[#This Row],[Totaal kosten]],"")</f>
        <v/>
      </c>
      <c r="AR27" s="15" t="str">
        <f>IF(Tbl.Kosten[[#This Row],[KSnr.]]=AR$7,Tbl.Kosten[[#This Row],[Totaal kosten]],"")</f>
        <v/>
      </c>
      <c r="AS27" s="15" t="str">
        <f>IF(Tbl.Kosten[[#This Row],[KSnr.]]=AS$7,Tbl.Kosten[[#This Row],[Totaal kosten]],"")</f>
        <v/>
      </c>
      <c r="AT27" s="15" t="str">
        <f>IF(Tbl.Kosten[[#This Row],[KSnr.]]=AT$7,Tbl.Kosten[[#This Row],[Totaal kosten]],"")</f>
        <v/>
      </c>
      <c r="AU27" s="122" t="str">
        <f>_xlfn.XLOOKUP(Tbl.Kosten[[#This Row],[Activiteitencode]],Tbl.Activiteiten[Activiteitcode],Tbl.Activiteiten[Anr.],"",,)</f>
        <v/>
      </c>
      <c r="AV27" s="122" t="str">
        <f>IF(Tbl.Kosten[[#This Row],[Anr.]]=AV$7,Tbl.Kosten[[#This Row],[Totaal kosten]],"")</f>
        <v/>
      </c>
      <c r="AW27" s="122" t="str">
        <f>IF(Tbl.Kosten[[#This Row],[Anr.]]=AW$7,Tbl.Kosten[[#This Row],[Totaal kosten]],"")</f>
        <v/>
      </c>
      <c r="AX27" s="122" t="str">
        <f>IF(Tbl.Kosten[[#This Row],[Anr.]]=AX$7,Tbl.Kosten[[#This Row],[Totaal kosten]],"")</f>
        <v/>
      </c>
      <c r="AY27" s="122" t="str">
        <f>IF(Tbl.Kosten[[#This Row],[Anr.]]=AY$7,Tbl.Kosten[[#This Row],[Totaal kosten]],"")</f>
        <v/>
      </c>
      <c r="AZ27" s="122" t="str">
        <f>IF(Tbl.Kosten[[#This Row],[Anr.]]=AZ$7,Tbl.Kosten[[#This Row],[Totaal kosten]],"")</f>
        <v/>
      </c>
      <c r="BA27" s="122" t="str">
        <f>IF(Tbl.Kosten[[#This Row],[Anr.]]=BA$7,Tbl.Kosten[[#This Row],[Totaal kosten]],"")</f>
        <v/>
      </c>
      <c r="BB27" s="122" t="str">
        <f>IF(Tbl.Kosten[[#This Row],[Anr.]]=BB$7,Tbl.Kosten[[#This Row],[Totaal kosten]],"")</f>
        <v/>
      </c>
      <c r="BC27" s="122" t="str">
        <f>IF(Tbl.Kosten[[#This Row],[Anr.]]=BC$7,Tbl.Kosten[[#This Row],[Totaal kosten]],"")</f>
        <v/>
      </c>
      <c r="BD27" s="122" t="str">
        <f>IF(Tbl.Kosten[[#This Row],[Anr.]]=BD$7,Tbl.Kosten[[#This Row],[Totaal kosten]],"")</f>
        <v/>
      </c>
      <c r="BE27" s="122" t="str">
        <f>IF(Tbl.Kosten[[#This Row],[Anr.]]=BE$7,Tbl.Kosten[[#This Row],[Totaal kosten]],"")</f>
        <v/>
      </c>
      <c r="BF27" s="122" t="str">
        <f>IF(Tbl.Kosten[[#This Row],[Anr.]]=BF$7,Tbl.Kosten[[#This Row],[Totaal kosten]],"")</f>
        <v/>
      </c>
      <c r="BG27" s="122" t="str">
        <f>IF(Tbl.Kosten[[#This Row],[Anr.]]=BG$7,Tbl.Kosten[[#This Row],[Totaal kosten]],"")</f>
        <v/>
      </c>
      <c r="BH27" s="122" t="str">
        <f>IF(Tbl.Kosten[[#This Row],[Anr.]]=BH$7,Tbl.Kosten[[#This Row],[Totaal kosten]],"")</f>
        <v/>
      </c>
      <c r="BI27" s="122" t="str">
        <f>IF(Tbl.Kosten[[#This Row],[Anr.]]=BI$7,Tbl.Kosten[[#This Row],[Totaal kosten]],"")</f>
        <v/>
      </c>
      <c r="BJ27" s="122" t="str">
        <f>IF(Tbl.Kosten[[#This Row],[Anr.]]=BJ$7,Tbl.Kosten[[#This Row],[Totaal kosten]],"")</f>
        <v/>
      </c>
      <c r="BK27" s="122" t="str">
        <f>IF(Tbl.Kosten[[#This Row],[Anr.]]=BK$7,Tbl.Kosten[[#This Row],[Totaal kosten]],"")</f>
        <v/>
      </c>
      <c r="BL27" s="122" t="str">
        <f>IF(Tbl.Kosten[[#This Row],[Anr.]]=BL$7,Tbl.Kosten[[#This Row],[Totaal kosten]],"")</f>
        <v/>
      </c>
      <c r="BM27" s="122" t="str">
        <f>IF(Tbl.Kosten[[#This Row],[Anr.]]=BM$7,Tbl.Kosten[[#This Row],[Totaal kosten]],"")</f>
        <v/>
      </c>
      <c r="BN27" s="122" t="str">
        <f>IF(Tbl.Kosten[[#This Row],[Anr.]]=BN$7,Tbl.Kosten[[#This Row],[Totaal kosten]],"")</f>
        <v/>
      </c>
      <c r="BO27" s="122" t="str">
        <f>IF(Tbl.Kosten[[#This Row],[Anr.]]=BO$7,Tbl.Kosten[[#This Row],[Totaal kosten]],"")</f>
        <v/>
      </c>
      <c r="BP27" s="122" t="str">
        <f>IF(Tbl.Kosten[[#This Row],[Anr.]]=BP$7,Tbl.Kosten[[#This Row],[Totaal kosten]],"")</f>
        <v/>
      </c>
      <c r="BQ27" s="122" t="str">
        <f>IF(Tbl.Kosten[[#This Row],[Anr.]]=BQ$7,Tbl.Kosten[[#This Row],[Totaal kosten]],"")</f>
        <v/>
      </c>
      <c r="BR27" s="122" t="str">
        <f>IF(Tbl.Kosten[[#This Row],[Anr.]]=BR$7,Tbl.Kosten[[#This Row],[Totaal kosten]],"")</f>
        <v/>
      </c>
      <c r="BS27" s="122" t="str">
        <f>IF(Tbl.Kosten[[#This Row],[Anr.]]=BS$7,Tbl.Kosten[[#This Row],[Totaal kosten]],"")</f>
        <v/>
      </c>
      <c r="BT27" s="122" t="str">
        <f>IF(Tbl.Kosten[[#This Row],[Anr.]]=BT$7,Tbl.Kosten[[#This Row],[Totaal kosten]],"")</f>
        <v/>
      </c>
      <c r="BU27" s="122" t="str">
        <f>IF(Tbl.Kosten[[#This Row],[Anr.]]=BU$7,Tbl.Kosten[[#This Row],[Totaal kosten]],"")</f>
        <v/>
      </c>
      <c r="BV27" s="122" t="str">
        <f>IF(Tbl.Kosten[[#This Row],[Anr.]]=BV$7,Tbl.Kosten[[#This Row],[Totaal kosten]],"")</f>
        <v/>
      </c>
      <c r="BW27" s="122" t="str">
        <f>IF(Tbl.Kosten[[#This Row],[Anr.]]=BW$7,Tbl.Kosten[[#This Row],[Totaal kosten]],"")</f>
        <v/>
      </c>
      <c r="BX27" s="122" t="str">
        <f>IF(Tbl.Kosten[[#This Row],[Anr.]]=BX$7,Tbl.Kosten[[#This Row],[Totaal kosten]],"")</f>
        <v/>
      </c>
      <c r="BY27" s="122" t="str">
        <f>IF(Tbl.Kosten[[#This Row],[Anr.]]=BY$7,Tbl.Kosten[[#This Row],[Totaal kosten]],"")</f>
        <v/>
      </c>
      <c r="BZ27" s="122" t="str">
        <f>IF(Tbl.Kosten[[#This Row],[Anr.]]=BZ$7,Tbl.Kosten[[#This Row],[Totaal kosten]],"")</f>
        <v/>
      </c>
      <c r="CA27" s="122" t="str">
        <f>IF(Tbl.Kosten[[#This Row],[Anr.]]=CA$7,Tbl.Kosten[[#This Row],[Totaal kosten]],"")</f>
        <v/>
      </c>
      <c r="CB27" s="122" t="str">
        <f>IF(Tbl.Kosten[[#This Row],[Anr.]]=CB$7,Tbl.Kosten[[#This Row],[Totaal kosten]],"")</f>
        <v/>
      </c>
      <c r="CC27" s="122" t="str">
        <f>IF(Tbl.Kosten[[#This Row],[Anr.]]=CC$7,Tbl.Kosten[[#This Row],[Totaal kosten]],"")</f>
        <v/>
      </c>
      <c r="CD27" s="122" t="str">
        <f>IF(Tbl.Kosten[[#This Row],[Anr.]]=CD$7,Tbl.Kosten[[#This Row],[Totaal kosten]],"")</f>
        <v/>
      </c>
      <c r="CE27" s="122" t="str">
        <f>IF(Tbl.Kosten[[#This Row],[Anr.]]=CE$7,Tbl.Kosten[[#This Row],[Totaal kosten]],"")</f>
        <v/>
      </c>
      <c r="CF27" s="122" t="str">
        <f>IF(Tbl.Kosten[[#This Row],[Anr.]]=CF$7,Tbl.Kosten[[#This Row],[Totaal kosten]],"")</f>
        <v/>
      </c>
      <c r="CG27" s="122" t="str">
        <f>IF(Tbl.Kosten[[#This Row],[Anr.]]=CG$7,Tbl.Kosten[[#This Row],[Totaal kosten]],"")</f>
        <v/>
      </c>
      <c r="CH27" s="122" t="str">
        <f>IF(Tbl.Kosten[[#This Row],[Anr.]]=CH$7,Tbl.Kosten[[#This Row],[Totaal kosten]],"")</f>
        <v/>
      </c>
      <c r="CI27" s="122" t="str">
        <f>IF(Tbl.Kosten[[#This Row],[Anr.]]=CI$7,Tbl.Kosten[[#This Row],[Totaal kosten]],"")</f>
        <v/>
      </c>
      <c r="CJ27" s="122" t="str">
        <f>IF(Tbl.Kosten[[#This Row],[Anr.]]=CJ$7,Tbl.Kosten[[#This Row],[Totaal kosten]],"")</f>
        <v/>
      </c>
      <c r="CK27" s="122" t="str">
        <f>IF(Tbl.Kosten[[#This Row],[Anr.]]=CK$7,Tbl.Kosten[[#This Row],[Totaal kosten]],"")</f>
        <v/>
      </c>
      <c r="CL27" s="122" t="str">
        <f>IF(Tbl.Kosten[[#This Row],[Anr.]]=CL$7,Tbl.Kosten[[#This Row],[Totaal kosten]],"")</f>
        <v/>
      </c>
      <c r="CM27" s="122" t="str">
        <f>IF(Tbl.Kosten[[#This Row],[Anr.]]=CM$7,Tbl.Kosten[[#This Row],[Totaal kosten]],"")</f>
        <v/>
      </c>
      <c r="CN27" s="122" t="str">
        <f>IF(Tbl.Kosten[[#This Row],[Anr.]]=CN$7,Tbl.Kosten[[#This Row],[Totaal kosten]],"")</f>
        <v/>
      </c>
      <c r="CO27" s="122" t="str">
        <f>IF(Tbl.Kosten[[#This Row],[Anr.]]=CO$7,Tbl.Kosten[[#This Row],[Totaal kosten]],"")</f>
        <v/>
      </c>
      <c r="CP27" s="122" t="str">
        <f>IF(Tbl.Kosten[[#This Row],[Anr.]]=CP$7,Tbl.Kosten[[#This Row],[Totaal kosten]],"")</f>
        <v/>
      </c>
      <c r="CQ27" s="122" t="str">
        <f>IF(Tbl.Kosten[[#This Row],[Anr.]]=CQ$7,Tbl.Kosten[[#This Row],[Totaal kosten]],"")</f>
        <v/>
      </c>
      <c r="CR27" s="122" t="str">
        <f>IF(Tbl.Kosten[[#This Row],[Anr.]]=CR$7,Tbl.Kosten[[#This Row],[Totaal kosten]],"")</f>
        <v/>
      </c>
      <c r="CS27" s="122" t="str">
        <f>IF(Tbl.Kosten[[#This Row],[Anr.]]=CS$7,Tbl.Kosten[[#This Row],[Totaal kosten]],"")</f>
        <v/>
      </c>
      <c r="CT27" s="122" t="str">
        <f>IF(Tbl.Kosten[[#This Row],[Anr.]]=CT$7,Tbl.Kosten[[#This Row],[Totaal kosten]],"")</f>
        <v/>
      </c>
      <c r="CU27" s="122" t="str">
        <f>IF(Tbl.Kosten[[#This Row],[Anr.]]=CU$7,Tbl.Kosten[[#This Row],[Totaal kosten]],"")</f>
        <v/>
      </c>
      <c r="CV27" s="122" t="str">
        <f>IF(Tbl.Kosten[[#This Row],[Anr.]]=CV$7,Tbl.Kosten[[#This Row],[Totaal kosten]],"")</f>
        <v/>
      </c>
      <c r="CW27" s="122" t="str">
        <f>IF(Tbl.Kosten[[#This Row],[Anr.]]=CW$7,Tbl.Kosten[[#This Row],[Totaal kosten]],"")</f>
        <v/>
      </c>
      <c r="CX27" s="122" t="str">
        <f>IF(Tbl.Kosten[[#This Row],[Anr.]]=CX$7,Tbl.Kosten[[#This Row],[Totaal kosten]],"")</f>
        <v/>
      </c>
      <c r="CY27" s="122" t="str">
        <f>IF(Tbl.Kosten[[#This Row],[Anr.]]=CY$7,Tbl.Kosten[[#This Row],[Totaal kosten]],"")</f>
        <v/>
      </c>
      <c r="CZ27" s="122" t="str">
        <f>IF(Tbl.Kosten[[#This Row],[Anr.]]=CZ$7,Tbl.Kosten[[#This Row],[Totaal kosten]],"")</f>
        <v/>
      </c>
      <c r="DA27" s="122" t="str">
        <f>IF(Tbl.Kosten[[#This Row],[Anr.]]=DA$7,Tbl.Kosten[[#This Row],[Totaal kosten]],"")</f>
        <v/>
      </c>
      <c r="DB27" s="122" t="str">
        <f>IF(Tbl.Kosten[[#This Row],[Anr.]]=DB$7,Tbl.Kosten[[#This Row],[Totaal kosten]],"")</f>
        <v/>
      </c>
      <c r="DC27" s="122" t="str">
        <f>IF(Tbl.Kosten[[#This Row],[Anr.]]=DC$7,Tbl.Kosten[[#This Row],[Totaal kosten]],"")</f>
        <v/>
      </c>
      <c r="DD27" s="122" t="str">
        <f>IF(Tbl.Kosten[[#This Row],[Anr.]]=DD$7,Tbl.Kosten[[#This Row],[Totaal kosten]],"")</f>
        <v/>
      </c>
      <c r="DE27" s="122" t="str">
        <f>IF(Tbl.Kosten[[#This Row],[Anr.]]=DE$7,Tbl.Kosten[[#This Row],[Totaal kosten]],"")</f>
        <v/>
      </c>
      <c r="DF27" s="122" t="str">
        <f>IF(Tbl.Kosten[[#This Row],[Anr.]]=DF$7,Tbl.Kosten[[#This Row],[Totaal kosten]],"")</f>
        <v/>
      </c>
      <c r="DG27" s="122" t="str">
        <f>IF(Tbl.Kosten[[#This Row],[Anr.]]=DG$7,Tbl.Kosten[[#This Row],[Totaal kosten]],"")</f>
        <v/>
      </c>
      <c r="DH27" s="122" t="str">
        <f>IF(Tbl.Kosten[[#This Row],[Anr.]]=DH$7,Tbl.Kosten[[#This Row],[Totaal kosten]],"")</f>
        <v/>
      </c>
      <c r="DI27" s="122" t="str">
        <f>IF(Tbl.Kosten[[#This Row],[Anr.]]=DI$7,Tbl.Kosten[[#This Row],[Totaal kosten]],"")</f>
        <v/>
      </c>
      <c r="DJ27" s="122" t="str">
        <f>IF(Tbl.Kosten[[#This Row],[Anr.]]=DJ$7,Tbl.Kosten[[#This Row],[Totaal kosten]],"")</f>
        <v/>
      </c>
      <c r="DK27" s="122" t="str">
        <f>IF(Tbl.Kosten[[#This Row],[Anr.]]=DK$7,Tbl.Kosten[[#This Row],[Totaal kosten]],"")</f>
        <v/>
      </c>
      <c r="DL27" s="122" t="str">
        <f>IF(Tbl.Kosten[[#This Row],[Anr.]]=DL$7,Tbl.Kosten[[#This Row],[Totaal kosten]],"")</f>
        <v/>
      </c>
      <c r="DM27" s="122" t="str">
        <f>IF(Tbl.Kosten[[#This Row],[Anr.]]=DM$7,Tbl.Kosten[[#This Row],[Totaal kosten]],"")</f>
        <v/>
      </c>
      <c r="DN27" s="122" t="str">
        <f>IF(Tbl.Kosten[[#This Row],[Anr.]]=DN$7,Tbl.Kosten[[#This Row],[Totaal kosten]],"")</f>
        <v/>
      </c>
      <c r="DO27" s="122" t="str">
        <f>IF(Tbl.Kosten[[#This Row],[Anr.]]=DO$7,Tbl.Kosten[[#This Row],[Totaal kosten]],"")</f>
        <v/>
      </c>
      <c r="DP27" s="122" t="str">
        <f>IF(Tbl.Kosten[[#This Row],[Anr.]]=DP$7,Tbl.Kosten[[#This Row],[Totaal kosten]],"")</f>
        <v/>
      </c>
      <c r="DQ27" s="122" t="str">
        <f>IF(Tbl.Kosten[[#This Row],[Anr.]]=DQ$7,Tbl.Kosten[[#This Row],[Totaal kosten]],"")</f>
        <v/>
      </c>
      <c r="DR27" s="122" t="str">
        <f>IF(Tbl.Kosten[[#This Row],[Anr.]]=DR$7,Tbl.Kosten[[#This Row],[Totaal kosten]],"")</f>
        <v/>
      </c>
      <c r="DS27" s="122" t="str">
        <f>IF(Tbl.Kosten[[#This Row],[Anr.]]=DS$7,Tbl.Kosten[[#This Row],[Totaal kosten]],"")</f>
        <v/>
      </c>
      <c r="DT27" s="122" t="str">
        <f>IF(Tbl.Kosten[[#This Row],[Anr.]]=DT$7,Tbl.Kosten[[#This Row],[Totaal kosten]],"")</f>
        <v/>
      </c>
      <c r="DU27" s="122" t="str">
        <f>IF(Tbl.Kosten[[#This Row],[Anr.]]=DU$7,Tbl.Kosten[[#This Row],[Totaal kosten]],"")</f>
        <v/>
      </c>
      <c r="DV27" s="122" t="str">
        <f>IF(Tbl.Kosten[[#This Row],[Anr.]]=DV$7,Tbl.Kosten[[#This Row],[Totaal kosten]],"")</f>
        <v/>
      </c>
      <c r="DW27" s="122" t="str">
        <f>IF(Tbl.Kosten[[#This Row],[Anr.]]=DW$7,Tbl.Kosten[[#This Row],[Totaal kosten]],"")</f>
        <v/>
      </c>
      <c r="DX27" s="122" t="str">
        <f>IF(Tbl.Kosten[[#This Row],[Anr.]]=DX$7,Tbl.Kosten[[#This Row],[Totaal kosten]],"")</f>
        <v/>
      </c>
      <c r="DY27" s="122" t="str">
        <f>IF(Tbl.Kosten[[#This Row],[Anr.]]=DY$7,Tbl.Kosten[[#This Row],[Totaal kosten]],"")</f>
        <v/>
      </c>
      <c r="DZ27" s="122" t="str">
        <f>IF(Tbl.Kosten[[#This Row],[Anr.]]=DZ$7,Tbl.Kosten[[#This Row],[Totaal kosten]],"")</f>
        <v/>
      </c>
      <c r="EA27" s="122" t="str">
        <f>IF(Tbl.Kosten[[#This Row],[Anr.]]=EA$7,Tbl.Kosten[[#This Row],[Totaal kosten]],"")</f>
        <v/>
      </c>
      <c r="EB27" s="122" t="str">
        <f>IF(Tbl.Kosten[[#This Row],[Anr.]]=EB$7,Tbl.Kosten[[#This Row],[Totaal kosten]],"")</f>
        <v/>
      </c>
      <c r="EC27" s="122" t="str">
        <f>IF(Tbl.Kosten[[#This Row],[Anr.]]=EC$7,Tbl.Kosten[[#This Row],[Totaal kosten]],"")</f>
        <v/>
      </c>
      <c r="ED27" s="122" t="str">
        <f>IF(Tbl.Kosten[[#This Row],[Anr.]]=ED$7,Tbl.Kosten[[#This Row],[Totaal kosten]],"")</f>
        <v/>
      </c>
      <c r="EE27" s="122" t="str">
        <f>IF(Tbl.Kosten[[#This Row],[Anr.]]=EE$7,Tbl.Kosten[[#This Row],[Totaal kosten]],"")</f>
        <v/>
      </c>
      <c r="EF27" s="122" t="str">
        <f>IF(Tbl.Kosten[[#This Row],[Anr.]]=EF$7,Tbl.Kosten[[#This Row],[Totaal kosten]],"")</f>
        <v/>
      </c>
      <c r="EG27" s="122" t="str">
        <f>IF(Tbl.Kosten[[#This Row],[Anr.]]=EG$7,Tbl.Kosten[[#This Row],[Totaal kosten]],"")</f>
        <v/>
      </c>
      <c r="EH27" s="122" t="str">
        <f>IF(Tbl.Kosten[[#This Row],[Anr.]]=EH$7,Tbl.Kosten[[#This Row],[Totaal kosten]],"")</f>
        <v/>
      </c>
      <c r="EI27" s="122" t="str">
        <f>IF(Tbl.Kosten[[#This Row],[Anr.]]=EI$7,Tbl.Kosten[[#This Row],[Totaal kosten]],"")</f>
        <v/>
      </c>
      <c r="EJ27" s="122" t="str">
        <f>IF(Tbl.Kosten[[#This Row],[Anr.]]=EJ$7,Tbl.Kosten[[#This Row],[Totaal kosten]],"")</f>
        <v/>
      </c>
      <c r="EK27" s="122" t="str">
        <f>IF(Tbl.Kosten[[#This Row],[Anr.]]=EK$7,Tbl.Kosten[[#This Row],[Totaal kosten]],"")</f>
        <v/>
      </c>
      <c r="EL27" s="122" t="str">
        <f>IF(Tbl.Kosten[[#This Row],[Anr.]]=EL$7,Tbl.Kosten[[#This Row],[Totaal kosten]],"")</f>
        <v/>
      </c>
      <c r="EM27" s="122" t="str">
        <f>IF(Tbl.Kosten[[#This Row],[Anr.]]=EM$7,Tbl.Kosten[[#This Row],[Totaal kosten]],"")</f>
        <v/>
      </c>
      <c r="EN27" s="122" t="str">
        <f>IF(Tbl.Kosten[[#This Row],[Anr.]]=EN$7,Tbl.Kosten[[#This Row],[Totaal kosten]],"")</f>
        <v/>
      </c>
      <c r="EO27" s="122" t="str">
        <f>IF(Tbl.Kosten[[#This Row],[Anr.]]=EO$7,Tbl.Kosten[[#This Row],[Totaal kosten]],"")</f>
        <v/>
      </c>
      <c r="EP27" s="122" t="str">
        <f>IF(Tbl.Kosten[[#This Row],[Anr.]]=EP$7,Tbl.Kosten[[#This Row],[Totaal kosten]],"")</f>
        <v/>
      </c>
      <c r="EQ27" s="122" t="str">
        <f>IF(Tbl.Kosten[[#This Row],[Anr.]]=EQ$7,Tbl.Kosten[[#This Row],[Totaal kosten]],"")</f>
        <v/>
      </c>
    </row>
    <row r="28" spans="2:147" x14ac:dyDescent="0.35">
      <c r="B28" s="99"/>
      <c r="C28" s="68"/>
      <c r="D28" s="119"/>
      <c r="E28" s="100"/>
      <c r="F28" s="13">
        <f>_xlfn.XLOOKUP(Tbl.Kosten[[#This Row],[Medewerker e/o 
functie]],Tbl.Uurtarief[Medewerker en/of functie],Tbl.Uurtarief[Uurtarief],"",,)</f>
        <v>0</v>
      </c>
      <c r="G28" s="118">
        <f>PRODUCT(Tbl.Kosten[[#This Row],[Uren]],Tbl.Kosten[[#This Row],[Uurtarief]])</f>
        <v>0</v>
      </c>
      <c r="H28" s="100"/>
      <c r="I28" s="98"/>
      <c r="J28" s="97">
        <f>Tbl.Kosten[[#This Row],[Aantal]]*Tbl.Kosten[[#This Row],[Tarief]]</f>
        <v>0</v>
      </c>
      <c r="K28" s="118">
        <f>Tbl.Kosten[[#This Row],[Subtotaal andere kosten]]+Tbl.Kosten[[#This Row],[Subtotaal arbeidskosten]]</f>
        <v>0</v>
      </c>
      <c r="L28" s="190">
        <f>IF(Tbl.Kosten[[#This Row],[Subtotaal andere kosten]]&lt;&gt;0,"Andere kosten",(_xlfn.XLOOKUP(Tbl.Kosten[[#This Row],[Medewerker e/o 
functie]],Tbl.Uurtarief[Medewerker en/of functie],Tbl.Uurtarief[Kostensoort],"",,)))</f>
        <v>0</v>
      </c>
      <c r="M28" s="190" t="str">
        <f>IF(AND(Tbl.Kosten[[#This Row],[Subtotaal arbeidskosten]]&lt;&gt;0,Tbl.Kosten[[#This Row],[Subtotaal andere kosten]]&lt;&gt;0),"Begroot Arbeidskosten en Overige kosten op verschillende regels!","")</f>
        <v/>
      </c>
      <c r="N28" s="3" t="str">
        <f>_xlfn.XLOOKUP(Tbl.Kosten[[#This Row],[Activiteitencode]],Tbl.Activiteiten[Activiteitcode],Tbl.Activiteiten[Werkpakketcode],"",,)</f>
        <v/>
      </c>
      <c r="O28" s="9" t="str">
        <f>_xlfn.XLOOKUP(Tbl.Kosten[[#This Row],[Werkpakketcode]],Tbl.Werkpakketten[Werkpakketcode],Tbl.Werkpakketten[WPnr.],"",,)</f>
        <v/>
      </c>
      <c r="P28" s="9" t="str">
        <f>IF(Tbl.Kosten[[#This Row],[WPnr.]]=P$7,Tbl.Kosten[[#This Row],[Totaal kosten]],"")</f>
        <v/>
      </c>
      <c r="Q28" s="9" t="str">
        <f>IF(Tbl.Kosten[[#This Row],[WPnr.]]=Q$7,Tbl.Kosten[[#This Row],[Totaal kosten]],"")</f>
        <v/>
      </c>
      <c r="R28" s="9" t="str">
        <f>IF(Tbl.Kosten[[#This Row],[WPnr.]]=R$7,Tbl.Kosten[[#This Row],[Totaal kosten]],"")</f>
        <v/>
      </c>
      <c r="S28" s="9" t="str">
        <f>IF(Tbl.Kosten[[#This Row],[WPnr.]]=S$7,Tbl.Kosten[[#This Row],[Totaal kosten]],"")</f>
        <v/>
      </c>
      <c r="T28" s="9" t="str">
        <f>IF(Tbl.Kosten[[#This Row],[WPnr.]]=T$7,Tbl.Kosten[[#This Row],[Totaal kosten]],"")</f>
        <v/>
      </c>
      <c r="U28" s="9" t="str">
        <f>IF(Tbl.Kosten[[#This Row],[WPnr.]]=U$7,Tbl.Kosten[[#This Row],[Totaal kosten]],"")</f>
        <v/>
      </c>
      <c r="V28" s="9" t="str">
        <f>IF(Tbl.Kosten[[#This Row],[WPnr.]]=V$7,Tbl.Kosten[[#This Row],[Totaal kosten]],"")</f>
        <v/>
      </c>
      <c r="W28" s="9" t="str">
        <f>IF(Tbl.Kosten[[#This Row],[WPnr.]]=W$7,Tbl.Kosten[[#This Row],[Totaal kosten]],"")</f>
        <v/>
      </c>
      <c r="X28" s="9" t="str">
        <f>IF(Tbl.Kosten[[#This Row],[WPnr.]]=X$7,Tbl.Kosten[[#This Row],[Totaal kosten]],"")</f>
        <v/>
      </c>
      <c r="Y28" s="9" t="str">
        <f>IF(Tbl.Kosten[[#This Row],[WPnr.]]=Y$7,Tbl.Kosten[[#This Row],[Totaal kosten]],"")</f>
        <v/>
      </c>
      <c r="Z28" s="15" t="str">
        <f>IFERROR(VLOOKUP(Tbl.Kosten[[#This Row],[Kostensoort]],Tbl.Kostensoorten[],2,FALSE),"")</f>
        <v/>
      </c>
      <c r="AA28" s="15" t="str">
        <f>IF(Tbl.Kosten[[#This Row],[KSnr.]]=AA$7,Tbl.Kosten[[#This Row],[Totaal kosten]],"")</f>
        <v/>
      </c>
      <c r="AB28" s="15" t="str">
        <f>IF(Tbl.Kosten[[#This Row],[KSnr.]]=AB$7,Tbl.Kosten[[#This Row],[Totaal kosten]],"")</f>
        <v/>
      </c>
      <c r="AC28" s="15" t="str">
        <f>IF(Tbl.Kosten[[#This Row],[KSnr.]]=AC$7,Tbl.Kosten[[#This Row],[Totaal kosten]],"")</f>
        <v/>
      </c>
      <c r="AD28" s="15" t="str">
        <f>IF(Tbl.Kosten[[#This Row],[KSnr.]]=AD$7,Tbl.Kosten[[#This Row],[Totaal kosten]],"")</f>
        <v/>
      </c>
      <c r="AE28" s="15" t="str">
        <f>IF(Tbl.Kosten[[#This Row],[KSnr.]]=AE$7,Tbl.Kosten[[#This Row],[Totaal kosten]],"")</f>
        <v/>
      </c>
      <c r="AF28" s="15" t="str">
        <f>IF(Tbl.Kosten[[#This Row],[KSnr.]]=AF$7,Tbl.Kosten[[#This Row],[Totaal kosten]],"")</f>
        <v/>
      </c>
      <c r="AG28" s="15" t="str">
        <f>IF(Tbl.Kosten[[#This Row],[KSnr.]]=AG$7,Tbl.Kosten[[#This Row],[Totaal kosten]],"")</f>
        <v/>
      </c>
      <c r="AH28" s="15" t="str">
        <f>IF(Tbl.Kosten[[#This Row],[KSnr.]]=AH$7,Tbl.Kosten[[#This Row],[Totaal kosten]],"")</f>
        <v/>
      </c>
      <c r="AI28" s="15" t="str">
        <f>IF(Tbl.Kosten[[#This Row],[KSnr.]]=AI$7,Tbl.Kosten[[#This Row],[Totaal kosten]],"")</f>
        <v/>
      </c>
      <c r="AJ28" s="15" t="str">
        <f>IF(Tbl.Kosten[[#This Row],[KSnr.]]=AJ$7,Tbl.Kosten[[#This Row],[Totaal kosten]],"")</f>
        <v/>
      </c>
      <c r="AK28" s="15" t="str">
        <f>IF(Tbl.Kosten[[#This Row],[KSnr.]]=AK$7,Tbl.Kosten[[#This Row],[Totaal kosten]],"")</f>
        <v/>
      </c>
      <c r="AL28" s="15" t="str">
        <f>IF(Tbl.Kosten[[#This Row],[KSnr.]]=AL$7,Tbl.Kosten[[#This Row],[Totaal kosten]],"")</f>
        <v/>
      </c>
      <c r="AM28" s="15" t="str">
        <f>IF(Tbl.Kosten[[#This Row],[KSnr.]]=AM$7,Tbl.Kosten[[#This Row],[Totaal kosten]],"")</f>
        <v/>
      </c>
      <c r="AN28" s="15" t="str">
        <f>IF(Tbl.Kosten[[#This Row],[KSnr.]]=AN$7,Tbl.Kosten[[#This Row],[Totaal kosten]],"")</f>
        <v/>
      </c>
      <c r="AO28" s="15" t="str">
        <f>IF(Tbl.Kosten[[#This Row],[KSnr.]]=AO$7,Tbl.Kosten[[#This Row],[Totaal kosten]],"")</f>
        <v/>
      </c>
      <c r="AP28" s="15" t="str">
        <f>IF(Tbl.Kosten[[#This Row],[KSnr.]]=AP$7,Tbl.Kosten[[#This Row],[Totaal kosten]],"")</f>
        <v/>
      </c>
      <c r="AQ28" s="15" t="str">
        <f>IF(Tbl.Kosten[[#This Row],[KSnr.]]=AQ$7,Tbl.Kosten[[#This Row],[Totaal kosten]],"")</f>
        <v/>
      </c>
      <c r="AR28" s="15" t="str">
        <f>IF(Tbl.Kosten[[#This Row],[KSnr.]]=AR$7,Tbl.Kosten[[#This Row],[Totaal kosten]],"")</f>
        <v/>
      </c>
      <c r="AS28" s="15" t="str">
        <f>IF(Tbl.Kosten[[#This Row],[KSnr.]]=AS$7,Tbl.Kosten[[#This Row],[Totaal kosten]],"")</f>
        <v/>
      </c>
      <c r="AT28" s="15" t="str">
        <f>IF(Tbl.Kosten[[#This Row],[KSnr.]]=AT$7,Tbl.Kosten[[#This Row],[Totaal kosten]],"")</f>
        <v/>
      </c>
      <c r="AU28" s="122" t="str">
        <f>_xlfn.XLOOKUP(Tbl.Kosten[[#This Row],[Activiteitencode]],Tbl.Activiteiten[Activiteitcode],Tbl.Activiteiten[Anr.],"",,)</f>
        <v/>
      </c>
      <c r="AV28" s="122" t="str">
        <f>IF(Tbl.Kosten[[#This Row],[Anr.]]=AV$7,Tbl.Kosten[[#This Row],[Totaal kosten]],"")</f>
        <v/>
      </c>
      <c r="AW28" s="122" t="str">
        <f>IF(Tbl.Kosten[[#This Row],[Anr.]]=AW$7,Tbl.Kosten[[#This Row],[Totaal kosten]],"")</f>
        <v/>
      </c>
      <c r="AX28" s="122" t="str">
        <f>IF(Tbl.Kosten[[#This Row],[Anr.]]=AX$7,Tbl.Kosten[[#This Row],[Totaal kosten]],"")</f>
        <v/>
      </c>
      <c r="AY28" s="122" t="str">
        <f>IF(Tbl.Kosten[[#This Row],[Anr.]]=AY$7,Tbl.Kosten[[#This Row],[Totaal kosten]],"")</f>
        <v/>
      </c>
      <c r="AZ28" s="122" t="str">
        <f>IF(Tbl.Kosten[[#This Row],[Anr.]]=AZ$7,Tbl.Kosten[[#This Row],[Totaal kosten]],"")</f>
        <v/>
      </c>
      <c r="BA28" s="122" t="str">
        <f>IF(Tbl.Kosten[[#This Row],[Anr.]]=BA$7,Tbl.Kosten[[#This Row],[Totaal kosten]],"")</f>
        <v/>
      </c>
      <c r="BB28" s="122" t="str">
        <f>IF(Tbl.Kosten[[#This Row],[Anr.]]=BB$7,Tbl.Kosten[[#This Row],[Totaal kosten]],"")</f>
        <v/>
      </c>
      <c r="BC28" s="122" t="str">
        <f>IF(Tbl.Kosten[[#This Row],[Anr.]]=BC$7,Tbl.Kosten[[#This Row],[Totaal kosten]],"")</f>
        <v/>
      </c>
      <c r="BD28" s="122" t="str">
        <f>IF(Tbl.Kosten[[#This Row],[Anr.]]=BD$7,Tbl.Kosten[[#This Row],[Totaal kosten]],"")</f>
        <v/>
      </c>
      <c r="BE28" s="122" t="str">
        <f>IF(Tbl.Kosten[[#This Row],[Anr.]]=BE$7,Tbl.Kosten[[#This Row],[Totaal kosten]],"")</f>
        <v/>
      </c>
      <c r="BF28" s="122" t="str">
        <f>IF(Tbl.Kosten[[#This Row],[Anr.]]=BF$7,Tbl.Kosten[[#This Row],[Totaal kosten]],"")</f>
        <v/>
      </c>
      <c r="BG28" s="122" t="str">
        <f>IF(Tbl.Kosten[[#This Row],[Anr.]]=BG$7,Tbl.Kosten[[#This Row],[Totaal kosten]],"")</f>
        <v/>
      </c>
      <c r="BH28" s="122" t="str">
        <f>IF(Tbl.Kosten[[#This Row],[Anr.]]=BH$7,Tbl.Kosten[[#This Row],[Totaal kosten]],"")</f>
        <v/>
      </c>
      <c r="BI28" s="122" t="str">
        <f>IF(Tbl.Kosten[[#This Row],[Anr.]]=BI$7,Tbl.Kosten[[#This Row],[Totaal kosten]],"")</f>
        <v/>
      </c>
      <c r="BJ28" s="122" t="str">
        <f>IF(Tbl.Kosten[[#This Row],[Anr.]]=BJ$7,Tbl.Kosten[[#This Row],[Totaal kosten]],"")</f>
        <v/>
      </c>
      <c r="BK28" s="122" t="str">
        <f>IF(Tbl.Kosten[[#This Row],[Anr.]]=BK$7,Tbl.Kosten[[#This Row],[Totaal kosten]],"")</f>
        <v/>
      </c>
      <c r="BL28" s="122" t="str">
        <f>IF(Tbl.Kosten[[#This Row],[Anr.]]=BL$7,Tbl.Kosten[[#This Row],[Totaal kosten]],"")</f>
        <v/>
      </c>
      <c r="BM28" s="122" t="str">
        <f>IF(Tbl.Kosten[[#This Row],[Anr.]]=BM$7,Tbl.Kosten[[#This Row],[Totaal kosten]],"")</f>
        <v/>
      </c>
      <c r="BN28" s="122" t="str">
        <f>IF(Tbl.Kosten[[#This Row],[Anr.]]=BN$7,Tbl.Kosten[[#This Row],[Totaal kosten]],"")</f>
        <v/>
      </c>
      <c r="BO28" s="122" t="str">
        <f>IF(Tbl.Kosten[[#This Row],[Anr.]]=BO$7,Tbl.Kosten[[#This Row],[Totaal kosten]],"")</f>
        <v/>
      </c>
      <c r="BP28" s="122" t="str">
        <f>IF(Tbl.Kosten[[#This Row],[Anr.]]=BP$7,Tbl.Kosten[[#This Row],[Totaal kosten]],"")</f>
        <v/>
      </c>
      <c r="BQ28" s="122" t="str">
        <f>IF(Tbl.Kosten[[#This Row],[Anr.]]=BQ$7,Tbl.Kosten[[#This Row],[Totaal kosten]],"")</f>
        <v/>
      </c>
      <c r="BR28" s="122" t="str">
        <f>IF(Tbl.Kosten[[#This Row],[Anr.]]=BR$7,Tbl.Kosten[[#This Row],[Totaal kosten]],"")</f>
        <v/>
      </c>
      <c r="BS28" s="122" t="str">
        <f>IF(Tbl.Kosten[[#This Row],[Anr.]]=BS$7,Tbl.Kosten[[#This Row],[Totaal kosten]],"")</f>
        <v/>
      </c>
      <c r="BT28" s="122" t="str">
        <f>IF(Tbl.Kosten[[#This Row],[Anr.]]=BT$7,Tbl.Kosten[[#This Row],[Totaal kosten]],"")</f>
        <v/>
      </c>
      <c r="BU28" s="122" t="str">
        <f>IF(Tbl.Kosten[[#This Row],[Anr.]]=BU$7,Tbl.Kosten[[#This Row],[Totaal kosten]],"")</f>
        <v/>
      </c>
      <c r="BV28" s="122" t="str">
        <f>IF(Tbl.Kosten[[#This Row],[Anr.]]=BV$7,Tbl.Kosten[[#This Row],[Totaal kosten]],"")</f>
        <v/>
      </c>
      <c r="BW28" s="122" t="str">
        <f>IF(Tbl.Kosten[[#This Row],[Anr.]]=BW$7,Tbl.Kosten[[#This Row],[Totaal kosten]],"")</f>
        <v/>
      </c>
      <c r="BX28" s="122" t="str">
        <f>IF(Tbl.Kosten[[#This Row],[Anr.]]=BX$7,Tbl.Kosten[[#This Row],[Totaal kosten]],"")</f>
        <v/>
      </c>
      <c r="BY28" s="122" t="str">
        <f>IF(Tbl.Kosten[[#This Row],[Anr.]]=BY$7,Tbl.Kosten[[#This Row],[Totaal kosten]],"")</f>
        <v/>
      </c>
      <c r="BZ28" s="122" t="str">
        <f>IF(Tbl.Kosten[[#This Row],[Anr.]]=BZ$7,Tbl.Kosten[[#This Row],[Totaal kosten]],"")</f>
        <v/>
      </c>
      <c r="CA28" s="122" t="str">
        <f>IF(Tbl.Kosten[[#This Row],[Anr.]]=CA$7,Tbl.Kosten[[#This Row],[Totaal kosten]],"")</f>
        <v/>
      </c>
      <c r="CB28" s="122" t="str">
        <f>IF(Tbl.Kosten[[#This Row],[Anr.]]=CB$7,Tbl.Kosten[[#This Row],[Totaal kosten]],"")</f>
        <v/>
      </c>
      <c r="CC28" s="122" t="str">
        <f>IF(Tbl.Kosten[[#This Row],[Anr.]]=CC$7,Tbl.Kosten[[#This Row],[Totaal kosten]],"")</f>
        <v/>
      </c>
      <c r="CD28" s="122" t="str">
        <f>IF(Tbl.Kosten[[#This Row],[Anr.]]=CD$7,Tbl.Kosten[[#This Row],[Totaal kosten]],"")</f>
        <v/>
      </c>
      <c r="CE28" s="122" t="str">
        <f>IF(Tbl.Kosten[[#This Row],[Anr.]]=CE$7,Tbl.Kosten[[#This Row],[Totaal kosten]],"")</f>
        <v/>
      </c>
      <c r="CF28" s="122" t="str">
        <f>IF(Tbl.Kosten[[#This Row],[Anr.]]=CF$7,Tbl.Kosten[[#This Row],[Totaal kosten]],"")</f>
        <v/>
      </c>
      <c r="CG28" s="122" t="str">
        <f>IF(Tbl.Kosten[[#This Row],[Anr.]]=CG$7,Tbl.Kosten[[#This Row],[Totaal kosten]],"")</f>
        <v/>
      </c>
      <c r="CH28" s="122" t="str">
        <f>IF(Tbl.Kosten[[#This Row],[Anr.]]=CH$7,Tbl.Kosten[[#This Row],[Totaal kosten]],"")</f>
        <v/>
      </c>
      <c r="CI28" s="122" t="str">
        <f>IF(Tbl.Kosten[[#This Row],[Anr.]]=CI$7,Tbl.Kosten[[#This Row],[Totaal kosten]],"")</f>
        <v/>
      </c>
      <c r="CJ28" s="122" t="str">
        <f>IF(Tbl.Kosten[[#This Row],[Anr.]]=CJ$7,Tbl.Kosten[[#This Row],[Totaal kosten]],"")</f>
        <v/>
      </c>
      <c r="CK28" s="122" t="str">
        <f>IF(Tbl.Kosten[[#This Row],[Anr.]]=CK$7,Tbl.Kosten[[#This Row],[Totaal kosten]],"")</f>
        <v/>
      </c>
      <c r="CL28" s="122" t="str">
        <f>IF(Tbl.Kosten[[#This Row],[Anr.]]=CL$7,Tbl.Kosten[[#This Row],[Totaal kosten]],"")</f>
        <v/>
      </c>
      <c r="CM28" s="122" t="str">
        <f>IF(Tbl.Kosten[[#This Row],[Anr.]]=CM$7,Tbl.Kosten[[#This Row],[Totaal kosten]],"")</f>
        <v/>
      </c>
      <c r="CN28" s="122" t="str">
        <f>IF(Tbl.Kosten[[#This Row],[Anr.]]=CN$7,Tbl.Kosten[[#This Row],[Totaal kosten]],"")</f>
        <v/>
      </c>
      <c r="CO28" s="122" t="str">
        <f>IF(Tbl.Kosten[[#This Row],[Anr.]]=CO$7,Tbl.Kosten[[#This Row],[Totaal kosten]],"")</f>
        <v/>
      </c>
      <c r="CP28" s="122" t="str">
        <f>IF(Tbl.Kosten[[#This Row],[Anr.]]=CP$7,Tbl.Kosten[[#This Row],[Totaal kosten]],"")</f>
        <v/>
      </c>
      <c r="CQ28" s="122" t="str">
        <f>IF(Tbl.Kosten[[#This Row],[Anr.]]=CQ$7,Tbl.Kosten[[#This Row],[Totaal kosten]],"")</f>
        <v/>
      </c>
      <c r="CR28" s="122" t="str">
        <f>IF(Tbl.Kosten[[#This Row],[Anr.]]=CR$7,Tbl.Kosten[[#This Row],[Totaal kosten]],"")</f>
        <v/>
      </c>
      <c r="CS28" s="122" t="str">
        <f>IF(Tbl.Kosten[[#This Row],[Anr.]]=CS$7,Tbl.Kosten[[#This Row],[Totaal kosten]],"")</f>
        <v/>
      </c>
      <c r="CT28" s="122" t="str">
        <f>IF(Tbl.Kosten[[#This Row],[Anr.]]=CT$7,Tbl.Kosten[[#This Row],[Totaal kosten]],"")</f>
        <v/>
      </c>
      <c r="CU28" s="122" t="str">
        <f>IF(Tbl.Kosten[[#This Row],[Anr.]]=CU$7,Tbl.Kosten[[#This Row],[Totaal kosten]],"")</f>
        <v/>
      </c>
      <c r="CV28" s="122" t="str">
        <f>IF(Tbl.Kosten[[#This Row],[Anr.]]=CV$7,Tbl.Kosten[[#This Row],[Totaal kosten]],"")</f>
        <v/>
      </c>
      <c r="CW28" s="122" t="str">
        <f>IF(Tbl.Kosten[[#This Row],[Anr.]]=CW$7,Tbl.Kosten[[#This Row],[Totaal kosten]],"")</f>
        <v/>
      </c>
      <c r="CX28" s="122" t="str">
        <f>IF(Tbl.Kosten[[#This Row],[Anr.]]=CX$7,Tbl.Kosten[[#This Row],[Totaal kosten]],"")</f>
        <v/>
      </c>
      <c r="CY28" s="122" t="str">
        <f>IF(Tbl.Kosten[[#This Row],[Anr.]]=CY$7,Tbl.Kosten[[#This Row],[Totaal kosten]],"")</f>
        <v/>
      </c>
      <c r="CZ28" s="122" t="str">
        <f>IF(Tbl.Kosten[[#This Row],[Anr.]]=CZ$7,Tbl.Kosten[[#This Row],[Totaal kosten]],"")</f>
        <v/>
      </c>
      <c r="DA28" s="122" t="str">
        <f>IF(Tbl.Kosten[[#This Row],[Anr.]]=DA$7,Tbl.Kosten[[#This Row],[Totaal kosten]],"")</f>
        <v/>
      </c>
      <c r="DB28" s="122" t="str">
        <f>IF(Tbl.Kosten[[#This Row],[Anr.]]=DB$7,Tbl.Kosten[[#This Row],[Totaal kosten]],"")</f>
        <v/>
      </c>
      <c r="DC28" s="122" t="str">
        <f>IF(Tbl.Kosten[[#This Row],[Anr.]]=DC$7,Tbl.Kosten[[#This Row],[Totaal kosten]],"")</f>
        <v/>
      </c>
      <c r="DD28" s="122" t="str">
        <f>IF(Tbl.Kosten[[#This Row],[Anr.]]=DD$7,Tbl.Kosten[[#This Row],[Totaal kosten]],"")</f>
        <v/>
      </c>
      <c r="DE28" s="122" t="str">
        <f>IF(Tbl.Kosten[[#This Row],[Anr.]]=DE$7,Tbl.Kosten[[#This Row],[Totaal kosten]],"")</f>
        <v/>
      </c>
      <c r="DF28" s="122" t="str">
        <f>IF(Tbl.Kosten[[#This Row],[Anr.]]=DF$7,Tbl.Kosten[[#This Row],[Totaal kosten]],"")</f>
        <v/>
      </c>
      <c r="DG28" s="122" t="str">
        <f>IF(Tbl.Kosten[[#This Row],[Anr.]]=DG$7,Tbl.Kosten[[#This Row],[Totaal kosten]],"")</f>
        <v/>
      </c>
      <c r="DH28" s="122" t="str">
        <f>IF(Tbl.Kosten[[#This Row],[Anr.]]=DH$7,Tbl.Kosten[[#This Row],[Totaal kosten]],"")</f>
        <v/>
      </c>
      <c r="DI28" s="122" t="str">
        <f>IF(Tbl.Kosten[[#This Row],[Anr.]]=DI$7,Tbl.Kosten[[#This Row],[Totaal kosten]],"")</f>
        <v/>
      </c>
      <c r="DJ28" s="122" t="str">
        <f>IF(Tbl.Kosten[[#This Row],[Anr.]]=DJ$7,Tbl.Kosten[[#This Row],[Totaal kosten]],"")</f>
        <v/>
      </c>
      <c r="DK28" s="122" t="str">
        <f>IF(Tbl.Kosten[[#This Row],[Anr.]]=DK$7,Tbl.Kosten[[#This Row],[Totaal kosten]],"")</f>
        <v/>
      </c>
      <c r="DL28" s="122" t="str">
        <f>IF(Tbl.Kosten[[#This Row],[Anr.]]=DL$7,Tbl.Kosten[[#This Row],[Totaal kosten]],"")</f>
        <v/>
      </c>
      <c r="DM28" s="122" t="str">
        <f>IF(Tbl.Kosten[[#This Row],[Anr.]]=DM$7,Tbl.Kosten[[#This Row],[Totaal kosten]],"")</f>
        <v/>
      </c>
      <c r="DN28" s="122" t="str">
        <f>IF(Tbl.Kosten[[#This Row],[Anr.]]=DN$7,Tbl.Kosten[[#This Row],[Totaal kosten]],"")</f>
        <v/>
      </c>
      <c r="DO28" s="122" t="str">
        <f>IF(Tbl.Kosten[[#This Row],[Anr.]]=DO$7,Tbl.Kosten[[#This Row],[Totaal kosten]],"")</f>
        <v/>
      </c>
      <c r="DP28" s="122" t="str">
        <f>IF(Tbl.Kosten[[#This Row],[Anr.]]=DP$7,Tbl.Kosten[[#This Row],[Totaal kosten]],"")</f>
        <v/>
      </c>
      <c r="DQ28" s="122" t="str">
        <f>IF(Tbl.Kosten[[#This Row],[Anr.]]=DQ$7,Tbl.Kosten[[#This Row],[Totaal kosten]],"")</f>
        <v/>
      </c>
      <c r="DR28" s="122" t="str">
        <f>IF(Tbl.Kosten[[#This Row],[Anr.]]=DR$7,Tbl.Kosten[[#This Row],[Totaal kosten]],"")</f>
        <v/>
      </c>
      <c r="DS28" s="122" t="str">
        <f>IF(Tbl.Kosten[[#This Row],[Anr.]]=DS$7,Tbl.Kosten[[#This Row],[Totaal kosten]],"")</f>
        <v/>
      </c>
      <c r="DT28" s="122" t="str">
        <f>IF(Tbl.Kosten[[#This Row],[Anr.]]=DT$7,Tbl.Kosten[[#This Row],[Totaal kosten]],"")</f>
        <v/>
      </c>
      <c r="DU28" s="122" t="str">
        <f>IF(Tbl.Kosten[[#This Row],[Anr.]]=DU$7,Tbl.Kosten[[#This Row],[Totaal kosten]],"")</f>
        <v/>
      </c>
      <c r="DV28" s="122" t="str">
        <f>IF(Tbl.Kosten[[#This Row],[Anr.]]=DV$7,Tbl.Kosten[[#This Row],[Totaal kosten]],"")</f>
        <v/>
      </c>
      <c r="DW28" s="122" t="str">
        <f>IF(Tbl.Kosten[[#This Row],[Anr.]]=DW$7,Tbl.Kosten[[#This Row],[Totaal kosten]],"")</f>
        <v/>
      </c>
      <c r="DX28" s="122" t="str">
        <f>IF(Tbl.Kosten[[#This Row],[Anr.]]=DX$7,Tbl.Kosten[[#This Row],[Totaal kosten]],"")</f>
        <v/>
      </c>
      <c r="DY28" s="122" t="str">
        <f>IF(Tbl.Kosten[[#This Row],[Anr.]]=DY$7,Tbl.Kosten[[#This Row],[Totaal kosten]],"")</f>
        <v/>
      </c>
      <c r="DZ28" s="122" t="str">
        <f>IF(Tbl.Kosten[[#This Row],[Anr.]]=DZ$7,Tbl.Kosten[[#This Row],[Totaal kosten]],"")</f>
        <v/>
      </c>
      <c r="EA28" s="122" t="str">
        <f>IF(Tbl.Kosten[[#This Row],[Anr.]]=EA$7,Tbl.Kosten[[#This Row],[Totaal kosten]],"")</f>
        <v/>
      </c>
      <c r="EB28" s="122" t="str">
        <f>IF(Tbl.Kosten[[#This Row],[Anr.]]=EB$7,Tbl.Kosten[[#This Row],[Totaal kosten]],"")</f>
        <v/>
      </c>
      <c r="EC28" s="122" t="str">
        <f>IF(Tbl.Kosten[[#This Row],[Anr.]]=EC$7,Tbl.Kosten[[#This Row],[Totaal kosten]],"")</f>
        <v/>
      </c>
      <c r="ED28" s="122" t="str">
        <f>IF(Tbl.Kosten[[#This Row],[Anr.]]=ED$7,Tbl.Kosten[[#This Row],[Totaal kosten]],"")</f>
        <v/>
      </c>
      <c r="EE28" s="122" t="str">
        <f>IF(Tbl.Kosten[[#This Row],[Anr.]]=EE$7,Tbl.Kosten[[#This Row],[Totaal kosten]],"")</f>
        <v/>
      </c>
      <c r="EF28" s="122" t="str">
        <f>IF(Tbl.Kosten[[#This Row],[Anr.]]=EF$7,Tbl.Kosten[[#This Row],[Totaal kosten]],"")</f>
        <v/>
      </c>
      <c r="EG28" s="122" t="str">
        <f>IF(Tbl.Kosten[[#This Row],[Anr.]]=EG$7,Tbl.Kosten[[#This Row],[Totaal kosten]],"")</f>
        <v/>
      </c>
      <c r="EH28" s="122" t="str">
        <f>IF(Tbl.Kosten[[#This Row],[Anr.]]=EH$7,Tbl.Kosten[[#This Row],[Totaal kosten]],"")</f>
        <v/>
      </c>
      <c r="EI28" s="122" t="str">
        <f>IF(Tbl.Kosten[[#This Row],[Anr.]]=EI$7,Tbl.Kosten[[#This Row],[Totaal kosten]],"")</f>
        <v/>
      </c>
      <c r="EJ28" s="122" t="str">
        <f>IF(Tbl.Kosten[[#This Row],[Anr.]]=EJ$7,Tbl.Kosten[[#This Row],[Totaal kosten]],"")</f>
        <v/>
      </c>
      <c r="EK28" s="122" t="str">
        <f>IF(Tbl.Kosten[[#This Row],[Anr.]]=EK$7,Tbl.Kosten[[#This Row],[Totaal kosten]],"")</f>
        <v/>
      </c>
      <c r="EL28" s="122" t="str">
        <f>IF(Tbl.Kosten[[#This Row],[Anr.]]=EL$7,Tbl.Kosten[[#This Row],[Totaal kosten]],"")</f>
        <v/>
      </c>
      <c r="EM28" s="122" t="str">
        <f>IF(Tbl.Kosten[[#This Row],[Anr.]]=EM$7,Tbl.Kosten[[#This Row],[Totaal kosten]],"")</f>
        <v/>
      </c>
      <c r="EN28" s="122" t="str">
        <f>IF(Tbl.Kosten[[#This Row],[Anr.]]=EN$7,Tbl.Kosten[[#This Row],[Totaal kosten]],"")</f>
        <v/>
      </c>
      <c r="EO28" s="122" t="str">
        <f>IF(Tbl.Kosten[[#This Row],[Anr.]]=EO$7,Tbl.Kosten[[#This Row],[Totaal kosten]],"")</f>
        <v/>
      </c>
      <c r="EP28" s="122" t="str">
        <f>IF(Tbl.Kosten[[#This Row],[Anr.]]=EP$7,Tbl.Kosten[[#This Row],[Totaal kosten]],"")</f>
        <v/>
      </c>
      <c r="EQ28" s="122" t="str">
        <f>IF(Tbl.Kosten[[#This Row],[Anr.]]=EQ$7,Tbl.Kosten[[#This Row],[Totaal kosten]],"")</f>
        <v/>
      </c>
    </row>
    <row r="29" spans="2:147" x14ac:dyDescent="0.35">
      <c r="B29" s="99"/>
      <c r="C29" s="68"/>
      <c r="D29" s="119"/>
      <c r="E29" s="100"/>
      <c r="F29" s="13">
        <f>_xlfn.XLOOKUP(Tbl.Kosten[[#This Row],[Medewerker e/o 
functie]],Tbl.Uurtarief[Medewerker en/of functie],Tbl.Uurtarief[Uurtarief],"",,)</f>
        <v>0</v>
      </c>
      <c r="G29" s="118">
        <f>PRODUCT(Tbl.Kosten[[#This Row],[Uren]],Tbl.Kosten[[#This Row],[Uurtarief]])</f>
        <v>0</v>
      </c>
      <c r="H29" s="100"/>
      <c r="I29" s="98"/>
      <c r="J29" s="97">
        <f>Tbl.Kosten[[#This Row],[Aantal]]*Tbl.Kosten[[#This Row],[Tarief]]</f>
        <v>0</v>
      </c>
      <c r="K29" s="118">
        <f>Tbl.Kosten[[#This Row],[Subtotaal andere kosten]]+Tbl.Kosten[[#This Row],[Subtotaal arbeidskosten]]</f>
        <v>0</v>
      </c>
      <c r="L29" s="190">
        <f>IF(Tbl.Kosten[[#This Row],[Subtotaal andere kosten]]&lt;&gt;0,"Andere kosten",(_xlfn.XLOOKUP(Tbl.Kosten[[#This Row],[Medewerker e/o 
functie]],Tbl.Uurtarief[Medewerker en/of functie],Tbl.Uurtarief[Kostensoort],"",,)))</f>
        <v>0</v>
      </c>
      <c r="M29" s="190" t="str">
        <f>IF(AND(Tbl.Kosten[[#This Row],[Subtotaal arbeidskosten]]&lt;&gt;0,Tbl.Kosten[[#This Row],[Subtotaal andere kosten]]&lt;&gt;0),"Begroot Arbeidskosten en Overige kosten op verschillende regels!","")</f>
        <v/>
      </c>
      <c r="N29" s="3" t="str">
        <f>_xlfn.XLOOKUP(Tbl.Kosten[[#This Row],[Activiteitencode]],Tbl.Activiteiten[Activiteitcode],Tbl.Activiteiten[Werkpakketcode],"",,)</f>
        <v/>
      </c>
      <c r="O29" s="9" t="str">
        <f>_xlfn.XLOOKUP(Tbl.Kosten[[#This Row],[Werkpakketcode]],Tbl.Werkpakketten[Werkpakketcode],Tbl.Werkpakketten[WPnr.],"",,)</f>
        <v/>
      </c>
      <c r="P29" s="9" t="str">
        <f>IF(Tbl.Kosten[[#This Row],[WPnr.]]=P$7,Tbl.Kosten[[#This Row],[Totaal kosten]],"")</f>
        <v/>
      </c>
      <c r="Q29" s="9" t="str">
        <f>IF(Tbl.Kosten[[#This Row],[WPnr.]]=Q$7,Tbl.Kosten[[#This Row],[Totaal kosten]],"")</f>
        <v/>
      </c>
      <c r="R29" s="9" t="str">
        <f>IF(Tbl.Kosten[[#This Row],[WPnr.]]=R$7,Tbl.Kosten[[#This Row],[Totaal kosten]],"")</f>
        <v/>
      </c>
      <c r="S29" s="9" t="str">
        <f>IF(Tbl.Kosten[[#This Row],[WPnr.]]=S$7,Tbl.Kosten[[#This Row],[Totaal kosten]],"")</f>
        <v/>
      </c>
      <c r="T29" s="9" t="str">
        <f>IF(Tbl.Kosten[[#This Row],[WPnr.]]=T$7,Tbl.Kosten[[#This Row],[Totaal kosten]],"")</f>
        <v/>
      </c>
      <c r="U29" s="9" t="str">
        <f>IF(Tbl.Kosten[[#This Row],[WPnr.]]=U$7,Tbl.Kosten[[#This Row],[Totaal kosten]],"")</f>
        <v/>
      </c>
      <c r="V29" s="9" t="str">
        <f>IF(Tbl.Kosten[[#This Row],[WPnr.]]=V$7,Tbl.Kosten[[#This Row],[Totaal kosten]],"")</f>
        <v/>
      </c>
      <c r="W29" s="9" t="str">
        <f>IF(Tbl.Kosten[[#This Row],[WPnr.]]=W$7,Tbl.Kosten[[#This Row],[Totaal kosten]],"")</f>
        <v/>
      </c>
      <c r="X29" s="9" t="str">
        <f>IF(Tbl.Kosten[[#This Row],[WPnr.]]=X$7,Tbl.Kosten[[#This Row],[Totaal kosten]],"")</f>
        <v/>
      </c>
      <c r="Y29" s="9" t="str">
        <f>IF(Tbl.Kosten[[#This Row],[WPnr.]]=Y$7,Tbl.Kosten[[#This Row],[Totaal kosten]],"")</f>
        <v/>
      </c>
      <c r="Z29" s="15" t="str">
        <f>IFERROR(VLOOKUP(Tbl.Kosten[[#This Row],[Kostensoort]],Tbl.Kostensoorten[],2,FALSE),"")</f>
        <v/>
      </c>
      <c r="AA29" s="15" t="str">
        <f>IF(Tbl.Kosten[[#This Row],[KSnr.]]=AA$7,Tbl.Kosten[[#This Row],[Totaal kosten]],"")</f>
        <v/>
      </c>
      <c r="AB29" s="15" t="str">
        <f>IF(Tbl.Kosten[[#This Row],[KSnr.]]=AB$7,Tbl.Kosten[[#This Row],[Totaal kosten]],"")</f>
        <v/>
      </c>
      <c r="AC29" s="15" t="str">
        <f>IF(Tbl.Kosten[[#This Row],[KSnr.]]=AC$7,Tbl.Kosten[[#This Row],[Totaal kosten]],"")</f>
        <v/>
      </c>
      <c r="AD29" s="15" t="str">
        <f>IF(Tbl.Kosten[[#This Row],[KSnr.]]=AD$7,Tbl.Kosten[[#This Row],[Totaal kosten]],"")</f>
        <v/>
      </c>
      <c r="AE29" s="15" t="str">
        <f>IF(Tbl.Kosten[[#This Row],[KSnr.]]=AE$7,Tbl.Kosten[[#This Row],[Totaal kosten]],"")</f>
        <v/>
      </c>
      <c r="AF29" s="15" t="str">
        <f>IF(Tbl.Kosten[[#This Row],[KSnr.]]=AF$7,Tbl.Kosten[[#This Row],[Totaal kosten]],"")</f>
        <v/>
      </c>
      <c r="AG29" s="15" t="str">
        <f>IF(Tbl.Kosten[[#This Row],[KSnr.]]=AG$7,Tbl.Kosten[[#This Row],[Totaal kosten]],"")</f>
        <v/>
      </c>
      <c r="AH29" s="15" t="str">
        <f>IF(Tbl.Kosten[[#This Row],[KSnr.]]=AH$7,Tbl.Kosten[[#This Row],[Totaal kosten]],"")</f>
        <v/>
      </c>
      <c r="AI29" s="15" t="str">
        <f>IF(Tbl.Kosten[[#This Row],[KSnr.]]=AI$7,Tbl.Kosten[[#This Row],[Totaal kosten]],"")</f>
        <v/>
      </c>
      <c r="AJ29" s="15" t="str">
        <f>IF(Tbl.Kosten[[#This Row],[KSnr.]]=AJ$7,Tbl.Kosten[[#This Row],[Totaal kosten]],"")</f>
        <v/>
      </c>
      <c r="AK29" s="15" t="str">
        <f>IF(Tbl.Kosten[[#This Row],[KSnr.]]=AK$7,Tbl.Kosten[[#This Row],[Totaal kosten]],"")</f>
        <v/>
      </c>
      <c r="AL29" s="15" t="str">
        <f>IF(Tbl.Kosten[[#This Row],[KSnr.]]=AL$7,Tbl.Kosten[[#This Row],[Totaal kosten]],"")</f>
        <v/>
      </c>
      <c r="AM29" s="15" t="str">
        <f>IF(Tbl.Kosten[[#This Row],[KSnr.]]=AM$7,Tbl.Kosten[[#This Row],[Totaal kosten]],"")</f>
        <v/>
      </c>
      <c r="AN29" s="15" t="str">
        <f>IF(Tbl.Kosten[[#This Row],[KSnr.]]=AN$7,Tbl.Kosten[[#This Row],[Totaal kosten]],"")</f>
        <v/>
      </c>
      <c r="AO29" s="15" t="str">
        <f>IF(Tbl.Kosten[[#This Row],[KSnr.]]=AO$7,Tbl.Kosten[[#This Row],[Totaal kosten]],"")</f>
        <v/>
      </c>
      <c r="AP29" s="15" t="str">
        <f>IF(Tbl.Kosten[[#This Row],[KSnr.]]=AP$7,Tbl.Kosten[[#This Row],[Totaal kosten]],"")</f>
        <v/>
      </c>
      <c r="AQ29" s="15" t="str">
        <f>IF(Tbl.Kosten[[#This Row],[KSnr.]]=AQ$7,Tbl.Kosten[[#This Row],[Totaal kosten]],"")</f>
        <v/>
      </c>
      <c r="AR29" s="15" t="str">
        <f>IF(Tbl.Kosten[[#This Row],[KSnr.]]=AR$7,Tbl.Kosten[[#This Row],[Totaal kosten]],"")</f>
        <v/>
      </c>
      <c r="AS29" s="15" t="str">
        <f>IF(Tbl.Kosten[[#This Row],[KSnr.]]=AS$7,Tbl.Kosten[[#This Row],[Totaal kosten]],"")</f>
        <v/>
      </c>
      <c r="AT29" s="15" t="str">
        <f>IF(Tbl.Kosten[[#This Row],[KSnr.]]=AT$7,Tbl.Kosten[[#This Row],[Totaal kosten]],"")</f>
        <v/>
      </c>
      <c r="AU29" s="122" t="str">
        <f>_xlfn.XLOOKUP(Tbl.Kosten[[#This Row],[Activiteitencode]],Tbl.Activiteiten[Activiteitcode],Tbl.Activiteiten[Anr.],"",,)</f>
        <v/>
      </c>
      <c r="AV29" s="122" t="str">
        <f>IF(Tbl.Kosten[[#This Row],[Anr.]]=AV$7,Tbl.Kosten[[#This Row],[Totaal kosten]],"")</f>
        <v/>
      </c>
      <c r="AW29" s="122" t="str">
        <f>IF(Tbl.Kosten[[#This Row],[Anr.]]=AW$7,Tbl.Kosten[[#This Row],[Totaal kosten]],"")</f>
        <v/>
      </c>
      <c r="AX29" s="122" t="str">
        <f>IF(Tbl.Kosten[[#This Row],[Anr.]]=AX$7,Tbl.Kosten[[#This Row],[Totaal kosten]],"")</f>
        <v/>
      </c>
      <c r="AY29" s="122" t="str">
        <f>IF(Tbl.Kosten[[#This Row],[Anr.]]=AY$7,Tbl.Kosten[[#This Row],[Totaal kosten]],"")</f>
        <v/>
      </c>
      <c r="AZ29" s="122" t="str">
        <f>IF(Tbl.Kosten[[#This Row],[Anr.]]=AZ$7,Tbl.Kosten[[#This Row],[Totaal kosten]],"")</f>
        <v/>
      </c>
      <c r="BA29" s="122" t="str">
        <f>IF(Tbl.Kosten[[#This Row],[Anr.]]=BA$7,Tbl.Kosten[[#This Row],[Totaal kosten]],"")</f>
        <v/>
      </c>
      <c r="BB29" s="122" t="str">
        <f>IF(Tbl.Kosten[[#This Row],[Anr.]]=BB$7,Tbl.Kosten[[#This Row],[Totaal kosten]],"")</f>
        <v/>
      </c>
      <c r="BC29" s="122" t="str">
        <f>IF(Tbl.Kosten[[#This Row],[Anr.]]=BC$7,Tbl.Kosten[[#This Row],[Totaal kosten]],"")</f>
        <v/>
      </c>
      <c r="BD29" s="122" t="str">
        <f>IF(Tbl.Kosten[[#This Row],[Anr.]]=BD$7,Tbl.Kosten[[#This Row],[Totaal kosten]],"")</f>
        <v/>
      </c>
      <c r="BE29" s="122" t="str">
        <f>IF(Tbl.Kosten[[#This Row],[Anr.]]=BE$7,Tbl.Kosten[[#This Row],[Totaal kosten]],"")</f>
        <v/>
      </c>
      <c r="BF29" s="122" t="str">
        <f>IF(Tbl.Kosten[[#This Row],[Anr.]]=BF$7,Tbl.Kosten[[#This Row],[Totaal kosten]],"")</f>
        <v/>
      </c>
      <c r="BG29" s="122" t="str">
        <f>IF(Tbl.Kosten[[#This Row],[Anr.]]=BG$7,Tbl.Kosten[[#This Row],[Totaal kosten]],"")</f>
        <v/>
      </c>
      <c r="BH29" s="122" t="str">
        <f>IF(Tbl.Kosten[[#This Row],[Anr.]]=BH$7,Tbl.Kosten[[#This Row],[Totaal kosten]],"")</f>
        <v/>
      </c>
      <c r="BI29" s="122" t="str">
        <f>IF(Tbl.Kosten[[#This Row],[Anr.]]=BI$7,Tbl.Kosten[[#This Row],[Totaal kosten]],"")</f>
        <v/>
      </c>
      <c r="BJ29" s="122" t="str">
        <f>IF(Tbl.Kosten[[#This Row],[Anr.]]=BJ$7,Tbl.Kosten[[#This Row],[Totaal kosten]],"")</f>
        <v/>
      </c>
      <c r="BK29" s="122" t="str">
        <f>IF(Tbl.Kosten[[#This Row],[Anr.]]=BK$7,Tbl.Kosten[[#This Row],[Totaal kosten]],"")</f>
        <v/>
      </c>
      <c r="BL29" s="122" t="str">
        <f>IF(Tbl.Kosten[[#This Row],[Anr.]]=BL$7,Tbl.Kosten[[#This Row],[Totaal kosten]],"")</f>
        <v/>
      </c>
      <c r="BM29" s="122" t="str">
        <f>IF(Tbl.Kosten[[#This Row],[Anr.]]=BM$7,Tbl.Kosten[[#This Row],[Totaal kosten]],"")</f>
        <v/>
      </c>
      <c r="BN29" s="122" t="str">
        <f>IF(Tbl.Kosten[[#This Row],[Anr.]]=BN$7,Tbl.Kosten[[#This Row],[Totaal kosten]],"")</f>
        <v/>
      </c>
      <c r="BO29" s="122" t="str">
        <f>IF(Tbl.Kosten[[#This Row],[Anr.]]=BO$7,Tbl.Kosten[[#This Row],[Totaal kosten]],"")</f>
        <v/>
      </c>
      <c r="BP29" s="122" t="str">
        <f>IF(Tbl.Kosten[[#This Row],[Anr.]]=BP$7,Tbl.Kosten[[#This Row],[Totaal kosten]],"")</f>
        <v/>
      </c>
      <c r="BQ29" s="122" t="str">
        <f>IF(Tbl.Kosten[[#This Row],[Anr.]]=BQ$7,Tbl.Kosten[[#This Row],[Totaal kosten]],"")</f>
        <v/>
      </c>
      <c r="BR29" s="122" t="str">
        <f>IF(Tbl.Kosten[[#This Row],[Anr.]]=BR$7,Tbl.Kosten[[#This Row],[Totaal kosten]],"")</f>
        <v/>
      </c>
      <c r="BS29" s="122" t="str">
        <f>IF(Tbl.Kosten[[#This Row],[Anr.]]=BS$7,Tbl.Kosten[[#This Row],[Totaal kosten]],"")</f>
        <v/>
      </c>
      <c r="BT29" s="122" t="str">
        <f>IF(Tbl.Kosten[[#This Row],[Anr.]]=BT$7,Tbl.Kosten[[#This Row],[Totaal kosten]],"")</f>
        <v/>
      </c>
      <c r="BU29" s="122" t="str">
        <f>IF(Tbl.Kosten[[#This Row],[Anr.]]=BU$7,Tbl.Kosten[[#This Row],[Totaal kosten]],"")</f>
        <v/>
      </c>
      <c r="BV29" s="122" t="str">
        <f>IF(Tbl.Kosten[[#This Row],[Anr.]]=BV$7,Tbl.Kosten[[#This Row],[Totaal kosten]],"")</f>
        <v/>
      </c>
      <c r="BW29" s="122" t="str">
        <f>IF(Tbl.Kosten[[#This Row],[Anr.]]=BW$7,Tbl.Kosten[[#This Row],[Totaal kosten]],"")</f>
        <v/>
      </c>
      <c r="BX29" s="122" t="str">
        <f>IF(Tbl.Kosten[[#This Row],[Anr.]]=BX$7,Tbl.Kosten[[#This Row],[Totaal kosten]],"")</f>
        <v/>
      </c>
      <c r="BY29" s="122" t="str">
        <f>IF(Tbl.Kosten[[#This Row],[Anr.]]=BY$7,Tbl.Kosten[[#This Row],[Totaal kosten]],"")</f>
        <v/>
      </c>
      <c r="BZ29" s="122" t="str">
        <f>IF(Tbl.Kosten[[#This Row],[Anr.]]=BZ$7,Tbl.Kosten[[#This Row],[Totaal kosten]],"")</f>
        <v/>
      </c>
      <c r="CA29" s="122" t="str">
        <f>IF(Tbl.Kosten[[#This Row],[Anr.]]=CA$7,Tbl.Kosten[[#This Row],[Totaal kosten]],"")</f>
        <v/>
      </c>
      <c r="CB29" s="122" t="str">
        <f>IF(Tbl.Kosten[[#This Row],[Anr.]]=CB$7,Tbl.Kosten[[#This Row],[Totaal kosten]],"")</f>
        <v/>
      </c>
      <c r="CC29" s="122" t="str">
        <f>IF(Tbl.Kosten[[#This Row],[Anr.]]=CC$7,Tbl.Kosten[[#This Row],[Totaal kosten]],"")</f>
        <v/>
      </c>
      <c r="CD29" s="122" t="str">
        <f>IF(Tbl.Kosten[[#This Row],[Anr.]]=CD$7,Tbl.Kosten[[#This Row],[Totaal kosten]],"")</f>
        <v/>
      </c>
      <c r="CE29" s="122" t="str">
        <f>IF(Tbl.Kosten[[#This Row],[Anr.]]=CE$7,Tbl.Kosten[[#This Row],[Totaal kosten]],"")</f>
        <v/>
      </c>
      <c r="CF29" s="122" t="str">
        <f>IF(Tbl.Kosten[[#This Row],[Anr.]]=CF$7,Tbl.Kosten[[#This Row],[Totaal kosten]],"")</f>
        <v/>
      </c>
      <c r="CG29" s="122" t="str">
        <f>IF(Tbl.Kosten[[#This Row],[Anr.]]=CG$7,Tbl.Kosten[[#This Row],[Totaal kosten]],"")</f>
        <v/>
      </c>
      <c r="CH29" s="122" t="str">
        <f>IF(Tbl.Kosten[[#This Row],[Anr.]]=CH$7,Tbl.Kosten[[#This Row],[Totaal kosten]],"")</f>
        <v/>
      </c>
      <c r="CI29" s="122" t="str">
        <f>IF(Tbl.Kosten[[#This Row],[Anr.]]=CI$7,Tbl.Kosten[[#This Row],[Totaal kosten]],"")</f>
        <v/>
      </c>
      <c r="CJ29" s="122" t="str">
        <f>IF(Tbl.Kosten[[#This Row],[Anr.]]=CJ$7,Tbl.Kosten[[#This Row],[Totaal kosten]],"")</f>
        <v/>
      </c>
      <c r="CK29" s="122" t="str">
        <f>IF(Tbl.Kosten[[#This Row],[Anr.]]=CK$7,Tbl.Kosten[[#This Row],[Totaal kosten]],"")</f>
        <v/>
      </c>
      <c r="CL29" s="122" t="str">
        <f>IF(Tbl.Kosten[[#This Row],[Anr.]]=CL$7,Tbl.Kosten[[#This Row],[Totaal kosten]],"")</f>
        <v/>
      </c>
      <c r="CM29" s="122" t="str">
        <f>IF(Tbl.Kosten[[#This Row],[Anr.]]=CM$7,Tbl.Kosten[[#This Row],[Totaal kosten]],"")</f>
        <v/>
      </c>
      <c r="CN29" s="122" t="str">
        <f>IF(Tbl.Kosten[[#This Row],[Anr.]]=CN$7,Tbl.Kosten[[#This Row],[Totaal kosten]],"")</f>
        <v/>
      </c>
      <c r="CO29" s="122" t="str">
        <f>IF(Tbl.Kosten[[#This Row],[Anr.]]=CO$7,Tbl.Kosten[[#This Row],[Totaal kosten]],"")</f>
        <v/>
      </c>
      <c r="CP29" s="122" t="str">
        <f>IF(Tbl.Kosten[[#This Row],[Anr.]]=CP$7,Tbl.Kosten[[#This Row],[Totaal kosten]],"")</f>
        <v/>
      </c>
      <c r="CQ29" s="122" t="str">
        <f>IF(Tbl.Kosten[[#This Row],[Anr.]]=CQ$7,Tbl.Kosten[[#This Row],[Totaal kosten]],"")</f>
        <v/>
      </c>
      <c r="CR29" s="122" t="str">
        <f>IF(Tbl.Kosten[[#This Row],[Anr.]]=CR$7,Tbl.Kosten[[#This Row],[Totaal kosten]],"")</f>
        <v/>
      </c>
      <c r="CS29" s="122" t="str">
        <f>IF(Tbl.Kosten[[#This Row],[Anr.]]=CS$7,Tbl.Kosten[[#This Row],[Totaal kosten]],"")</f>
        <v/>
      </c>
      <c r="CT29" s="122" t="str">
        <f>IF(Tbl.Kosten[[#This Row],[Anr.]]=CT$7,Tbl.Kosten[[#This Row],[Totaal kosten]],"")</f>
        <v/>
      </c>
      <c r="CU29" s="122" t="str">
        <f>IF(Tbl.Kosten[[#This Row],[Anr.]]=CU$7,Tbl.Kosten[[#This Row],[Totaal kosten]],"")</f>
        <v/>
      </c>
      <c r="CV29" s="122" t="str">
        <f>IF(Tbl.Kosten[[#This Row],[Anr.]]=CV$7,Tbl.Kosten[[#This Row],[Totaal kosten]],"")</f>
        <v/>
      </c>
      <c r="CW29" s="122" t="str">
        <f>IF(Tbl.Kosten[[#This Row],[Anr.]]=CW$7,Tbl.Kosten[[#This Row],[Totaal kosten]],"")</f>
        <v/>
      </c>
      <c r="CX29" s="122" t="str">
        <f>IF(Tbl.Kosten[[#This Row],[Anr.]]=CX$7,Tbl.Kosten[[#This Row],[Totaal kosten]],"")</f>
        <v/>
      </c>
      <c r="CY29" s="122" t="str">
        <f>IF(Tbl.Kosten[[#This Row],[Anr.]]=CY$7,Tbl.Kosten[[#This Row],[Totaal kosten]],"")</f>
        <v/>
      </c>
      <c r="CZ29" s="122" t="str">
        <f>IF(Tbl.Kosten[[#This Row],[Anr.]]=CZ$7,Tbl.Kosten[[#This Row],[Totaal kosten]],"")</f>
        <v/>
      </c>
      <c r="DA29" s="122" t="str">
        <f>IF(Tbl.Kosten[[#This Row],[Anr.]]=DA$7,Tbl.Kosten[[#This Row],[Totaal kosten]],"")</f>
        <v/>
      </c>
      <c r="DB29" s="122" t="str">
        <f>IF(Tbl.Kosten[[#This Row],[Anr.]]=DB$7,Tbl.Kosten[[#This Row],[Totaal kosten]],"")</f>
        <v/>
      </c>
      <c r="DC29" s="122" t="str">
        <f>IF(Tbl.Kosten[[#This Row],[Anr.]]=DC$7,Tbl.Kosten[[#This Row],[Totaal kosten]],"")</f>
        <v/>
      </c>
      <c r="DD29" s="122" t="str">
        <f>IF(Tbl.Kosten[[#This Row],[Anr.]]=DD$7,Tbl.Kosten[[#This Row],[Totaal kosten]],"")</f>
        <v/>
      </c>
      <c r="DE29" s="122" t="str">
        <f>IF(Tbl.Kosten[[#This Row],[Anr.]]=DE$7,Tbl.Kosten[[#This Row],[Totaal kosten]],"")</f>
        <v/>
      </c>
      <c r="DF29" s="122" t="str">
        <f>IF(Tbl.Kosten[[#This Row],[Anr.]]=DF$7,Tbl.Kosten[[#This Row],[Totaal kosten]],"")</f>
        <v/>
      </c>
      <c r="DG29" s="122" t="str">
        <f>IF(Tbl.Kosten[[#This Row],[Anr.]]=DG$7,Tbl.Kosten[[#This Row],[Totaal kosten]],"")</f>
        <v/>
      </c>
      <c r="DH29" s="122" t="str">
        <f>IF(Tbl.Kosten[[#This Row],[Anr.]]=DH$7,Tbl.Kosten[[#This Row],[Totaal kosten]],"")</f>
        <v/>
      </c>
      <c r="DI29" s="122" t="str">
        <f>IF(Tbl.Kosten[[#This Row],[Anr.]]=DI$7,Tbl.Kosten[[#This Row],[Totaal kosten]],"")</f>
        <v/>
      </c>
      <c r="DJ29" s="122" t="str">
        <f>IF(Tbl.Kosten[[#This Row],[Anr.]]=DJ$7,Tbl.Kosten[[#This Row],[Totaal kosten]],"")</f>
        <v/>
      </c>
      <c r="DK29" s="122" t="str">
        <f>IF(Tbl.Kosten[[#This Row],[Anr.]]=DK$7,Tbl.Kosten[[#This Row],[Totaal kosten]],"")</f>
        <v/>
      </c>
      <c r="DL29" s="122" t="str">
        <f>IF(Tbl.Kosten[[#This Row],[Anr.]]=DL$7,Tbl.Kosten[[#This Row],[Totaal kosten]],"")</f>
        <v/>
      </c>
      <c r="DM29" s="122" t="str">
        <f>IF(Tbl.Kosten[[#This Row],[Anr.]]=DM$7,Tbl.Kosten[[#This Row],[Totaal kosten]],"")</f>
        <v/>
      </c>
      <c r="DN29" s="122" t="str">
        <f>IF(Tbl.Kosten[[#This Row],[Anr.]]=DN$7,Tbl.Kosten[[#This Row],[Totaal kosten]],"")</f>
        <v/>
      </c>
      <c r="DO29" s="122" t="str">
        <f>IF(Tbl.Kosten[[#This Row],[Anr.]]=DO$7,Tbl.Kosten[[#This Row],[Totaal kosten]],"")</f>
        <v/>
      </c>
      <c r="DP29" s="122" t="str">
        <f>IF(Tbl.Kosten[[#This Row],[Anr.]]=DP$7,Tbl.Kosten[[#This Row],[Totaal kosten]],"")</f>
        <v/>
      </c>
      <c r="DQ29" s="122" t="str">
        <f>IF(Tbl.Kosten[[#This Row],[Anr.]]=DQ$7,Tbl.Kosten[[#This Row],[Totaal kosten]],"")</f>
        <v/>
      </c>
      <c r="DR29" s="122" t="str">
        <f>IF(Tbl.Kosten[[#This Row],[Anr.]]=DR$7,Tbl.Kosten[[#This Row],[Totaal kosten]],"")</f>
        <v/>
      </c>
      <c r="DS29" s="122" t="str">
        <f>IF(Tbl.Kosten[[#This Row],[Anr.]]=DS$7,Tbl.Kosten[[#This Row],[Totaal kosten]],"")</f>
        <v/>
      </c>
      <c r="DT29" s="122" t="str">
        <f>IF(Tbl.Kosten[[#This Row],[Anr.]]=DT$7,Tbl.Kosten[[#This Row],[Totaal kosten]],"")</f>
        <v/>
      </c>
      <c r="DU29" s="122" t="str">
        <f>IF(Tbl.Kosten[[#This Row],[Anr.]]=DU$7,Tbl.Kosten[[#This Row],[Totaal kosten]],"")</f>
        <v/>
      </c>
      <c r="DV29" s="122" t="str">
        <f>IF(Tbl.Kosten[[#This Row],[Anr.]]=DV$7,Tbl.Kosten[[#This Row],[Totaal kosten]],"")</f>
        <v/>
      </c>
      <c r="DW29" s="122" t="str">
        <f>IF(Tbl.Kosten[[#This Row],[Anr.]]=DW$7,Tbl.Kosten[[#This Row],[Totaal kosten]],"")</f>
        <v/>
      </c>
      <c r="DX29" s="122" t="str">
        <f>IF(Tbl.Kosten[[#This Row],[Anr.]]=DX$7,Tbl.Kosten[[#This Row],[Totaal kosten]],"")</f>
        <v/>
      </c>
      <c r="DY29" s="122" t="str">
        <f>IF(Tbl.Kosten[[#This Row],[Anr.]]=DY$7,Tbl.Kosten[[#This Row],[Totaal kosten]],"")</f>
        <v/>
      </c>
      <c r="DZ29" s="122" t="str">
        <f>IF(Tbl.Kosten[[#This Row],[Anr.]]=DZ$7,Tbl.Kosten[[#This Row],[Totaal kosten]],"")</f>
        <v/>
      </c>
      <c r="EA29" s="122" t="str">
        <f>IF(Tbl.Kosten[[#This Row],[Anr.]]=EA$7,Tbl.Kosten[[#This Row],[Totaal kosten]],"")</f>
        <v/>
      </c>
      <c r="EB29" s="122" t="str">
        <f>IF(Tbl.Kosten[[#This Row],[Anr.]]=EB$7,Tbl.Kosten[[#This Row],[Totaal kosten]],"")</f>
        <v/>
      </c>
      <c r="EC29" s="122" t="str">
        <f>IF(Tbl.Kosten[[#This Row],[Anr.]]=EC$7,Tbl.Kosten[[#This Row],[Totaal kosten]],"")</f>
        <v/>
      </c>
      <c r="ED29" s="122" t="str">
        <f>IF(Tbl.Kosten[[#This Row],[Anr.]]=ED$7,Tbl.Kosten[[#This Row],[Totaal kosten]],"")</f>
        <v/>
      </c>
      <c r="EE29" s="122" t="str">
        <f>IF(Tbl.Kosten[[#This Row],[Anr.]]=EE$7,Tbl.Kosten[[#This Row],[Totaal kosten]],"")</f>
        <v/>
      </c>
      <c r="EF29" s="122" t="str">
        <f>IF(Tbl.Kosten[[#This Row],[Anr.]]=EF$7,Tbl.Kosten[[#This Row],[Totaal kosten]],"")</f>
        <v/>
      </c>
      <c r="EG29" s="122" t="str">
        <f>IF(Tbl.Kosten[[#This Row],[Anr.]]=EG$7,Tbl.Kosten[[#This Row],[Totaal kosten]],"")</f>
        <v/>
      </c>
      <c r="EH29" s="122" t="str">
        <f>IF(Tbl.Kosten[[#This Row],[Anr.]]=EH$7,Tbl.Kosten[[#This Row],[Totaal kosten]],"")</f>
        <v/>
      </c>
      <c r="EI29" s="122" t="str">
        <f>IF(Tbl.Kosten[[#This Row],[Anr.]]=EI$7,Tbl.Kosten[[#This Row],[Totaal kosten]],"")</f>
        <v/>
      </c>
      <c r="EJ29" s="122" t="str">
        <f>IF(Tbl.Kosten[[#This Row],[Anr.]]=EJ$7,Tbl.Kosten[[#This Row],[Totaal kosten]],"")</f>
        <v/>
      </c>
      <c r="EK29" s="122" t="str">
        <f>IF(Tbl.Kosten[[#This Row],[Anr.]]=EK$7,Tbl.Kosten[[#This Row],[Totaal kosten]],"")</f>
        <v/>
      </c>
      <c r="EL29" s="122" t="str">
        <f>IF(Tbl.Kosten[[#This Row],[Anr.]]=EL$7,Tbl.Kosten[[#This Row],[Totaal kosten]],"")</f>
        <v/>
      </c>
      <c r="EM29" s="122" t="str">
        <f>IF(Tbl.Kosten[[#This Row],[Anr.]]=EM$7,Tbl.Kosten[[#This Row],[Totaal kosten]],"")</f>
        <v/>
      </c>
      <c r="EN29" s="122" t="str">
        <f>IF(Tbl.Kosten[[#This Row],[Anr.]]=EN$7,Tbl.Kosten[[#This Row],[Totaal kosten]],"")</f>
        <v/>
      </c>
      <c r="EO29" s="122" t="str">
        <f>IF(Tbl.Kosten[[#This Row],[Anr.]]=EO$7,Tbl.Kosten[[#This Row],[Totaal kosten]],"")</f>
        <v/>
      </c>
      <c r="EP29" s="122" t="str">
        <f>IF(Tbl.Kosten[[#This Row],[Anr.]]=EP$7,Tbl.Kosten[[#This Row],[Totaal kosten]],"")</f>
        <v/>
      </c>
      <c r="EQ29" s="122" t="str">
        <f>IF(Tbl.Kosten[[#This Row],[Anr.]]=EQ$7,Tbl.Kosten[[#This Row],[Totaal kosten]],"")</f>
        <v/>
      </c>
    </row>
    <row r="30" spans="2:147" x14ac:dyDescent="0.35">
      <c r="B30" s="99"/>
      <c r="C30" s="68"/>
      <c r="D30" s="119"/>
      <c r="E30" s="100"/>
      <c r="F30" s="13">
        <f>_xlfn.XLOOKUP(Tbl.Kosten[[#This Row],[Medewerker e/o 
functie]],Tbl.Uurtarief[Medewerker en/of functie],Tbl.Uurtarief[Uurtarief],"",,)</f>
        <v>0</v>
      </c>
      <c r="G30" s="118">
        <f>PRODUCT(Tbl.Kosten[[#This Row],[Uren]],Tbl.Kosten[[#This Row],[Uurtarief]])</f>
        <v>0</v>
      </c>
      <c r="H30" s="100"/>
      <c r="I30" s="98"/>
      <c r="J30" s="97">
        <f>Tbl.Kosten[[#This Row],[Aantal]]*Tbl.Kosten[[#This Row],[Tarief]]</f>
        <v>0</v>
      </c>
      <c r="K30" s="118">
        <f>Tbl.Kosten[[#This Row],[Subtotaal andere kosten]]+Tbl.Kosten[[#This Row],[Subtotaal arbeidskosten]]</f>
        <v>0</v>
      </c>
      <c r="L30" s="190">
        <f>IF(Tbl.Kosten[[#This Row],[Subtotaal andere kosten]]&lt;&gt;0,"Andere kosten",(_xlfn.XLOOKUP(Tbl.Kosten[[#This Row],[Medewerker e/o 
functie]],Tbl.Uurtarief[Medewerker en/of functie],Tbl.Uurtarief[Kostensoort],"",,)))</f>
        <v>0</v>
      </c>
      <c r="M30" s="190" t="str">
        <f>IF(AND(Tbl.Kosten[[#This Row],[Subtotaal arbeidskosten]]&lt;&gt;0,Tbl.Kosten[[#This Row],[Subtotaal andere kosten]]&lt;&gt;0),"Begroot Arbeidskosten en Overige kosten op verschillende regels!","")</f>
        <v/>
      </c>
      <c r="N30" s="3" t="str">
        <f>_xlfn.XLOOKUP(Tbl.Kosten[[#This Row],[Activiteitencode]],Tbl.Activiteiten[Activiteitcode],Tbl.Activiteiten[Werkpakketcode],"",,)</f>
        <v/>
      </c>
      <c r="O30" s="9" t="str">
        <f>_xlfn.XLOOKUP(Tbl.Kosten[[#This Row],[Werkpakketcode]],Tbl.Werkpakketten[Werkpakketcode],Tbl.Werkpakketten[WPnr.],"",,)</f>
        <v/>
      </c>
      <c r="P30" s="9" t="str">
        <f>IF(Tbl.Kosten[[#This Row],[WPnr.]]=P$7,Tbl.Kosten[[#This Row],[Totaal kosten]],"")</f>
        <v/>
      </c>
      <c r="Q30" s="9" t="str">
        <f>IF(Tbl.Kosten[[#This Row],[WPnr.]]=Q$7,Tbl.Kosten[[#This Row],[Totaal kosten]],"")</f>
        <v/>
      </c>
      <c r="R30" s="9" t="str">
        <f>IF(Tbl.Kosten[[#This Row],[WPnr.]]=R$7,Tbl.Kosten[[#This Row],[Totaal kosten]],"")</f>
        <v/>
      </c>
      <c r="S30" s="9" t="str">
        <f>IF(Tbl.Kosten[[#This Row],[WPnr.]]=S$7,Tbl.Kosten[[#This Row],[Totaal kosten]],"")</f>
        <v/>
      </c>
      <c r="T30" s="9" t="str">
        <f>IF(Tbl.Kosten[[#This Row],[WPnr.]]=T$7,Tbl.Kosten[[#This Row],[Totaal kosten]],"")</f>
        <v/>
      </c>
      <c r="U30" s="9" t="str">
        <f>IF(Tbl.Kosten[[#This Row],[WPnr.]]=U$7,Tbl.Kosten[[#This Row],[Totaal kosten]],"")</f>
        <v/>
      </c>
      <c r="V30" s="9" t="str">
        <f>IF(Tbl.Kosten[[#This Row],[WPnr.]]=V$7,Tbl.Kosten[[#This Row],[Totaal kosten]],"")</f>
        <v/>
      </c>
      <c r="W30" s="9" t="str">
        <f>IF(Tbl.Kosten[[#This Row],[WPnr.]]=W$7,Tbl.Kosten[[#This Row],[Totaal kosten]],"")</f>
        <v/>
      </c>
      <c r="X30" s="9" t="str">
        <f>IF(Tbl.Kosten[[#This Row],[WPnr.]]=X$7,Tbl.Kosten[[#This Row],[Totaal kosten]],"")</f>
        <v/>
      </c>
      <c r="Y30" s="9" t="str">
        <f>IF(Tbl.Kosten[[#This Row],[WPnr.]]=Y$7,Tbl.Kosten[[#This Row],[Totaal kosten]],"")</f>
        <v/>
      </c>
      <c r="Z30" s="15" t="str">
        <f>IFERROR(VLOOKUP(Tbl.Kosten[[#This Row],[Kostensoort]],Tbl.Kostensoorten[],2,FALSE),"")</f>
        <v/>
      </c>
      <c r="AA30" s="15" t="str">
        <f>IF(Tbl.Kosten[[#This Row],[KSnr.]]=AA$7,Tbl.Kosten[[#This Row],[Totaal kosten]],"")</f>
        <v/>
      </c>
      <c r="AB30" s="15" t="str">
        <f>IF(Tbl.Kosten[[#This Row],[KSnr.]]=AB$7,Tbl.Kosten[[#This Row],[Totaal kosten]],"")</f>
        <v/>
      </c>
      <c r="AC30" s="15" t="str">
        <f>IF(Tbl.Kosten[[#This Row],[KSnr.]]=AC$7,Tbl.Kosten[[#This Row],[Totaal kosten]],"")</f>
        <v/>
      </c>
      <c r="AD30" s="15" t="str">
        <f>IF(Tbl.Kosten[[#This Row],[KSnr.]]=AD$7,Tbl.Kosten[[#This Row],[Totaal kosten]],"")</f>
        <v/>
      </c>
      <c r="AE30" s="15" t="str">
        <f>IF(Tbl.Kosten[[#This Row],[KSnr.]]=AE$7,Tbl.Kosten[[#This Row],[Totaal kosten]],"")</f>
        <v/>
      </c>
      <c r="AF30" s="15" t="str">
        <f>IF(Tbl.Kosten[[#This Row],[KSnr.]]=AF$7,Tbl.Kosten[[#This Row],[Totaal kosten]],"")</f>
        <v/>
      </c>
      <c r="AG30" s="15" t="str">
        <f>IF(Tbl.Kosten[[#This Row],[KSnr.]]=AG$7,Tbl.Kosten[[#This Row],[Totaal kosten]],"")</f>
        <v/>
      </c>
      <c r="AH30" s="15" t="str">
        <f>IF(Tbl.Kosten[[#This Row],[KSnr.]]=AH$7,Tbl.Kosten[[#This Row],[Totaal kosten]],"")</f>
        <v/>
      </c>
      <c r="AI30" s="15" t="str">
        <f>IF(Tbl.Kosten[[#This Row],[KSnr.]]=AI$7,Tbl.Kosten[[#This Row],[Totaal kosten]],"")</f>
        <v/>
      </c>
      <c r="AJ30" s="15" t="str">
        <f>IF(Tbl.Kosten[[#This Row],[KSnr.]]=AJ$7,Tbl.Kosten[[#This Row],[Totaal kosten]],"")</f>
        <v/>
      </c>
      <c r="AK30" s="15" t="str">
        <f>IF(Tbl.Kosten[[#This Row],[KSnr.]]=AK$7,Tbl.Kosten[[#This Row],[Totaal kosten]],"")</f>
        <v/>
      </c>
      <c r="AL30" s="15" t="str">
        <f>IF(Tbl.Kosten[[#This Row],[KSnr.]]=AL$7,Tbl.Kosten[[#This Row],[Totaal kosten]],"")</f>
        <v/>
      </c>
      <c r="AM30" s="15" t="str">
        <f>IF(Tbl.Kosten[[#This Row],[KSnr.]]=AM$7,Tbl.Kosten[[#This Row],[Totaal kosten]],"")</f>
        <v/>
      </c>
      <c r="AN30" s="15" t="str">
        <f>IF(Tbl.Kosten[[#This Row],[KSnr.]]=AN$7,Tbl.Kosten[[#This Row],[Totaal kosten]],"")</f>
        <v/>
      </c>
      <c r="AO30" s="15" t="str">
        <f>IF(Tbl.Kosten[[#This Row],[KSnr.]]=AO$7,Tbl.Kosten[[#This Row],[Totaal kosten]],"")</f>
        <v/>
      </c>
      <c r="AP30" s="15" t="str">
        <f>IF(Tbl.Kosten[[#This Row],[KSnr.]]=AP$7,Tbl.Kosten[[#This Row],[Totaal kosten]],"")</f>
        <v/>
      </c>
      <c r="AQ30" s="15" t="str">
        <f>IF(Tbl.Kosten[[#This Row],[KSnr.]]=AQ$7,Tbl.Kosten[[#This Row],[Totaal kosten]],"")</f>
        <v/>
      </c>
      <c r="AR30" s="15" t="str">
        <f>IF(Tbl.Kosten[[#This Row],[KSnr.]]=AR$7,Tbl.Kosten[[#This Row],[Totaal kosten]],"")</f>
        <v/>
      </c>
      <c r="AS30" s="15" t="str">
        <f>IF(Tbl.Kosten[[#This Row],[KSnr.]]=AS$7,Tbl.Kosten[[#This Row],[Totaal kosten]],"")</f>
        <v/>
      </c>
      <c r="AT30" s="15" t="str">
        <f>IF(Tbl.Kosten[[#This Row],[KSnr.]]=AT$7,Tbl.Kosten[[#This Row],[Totaal kosten]],"")</f>
        <v/>
      </c>
      <c r="AU30" s="122" t="str">
        <f>_xlfn.XLOOKUP(Tbl.Kosten[[#This Row],[Activiteitencode]],Tbl.Activiteiten[Activiteitcode],Tbl.Activiteiten[Anr.],"",,)</f>
        <v/>
      </c>
      <c r="AV30" s="122" t="str">
        <f>IF(Tbl.Kosten[[#This Row],[Anr.]]=AV$7,Tbl.Kosten[[#This Row],[Totaal kosten]],"")</f>
        <v/>
      </c>
      <c r="AW30" s="122" t="str">
        <f>IF(Tbl.Kosten[[#This Row],[Anr.]]=AW$7,Tbl.Kosten[[#This Row],[Totaal kosten]],"")</f>
        <v/>
      </c>
      <c r="AX30" s="122" t="str">
        <f>IF(Tbl.Kosten[[#This Row],[Anr.]]=AX$7,Tbl.Kosten[[#This Row],[Totaal kosten]],"")</f>
        <v/>
      </c>
      <c r="AY30" s="122" t="str">
        <f>IF(Tbl.Kosten[[#This Row],[Anr.]]=AY$7,Tbl.Kosten[[#This Row],[Totaal kosten]],"")</f>
        <v/>
      </c>
      <c r="AZ30" s="122" t="str">
        <f>IF(Tbl.Kosten[[#This Row],[Anr.]]=AZ$7,Tbl.Kosten[[#This Row],[Totaal kosten]],"")</f>
        <v/>
      </c>
      <c r="BA30" s="122" t="str">
        <f>IF(Tbl.Kosten[[#This Row],[Anr.]]=BA$7,Tbl.Kosten[[#This Row],[Totaal kosten]],"")</f>
        <v/>
      </c>
      <c r="BB30" s="122" t="str">
        <f>IF(Tbl.Kosten[[#This Row],[Anr.]]=BB$7,Tbl.Kosten[[#This Row],[Totaal kosten]],"")</f>
        <v/>
      </c>
      <c r="BC30" s="122" t="str">
        <f>IF(Tbl.Kosten[[#This Row],[Anr.]]=BC$7,Tbl.Kosten[[#This Row],[Totaal kosten]],"")</f>
        <v/>
      </c>
      <c r="BD30" s="122" t="str">
        <f>IF(Tbl.Kosten[[#This Row],[Anr.]]=BD$7,Tbl.Kosten[[#This Row],[Totaal kosten]],"")</f>
        <v/>
      </c>
      <c r="BE30" s="122" t="str">
        <f>IF(Tbl.Kosten[[#This Row],[Anr.]]=BE$7,Tbl.Kosten[[#This Row],[Totaal kosten]],"")</f>
        <v/>
      </c>
      <c r="BF30" s="122" t="str">
        <f>IF(Tbl.Kosten[[#This Row],[Anr.]]=BF$7,Tbl.Kosten[[#This Row],[Totaal kosten]],"")</f>
        <v/>
      </c>
      <c r="BG30" s="122" t="str">
        <f>IF(Tbl.Kosten[[#This Row],[Anr.]]=BG$7,Tbl.Kosten[[#This Row],[Totaal kosten]],"")</f>
        <v/>
      </c>
      <c r="BH30" s="122" t="str">
        <f>IF(Tbl.Kosten[[#This Row],[Anr.]]=BH$7,Tbl.Kosten[[#This Row],[Totaal kosten]],"")</f>
        <v/>
      </c>
      <c r="BI30" s="122" t="str">
        <f>IF(Tbl.Kosten[[#This Row],[Anr.]]=BI$7,Tbl.Kosten[[#This Row],[Totaal kosten]],"")</f>
        <v/>
      </c>
      <c r="BJ30" s="122" t="str">
        <f>IF(Tbl.Kosten[[#This Row],[Anr.]]=BJ$7,Tbl.Kosten[[#This Row],[Totaal kosten]],"")</f>
        <v/>
      </c>
      <c r="BK30" s="122" t="str">
        <f>IF(Tbl.Kosten[[#This Row],[Anr.]]=BK$7,Tbl.Kosten[[#This Row],[Totaal kosten]],"")</f>
        <v/>
      </c>
      <c r="BL30" s="122" t="str">
        <f>IF(Tbl.Kosten[[#This Row],[Anr.]]=BL$7,Tbl.Kosten[[#This Row],[Totaal kosten]],"")</f>
        <v/>
      </c>
      <c r="BM30" s="122" t="str">
        <f>IF(Tbl.Kosten[[#This Row],[Anr.]]=BM$7,Tbl.Kosten[[#This Row],[Totaal kosten]],"")</f>
        <v/>
      </c>
      <c r="BN30" s="122" t="str">
        <f>IF(Tbl.Kosten[[#This Row],[Anr.]]=BN$7,Tbl.Kosten[[#This Row],[Totaal kosten]],"")</f>
        <v/>
      </c>
      <c r="BO30" s="122" t="str">
        <f>IF(Tbl.Kosten[[#This Row],[Anr.]]=BO$7,Tbl.Kosten[[#This Row],[Totaal kosten]],"")</f>
        <v/>
      </c>
      <c r="BP30" s="122" t="str">
        <f>IF(Tbl.Kosten[[#This Row],[Anr.]]=BP$7,Tbl.Kosten[[#This Row],[Totaal kosten]],"")</f>
        <v/>
      </c>
      <c r="BQ30" s="122" t="str">
        <f>IF(Tbl.Kosten[[#This Row],[Anr.]]=BQ$7,Tbl.Kosten[[#This Row],[Totaal kosten]],"")</f>
        <v/>
      </c>
      <c r="BR30" s="122" t="str">
        <f>IF(Tbl.Kosten[[#This Row],[Anr.]]=BR$7,Tbl.Kosten[[#This Row],[Totaal kosten]],"")</f>
        <v/>
      </c>
      <c r="BS30" s="122" t="str">
        <f>IF(Tbl.Kosten[[#This Row],[Anr.]]=BS$7,Tbl.Kosten[[#This Row],[Totaal kosten]],"")</f>
        <v/>
      </c>
      <c r="BT30" s="122" t="str">
        <f>IF(Tbl.Kosten[[#This Row],[Anr.]]=BT$7,Tbl.Kosten[[#This Row],[Totaal kosten]],"")</f>
        <v/>
      </c>
      <c r="BU30" s="122" t="str">
        <f>IF(Tbl.Kosten[[#This Row],[Anr.]]=BU$7,Tbl.Kosten[[#This Row],[Totaal kosten]],"")</f>
        <v/>
      </c>
      <c r="BV30" s="122" t="str">
        <f>IF(Tbl.Kosten[[#This Row],[Anr.]]=BV$7,Tbl.Kosten[[#This Row],[Totaal kosten]],"")</f>
        <v/>
      </c>
      <c r="BW30" s="122" t="str">
        <f>IF(Tbl.Kosten[[#This Row],[Anr.]]=BW$7,Tbl.Kosten[[#This Row],[Totaal kosten]],"")</f>
        <v/>
      </c>
      <c r="BX30" s="122" t="str">
        <f>IF(Tbl.Kosten[[#This Row],[Anr.]]=BX$7,Tbl.Kosten[[#This Row],[Totaal kosten]],"")</f>
        <v/>
      </c>
      <c r="BY30" s="122" t="str">
        <f>IF(Tbl.Kosten[[#This Row],[Anr.]]=BY$7,Tbl.Kosten[[#This Row],[Totaal kosten]],"")</f>
        <v/>
      </c>
      <c r="BZ30" s="122" t="str">
        <f>IF(Tbl.Kosten[[#This Row],[Anr.]]=BZ$7,Tbl.Kosten[[#This Row],[Totaal kosten]],"")</f>
        <v/>
      </c>
      <c r="CA30" s="122" t="str">
        <f>IF(Tbl.Kosten[[#This Row],[Anr.]]=CA$7,Tbl.Kosten[[#This Row],[Totaal kosten]],"")</f>
        <v/>
      </c>
      <c r="CB30" s="122" t="str">
        <f>IF(Tbl.Kosten[[#This Row],[Anr.]]=CB$7,Tbl.Kosten[[#This Row],[Totaal kosten]],"")</f>
        <v/>
      </c>
      <c r="CC30" s="122" t="str">
        <f>IF(Tbl.Kosten[[#This Row],[Anr.]]=CC$7,Tbl.Kosten[[#This Row],[Totaal kosten]],"")</f>
        <v/>
      </c>
      <c r="CD30" s="122" t="str">
        <f>IF(Tbl.Kosten[[#This Row],[Anr.]]=CD$7,Tbl.Kosten[[#This Row],[Totaal kosten]],"")</f>
        <v/>
      </c>
      <c r="CE30" s="122" t="str">
        <f>IF(Tbl.Kosten[[#This Row],[Anr.]]=CE$7,Tbl.Kosten[[#This Row],[Totaal kosten]],"")</f>
        <v/>
      </c>
      <c r="CF30" s="122" t="str">
        <f>IF(Tbl.Kosten[[#This Row],[Anr.]]=CF$7,Tbl.Kosten[[#This Row],[Totaal kosten]],"")</f>
        <v/>
      </c>
      <c r="CG30" s="122" t="str">
        <f>IF(Tbl.Kosten[[#This Row],[Anr.]]=CG$7,Tbl.Kosten[[#This Row],[Totaal kosten]],"")</f>
        <v/>
      </c>
      <c r="CH30" s="122" t="str">
        <f>IF(Tbl.Kosten[[#This Row],[Anr.]]=CH$7,Tbl.Kosten[[#This Row],[Totaal kosten]],"")</f>
        <v/>
      </c>
      <c r="CI30" s="122" t="str">
        <f>IF(Tbl.Kosten[[#This Row],[Anr.]]=CI$7,Tbl.Kosten[[#This Row],[Totaal kosten]],"")</f>
        <v/>
      </c>
      <c r="CJ30" s="122" t="str">
        <f>IF(Tbl.Kosten[[#This Row],[Anr.]]=CJ$7,Tbl.Kosten[[#This Row],[Totaal kosten]],"")</f>
        <v/>
      </c>
      <c r="CK30" s="122" t="str">
        <f>IF(Tbl.Kosten[[#This Row],[Anr.]]=CK$7,Tbl.Kosten[[#This Row],[Totaal kosten]],"")</f>
        <v/>
      </c>
      <c r="CL30" s="122" t="str">
        <f>IF(Tbl.Kosten[[#This Row],[Anr.]]=CL$7,Tbl.Kosten[[#This Row],[Totaal kosten]],"")</f>
        <v/>
      </c>
      <c r="CM30" s="122" t="str">
        <f>IF(Tbl.Kosten[[#This Row],[Anr.]]=CM$7,Tbl.Kosten[[#This Row],[Totaal kosten]],"")</f>
        <v/>
      </c>
      <c r="CN30" s="122" t="str">
        <f>IF(Tbl.Kosten[[#This Row],[Anr.]]=CN$7,Tbl.Kosten[[#This Row],[Totaal kosten]],"")</f>
        <v/>
      </c>
      <c r="CO30" s="122" t="str">
        <f>IF(Tbl.Kosten[[#This Row],[Anr.]]=CO$7,Tbl.Kosten[[#This Row],[Totaal kosten]],"")</f>
        <v/>
      </c>
      <c r="CP30" s="122" t="str">
        <f>IF(Tbl.Kosten[[#This Row],[Anr.]]=CP$7,Tbl.Kosten[[#This Row],[Totaal kosten]],"")</f>
        <v/>
      </c>
      <c r="CQ30" s="122" t="str">
        <f>IF(Tbl.Kosten[[#This Row],[Anr.]]=CQ$7,Tbl.Kosten[[#This Row],[Totaal kosten]],"")</f>
        <v/>
      </c>
      <c r="CR30" s="122" t="str">
        <f>IF(Tbl.Kosten[[#This Row],[Anr.]]=CR$7,Tbl.Kosten[[#This Row],[Totaal kosten]],"")</f>
        <v/>
      </c>
      <c r="CS30" s="122" t="str">
        <f>IF(Tbl.Kosten[[#This Row],[Anr.]]=CS$7,Tbl.Kosten[[#This Row],[Totaal kosten]],"")</f>
        <v/>
      </c>
      <c r="CT30" s="122" t="str">
        <f>IF(Tbl.Kosten[[#This Row],[Anr.]]=CT$7,Tbl.Kosten[[#This Row],[Totaal kosten]],"")</f>
        <v/>
      </c>
      <c r="CU30" s="122" t="str">
        <f>IF(Tbl.Kosten[[#This Row],[Anr.]]=CU$7,Tbl.Kosten[[#This Row],[Totaal kosten]],"")</f>
        <v/>
      </c>
      <c r="CV30" s="122" t="str">
        <f>IF(Tbl.Kosten[[#This Row],[Anr.]]=CV$7,Tbl.Kosten[[#This Row],[Totaal kosten]],"")</f>
        <v/>
      </c>
      <c r="CW30" s="122" t="str">
        <f>IF(Tbl.Kosten[[#This Row],[Anr.]]=CW$7,Tbl.Kosten[[#This Row],[Totaal kosten]],"")</f>
        <v/>
      </c>
      <c r="CX30" s="122" t="str">
        <f>IF(Tbl.Kosten[[#This Row],[Anr.]]=CX$7,Tbl.Kosten[[#This Row],[Totaal kosten]],"")</f>
        <v/>
      </c>
      <c r="CY30" s="122" t="str">
        <f>IF(Tbl.Kosten[[#This Row],[Anr.]]=CY$7,Tbl.Kosten[[#This Row],[Totaal kosten]],"")</f>
        <v/>
      </c>
      <c r="CZ30" s="122" t="str">
        <f>IF(Tbl.Kosten[[#This Row],[Anr.]]=CZ$7,Tbl.Kosten[[#This Row],[Totaal kosten]],"")</f>
        <v/>
      </c>
      <c r="DA30" s="122" t="str">
        <f>IF(Tbl.Kosten[[#This Row],[Anr.]]=DA$7,Tbl.Kosten[[#This Row],[Totaal kosten]],"")</f>
        <v/>
      </c>
      <c r="DB30" s="122" t="str">
        <f>IF(Tbl.Kosten[[#This Row],[Anr.]]=DB$7,Tbl.Kosten[[#This Row],[Totaal kosten]],"")</f>
        <v/>
      </c>
      <c r="DC30" s="122" t="str">
        <f>IF(Tbl.Kosten[[#This Row],[Anr.]]=DC$7,Tbl.Kosten[[#This Row],[Totaal kosten]],"")</f>
        <v/>
      </c>
      <c r="DD30" s="122" t="str">
        <f>IF(Tbl.Kosten[[#This Row],[Anr.]]=DD$7,Tbl.Kosten[[#This Row],[Totaal kosten]],"")</f>
        <v/>
      </c>
      <c r="DE30" s="122" t="str">
        <f>IF(Tbl.Kosten[[#This Row],[Anr.]]=DE$7,Tbl.Kosten[[#This Row],[Totaal kosten]],"")</f>
        <v/>
      </c>
      <c r="DF30" s="122" t="str">
        <f>IF(Tbl.Kosten[[#This Row],[Anr.]]=DF$7,Tbl.Kosten[[#This Row],[Totaal kosten]],"")</f>
        <v/>
      </c>
      <c r="DG30" s="122" t="str">
        <f>IF(Tbl.Kosten[[#This Row],[Anr.]]=DG$7,Tbl.Kosten[[#This Row],[Totaal kosten]],"")</f>
        <v/>
      </c>
      <c r="DH30" s="122" t="str">
        <f>IF(Tbl.Kosten[[#This Row],[Anr.]]=DH$7,Tbl.Kosten[[#This Row],[Totaal kosten]],"")</f>
        <v/>
      </c>
      <c r="DI30" s="122" t="str">
        <f>IF(Tbl.Kosten[[#This Row],[Anr.]]=DI$7,Tbl.Kosten[[#This Row],[Totaal kosten]],"")</f>
        <v/>
      </c>
      <c r="DJ30" s="122" t="str">
        <f>IF(Tbl.Kosten[[#This Row],[Anr.]]=DJ$7,Tbl.Kosten[[#This Row],[Totaal kosten]],"")</f>
        <v/>
      </c>
      <c r="DK30" s="122" t="str">
        <f>IF(Tbl.Kosten[[#This Row],[Anr.]]=DK$7,Tbl.Kosten[[#This Row],[Totaal kosten]],"")</f>
        <v/>
      </c>
      <c r="DL30" s="122" t="str">
        <f>IF(Tbl.Kosten[[#This Row],[Anr.]]=DL$7,Tbl.Kosten[[#This Row],[Totaal kosten]],"")</f>
        <v/>
      </c>
      <c r="DM30" s="122" t="str">
        <f>IF(Tbl.Kosten[[#This Row],[Anr.]]=DM$7,Tbl.Kosten[[#This Row],[Totaal kosten]],"")</f>
        <v/>
      </c>
      <c r="DN30" s="122" t="str">
        <f>IF(Tbl.Kosten[[#This Row],[Anr.]]=DN$7,Tbl.Kosten[[#This Row],[Totaal kosten]],"")</f>
        <v/>
      </c>
      <c r="DO30" s="122" t="str">
        <f>IF(Tbl.Kosten[[#This Row],[Anr.]]=DO$7,Tbl.Kosten[[#This Row],[Totaal kosten]],"")</f>
        <v/>
      </c>
      <c r="DP30" s="122" t="str">
        <f>IF(Tbl.Kosten[[#This Row],[Anr.]]=DP$7,Tbl.Kosten[[#This Row],[Totaal kosten]],"")</f>
        <v/>
      </c>
      <c r="DQ30" s="122" t="str">
        <f>IF(Tbl.Kosten[[#This Row],[Anr.]]=DQ$7,Tbl.Kosten[[#This Row],[Totaal kosten]],"")</f>
        <v/>
      </c>
      <c r="DR30" s="122" t="str">
        <f>IF(Tbl.Kosten[[#This Row],[Anr.]]=DR$7,Tbl.Kosten[[#This Row],[Totaal kosten]],"")</f>
        <v/>
      </c>
      <c r="DS30" s="122" t="str">
        <f>IF(Tbl.Kosten[[#This Row],[Anr.]]=DS$7,Tbl.Kosten[[#This Row],[Totaal kosten]],"")</f>
        <v/>
      </c>
      <c r="DT30" s="122" t="str">
        <f>IF(Tbl.Kosten[[#This Row],[Anr.]]=DT$7,Tbl.Kosten[[#This Row],[Totaal kosten]],"")</f>
        <v/>
      </c>
      <c r="DU30" s="122" t="str">
        <f>IF(Tbl.Kosten[[#This Row],[Anr.]]=DU$7,Tbl.Kosten[[#This Row],[Totaal kosten]],"")</f>
        <v/>
      </c>
      <c r="DV30" s="122" t="str">
        <f>IF(Tbl.Kosten[[#This Row],[Anr.]]=DV$7,Tbl.Kosten[[#This Row],[Totaal kosten]],"")</f>
        <v/>
      </c>
      <c r="DW30" s="122" t="str">
        <f>IF(Tbl.Kosten[[#This Row],[Anr.]]=DW$7,Tbl.Kosten[[#This Row],[Totaal kosten]],"")</f>
        <v/>
      </c>
      <c r="DX30" s="122" t="str">
        <f>IF(Tbl.Kosten[[#This Row],[Anr.]]=DX$7,Tbl.Kosten[[#This Row],[Totaal kosten]],"")</f>
        <v/>
      </c>
      <c r="DY30" s="122" t="str">
        <f>IF(Tbl.Kosten[[#This Row],[Anr.]]=DY$7,Tbl.Kosten[[#This Row],[Totaal kosten]],"")</f>
        <v/>
      </c>
      <c r="DZ30" s="122" t="str">
        <f>IF(Tbl.Kosten[[#This Row],[Anr.]]=DZ$7,Tbl.Kosten[[#This Row],[Totaal kosten]],"")</f>
        <v/>
      </c>
      <c r="EA30" s="122" t="str">
        <f>IF(Tbl.Kosten[[#This Row],[Anr.]]=EA$7,Tbl.Kosten[[#This Row],[Totaal kosten]],"")</f>
        <v/>
      </c>
      <c r="EB30" s="122" t="str">
        <f>IF(Tbl.Kosten[[#This Row],[Anr.]]=EB$7,Tbl.Kosten[[#This Row],[Totaal kosten]],"")</f>
        <v/>
      </c>
      <c r="EC30" s="122" t="str">
        <f>IF(Tbl.Kosten[[#This Row],[Anr.]]=EC$7,Tbl.Kosten[[#This Row],[Totaal kosten]],"")</f>
        <v/>
      </c>
      <c r="ED30" s="122" t="str">
        <f>IF(Tbl.Kosten[[#This Row],[Anr.]]=ED$7,Tbl.Kosten[[#This Row],[Totaal kosten]],"")</f>
        <v/>
      </c>
      <c r="EE30" s="122" t="str">
        <f>IF(Tbl.Kosten[[#This Row],[Anr.]]=EE$7,Tbl.Kosten[[#This Row],[Totaal kosten]],"")</f>
        <v/>
      </c>
      <c r="EF30" s="122" t="str">
        <f>IF(Tbl.Kosten[[#This Row],[Anr.]]=EF$7,Tbl.Kosten[[#This Row],[Totaal kosten]],"")</f>
        <v/>
      </c>
      <c r="EG30" s="122" t="str">
        <f>IF(Tbl.Kosten[[#This Row],[Anr.]]=EG$7,Tbl.Kosten[[#This Row],[Totaal kosten]],"")</f>
        <v/>
      </c>
      <c r="EH30" s="122" t="str">
        <f>IF(Tbl.Kosten[[#This Row],[Anr.]]=EH$7,Tbl.Kosten[[#This Row],[Totaal kosten]],"")</f>
        <v/>
      </c>
      <c r="EI30" s="122" t="str">
        <f>IF(Tbl.Kosten[[#This Row],[Anr.]]=EI$7,Tbl.Kosten[[#This Row],[Totaal kosten]],"")</f>
        <v/>
      </c>
      <c r="EJ30" s="122" t="str">
        <f>IF(Tbl.Kosten[[#This Row],[Anr.]]=EJ$7,Tbl.Kosten[[#This Row],[Totaal kosten]],"")</f>
        <v/>
      </c>
      <c r="EK30" s="122" t="str">
        <f>IF(Tbl.Kosten[[#This Row],[Anr.]]=EK$7,Tbl.Kosten[[#This Row],[Totaal kosten]],"")</f>
        <v/>
      </c>
      <c r="EL30" s="122" t="str">
        <f>IF(Tbl.Kosten[[#This Row],[Anr.]]=EL$7,Tbl.Kosten[[#This Row],[Totaal kosten]],"")</f>
        <v/>
      </c>
      <c r="EM30" s="122" t="str">
        <f>IF(Tbl.Kosten[[#This Row],[Anr.]]=EM$7,Tbl.Kosten[[#This Row],[Totaal kosten]],"")</f>
        <v/>
      </c>
      <c r="EN30" s="122" t="str">
        <f>IF(Tbl.Kosten[[#This Row],[Anr.]]=EN$7,Tbl.Kosten[[#This Row],[Totaal kosten]],"")</f>
        <v/>
      </c>
      <c r="EO30" s="122" t="str">
        <f>IF(Tbl.Kosten[[#This Row],[Anr.]]=EO$7,Tbl.Kosten[[#This Row],[Totaal kosten]],"")</f>
        <v/>
      </c>
      <c r="EP30" s="122" t="str">
        <f>IF(Tbl.Kosten[[#This Row],[Anr.]]=EP$7,Tbl.Kosten[[#This Row],[Totaal kosten]],"")</f>
        <v/>
      </c>
      <c r="EQ30" s="122" t="str">
        <f>IF(Tbl.Kosten[[#This Row],[Anr.]]=EQ$7,Tbl.Kosten[[#This Row],[Totaal kosten]],"")</f>
        <v/>
      </c>
    </row>
    <row r="31" spans="2:147" x14ac:dyDescent="0.35">
      <c r="B31" s="99"/>
      <c r="C31" s="68"/>
      <c r="D31" s="119"/>
      <c r="E31" s="100"/>
      <c r="F31" s="13">
        <f>_xlfn.XLOOKUP(Tbl.Kosten[[#This Row],[Medewerker e/o 
functie]],Tbl.Uurtarief[Medewerker en/of functie],Tbl.Uurtarief[Uurtarief],"",,)</f>
        <v>0</v>
      </c>
      <c r="G31" s="118">
        <f>PRODUCT(Tbl.Kosten[[#This Row],[Uren]],Tbl.Kosten[[#This Row],[Uurtarief]])</f>
        <v>0</v>
      </c>
      <c r="H31" s="100"/>
      <c r="I31" s="98"/>
      <c r="J31" s="97">
        <f>Tbl.Kosten[[#This Row],[Aantal]]*Tbl.Kosten[[#This Row],[Tarief]]</f>
        <v>0</v>
      </c>
      <c r="K31" s="118">
        <f>Tbl.Kosten[[#This Row],[Subtotaal andere kosten]]+Tbl.Kosten[[#This Row],[Subtotaal arbeidskosten]]</f>
        <v>0</v>
      </c>
      <c r="L31" s="190">
        <f>IF(Tbl.Kosten[[#This Row],[Subtotaal andere kosten]]&lt;&gt;0,"Andere kosten",(_xlfn.XLOOKUP(Tbl.Kosten[[#This Row],[Medewerker e/o 
functie]],Tbl.Uurtarief[Medewerker en/of functie],Tbl.Uurtarief[Kostensoort],"",,)))</f>
        <v>0</v>
      </c>
      <c r="M31" s="190" t="str">
        <f>IF(AND(Tbl.Kosten[[#This Row],[Subtotaal arbeidskosten]]&lt;&gt;0,Tbl.Kosten[[#This Row],[Subtotaal andere kosten]]&lt;&gt;0),"Begroot Arbeidskosten en Overige kosten op verschillende regels!","")</f>
        <v/>
      </c>
      <c r="N31" s="3" t="str">
        <f>_xlfn.XLOOKUP(Tbl.Kosten[[#This Row],[Activiteitencode]],Tbl.Activiteiten[Activiteitcode],Tbl.Activiteiten[Werkpakketcode],"",,)</f>
        <v/>
      </c>
      <c r="O31" s="9" t="str">
        <f>_xlfn.XLOOKUP(Tbl.Kosten[[#This Row],[Werkpakketcode]],Tbl.Werkpakketten[Werkpakketcode],Tbl.Werkpakketten[WPnr.],"",,)</f>
        <v/>
      </c>
      <c r="P31" s="9" t="str">
        <f>IF(Tbl.Kosten[[#This Row],[WPnr.]]=P$7,Tbl.Kosten[[#This Row],[Totaal kosten]],"")</f>
        <v/>
      </c>
      <c r="Q31" s="9" t="str">
        <f>IF(Tbl.Kosten[[#This Row],[WPnr.]]=Q$7,Tbl.Kosten[[#This Row],[Totaal kosten]],"")</f>
        <v/>
      </c>
      <c r="R31" s="9" t="str">
        <f>IF(Tbl.Kosten[[#This Row],[WPnr.]]=R$7,Tbl.Kosten[[#This Row],[Totaal kosten]],"")</f>
        <v/>
      </c>
      <c r="S31" s="9" t="str">
        <f>IF(Tbl.Kosten[[#This Row],[WPnr.]]=S$7,Tbl.Kosten[[#This Row],[Totaal kosten]],"")</f>
        <v/>
      </c>
      <c r="T31" s="9" t="str">
        <f>IF(Tbl.Kosten[[#This Row],[WPnr.]]=T$7,Tbl.Kosten[[#This Row],[Totaal kosten]],"")</f>
        <v/>
      </c>
      <c r="U31" s="9" t="str">
        <f>IF(Tbl.Kosten[[#This Row],[WPnr.]]=U$7,Tbl.Kosten[[#This Row],[Totaal kosten]],"")</f>
        <v/>
      </c>
      <c r="V31" s="9" t="str">
        <f>IF(Tbl.Kosten[[#This Row],[WPnr.]]=V$7,Tbl.Kosten[[#This Row],[Totaal kosten]],"")</f>
        <v/>
      </c>
      <c r="W31" s="9" t="str">
        <f>IF(Tbl.Kosten[[#This Row],[WPnr.]]=W$7,Tbl.Kosten[[#This Row],[Totaal kosten]],"")</f>
        <v/>
      </c>
      <c r="X31" s="9" t="str">
        <f>IF(Tbl.Kosten[[#This Row],[WPnr.]]=X$7,Tbl.Kosten[[#This Row],[Totaal kosten]],"")</f>
        <v/>
      </c>
      <c r="Y31" s="9" t="str">
        <f>IF(Tbl.Kosten[[#This Row],[WPnr.]]=Y$7,Tbl.Kosten[[#This Row],[Totaal kosten]],"")</f>
        <v/>
      </c>
      <c r="Z31" s="15" t="str">
        <f>IFERROR(VLOOKUP(Tbl.Kosten[[#This Row],[Kostensoort]],Tbl.Kostensoorten[],2,FALSE),"")</f>
        <v/>
      </c>
      <c r="AA31" s="15" t="str">
        <f>IF(Tbl.Kosten[[#This Row],[KSnr.]]=AA$7,Tbl.Kosten[[#This Row],[Totaal kosten]],"")</f>
        <v/>
      </c>
      <c r="AB31" s="15" t="str">
        <f>IF(Tbl.Kosten[[#This Row],[KSnr.]]=AB$7,Tbl.Kosten[[#This Row],[Totaal kosten]],"")</f>
        <v/>
      </c>
      <c r="AC31" s="15" t="str">
        <f>IF(Tbl.Kosten[[#This Row],[KSnr.]]=AC$7,Tbl.Kosten[[#This Row],[Totaal kosten]],"")</f>
        <v/>
      </c>
      <c r="AD31" s="15" t="str">
        <f>IF(Tbl.Kosten[[#This Row],[KSnr.]]=AD$7,Tbl.Kosten[[#This Row],[Totaal kosten]],"")</f>
        <v/>
      </c>
      <c r="AE31" s="15" t="str">
        <f>IF(Tbl.Kosten[[#This Row],[KSnr.]]=AE$7,Tbl.Kosten[[#This Row],[Totaal kosten]],"")</f>
        <v/>
      </c>
      <c r="AF31" s="15" t="str">
        <f>IF(Tbl.Kosten[[#This Row],[KSnr.]]=AF$7,Tbl.Kosten[[#This Row],[Totaal kosten]],"")</f>
        <v/>
      </c>
      <c r="AG31" s="15" t="str">
        <f>IF(Tbl.Kosten[[#This Row],[KSnr.]]=AG$7,Tbl.Kosten[[#This Row],[Totaal kosten]],"")</f>
        <v/>
      </c>
      <c r="AH31" s="15" t="str">
        <f>IF(Tbl.Kosten[[#This Row],[KSnr.]]=AH$7,Tbl.Kosten[[#This Row],[Totaal kosten]],"")</f>
        <v/>
      </c>
      <c r="AI31" s="15" t="str">
        <f>IF(Tbl.Kosten[[#This Row],[KSnr.]]=AI$7,Tbl.Kosten[[#This Row],[Totaal kosten]],"")</f>
        <v/>
      </c>
      <c r="AJ31" s="15" t="str">
        <f>IF(Tbl.Kosten[[#This Row],[KSnr.]]=AJ$7,Tbl.Kosten[[#This Row],[Totaal kosten]],"")</f>
        <v/>
      </c>
      <c r="AK31" s="15" t="str">
        <f>IF(Tbl.Kosten[[#This Row],[KSnr.]]=AK$7,Tbl.Kosten[[#This Row],[Totaal kosten]],"")</f>
        <v/>
      </c>
      <c r="AL31" s="15" t="str">
        <f>IF(Tbl.Kosten[[#This Row],[KSnr.]]=AL$7,Tbl.Kosten[[#This Row],[Totaal kosten]],"")</f>
        <v/>
      </c>
      <c r="AM31" s="15" t="str">
        <f>IF(Tbl.Kosten[[#This Row],[KSnr.]]=AM$7,Tbl.Kosten[[#This Row],[Totaal kosten]],"")</f>
        <v/>
      </c>
      <c r="AN31" s="15" t="str">
        <f>IF(Tbl.Kosten[[#This Row],[KSnr.]]=AN$7,Tbl.Kosten[[#This Row],[Totaal kosten]],"")</f>
        <v/>
      </c>
      <c r="AO31" s="15" t="str">
        <f>IF(Tbl.Kosten[[#This Row],[KSnr.]]=AO$7,Tbl.Kosten[[#This Row],[Totaal kosten]],"")</f>
        <v/>
      </c>
      <c r="AP31" s="15" t="str">
        <f>IF(Tbl.Kosten[[#This Row],[KSnr.]]=AP$7,Tbl.Kosten[[#This Row],[Totaal kosten]],"")</f>
        <v/>
      </c>
      <c r="AQ31" s="15" t="str">
        <f>IF(Tbl.Kosten[[#This Row],[KSnr.]]=AQ$7,Tbl.Kosten[[#This Row],[Totaal kosten]],"")</f>
        <v/>
      </c>
      <c r="AR31" s="15" t="str">
        <f>IF(Tbl.Kosten[[#This Row],[KSnr.]]=AR$7,Tbl.Kosten[[#This Row],[Totaal kosten]],"")</f>
        <v/>
      </c>
      <c r="AS31" s="15" t="str">
        <f>IF(Tbl.Kosten[[#This Row],[KSnr.]]=AS$7,Tbl.Kosten[[#This Row],[Totaal kosten]],"")</f>
        <v/>
      </c>
      <c r="AT31" s="15" t="str">
        <f>IF(Tbl.Kosten[[#This Row],[KSnr.]]=AT$7,Tbl.Kosten[[#This Row],[Totaal kosten]],"")</f>
        <v/>
      </c>
      <c r="AU31" s="122" t="str">
        <f>_xlfn.XLOOKUP(Tbl.Kosten[[#This Row],[Activiteitencode]],Tbl.Activiteiten[Activiteitcode],Tbl.Activiteiten[Anr.],"",,)</f>
        <v/>
      </c>
      <c r="AV31" s="122" t="str">
        <f>IF(Tbl.Kosten[[#This Row],[Anr.]]=AV$7,Tbl.Kosten[[#This Row],[Totaal kosten]],"")</f>
        <v/>
      </c>
      <c r="AW31" s="122" t="str">
        <f>IF(Tbl.Kosten[[#This Row],[Anr.]]=AW$7,Tbl.Kosten[[#This Row],[Totaal kosten]],"")</f>
        <v/>
      </c>
      <c r="AX31" s="122" t="str">
        <f>IF(Tbl.Kosten[[#This Row],[Anr.]]=AX$7,Tbl.Kosten[[#This Row],[Totaal kosten]],"")</f>
        <v/>
      </c>
      <c r="AY31" s="122" t="str">
        <f>IF(Tbl.Kosten[[#This Row],[Anr.]]=AY$7,Tbl.Kosten[[#This Row],[Totaal kosten]],"")</f>
        <v/>
      </c>
      <c r="AZ31" s="122" t="str">
        <f>IF(Tbl.Kosten[[#This Row],[Anr.]]=AZ$7,Tbl.Kosten[[#This Row],[Totaal kosten]],"")</f>
        <v/>
      </c>
      <c r="BA31" s="122" t="str">
        <f>IF(Tbl.Kosten[[#This Row],[Anr.]]=BA$7,Tbl.Kosten[[#This Row],[Totaal kosten]],"")</f>
        <v/>
      </c>
      <c r="BB31" s="122" t="str">
        <f>IF(Tbl.Kosten[[#This Row],[Anr.]]=BB$7,Tbl.Kosten[[#This Row],[Totaal kosten]],"")</f>
        <v/>
      </c>
      <c r="BC31" s="122" t="str">
        <f>IF(Tbl.Kosten[[#This Row],[Anr.]]=BC$7,Tbl.Kosten[[#This Row],[Totaal kosten]],"")</f>
        <v/>
      </c>
      <c r="BD31" s="122" t="str">
        <f>IF(Tbl.Kosten[[#This Row],[Anr.]]=BD$7,Tbl.Kosten[[#This Row],[Totaal kosten]],"")</f>
        <v/>
      </c>
      <c r="BE31" s="122" t="str">
        <f>IF(Tbl.Kosten[[#This Row],[Anr.]]=BE$7,Tbl.Kosten[[#This Row],[Totaal kosten]],"")</f>
        <v/>
      </c>
      <c r="BF31" s="122" t="str">
        <f>IF(Tbl.Kosten[[#This Row],[Anr.]]=BF$7,Tbl.Kosten[[#This Row],[Totaal kosten]],"")</f>
        <v/>
      </c>
      <c r="BG31" s="122" t="str">
        <f>IF(Tbl.Kosten[[#This Row],[Anr.]]=BG$7,Tbl.Kosten[[#This Row],[Totaal kosten]],"")</f>
        <v/>
      </c>
      <c r="BH31" s="122" t="str">
        <f>IF(Tbl.Kosten[[#This Row],[Anr.]]=BH$7,Tbl.Kosten[[#This Row],[Totaal kosten]],"")</f>
        <v/>
      </c>
      <c r="BI31" s="122" t="str">
        <f>IF(Tbl.Kosten[[#This Row],[Anr.]]=BI$7,Tbl.Kosten[[#This Row],[Totaal kosten]],"")</f>
        <v/>
      </c>
      <c r="BJ31" s="122" t="str">
        <f>IF(Tbl.Kosten[[#This Row],[Anr.]]=BJ$7,Tbl.Kosten[[#This Row],[Totaal kosten]],"")</f>
        <v/>
      </c>
      <c r="BK31" s="122" t="str">
        <f>IF(Tbl.Kosten[[#This Row],[Anr.]]=BK$7,Tbl.Kosten[[#This Row],[Totaal kosten]],"")</f>
        <v/>
      </c>
      <c r="BL31" s="122" t="str">
        <f>IF(Tbl.Kosten[[#This Row],[Anr.]]=BL$7,Tbl.Kosten[[#This Row],[Totaal kosten]],"")</f>
        <v/>
      </c>
      <c r="BM31" s="122" t="str">
        <f>IF(Tbl.Kosten[[#This Row],[Anr.]]=BM$7,Tbl.Kosten[[#This Row],[Totaal kosten]],"")</f>
        <v/>
      </c>
      <c r="BN31" s="122" t="str">
        <f>IF(Tbl.Kosten[[#This Row],[Anr.]]=BN$7,Tbl.Kosten[[#This Row],[Totaal kosten]],"")</f>
        <v/>
      </c>
      <c r="BO31" s="122" t="str">
        <f>IF(Tbl.Kosten[[#This Row],[Anr.]]=BO$7,Tbl.Kosten[[#This Row],[Totaal kosten]],"")</f>
        <v/>
      </c>
      <c r="BP31" s="122" t="str">
        <f>IF(Tbl.Kosten[[#This Row],[Anr.]]=BP$7,Tbl.Kosten[[#This Row],[Totaal kosten]],"")</f>
        <v/>
      </c>
      <c r="BQ31" s="122" t="str">
        <f>IF(Tbl.Kosten[[#This Row],[Anr.]]=BQ$7,Tbl.Kosten[[#This Row],[Totaal kosten]],"")</f>
        <v/>
      </c>
      <c r="BR31" s="122" t="str">
        <f>IF(Tbl.Kosten[[#This Row],[Anr.]]=BR$7,Tbl.Kosten[[#This Row],[Totaal kosten]],"")</f>
        <v/>
      </c>
      <c r="BS31" s="122" t="str">
        <f>IF(Tbl.Kosten[[#This Row],[Anr.]]=BS$7,Tbl.Kosten[[#This Row],[Totaal kosten]],"")</f>
        <v/>
      </c>
      <c r="BT31" s="122" t="str">
        <f>IF(Tbl.Kosten[[#This Row],[Anr.]]=BT$7,Tbl.Kosten[[#This Row],[Totaal kosten]],"")</f>
        <v/>
      </c>
      <c r="BU31" s="122" t="str">
        <f>IF(Tbl.Kosten[[#This Row],[Anr.]]=BU$7,Tbl.Kosten[[#This Row],[Totaal kosten]],"")</f>
        <v/>
      </c>
      <c r="BV31" s="122" t="str">
        <f>IF(Tbl.Kosten[[#This Row],[Anr.]]=BV$7,Tbl.Kosten[[#This Row],[Totaal kosten]],"")</f>
        <v/>
      </c>
      <c r="BW31" s="122" t="str">
        <f>IF(Tbl.Kosten[[#This Row],[Anr.]]=BW$7,Tbl.Kosten[[#This Row],[Totaal kosten]],"")</f>
        <v/>
      </c>
      <c r="BX31" s="122" t="str">
        <f>IF(Tbl.Kosten[[#This Row],[Anr.]]=BX$7,Tbl.Kosten[[#This Row],[Totaal kosten]],"")</f>
        <v/>
      </c>
      <c r="BY31" s="122" t="str">
        <f>IF(Tbl.Kosten[[#This Row],[Anr.]]=BY$7,Tbl.Kosten[[#This Row],[Totaal kosten]],"")</f>
        <v/>
      </c>
      <c r="BZ31" s="122" t="str">
        <f>IF(Tbl.Kosten[[#This Row],[Anr.]]=BZ$7,Tbl.Kosten[[#This Row],[Totaal kosten]],"")</f>
        <v/>
      </c>
      <c r="CA31" s="122" t="str">
        <f>IF(Tbl.Kosten[[#This Row],[Anr.]]=CA$7,Tbl.Kosten[[#This Row],[Totaal kosten]],"")</f>
        <v/>
      </c>
      <c r="CB31" s="122" t="str">
        <f>IF(Tbl.Kosten[[#This Row],[Anr.]]=CB$7,Tbl.Kosten[[#This Row],[Totaal kosten]],"")</f>
        <v/>
      </c>
      <c r="CC31" s="122" t="str">
        <f>IF(Tbl.Kosten[[#This Row],[Anr.]]=CC$7,Tbl.Kosten[[#This Row],[Totaal kosten]],"")</f>
        <v/>
      </c>
      <c r="CD31" s="122" t="str">
        <f>IF(Tbl.Kosten[[#This Row],[Anr.]]=CD$7,Tbl.Kosten[[#This Row],[Totaal kosten]],"")</f>
        <v/>
      </c>
      <c r="CE31" s="122" t="str">
        <f>IF(Tbl.Kosten[[#This Row],[Anr.]]=CE$7,Tbl.Kosten[[#This Row],[Totaal kosten]],"")</f>
        <v/>
      </c>
      <c r="CF31" s="122" t="str">
        <f>IF(Tbl.Kosten[[#This Row],[Anr.]]=CF$7,Tbl.Kosten[[#This Row],[Totaal kosten]],"")</f>
        <v/>
      </c>
      <c r="CG31" s="122" t="str">
        <f>IF(Tbl.Kosten[[#This Row],[Anr.]]=CG$7,Tbl.Kosten[[#This Row],[Totaal kosten]],"")</f>
        <v/>
      </c>
      <c r="CH31" s="122" t="str">
        <f>IF(Tbl.Kosten[[#This Row],[Anr.]]=CH$7,Tbl.Kosten[[#This Row],[Totaal kosten]],"")</f>
        <v/>
      </c>
      <c r="CI31" s="122" t="str">
        <f>IF(Tbl.Kosten[[#This Row],[Anr.]]=CI$7,Tbl.Kosten[[#This Row],[Totaal kosten]],"")</f>
        <v/>
      </c>
      <c r="CJ31" s="122" t="str">
        <f>IF(Tbl.Kosten[[#This Row],[Anr.]]=CJ$7,Tbl.Kosten[[#This Row],[Totaal kosten]],"")</f>
        <v/>
      </c>
      <c r="CK31" s="122" t="str">
        <f>IF(Tbl.Kosten[[#This Row],[Anr.]]=CK$7,Tbl.Kosten[[#This Row],[Totaal kosten]],"")</f>
        <v/>
      </c>
      <c r="CL31" s="122" t="str">
        <f>IF(Tbl.Kosten[[#This Row],[Anr.]]=CL$7,Tbl.Kosten[[#This Row],[Totaal kosten]],"")</f>
        <v/>
      </c>
      <c r="CM31" s="122" t="str">
        <f>IF(Tbl.Kosten[[#This Row],[Anr.]]=CM$7,Tbl.Kosten[[#This Row],[Totaal kosten]],"")</f>
        <v/>
      </c>
      <c r="CN31" s="122" t="str">
        <f>IF(Tbl.Kosten[[#This Row],[Anr.]]=CN$7,Tbl.Kosten[[#This Row],[Totaal kosten]],"")</f>
        <v/>
      </c>
      <c r="CO31" s="122" t="str">
        <f>IF(Tbl.Kosten[[#This Row],[Anr.]]=CO$7,Tbl.Kosten[[#This Row],[Totaal kosten]],"")</f>
        <v/>
      </c>
      <c r="CP31" s="122" t="str">
        <f>IF(Tbl.Kosten[[#This Row],[Anr.]]=CP$7,Tbl.Kosten[[#This Row],[Totaal kosten]],"")</f>
        <v/>
      </c>
      <c r="CQ31" s="122" t="str">
        <f>IF(Tbl.Kosten[[#This Row],[Anr.]]=CQ$7,Tbl.Kosten[[#This Row],[Totaal kosten]],"")</f>
        <v/>
      </c>
      <c r="CR31" s="122" t="str">
        <f>IF(Tbl.Kosten[[#This Row],[Anr.]]=CR$7,Tbl.Kosten[[#This Row],[Totaal kosten]],"")</f>
        <v/>
      </c>
      <c r="CS31" s="122" t="str">
        <f>IF(Tbl.Kosten[[#This Row],[Anr.]]=CS$7,Tbl.Kosten[[#This Row],[Totaal kosten]],"")</f>
        <v/>
      </c>
      <c r="CT31" s="122" t="str">
        <f>IF(Tbl.Kosten[[#This Row],[Anr.]]=CT$7,Tbl.Kosten[[#This Row],[Totaal kosten]],"")</f>
        <v/>
      </c>
      <c r="CU31" s="122" t="str">
        <f>IF(Tbl.Kosten[[#This Row],[Anr.]]=CU$7,Tbl.Kosten[[#This Row],[Totaal kosten]],"")</f>
        <v/>
      </c>
      <c r="CV31" s="122" t="str">
        <f>IF(Tbl.Kosten[[#This Row],[Anr.]]=CV$7,Tbl.Kosten[[#This Row],[Totaal kosten]],"")</f>
        <v/>
      </c>
      <c r="CW31" s="122" t="str">
        <f>IF(Tbl.Kosten[[#This Row],[Anr.]]=CW$7,Tbl.Kosten[[#This Row],[Totaal kosten]],"")</f>
        <v/>
      </c>
      <c r="CX31" s="122" t="str">
        <f>IF(Tbl.Kosten[[#This Row],[Anr.]]=CX$7,Tbl.Kosten[[#This Row],[Totaal kosten]],"")</f>
        <v/>
      </c>
      <c r="CY31" s="122" t="str">
        <f>IF(Tbl.Kosten[[#This Row],[Anr.]]=CY$7,Tbl.Kosten[[#This Row],[Totaal kosten]],"")</f>
        <v/>
      </c>
      <c r="CZ31" s="122" t="str">
        <f>IF(Tbl.Kosten[[#This Row],[Anr.]]=CZ$7,Tbl.Kosten[[#This Row],[Totaal kosten]],"")</f>
        <v/>
      </c>
      <c r="DA31" s="122" t="str">
        <f>IF(Tbl.Kosten[[#This Row],[Anr.]]=DA$7,Tbl.Kosten[[#This Row],[Totaal kosten]],"")</f>
        <v/>
      </c>
      <c r="DB31" s="122" t="str">
        <f>IF(Tbl.Kosten[[#This Row],[Anr.]]=DB$7,Tbl.Kosten[[#This Row],[Totaal kosten]],"")</f>
        <v/>
      </c>
      <c r="DC31" s="122" t="str">
        <f>IF(Tbl.Kosten[[#This Row],[Anr.]]=DC$7,Tbl.Kosten[[#This Row],[Totaal kosten]],"")</f>
        <v/>
      </c>
      <c r="DD31" s="122" t="str">
        <f>IF(Tbl.Kosten[[#This Row],[Anr.]]=DD$7,Tbl.Kosten[[#This Row],[Totaal kosten]],"")</f>
        <v/>
      </c>
      <c r="DE31" s="122" t="str">
        <f>IF(Tbl.Kosten[[#This Row],[Anr.]]=DE$7,Tbl.Kosten[[#This Row],[Totaal kosten]],"")</f>
        <v/>
      </c>
      <c r="DF31" s="122" t="str">
        <f>IF(Tbl.Kosten[[#This Row],[Anr.]]=DF$7,Tbl.Kosten[[#This Row],[Totaal kosten]],"")</f>
        <v/>
      </c>
      <c r="DG31" s="122" t="str">
        <f>IF(Tbl.Kosten[[#This Row],[Anr.]]=DG$7,Tbl.Kosten[[#This Row],[Totaal kosten]],"")</f>
        <v/>
      </c>
      <c r="DH31" s="122" t="str">
        <f>IF(Tbl.Kosten[[#This Row],[Anr.]]=DH$7,Tbl.Kosten[[#This Row],[Totaal kosten]],"")</f>
        <v/>
      </c>
      <c r="DI31" s="122" t="str">
        <f>IF(Tbl.Kosten[[#This Row],[Anr.]]=DI$7,Tbl.Kosten[[#This Row],[Totaal kosten]],"")</f>
        <v/>
      </c>
      <c r="DJ31" s="122" t="str">
        <f>IF(Tbl.Kosten[[#This Row],[Anr.]]=DJ$7,Tbl.Kosten[[#This Row],[Totaal kosten]],"")</f>
        <v/>
      </c>
      <c r="DK31" s="122" t="str">
        <f>IF(Tbl.Kosten[[#This Row],[Anr.]]=DK$7,Tbl.Kosten[[#This Row],[Totaal kosten]],"")</f>
        <v/>
      </c>
      <c r="DL31" s="122" t="str">
        <f>IF(Tbl.Kosten[[#This Row],[Anr.]]=DL$7,Tbl.Kosten[[#This Row],[Totaal kosten]],"")</f>
        <v/>
      </c>
      <c r="DM31" s="122" t="str">
        <f>IF(Tbl.Kosten[[#This Row],[Anr.]]=DM$7,Tbl.Kosten[[#This Row],[Totaal kosten]],"")</f>
        <v/>
      </c>
      <c r="DN31" s="122" t="str">
        <f>IF(Tbl.Kosten[[#This Row],[Anr.]]=DN$7,Tbl.Kosten[[#This Row],[Totaal kosten]],"")</f>
        <v/>
      </c>
      <c r="DO31" s="122" t="str">
        <f>IF(Tbl.Kosten[[#This Row],[Anr.]]=DO$7,Tbl.Kosten[[#This Row],[Totaal kosten]],"")</f>
        <v/>
      </c>
      <c r="DP31" s="122" t="str">
        <f>IF(Tbl.Kosten[[#This Row],[Anr.]]=DP$7,Tbl.Kosten[[#This Row],[Totaal kosten]],"")</f>
        <v/>
      </c>
      <c r="DQ31" s="122" t="str">
        <f>IF(Tbl.Kosten[[#This Row],[Anr.]]=DQ$7,Tbl.Kosten[[#This Row],[Totaal kosten]],"")</f>
        <v/>
      </c>
      <c r="DR31" s="122" t="str">
        <f>IF(Tbl.Kosten[[#This Row],[Anr.]]=DR$7,Tbl.Kosten[[#This Row],[Totaal kosten]],"")</f>
        <v/>
      </c>
      <c r="DS31" s="122" t="str">
        <f>IF(Tbl.Kosten[[#This Row],[Anr.]]=DS$7,Tbl.Kosten[[#This Row],[Totaal kosten]],"")</f>
        <v/>
      </c>
      <c r="DT31" s="122" t="str">
        <f>IF(Tbl.Kosten[[#This Row],[Anr.]]=DT$7,Tbl.Kosten[[#This Row],[Totaal kosten]],"")</f>
        <v/>
      </c>
      <c r="DU31" s="122" t="str">
        <f>IF(Tbl.Kosten[[#This Row],[Anr.]]=DU$7,Tbl.Kosten[[#This Row],[Totaal kosten]],"")</f>
        <v/>
      </c>
      <c r="DV31" s="122" t="str">
        <f>IF(Tbl.Kosten[[#This Row],[Anr.]]=DV$7,Tbl.Kosten[[#This Row],[Totaal kosten]],"")</f>
        <v/>
      </c>
      <c r="DW31" s="122" t="str">
        <f>IF(Tbl.Kosten[[#This Row],[Anr.]]=DW$7,Tbl.Kosten[[#This Row],[Totaal kosten]],"")</f>
        <v/>
      </c>
      <c r="DX31" s="122" t="str">
        <f>IF(Tbl.Kosten[[#This Row],[Anr.]]=DX$7,Tbl.Kosten[[#This Row],[Totaal kosten]],"")</f>
        <v/>
      </c>
      <c r="DY31" s="122" t="str">
        <f>IF(Tbl.Kosten[[#This Row],[Anr.]]=DY$7,Tbl.Kosten[[#This Row],[Totaal kosten]],"")</f>
        <v/>
      </c>
      <c r="DZ31" s="122" t="str">
        <f>IF(Tbl.Kosten[[#This Row],[Anr.]]=DZ$7,Tbl.Kosten[[#This Row],[Totaal kosten]],"")</f>
        <v/>
      </c>
      <c r="EA31" s="122" t="str">
        <f>IF(Tbl.Kosten[[#This Row],[Anr.]]=EA$7,Tbl.Kosten[[#This Row],[Totaal kosten]],"")</f>
        <v/>
      </c>
      <c r="EB31" s="122" t="str">
        <f>IF(Tbl.Kosten[[#This Row],[Anr.]]=EB$7,Tbl.Kosten[[#This Row],[Totaal kosten]],"")</f>
        <v/>
      </c>
      <c r="EC31" s="122" t="str">
        <f>IF(Tbl.Kosten[[#This Row],[Anr.]]=EC$7,Tbl.Kosten[[#This Row],[Totaal kosten]],"")</f>
        <v/>
      </c>
      <c r="ED31" s="122" t="str">
        <f>IF(Tbl.Kosten[[#This Row],[Anr.]]=ED$7,Tbl.Kosten[[#This Row],[Totaal kosten]],"")</f>
        <v/>
      </c>
      <c r="EE31" s="122" t="str">
        <f>IF(Tbl.Kosten[[#This Row],[Anr.]]=EE$7,Tbl.Kosten[[#This Row],[Totaal kosten]],"")</f>
        <v/>
      </c>
      <c r="EF31" s="122" t="str">
        <f>IF(Tbl.Kosten[[#This Row],[Anr.]]=EF$7,Tbl.Kosten[[#This Row],[Totaal kosten]],"")</f>
        <v/>
      </c>
      <c r="EG31" s="122" t="str">
        <f>IF(Tbl.Kosten[[#This Row],[Anr.]]=EG$7,Tbl.Kosten[[#This Row],[Totaal kosten]],"")</f>
        <v/>
      </c>
      <c r="EH31" s="122" t="str">
        <f>IF(Tbl.Kosten[[#This Row],[Anr.]]=EH$7,Tbl.Kosten[[#This Row],[Totaal kosten]],"")</f>
        <v/>
      </c>
      <c r="EI31" s="122" t="str">
        <f>IF(Tbl.Kosten[[#This Row],[Anr.]]=EI$7,Tbl.Kosten[[#This Row],[Totaal kosten]],"")</f>
        <v/>
      </c>
      <c r="EJ31" s="122" t="str">
        <f>IF(Tbl.Kosten[[#This Row],[Anr.]]=EJ$7,Tbl.Kosten[[#This Row],[Totaal kosten]],"")</f>
        <v/>
      </c>
      <c r="EK31" s="122" t="str">
        <f>IF(Tbl.Kosten[[#This Row],[Anr.]]=EK$7,Tbl.Kosten[[#This Row],[Totaal kosten]],"")</f>
        <v/>
      </c>
      <c r="EL31" s="122" t="str">
        <f>IF(Tbl.Kosten[[#This Row],[Anr.]]=EL$7,Tbl.Kosten[[#This Row],[Totaal kosten]],"")</f>
        <v/>
      </c>
      <c r="EM31" s="122" t="str">
        <f>IF(Tbl.Kosten[[#This Row],[Anr.]]=EM$7,Tbl.Kosten[[#This Row],[Totaal kosten]],"")</f>
        <v/>
      </c>
      <c r="EN31" s="122" t="str">
        <f>IF(Tbl.Kosten[[#This Row],[Anr.]]=EN$7,Tbl.Kosten[[#This Row],[Totaal kosten]],"")</f>
        <v/>
      </c>
      <c r="EO31" s="122" t="str">
        <f>IF(Tbl.Kosten[[#This Row],[Anr.]]=EO$7,Tbl.Kosten[[#This Row],[Totaal kosten]],"")</f>
        <v/>
      </c>
      <c r="EP31" s="122" t="str">
        <f>IF(Tbl.Kosten[[#This Row],[Anr.]]=EP$7,Tbl.Kosten[[#This Row],[Totaal kosten]],"")</f>
        <v/>
      </c>
      <c r="EQ31" s="122" t="str">
        <f>IF(Tbl.Kosten[[#This Row],[Anr.]]=EQ$7,Tbl.Kosten[[#This Row],[Totaal kosten]],"")</f>
        <v/>
      </c>
    </row>
    <row r="32" spans="2:147" x14ac:dyDescent="0.35">
      <c r="B32" s="99"/>
      <c r="C32" s="68"/>
      <c r="D32" s="119"/>
      <c r="E32" s="100"/>
      <c r="F32" s="13">
        <f>_xlfn.XLOOKUP(Tbl.Kosten[[#This Row],[Medewerker e/o 
functie]],Tbl.Uurtarief[Medewerker en/of functie],Tbl.Uurtarief[Uurtarief],"",,)</f>
        <v>0</v>
      </c>
      <c r="G32" s="118">
        <f>PRODUCT(Tbl.Kosten[[#This Row],[Uren]],Tbl.Kosten[[#This Row],[Uurtarief]])</f>
        <v>0</v>
      </c>
      <c r="H32" s="100"/>
      <c r="I32" s="98"/>
      <c r="J32" s="97">
        <f>Tbl.Kosten[[#This Row],[Aantal]]*Tbl.Kosten[[#This Row],[Tarief]]</f>
        <v>0</v>
      </c>
      <c r="K32" s="118">
        <f>Tbl.Kosten[[#This Row],[Subtotaal andere kosten]]+Tbl.Kosten[[#This Row],[Subtotaal arbeidskosten]]</f>
        <v>0</v>
      </c>
      <c r="L32" s="190">
        <f>IF(Tbl.Kosten[[#This Row],[Subtotaal andere kosten]]&lt;&gt;0,"Andere kosten",(_xlfn.XLOOKUP(Tbl.Kosten[[#This Row],[Medewerker e/o 
functie]],Tbl.Uurtarief[Medewerker en/of functie],Tbl.Uurtarief[Kostensoort],"",,)))</f>
        <v>0</v>
      </c>
      <c r="M32" s="190" t="str">
        <f>IF(AND(Tbl.Kosten[[#This Row],[Subtotaal arbeidskosten]]&lt;&gt;0,Tbl.Kosten[[#This Row],[Subtotaal andere kosten]]&lt;&gt;0),"Begroot Arbeidskosten en Overige kosten op verschillende regels!","")</f>
        <v/>
      </c>
      <c r="N32" s="3" t="str">
        <f>_xlfn.XLOOKUP(Tbl.Kosten[[#This Row],[Activiteitencode]],Tbl.Activiteiten[Activiteitcode],Tbl.Activiteiten[Werkpakketcode],"",,)</f>
        <v/>
      </c>
      <c r="O32" s="9" t="str">
        <f>_xlfn.XLOOKUP(Tbl.Kosten[[#This Row],[Werkpakketcode]],Tbl.Werkpakketten[Werkpakketcode],Tbl.Werkpakketten[WPnr.],"",,)</f>
        <v/>
      </c>
      <c r="P32" s="9" t="str">
        <f>IF(Tbl.Kosten[[#This Row],[WPnr.]]=P$7,Tbl.Kosten[[#This Row],[Totaal kosten]],"")</f>
        <v/>
      </c>
      <c r="Q32" s="9" t="str">
        <f>IF(Tbl.Kosten[[#This Row],[WPnr.]]=Q$7,Tbl.Kosten[[#This Row],[Totaal kosten]],"")</f>
        <v/>
      </c>
      <c r="R32" s="9" t="str">
        <f>IF(Tbl.Kosten[[#This Row],[WPnr.]]=R$7,Tbl.Kosten[[#This Row],[Totaal kosten]],"")</f>
        <v/>
      </c>
      <c r="S32" s="9" t="str">
        <f>IF(Tbl.Kosten[[#This Row],[WPnr.]]=S$7,Tbl.Kosten[[#This Row],[Totaal kosten]],"")</f>
        <v/>
      </c>
      <c r="T32" s="9" t="str">
        <f>IF(Tbl.Kosten[[#This Row],[WPnr.]]=T$7,Tbl.Kosten[[#This Row],[Totaal kosten]],"")</f>
        <v/>
      </c>
      <c r="U32" s="9" t="str">
        <f>IF(Tbl.Kosten[[#This Row],[WPnr.]]=U$7,Tbl.Kosten[[#This Row],[Totaal kosten]],"")</f>
        <v/>
      </c>
      <c r="V32" s="9" t="str">
        <f>IF(Tbl.Kosten[[#This Row],[WPnr.]]=V$7,Tbl.Kosten[[#This Row],[Totaal kosten]],"")</f>
        <v/>
      </c>
      <c r="W32" s="9" t="str">
        <f>IF(Tbl.Kosten[[#This Row],[WPnr.]]=W$7,Tbl.Kosten[[#This Row],[Totaal kosten]],"")</f>
        <v/>
      </c>
      <c r="X32" s="9" t="str">
        <f>IF(Tbl.Kosten[[#This Row],[WPnr.]]=X$7,Tbl.Kosten[[#This Row],[Totaal kosten]],"")</f>
        <v/>
      </c>
      <c r="Y32" s="9" t="str">
        <f>IF(Tbl.Kosten[[#This Row],[WPnr.]]=Y$7,Tbl.Kosten[[#This Row],[Totaal kosten]],"")</f>
        <v/>
      </c>
      <c r="Z32" s="15" t="str">
        <f>IFERROR(VLOOKUP(Tbl.Kosten[[#This Row],[Kostensoort]],Tbl.Kostensoorten[],2,FALSE),"")</f>
        <v/>
      </c>
      <c r="AA32" s="15" t="str">
        <f>IF(Tbl.Kosten[[#This Row],[KSnr.]]=AA$7,Tbl.Kosten[[#This Row],[Totaal kosten]],"")</f>
        <v/>
      </c>
      <c r="AB32" s="15" t="str">
        <f>IF(Tbl.Kosten[[#This Row],[KSnr.]]=AB$7,Tbl.Kosten[[#This Row],[Totaal kosten]],"")</f>
        <v/>
      </c>
      <c r="AC32" s="15" t="str">
        <f>IF(Tbl.Kosten[[#This Row],[KSnr.]]=AC$7,Tbl.Kosten[[#This Row],[Totaal kosten]],"")</f>
        <v/>
      </c>
      <c r="AD32" s="15" t="str">
        <f>IF(Tbl.Kosten[[#This Row],[KSnr.]]=AD$7,Tbl.Kosten[[#This Row],[Totaal kosten]],"")</f>
        <v/>
      </c>
      <c r="AE32" s="15" t="str">
        <f>IF(Tbl.Kosten[[#This Row],[KSnr.]]=AE$7,Tbl.Kosten[[#This Row],[Totaal kosten]],"")</f>
        <v/>
      </c>
      <c r="AF32" s="15" t="str">
        <f>IF(Tbl.Kosten[[#This Row],[KSnr.]]=AF$7,Tbl.Kosten[[#This Row],[Totaal kosten]],"")</f>
        <v/>
      </c>
      <c r="AG32" s="15" t="str">
        <f>IF(Tbl.Kosten[[#This Row],[KSnr.]]=AG$7,Tbl.Kosten[[#This Row],[Totaal kosten]],"")</f>
        <v/>
      </c>
      <c r="AH32" s="15" t="str">
        <f>IF(Tbl.Kosten[[#This Row],[KSnr.]]=AH$7,Tbl.Kosten[[#This Row],[Totaal kosten]],"")</f>
        <v/>
      </c>
      <c r="AI32" s="15" t="str">
        <f>IF(Tbl.Kosten[[#This Row],[KSnr.]]=AI$7,Tbl.Kosten[[#This Row],[Totaal kosten]],"")</f>
        <v/>
      </c>
      <c r="AJ32" s="15" t="str">
        <f>IF(Tbl.Kosten[[#This Row],[KSnr.]]=AJ$7,Tbl.Kosten[[#This Row],[Totaal kosten]],"")</f>
        <v/>
      </c>
      <c r="AK32" s="15" t="str">
        <f>IF(Tbl.Kosten[[#This Row],[KSnr.]]=AK$7,Tbl.Kosten[[#This Row],[Totaal kosten]],"")</f>
        <v/>
      </c>
      <c r="AL32" s="15" t="str">
        <f>IF(Tbl.Kosten[[#This Row],[KSnr.]]=AL$7,Tbl.Kosten[[#This Row],[Totaal kosten]],"")</f>
        <v/>
      </c>
      <c r="AM32" s="15" t="str">
        <f>IF(Tbl.Kosten[[#This Row],[KSnr.]]=AM$7,Tbl.Kosten[[#This Row],[Totaal kosten]],"")</f>
        <v/>
      </c>
      <c r="AN32" s="15" t="str">
        <f>IF(Tbl.Kosten[[#This Row],[KSnr.]]=AN$7,Tbl.Kosten[[#This Row],[Totaal kosten]],"")</f>
        <v/>
      </c>
      <c r="AO32" s="15" t="str">
        <f>IF(Tbl.Kosten[[#This Row],[KSnr.]]=AO$7,Tbl.Kosten[[#This Row],[Totaal kosten]],"")</f>
        <v/>
      </c>
      <c r="AP32" s="15" t="str">
        <f>IF(Tbl.Kosten[[#This Row],[KSnr.]]=AP$7,Tbl.Kosten[[#This Row],[Totaal kosten]],"")</f>
        <v/>
      </c>
      <c r="AQ32" s="15" t="str">
        <f>IF(Tbl.Kosten[[#This Row],[KSnr.]]=AQ$7,Tbl.Kosten[[#This Row],[Totaal kosten]],"")</f>
        <v/>
      </c>
      <c r="AR32" s="15" t="str">
        <f>IF(Tbl.Kosten[[#This Row],[KSnr.]]=AR$7,Tbl.Kosten[[#This Row],[Totaal kosten]],"")</f>
        <v/>
      </c>
      <c r="AS32" s="15" t="str">
        <f>IF(Tbl.Kosten[[#This Row],[KSnr.]]=AS$7,Tbl.Kosten[[#This Row],[Totaal kosten]],"")</f>
        <v/>
      </c>
      <c r="AT32" s="15" t="str">
        <f>IF(Tbl.Kosten[[#This Row],[KSnr.]]=AT$7,Tbl.Kosten[[#This Row],[Totaal kosten]],"")</f>
        <v/>
      </c>
      <c r="AU32" s="122" t="str">
        <f>_xlfn.XLOOKUP(Tbl.Kosten[[#This Row],[Activiteitencode]],Tbl.Activiteiten[Activiteitcode],Tbl.Activiteiten[Anr.],"",,)</f>
        <v/>
      </c>
      <c r="AV32" s="122" t="str">
        <f>IF(Tbl.Kosten[[#This Row],[Anr.]]=AV$7,Tbl.Kosten[[#This Row],[Totaal kosten]],"")</f>
        <v/>
      </c>
      <c r="AW32" s="122" t="str">
        <f>IF(Tbl.Kosten[[#This Row],[Anr.]]=AW$7,Tbl.Kosten[[#This Row],[Totaal kosten]],"")</f>
        <v/>
      </c>
      <c r="AX32" s="122" t="str">
        <f>IF(Tbl.Kosten[[#This Row],[Anr.]]=AX$7,Tbl.Kosten[[#This Row],[Totaal kosten]],"")</f>
        <v/>
      </c>
      <c r="AY32" s="122" t="str">
        <f>IF(Tbl.Kosten[[#This Row],[Anr.]]=AY$7,Tbl.Kosten[[#This Row],[Totaal kosten]],"")</f>
        <v/>
      </c>
      <c r="AZ32" s="122" t="str">
        <f>IF(Tbl.Kosten[[#This Row],[Anr.]]=AZ$7,Tbl.Kosten[[#This Row],[Totaal kosten]],"")</f>
        <v/>
      </c>
      <c r="BA32" s="122" t="str">
        <f>IF(Tbl.Kosten[[#This Row],[Anr.]]=BA$7,Tbl.Kosten[[#This Row],[Totaal kosten]],"")</f>
        <v/>
      </c>
      <c r="BB32" s="122" t="str">
        <f>IF(Tbl.Kosten[[#This Row],[Anr.]]=BB$7,Tbl.Kosten[[#This Row],[Totaal kosten]],"")</f>
        <v/>
      </c>
      <c r="BC32" s="122" t="str">
        <f>IF(Tbl.Kosten[[#This Row],[Anr.]]=BC$7,Tbl.Kosten[[#This Row],[Totaal kosten]],"")</f>
        <v/>
      </c>
      <c r="BD32" s="122" t="str">
        <f>IF(Tbl.Kosten[[#This Row],[Anr.]]=BD$7,Tbl.Kosten[[#This Row],[Totaal kosten]],"")</f>
        <v/>
      </c>
      <c r="BE32" s="122" t="str">
        <f>IF(Tbl.Kosten[[#This Row],[Anr.]]=BE$7,Tbl.Kosten[[#This Row],[Totaal kosten]],"")</f>
        <v/>
      </c>
      <c r="BF32" s="122" t="str">
        <f>IF(Tbl.Kosten[[#This Row],[Anr.]]=BF$7,Tbl.Kosten[[#This Row],[Totaal kosten]],"")</f>
        <v/>
      </c>
      <c r="BG32" s="122" t="str">
        <f>IF(Tbl.Kosten[[#This Row],[Anr.]]=BG$7,Tbl.Kosten[[#This Row],[Totaal kosten]],"")</f>
        <v/>
      </c>
      <c r="BH32" s="122" t="str">
        <f>IF(Tbl.Kosten[[#This Row],[Anr.]]=BH$7,Tbl.Kosten[[#This Row],[Totaal kosten]],"")</f>
        <v/>
      </c>
      <c r="BI32" s="122" t="str">
        <f>IF(Tbl.Kosten[[#This Row],[Anr.]]=BI$7,Tbl.Kosten[[#This Row],[Totaal kosten]],"")</f>
        <v/>
      </c>
      <c r="BJ32" s="122" t="str">
        <f>IF(Tbl.Kosten[[#This Row],[Anr.]]=BJ$7,Tbl.Kosten[[#This Row],[Totaal kosten]],"")</f>
        <v/>
      </c>
      <c r="BK32" s="122" t="str">
        <f>IF(Tbl.Kosten[[#This Row],[Anr.]]=BK$7,Tbl.Kosten[[#This Row],[Totaal kosten]],"")</f>
        <v/>
      </c>
      <c r="BL32" s="122" t="str">
        <f>IF(Tbl.Kosten[[#This Row],[Anr.]]=BL$7,Tbl.Kosten[[#This Row],[Totaal kosten]],"")</f>
        <v/>
      </c>
      <c r="BM32" s="122" t="str">
        <f>IF(Tbl.Kosten[[#This Row],[Anr.]]=BM$7,Tbl.Kosten[[#This Row],[Totaal kosten]],"")</f>
        <v/>
      </c>
      <c r="BN32" s="122" t="str">
        <f>IF(Tbl.Kosten[[#This Row],[Anr.]]=BN$7,Tbl.Kosten[[#This Row],[Totaal kosten]],"")</f>
        <v/>
      </c>
      <c r="BO32" s="122" t="str">
        <f>IF(Tbl.Kosten[[#This Row],[Anr.]]=BO$7,Tbl.Kosten[[#This Row],[Totaal kosten]],"")</f>
        <v/>
      </c>
      <c r="BP32" s="122" t="str">
        <f>IF(Tbl.Kosten[[#This Row],[Anr.]]=BP$7,Tbl.Kosten[[#This Row],[Totaal kosten]],"")</f>
        <v/>
      </c>
      <c r="BQ32" s="122" t="str">
        <f>IF(Tbl.Kosten[[#This Row],[Anr.]]=BQ$7,Tbl.Kosten[[#This Row],[Totaal kosten]],"")</f>
        <v/>
      </c>
      <c r="BR32" s="122" t="str">
        <f>IF(Tbl.Kosten[[#This Row],[Anr.]]=BR$7,Tbl.Kosten[[#This Row],[Totaal kosten]],"")</f>
        <v/>
      </c>
      <c r="BS32" s="122" t="str">
        <f>IF(Tbl.Kosten[[#This Row],[Anr.]]=BS$7,Tbl.Kosten[[#This Row],[Totaal kosten]],"")</f>
        <v/>
      </c>
      <c r="BT32" s="122" t="str">
        <f>IF(Tbl.Kosten[[#This Row],[Anr.]]=BT$7,Tbl.Kosten[[#This Row],[Totaal kosten]],"")</f>
        <v/>
      </c>
      <c r="BU32" s="122" t="str">
        <f>IF(Tbl.Kosten[[#This Row],[Anr.]]=BU$7,Tbl.Kosten[[#This Row],[Totaal kosten]],"")</f>
        <v/>
      </c>
      <c r="BV32" s="122" t="str">
        <f>IF(Tbl.Kosten[[#This Row],[Anr.]]=BV$7,Tbl.Kosten[[#This Row],[Totaal kosten]],"")</f>
        <v/>
      </c>
      <c r="BW32" s="122" t="str">
        <f>IF(Tbl.Kosten[[#This Row],[Anr.]]=BW$7,Tbl.Kosten[[#This Row],[Totaal kosten]],"")</f>
        <v/>
      </c>
      <c r="BX32" s="122" t="str">
        <f>IF(Tbl.Kosten[[#This Row],[Anr.]]=BX$7,Tbl.Kosten[[#This Row],[Totaal kosten]],"")</f>
        <v/>
      </c>
      <c r="BY32" s="122" t="str">
        <f>IF(Tbl.Kosten[[#This Row],[Anr.]]=BY$7,Tbl.Kosten[[#This Row],[Totaal kosten]],"")</f>
        <v/>
      </c>
      <c r="BZ32" s="122" t="str">
        <f>IF(Tbl.Kosten[[#This Row],[Anr.]]=BZ$7,Tbl.Kosten[[#This Row],[Totaal kosten]],"")</f>
        <v/>
      </c>
      <c r="CA32" s="122" t="str">
        <f>IF(Tbl.Kosten[[#This Row],[Anr.]]=CA$7,Tbl.Kosten[[#This Row],[Totaal kosten]],"")</f>
        <v/>
      </c>
      <c r="CB32" s="122" t="str">
        <f>IF(Tbl.Kosten[[#This Row],[Anr.]]=CB$7,Tbl.Kosten[[#This Row],[Totaal kosten]],"")</f>
        <v/>
      </c>
      <c r="CC32" s="122" t="str">
        <f>IF(Tbl.Kosten[[#This Row],[Anr.]]=CC$7,Tbl.Kosten[[#This Row],[Totaal kosten]],"")</f>
        <v/>
      </c>
      <c r="CD32" s="122" t="str">
        <f>IF(Tbl.Kosten[[#This Row],[Anr.]]=CD$7,Tbl.Kosten[[#This Row],[Totaal kosten]],"")</f>
        <v/>
      </c>
      <c r="CE32" s="122" t="str">
        <f>IF(Tbl.Kosten[[#This Row],[Anr.]]=CE$7,Tbl.Kosten[[#This Row],[Totaal kosten]],"")</f>
        <v/>
      </c>
      <c r="CF32" s="122" t="str">
        <f>IF(Tbl.Kosten[[#This Row],[Anr.]]=CF$7,Tbl.Kosten[[#This Row],[Totaal kosten]],"")</f>
        <v/>
      </c>
      <c r="CG32" s="122" t="str">
        <f>IF(Tbl.Kosten[[#This Row],[Anr.]]=CG$7,Tbl.Kosten[[#This Row],[Totaal kosten]],"")</f>
        <v/>
      </c>
      <c r="CH32" s="122" t="str">
        <f>IF(Tbl.Kosten[[#This Row],[Anr.]]=CH$7,Tbl.Kosten[[#This Row],[Totaal kosten]],"")</f>
        <v/>
      </c>
      <c r="CI32" s="122" t="str">
        <f>IF(Tbl.Kosten[[#This Row],[Anr.]]=CI$7,Tbl.Kosten[[#This Row],[Totaal kosten]],"")</f>
        <v/>
      </c>
      <c r="CJ32" s="122" t="str">
        <f>IF(Tbl.Kosten[[#This Row],[Anr.]]=CJ$7,Tbl.Kosten[[#This Row],[Totaal kosten]],"")</f>
        <v/>
      </c>
      <c r="CK32" s="122" t="str">
        <f>IF(Tbl.Kosten[[#This Row],[Anr.]]=CK$7,Tbl.Kosten[[#This Row],[Totaal kosten]],"")</f>
        <v/>
      </c>
      <c r="CL32" s="122" t="str">
        <f>IF(Tbl.Kosten[[#This Row],[Anr.]]=CL$7,Tbl.Kosten[[#This Row],[Totaal kosten]],"")</f>
        <v/>
      </c>
      <c r="CM32" s="122" t="str">
        <f>IF(Tbl.Kosten[[#This Row],[Anr.]]=CM$7,Tbl.Kosten[[#This Row],[Totaal kosten]],"")</f>
        <v/>
      </c>
      <c r="CN32" s="122" t="str">
        <f>IF(Tbl.Kosten[[#This Row],[Anr.]]=CN$7,Tbl.Kosten[[#This Row],[Totaal kosten]],"")</f>
        <v/>
      </c>
      <c r="CO32" s="122" t="str">
        <f>IF(Tbl.Kosten[[#This Row],[Anr.]]=CO$7,Tbl.Kosten[[#This Row],[Totaal kosten]],"")</f>
        <v/>
      </c>
      <c r="CP32" s="122" t="str">
        <f>IF(Tbl.Kosten[[#This Row],[Anr.]]=CP$7,Tbl.Kosten[[#This Row],[Totaal kosten]],"")</f>
        <v/>
      </c>
      <c r="CQ32" s="122" t="str">
        <f>IF(Tbl.Kosten[[#This Row],[Anr.]]=CQ$7,Tbl.Kosten[[#This Row],[Totaal kosten]],"")</f>
        <v/>
      </c>
      <c r="CR32" s="122" t="str">
        <f>IF(Tbl.Kosten[[#This Row],[Anr.]]=CR$7,Tbl.Kosten[[#This Row],[Totaal kosten]],"")</f>
        <v/>
      </c>
      <c r="CS32" s="122" t="str">
        <f>IF(Tbl.Kosten[[#This Row],[Anr.]]=CS$7,Tbl.Kosten[[#This Row],[Totaal kosten]],"")</f>
        <v/>
      </c>
      <c r="CT32" s="122" t="str">
        <f>IF(Tbl.Kosten[[#This Row],[Anr.]]=CT$7,Tbl.Kosten[[#This Row],[Totaal kosten]],"")</f>
        <v/>
      </c>
      <c r="CU32" s="122" t="str">
        <f>IF(Tbl.Kosten[[#This Row],[Anr.]]=CU$7,Tbl.Kosten[[#This Row],[Totaal kosten]],"")</f>
        <v/>
      </c>
      <c r="CV32" s="122" t="str">
        <f>IF(Tbl.Kosten[[#This Row],[Anr.]]=CV$7,Tbl.Kosten[[#This Row],[Totaal kosten]],"")</f>
        <v/>
      </c>
      <c r="CW32" s="122" t="str">
        <f>IF(Tbl.Kosten[[#This Row],[Anr.]]=CW$7,Tbl.Kosten[[#This Row],[Totaal kosten]],"")</f>
        <v/>
      </c>
      <c r="CX32" s="122" t="str">
        <f>IF(Tbl.Kosten[[#This Row],[Anr.]]=CX$7,Tbl.Kosten[[#This Row],[Totaal kosten]],"")</f>
        <v/>
      </c>
      <c r="CY32" s="122" t="str">
        <f>IF(Tbl.Kosten[[#This Row],[Anr.]]=CY$7,Tbl.Kosten[[#This Row],[Totaal kosten]],"")</f>
        <v/>
      </c>
      <c r="CZ32" s="122" t="str">
        <f>IF(Tbl.Kosten[[#This Row],[Anr.]]=CZ$7,Tbl.Kosten[[#This Row],[Totaal kosten]],"")</f>
        <v/>
      </c>
      <c r="DA32" s="122" t="str">
        <f>IF(Tbl.Kosten[[#This Row],[Anr.]]=DA$7,Tbl.Kosten[[#This Row],[Totaal kosten]],"")</f>
        <v/>
      </c>
      <c r="DB32" s="122" t="str">
        <f>IF(Tbl.Kosten[[#This Row],[Anr.]]=DB$7,Tbl.Kosten[[#This Row],[Totaal kosten]],"")</f>
        <v/>
      </c>
      <c r="DC32" s="122" t="str">
        <f>IF(Tbl.Kosten[[#This Row],[Anr.]]=DC$7,Tbl.Kosten[[#This Row],[Totaal kosten]],"")</f>
        <v/>
      </c>
      <c r="DD32" s="122" t="str">
        <f>IF(Tbl.Kosten[[#This Row],[Anr.]]=DD$7,Tbl.Kosten[[#This Row],[Totaal kosten]],"")</f>
        <v/>
      </c>
      <c r="DE32" s="122" t="str">
        <f>IF(Tbl.Kosten[[#This Row],[Anr.]]=DE$7,Tbl.Kosten[[#This Row],[Totaal kosten]],"")</f>
        <v/>
      </c>
      <c r="DF32" s="122" t="str">
        <f>IF(Tbl.Kosten[[#This Row],[Anr.]]=DF$7,Tbl.Kosten[[#This Row],[Totaal kosten]],"")</f>
        <v/>
      </c>
      <c r="DG32" s="122" t="str">
        <f>IF(Tbl.Kosten[[#This Row],[Anr.]]=DG$7,Tbl.Kosten[[#This Row],[Totaal kosten]],"")</f>
        <v/>
      </c>
      <c r="DH32" s="122" t="str">
        <f>IF(Tbl.Kosten[[#This Row],[Anr.]]=DH$7,Tbl.Kosten[[#This Row],[Totaal kosten]],"")</f>
        <v/>
      </c>
      <c r="DI32" s="122" t="str">
        <f>IF(Tbl.Kosten[[#This Row],[Anr.]]=DI$7,Tbl.Kosten[[#This Row],[Totaal kosten]],"")</f>
        <v/>
      </c>
      <c r="DJ32" s="122" t="str">
        <f>IF(Tbl.Kosten[[#This Row],[Anr.]]=DJ$7,Tbl.Kosten[[#This Row],[Totaal kosten]],"")</f>
        <v/>
      </c>
      <c r="DK32" s="122" t="str">
        <f>IF(Tbl.Kosten[[#This Row],[Anr.]]=DK$7,Tbl.Kosten[[#This Row],[Totaal kosten]],"")</f>
        <v/>
      </c>
      <c r="DL32" s="122" t="str">
        <f>IF(Tbl.Kosten[[#This Row],[Anr.]]=DL$7,Tbl.Kosten[[#This Row],[Totaal kosten]],"")</f>
        <v/>
      </c>
      <c r="DM32" s="122" t="str">
        <f>IF(Tbl.Kosten[[#This Row],[Anr.]]=DM$7,Tbl.Kosten[[#This Row],[Totaal kosten]],"")</f>
        <v/>
      </c>
      <c r="DN32" s="122" t="str">
        <f>IF(Tbl.Kosten[[#This Row],[Anr.]]=DN$7,Tbl.Kosten[[#This Row],[Totaal kosten]],"")</f>
        <v/>
      </c>
      <c r="DO32" s="122" t="str">
        <f>IF(Tbl.Kosten[[#This Row],[Anr.]]=DO$7,Tbl.Kosten[[#This Row],[Totaal kosten]],"")</f>
        <v/>
      </c>
      <c r="DP32" s="122" t="str">
        <f>IF(Tbl.Kosten[[#This Row],[Anr.]]=DP$7,Tbl.Kosten[[#This Row],[Totaal kosten]],"")</f>
        <v/>
      </c>
      <c r="DQ32" s="122" t="str">
        <f>IF(Tbl.Kosten[[#This Row],[Anr.]]=DQ$7,Tbl.Kosten[[#This Row],[Totaal kosten]],"")</f>
        <v/>
      </c>
      <c r="DR32" s="122" t="str">
        <f>IF(Tbl.Kosten[[#This Row],[Anr.]]=DR$7,Tbl.Kosten[[#This Row],[Totaal kosten]],"")</f>
        <v/>
      </c>
      <c r="DS32" s="122" t="str">
        <f>IF(Tbl.Kosten[[#This Row],[Anr.]]=DS$7,Tbl.Kosten[[#This Row],[Totaal kosten]],"")</f>
        <v/>
      </c>
      <c r="DT32" s="122" t="str">
        <f>IF(Tbl.Kosten[[#This Row],[Anr.]]=DT$7,Tbl.Kosten[[#This Row],[Totaal kosten]],"")</f>
        <v/>
      </c>
      <c r="DU32" s="122" t="str">
        <f>IF(Tbl.Kosten[[#This Row],[Anr.]]=DU$7,Tbl.Kosten[[#This Row],[Totaal kosten]],"")</f>
        <v/>
      </c>
      <c r="DV32" s="122" t="str">
        <f>IF(Tbl.Kosten[[#This Row],[Anr.]]=DV$7,Tbl.Kosten[[#This Row],[Totaal kosten]],"")</f>
        <v/>
      </c>
      <c r="DW32" s="122" t="str">
        <f>IF(Tbl.Kosten[[#This Row],[Anr.]]=DW$7,Tbl.Kosten[[#This Row],[Totaal kosten]],"")</f>
        <v/>
      </c>
      <c r="DX32" s="122" t="str">
        <f>IF(Tbl.Kosten[[#This Row],[Anr.]]=DX$7,Tbl.Kosten[[#This Row],[Totaal kosten]],"")</f>
        <v/>
      </c>
      <c r="DY32" s="122" t="str">
        <f>IF(Tbl.Kosten[[#This Row],[Anr.]]=DY$7,Tbl.Kosten[[#This Row],[Totaal kosten]],"")</f>
        <v/>
      </c>
      <c r="DZ32" s="122" t="str">
        <f>IF(Tbl.Kosten[[#This Row],[Anr.]]=DZ$7,Tbl.Kosten[[#This Row],[Totaal kosten]],"")</f>
        <v/>
      </c>
      <c r="EA32" s="122" t="str">
        <f>IF(Tbl.Kosten[[#This Row],[Anr.]]=EA$7,Tbl.Kosten[[#This Row],[Totaal kosten]],"")</f>
        <v/>
      </c>
      <c r="EB32" s="122" t="str">
        <f>IF(Tbl.Kosten[[#This Row],[Anr.]]=EB$7,Tbl.Kosten[[#This Row],[Totaal kosten]],"")</f>
        <v/>
      </c>
      <c r="EC32" s="122" t="str">
        <f>IF(Tbl.Kosten[[#This Row],[Anr.]]=EC$7,Tbl.Kosten[[#This Row],[Totaal kosten]],"")</f>
        <v/>
      </c>
      <c r="ED32" s="122" t="str">
        <f>IF(Tbl.Kosten[[#This Row],[Anr.]]=ED$7,Tbl.Kosten[[#This Row],[Totaal kosten]],"")</f>
        <v/>
      </c>
      <c r="EE32" s="122" t="str">
        <f>IF(Tbl.Kosten[[#This Row],[Anr.]]=EE$7,Tbl.Kosten[[#This Row],[Totaal kosten]],"")</f>
        <v/>
      </c>
      <c r="EF32" s="122" t="str">
        <f>IF(Tbl.Kosten[[#This Row],[Anr.]]=EF$7,Tbl.Kosten[[#This Row],[Totaal kosten]],"")</f>
        <v/>
      </c>
      <c r="EG32" s="122" t="str">
        <f>IF(Tbl.Kosten[[#This Row],[Anr.]]=EG$7,Tbl.Kosten[[#This Row],[Totaal kosten]],"")</f>
        <v/>
      </c>
      <c r="EH32" s="122" t="str">
        <f>IF(Tbl.Kosten[[#This Row],[Anr.]]=EH$7,Tbl.Kosten[[#This Row],[Totaal kosten]],"")</f>
        <v/>
      </c>
      <c r="EI32" s="122" t="str">
        <f>IF(Tbl.Kosten[[#This Row],[Anr.]]=EI$7,Tbl.Kosten[[#This Row],[Totaal kosten]],"")</f>
        <v/>
      </c>
      <c r="EJ32" s="122" t="str">
        <f>IF(Tbl.Kosten[[#This Row],[Anr.]]=EJ$7,Tbl.Kosten[[#This Row],[Totaal kosten]],"")</f>
        <v/>
      </c>
      <c r="EK32" s="122" t="str">
        <f>IF(Tbl.Kosten[[#This Row],[Anr.]]=EK$7,Tbl.Kosten[[#This Row],[Totaal kosten]],"")</f>
        <v/>
      </c>
      <c r="EL32" s="122" t="str">
        <f>IF(Tbl.Kosten[[#This Row],[Anr.]]=EL$7,Tbl.Kosten[[#This Row],[Totaal kosten]],"")</f>
        <v/>
      </c>
      <c r="EM32" s="122" t="str">
        <f>IF(Tbl.Kosten[[#This Row],[Anr.]]=EM$7,Tbl.Kosten[[#This Row],[Totaal kosten]],"")</f>
        <v/>
      </c>
      <c r="EN32" s="122" t="str">
        <f>IF(Tbl.Kosten[[#This Row],[Anr.]]=EN$7,Tbl.Kosten[[#This Row],[Totaal kosten]],"")</f>
        <v/>
      </c>
      <c r="EO32" s="122" t="str">
        <f>IF(Tbl.Kosten[[#This Row],[Anr.]]=EO$7,Tbl.Kosten[[#This Row],[Totaal kosten]],"")</f>
        <v/>
      </c>
      <c r="EP32" s="122" t="str">
        <f>IF(Tbl.Kosten[[#This Row],[Anr.]]=EP$7,Tbl.Kosten[[#This Row],[Totaal kosten]],"")</f>
        <v/>
      </c>
      <c r="EQ32" s="122" t="str">
        <f>IF(Tbl.Kosten[[#This Row],[Anr.]]=EQ$7,Tbl.Kosten[[#This Row],[Totaal kosten]],"")</f>
        <v/>
      </c>
    </row>
    <row r="33" spans="2:147" x14ac:dyDescent="0.35">
      <c r="B33" s="99"/>
      <c r="C33" s="68"/>
      <c r="D33" s="119"/>
      <c r="E33" s="100"/>
      <c r="F33" s="13">
        <f>_xlfn.XLOOKUP(Tbl.Kosten[[#This Row],[Medewerker e/o 
functie]],Tbl.Uurtarief[Medewerker en/of functie],Tbl.Uurtarief[Uurtarief],"",,)</f>
        <v>0</v>
      </c>
      <c r="G33" s="118">
        <f>PRODUCT(Tbl.Kosten[[#This Row],[Uren]],Tbl.Kosten[[#This Row],[Uurtarief]])</f>
        <v>0</v>
      </c>
      <c r="H33" s="100"/>
      <c r="I33" s="98"/>
      <c r="J33" s="97">
        <f>Tbl.Kosten[[#This Row],[Aantal]]*Tbl.Kosten[[#This Row],[Tarief]]</f>
        <v>0</v>
      </c>
      <c r="K33" s="118">
        <f>Tbl.Kosten[[#This Row],[Subtotaal andere kosten]]+Tbl.Kosten[[#This Row],[Subtotaal arbeidskosten]]</f>
        <v>0</v>
      </c>
      <c r="L33" s="190">
        <f>IF(Tbl.Kosten[[#This Row],[Subtotaal andere kosten]]&lt;&gt;0,"Andere kosten",(_xlfn.XLOOKUP(Tbl.Kosten[[#This Row],[Medewerker e/o 
functie]],Tbl.Uurtarief[Medewerker en/of functie],Tbl.Uurtarief[Kostensoort],"",,)))</f>
        <v>0</v>
      </c>
      <c r="M33" s="190" t="str">
        <f>IF(AND(Tbl.Kosten[[#This Row],[Subtotaal arbeidskosten]]&lt;&gt;0,Tbl.Kosten[[#This Row],[Subtotaal andere kosten]]&lt;&gt;0),"Begroot Arbeidskosten en Overige kosten op verschillende regels!","")</f>
        <v/>
      </c>
      <c r="N33" s="3" t="str">
        <f>_xlfn.XLOOKUP(Tbl.Kosten[[#This Row],[Activiteitencode]],Tbl.Activiteiten[Activiteitcode],Tbl.Activiteiten[Werkpakketcode],"",,)</f>
        <v/>
      </c>
      <c r="O33" s="9" t="str">
        <f>_xlfn.XLOOKUP(Tbl.Kosten[[#This Row],[Werkpakketcode]],Tbl.Werkpakketten[Werkpakketcode],Tbl.Werkpakketten[WPnr.],"",,)</f>
        <v/>
      </c>
      <c r="P33" s="9" t="str">
        <f>IF(Tbl.Kosten[[#This Row],[WPnr.]]=P$7,Tbl.Kosten[[#This Row],[Totaal kosten]],"")</f>
        <v/>
      </c>
      <c r="Q33" s="9" t="str">
        <f>IF(Tbl.Kosten[[#This Row],[WPnr.]]=Q$7,Tbl.Kosten[[#This Row],[Totaal kosten]],"")</f>
        <v/>
      </c>
      <c r="R33" s="9" t="str">
        <f>IF(Tbl.Kosten[[#This Row],[WPnr.]]=R$7,Tbl.Kosten[[#This Row],[Totaal kosten]],"")</f>
        <v/>
      </c>
      <c r="S33" s="9" t="str">
        <f>IF(Tbl.Kosten[[#This Row],[WPnr.]]=S$7,Tbl.Kosten[[#This Row],[Totaal kosten]],"")</f>
        <v/>
      </c>
      <c r="T33" s="9" t="str">
        <f>IF(Tbl.Kosten[[#This Row],[WPnr.]]=T$7,Tbl.Kosten[[#This Row],[Totaal kosten]],"")</f>
        <v/>
      </c>
      <c r="U33" s="9" t="str">
        <f>IF(Tbl.Kosten[[#This Row],[WPnr.]]=U$7,Tbl.Kosten[[#This Row],[Totaal kosten]],"")</f>
        <v/>
      </c>
      <c r="V33" s="9" t="str">
        <f>IF(Tbl.Kosten[[#This Row],[WPnr.]]=V$7,Tbl.Kosten[[#This Row],[Totaal kosten]],"")</f>
        <v/>
      </c>
      <c r="W33" s="9" t="str">
        <f>IF(Tbl.Kosten[[#This Row],[WPnr.]]=W$7,Tbl.Kosten[[#This Row],[Totaal kosten]],"")</f>
        <v/>
      </c>
      <c r="X33" s="9" t="str">
        <f>IF(Tbl.Kosten[[#This Row],[WPnr.]]=X$7,Tbl.Kosten[[#This Row],[Totaal kosten]],"")</f>
        <v/>
      </c>
      <c r="Y33" s="9" t="str">
        <f>IF(Tbl.Kosten[[#This Row],[WPnr.]]=Y$7,Tbl.Kosten[[#This Row],[Totaal kosten]],"")</f>
        <v/>
      </c>
      <c r="Z33" s="15" t="str">
        <f>IFERROR(VLOOKUP(Tbl.Kosten[[#This Row],[Kostensoort]],Tbl.Kostensoorten[],2,FALSE),"")</f>
        <v/>
      </c>
      <c r="AA33" s="15" t="str">
        <f>IF(Tbl.Kosten[[#This Row],[KSnr.]]=AA$7,Tbl.Kosten[[#This Row],[Totaal kosten]],"")</f>
        <v/>
      </c>
      <c r="AB33" s="15" t="str">
        <f>IF(Tbl.Kosten[[#This Row],[KSnr.]]=AB$7,Tbl.Kosten[[#This Row],[Totaal kosten]],"")</f>
        <v/>
      </c>
      <c r="AC33" s="15" t="str">
        <f>IF(Tbl.Kosten[[#This Row],[KSnr.]]=AC$7,Tbl.Kosten[[#This Row],[Totaal kosten]],"")</f>
        <v/>
      </c>
      <c r="AD33" s="15" t="str">
        <f>IF(Tbl.Kosten[[#This Row],[KSnr.]]=AD$7,Tbl.Kosten[[#This Row],[Totaal kosten]],"")</f>
        <v/>
      </c>
      <c r="AE33" s="15" t="str">
        <f>IF(Tbl.Kosten[[#This Row],[KSnr.]]=AE$7,Tbl.Kosten[[#This Row],[Totaal kosten]],"")</f>
        <v/>
      </c>
      <c r="AF33" s="15" t="str">
        <f>IF(Tbl.Kosten[[#This Row],[KSnr.]]=AF$7,Tbl.Kosten[[#This Row],[Totaal kosten]],"")</f>
        <v/>
      </c>
      <c r="AG33" s="15" t="str">
        <f>IF(Tbl.Kosten[[#This Row],[KSnr.]]=AG$7,Tbl.Kosten[[#This Row],[Totaal kosten]],"")</f>
        <v/>
      </c>
      <c r="AH33" s="15" t="str">
        <f>IF(Tbl.Kosten[[#This Row],[KSnr.]]=AH$7,Tbl.Kosten[[#This Row],[Totaal kosten]],"")</f>
        <v/>
      </c>
      <c r="AI33" s="15" t="str">
        <f>IF(Tbl.Kosten[[#This Row],[KSnr.]]=AI$7,Tbl.Kosten[[#This Row],[Totaal kosten]],"")</f>
        <v/>
      </c>
      <c r="AJ33" s="15" t="str">
        <f>IF(Tbl.Kosten[[#This Row],[KSnr.]]=AJ$7,Tbl.Kosten[[#This Row],[Totaal kosten]],"")</f>
        <v/>
      </c>
      <c r="AK33" s="15" t="str">
        <f>IF(Tbl.Kosten[[#This Row],[KSnr.]]=AK$7,Tbl.Kosten[[#This Row],[Totaal kosten]],"")</f>
        <v/>
      </c>
      <c r="AL33" s="15" t="str">
        <f>IF(Tbl.Kosten[[#This Row],[KSnr.]]=AL$7,Tbl.Kosten[[#This Row],[Totaal kosten]],"")</f>
        <v/>
      </c>
      <c r="AM33" s="15" t="str">
        <f>IF(Tbl.Kosten[[#This Row],[KSnr.]]=AM$7,Tbl.Kosten[[#This Row],[Totaal kosten]],"")</f>
        <v/>
      </c>
      <c r="AN33" s="15" t="str">
        <f>IF(Tbl.Kosten[[#This Row],[KSnr.]]=AN$7,Tbl.Kosten[[#This Row],[Totaal kosten]],"")</f>
        <v/>
      </c>
      <c r="AO33" s="15" t="str">
        <f>IF(Tbl.Kosten[[#This Row],[KSnr.]]=AO$7,Tbl.Kosten[[#This Row],[Totaal kosten]],"")</f>
        <v/>
      </c>
      <c r="AP33" s="15" t="str">
        <f>IF(Tbl.Kosten[[#This Row],[KSnr.]]=AP$7,Tbl.Kosten[[#This Row],[Totaal kosten]],"")</f>
        <v/>
      </c>
      <c r="AQ33" s="15" t="str">
        <f>IF(Tbl.Kosten[[#This Row],[KSnr.]]=AQ$7,Tbl.Kosten[[#This Row],[Totaal kosten]],"")</f>
        <v/>
      </c>
      <c r="AR33" s="15" t="str">
        <f>IF(Tbl.Kosten[[#This Row],[KSnr.]]=AR$7,Tbl.Kosten[[#This Row],[Totaal kosten]],"")</f>
        <v/>
      </c>
      <c r="AS33" s="15" t="str">
        <f>IF(Tbl.Kosten[[#This Row],[KSnr.]]=AS$7,Tbl.Kosten[[#This Row],[Totaal kosten]],"")</f>
        <v/>
      </c>
      <c r="AT33" s="15" t="str">
        <f>IF(Tbl.Kosten[[#This Row],[KSnr.]]=AT$7,Tbl.Kosten[[#This Row],[Totaal kosten]],"")</f>
        <v/>
      </c>
      <c r="AU33" s="122" t="str">
        <f>_xlfn.XLOOKUP(Tbl.Kosten[[#This Row],[Activiteitencode]],Tbl.Activiteiten[Activiteitcode],Tbl.Activiteiten[Anr.],"",,)</f>
        <v/>
      </c>
      <c r="AV33" s="122" t="str">
        <f>IF(Tbl.Kosten[[#This Row],[Anr.]]=AV$7,Tbl.Kosten[[#This Row],[Totaal kosten]],"")</f>
        <v/>
      </c>
      <c r="AW33" s="122" t="str">
        <f>IF(Tbl.Kosten[[#This Row],[Anr.]]=AW$7,Tbl.Kosten[[#This Row],[Totaal kosten]],"")</f>
        <v/>
      </c>
      <c r="AX33" s="122" t="str">
        <f>IF(Tbl.Kosten[[#This Row],[Anr.]]=AX$7,Tbl.Kosten[[#This Row],[Totaal kosten]],"")</f>
        <v/>
      </c>
      <c r="AY33" s="122" t="str">
        <f>IF(Tbl.Kosten[[#This Row],[Anr.]]=AY$7,Tbl.Kosten[[#This Row],[Totaal kosten]],"")</f>
        <v/>
      </c>
      <c r="AZ33" s="122" t="str">
        <f>IF(Tbl.Kosten[[#This Row],[Anr.]]=AZ$7,Tbl.Kosten[[#This Row],[Totaal kosten]],"")</f>
        <v/>
      </c>
      <c r="BA33" s="122" t="str">
        <f>IF(Tbl.Kosten[[#This Row],[Anr.]]=BA$7,Tbl.Kosten[[#This Row],[Totaal kosten]],"")</f>
        <v/>
      </c>
      <c r="BB33" s="122" t="str">
        <f>IF(Tbl.Kosten[[#This Row],[Anr.]]=BB$7,Tbl.Kosten[[#This Row],[Totaal kosten]],"")</f>
        <v/>
      </c>
      <c r="BC33" s="122" t="str">
        <f>IF(Tbl.Kosten[[#This Row],[Anr.]]=BC$7,Tbl.Kosten[[#This Row],[Totaal kosten]],"")</f>
        <v/>
      </c>
      <c r="BD33" s="122" t="str">
        <f>IF(Tbl.Kosten[[#This Row],[Anr.]]=BD$7,Tbl.Kosten[[#This Row],[Totaal kosten]],"")</f>
        <v/>
      </c>
      <c r="BE33" s="122" t="str">
        <f>IF(Tbl.Kosten[[#This Row],[Anr.]]=BE$7,Tbl.Kosten[[#This Row],[Totaal kosten]],"")</f>
        <v/>
      </c>
      <c r="BF33" s="122" t="str">
        <f>IF(Tbl.Kosten[[#This Row],[Anr.]]=BF$7,Tbl.Kosten[[#This Row],[Totaal kosten]],"")</f>
        <v/>
      </c>
      <c r="BG33" s="122" t="str">
        <f>IF(Tbl.Kosten[[#This Row],[Anr.]]=BG$7,Tbl.Kosten[[#This Row],[Totaal kosten]],"")</f>
        <v/>
      </c>
      <c r="BH33" s="122" t="str">
        <f>IF(Tbl.Kosten[[#This Row],[Anr.]]=BH$7,Tbl.Kosten[[#This Row],[Totaal kosten]],"")</f>
        <v/>
      </c>
      <c r="BI33" s="122" t="str">
        <f>IF(Tbl.Kosten[[#This Row],[Anr.]]=BI$7,Tbl.Kosten[[#This Row],[Totaal kosten]],"")</f>
        <v/>
      </c>
      <c r="BJ33" s="122" t="str">
        <f>IF(Tbl.Kosten[[#This Row],[Anr.]]=BJ$7,Tbl.Kosten[[#This Row],[Totaal kosten]],"")</f>
        <v/>
      </c>
      <c r="BK33" s="122" t="str">
        <f>IF(Tbl.Kosten[[#This Row],[Anr.]]=BK$7,Tbl.Kosten[[#This Row],[Totaal kosten]],"")</f>
        <v/>
      </c>
      <c r="BL33" s="122" t="str">
        <f>IF(Tbl.Kosten[[#This Row],[Anr.]]=BL$7,Tbl.Kosten[[#This Row],[Totaal kosten]],"")</f>
        <v/>
      </c>
      <c r="BM33" s="122" t="str">
        <f>IF(Tbl.Kosten[[#This Row],[Anr.]]=BM$7,Tbl.Kosten[[#This Row],[Totaal kosten]],"")</f>
        <v/>
      </c>
      <c r="BN33" s="122" t="str">
        <f>IF(Tbl.Kosten[[#This Row],[Anr.]]=BN$7,Tbl.Kosten[[#This Row],[Totaal kosten]],"")</f>
        <v/>
      </c>
      <c r="BO33" s="122" t="str">
        <f>IF(Tbl.Kosten[[#This Row],[Anr.]]=BO$7,Tbl.Kosten[[#This Row],[Totaal kosten]],"")</f>
        <v/>
      </c>
      <c r="BP33" s="122" t="str">
        <f>IF(Tbl.Kosten[[#This Row],[Anr.]]=BP$7,Tbl.Kosten[[#This Row],[Totaal kosten]],"")</f>
        <v/>
      </c>
      <c r="BQ33" s="122" t="str">
        <f>IF(Tbl.Kosten[[#This Row],[Anr.]]=BQ$7,Tbl.Kosten[[#This Row],[Totaal kosten]],"")</f>
        <v/>
      </c>
      <c r="BR33" s="122" t="str">
        <f>IF(Tbl.Kosten[[#This Row],[Anr.]]=BR$7,Tbl.Kosten[[#This Row],[Totaal kosten]],"")</f>
        <v/>
      </c>
      <c r="BS33" s="122" t="str">
        <f>IF(Tbl.Kosten[[#This Row],[Anr.]]=BS$7,Tbl.Kosten[[#This Row],[Totaal kosten]],"")</f>
        <v/>
      </c>
      <c r="BT33" s="122" t="str">
        <f>IF(Tbl.Kosten[[#This Row],[Anr.]]=BT$7,Tbl.Kosten[[#This Row],[Totaal kosten]],"")</f>
        <v/>
      </c>
      <c r="BU33" s="122" t="str">
        <f>IF(Tbl.Kosten[[#This Row],[Anr.]]=BU$7,Tbl.Kosten[[#This Row],[Totaal kosten]],"")</f>
        <v/>
      </c>
      <c r="BV33" s="122" t="str">
        <f>IF(Tbl.Kosten[[#This Row],[Anr.]]=BV$7,Tbl.Kosten[[#This Row],[Totaal kosten]],"")</f>
        <v/>
      </c>
      <c r="BW33" s="122" t="str">
        <f>IF(Tbl.Kosten[[#This Row],[Anr.]]=BW$7,Tbl.Kosten[[#This Row],[Totaal kosten]],"")</f>
        <v/>
      </c>
      <c r="BX33" s="122" t="str">
        <f>IF(Tbl.Kosten[[#This Row],[Anr.]]=BX$7,Tbl.Kosten[[#This Row],[Totaal kosten]],"")</f>
        <v/>
      </c>
      <c r="BY33" s="122" t="str">
        <f>IF(Tbl.Kosten[[#This Row],[Anr.]]=BY$7,Tbl.Kosten[[#This Row],[Totaal kosten]],"")</f>
        <v/>
      </c>
      <c r="BZ33" s="122" t="str">
        <f>IF(Tbl.Kosten[[#This Row],[Anr.]]=BZ$7,Tbl.Kosten[[#This Row],[Totaal kosten]],"")</f>
        <v/>
      </c>
      <c r="CA33" s="122" t="str">
        <f>IF(Tbl.Kosten[[#This Row],[Anr.]]=CA$7,Tbl.Kosten[[#This Row],[Totaal kosten]],"")</f>
        <v/>
      </c>
      <c r="CB33" s="122" t="str">
        <f>IF(Tbl.Kosten[[#This Row],[Anr.]]=CB$7,Tbl.Kosten[[#This Row],[Totaal kosten]],"")</f>
        <v/>
      </c>
      <c r="CC33" s="122" t="str">
        <f>IF(Tbl.Kosten[[#This Row],[Anr.]]=CC$7,Tbl.Kosten[[#This Row],[Totaal kosten]],"")</f>
        <v/>
      </c>
      <c r="CD33" s="122" t="str">
        <f>IF(Tbl.Kosten[[#This Row],[Anr.]]=CD$7,Tbl.Kosten[[#This Row],[Totaal kosten]],"")</f>
        <v/>
      </c>
      <c r="CE33" s="122" t="str">
        <f>IF(Tbl.Kosten[[#This Row],[Anr.]]=CE$7,Tbl.Kosten[[#This Row],[Totaal kosten]],"")</f>
        <v/>
      </c>
      <c r="CF33" s="122" t="str">
        <f>IF(Tbl.Kosten[[#This Row],[Anr.]]=CF$7,Tbl.Kosten[[#This Row],[Totaal kosten]],"")</f>
        <v/>
      </c>
      <c r="CG33" s="122" t="str">
        <f>IF(Tbl.Kosten[[#This Row],[Anr.]]=CG$7,Tbl.Kosten[[#This Row],[Totaal kosten]],"")</f>
        <v/>
      </c>
      <c r="CH33" s="122" t="str">
        <f>IF(Tbl.Kosten[[#This Row],[Anr.]]=CH$7,Tbl.Kosten[[#This Row],[Totaal kosten]],"")</f>
        <v/>
      </c>
      <c r="CI33" s="122" t="str">
        <f>IF(Tbl.Kosten[[#This Row],[Anr.]]=CI$7,Tbl.Kosten[[#This Row],[Totaal kosten]],"")</f>
        <v/>
      </c>
      <c r="CJ33" s="122" t="str">
        <f>IF(Tbl.Kosten[[#This Row],[Anr.]]=CJ$7,Tbl.Kosten[[#This Row],[Totaal kosten]],"")</f>
        <v/>
      </c>
      <c r="CK33" s="122" t="str">
        <f>IF(Tbl.Kosten[[#This Row],[Anr.]]=CK$7,Tbl.Kosten[[#This Row],[Totaal kosten]],"")</f>
        <v/>
      </c>
      <c r="CL33" s="122" t="str">
        <f>IF(Tbl.Kosten[[#This Row],[Anr.]]=CL$7,Tbl.Kosten[[#This Row],[Totaal kosten]],"")</f>
        <v/>
      </c>
      <c r="CM33" s="122" t="str">
        <f>IF(Tbl.Kosten[[#This Row],[Anr.]]=CM$7,Tbl.Kosten[[#This Row],[Totaal kosten]],"")</f>
        <v/>
      </c>
      <c r="CN33" s="122" t="str">
        <f>IF(Tbl.Kosten[[#This Row],[Anr.]]=CN$7,Tbl.Kosten[[#This Row],[Totaal kosten]],"")</f>
        <v/>
      </c>
      <c r="CO33" s="122" t="str">
        <f>IF(Tbl.Kosten[[#This Row],[Anr.]]=CO$7,Tbl.Kosten[[#This Row],[Totaal kosten]],"")</f>
        <v/>
      </c>
      <c r="CP33" s="122" t="str">
        <f>IF(Tbl.Kosten[[#This Row],[Anr.]]=CP$7,Tbl.Kosten[[#This Row],[Totaal kosten]],"")</f>
        <v/>
      </c>
      <c r="CQ33" s="122" t="str">
        <f>IF(Tbl.Kosten[[#This Row],[Anr.]]=CQ$7,Tbl.Kosten[[#This Row],[Totaal kosten]],"")</f>
        <v/>
      </c>
      <c r="CR33" s="122" t="str">
        <f>IF(Tbl.Kosten[[#This Row],[Anr.]]=CR$7,Tbl.Kosten[[#This Row],[Totaal kosten]],"")</f>
        <v/>
      </c>
      <c r="CS33" s="122" t="str">
        <f>IF(Tbl.Kosten[[#This Row],[Anr.]]=CS$7,Tbl.Kosten[[#This Row],[Totaal kosten]],"")</f>
        <v/>
      </c>
      <c r="CT33" s="122" t="str">
        <f>IF(Tbl.Kosten[[#This Row],[Anr.]]=CT$7,Tbl.Kosten[[#This Row],[Totaal kosten]],"")</f>
        <v/>
      </c>
      <c r="CU33" s="122" t="str">
        <f>IF(Tbl.Kosten[[#This Row],[Anr.]]=CU$7,Tbl.Kosten[[#This Row],[Totaal kosten]],"")</f>
        <v/>
      </c>
      <c r="CV33" s="122" t="str">
        <f>IF(Tbl.Kosten[[#This Row],[Anr.]]=CV$7,Tbl.Kosten[[#This Row],[Totaal kosten]],"")</f>
        <v/>
      </c>
      <c r="CW33" s="122" t="str">
        <f>IF(Tbl.Kosten[[#This Row],[Anr.]]=CW$7,Tbl.Kosten[[#This Row],[Totaal kosten]],"")</f>
        <v/>
      </c>
      <c r="CX33" s="122" t="str">
        <f>IF(Tbl.Kosten[[#This Row],[Anr.]]=CX$7,Tbl.Kosten[[#This Row],[Totaal kosten]],"")</f>
        <v/>
      </c>
      <c r="CY33" s="122" t="str">
        <f>IF(Tbl.Kosten[[#This Row],[Anr.]]=CY$7,Tbl.Kosten[[#This Row],[Totaal kosten]],"")</f>
        <v/>
      </c>
      <c r="CZ33" s="122" t="str">
        <f>IF(Tbl.Kosten[[#This Row],[Anr.]]=CZ$7,Tbl.Kosten[[#This Row],[Totaal kosten]],"")</f>
        <v/>
      </c>
      <c r="DA33" s="122" t="str">
        <f>IF(Tbl.Kosten[[#This Row],[Anr.]]=DA$7,Tbl.Kosten[[#This Row],[Totaal kosten]],"")</f>
        <v/>
      </c>
      <c r="DB33" s="122" t="str">
        <f>IF(Tbl.Kosten[[#This Row],[Anr.]]=DB$7,Tbl.Kosten[[#This Row],[Totaal kosten]],"")</f>
        <v/>
      </c>
      <c r="DC33" s="122" t="str">
        <f>IF(Tbl.Kosten[[#This Row],[Anr.]]=DC$7,Tbl.Kosten[[#This Row],[Totaal kosten]],"")</f>
        <v/>
      </c>
      <c r="DD33" s="122" t="str">
        <f>IF(Tbl.Kosten[[#This Row],[Anr.]]=DD$7,Tbl.Kosten[[#This Row],[Totaal kosten]],"")</f>
        <v/>
      </c>
      <c r="DE33" s="122" t="str">
        <f>IF(Tbl.Kosten[[#This Row],[Anr.]]=DE$7,Tbl.Kosten[[#This Row],[Totaal kosten]],"")</f>
        <v/>
      </c>
      <c r="DF33" s="122" t="str">
        <f>IF(Tbl.Kosten[[#This Row],[Anr.]]=DF$7,Tbl.Kosten[[#This Row],[Totaal kosten]],"")</f>
        <v/>
      </c>
      <c r="DG33" s="122" t="str">
        <f>IF(Tbl.Kosten[[#This Row],[Anr.]]=DG$7,Tbl.Kosten[[#This Row],[Totaal kosten]],"")</f>
        <v/>
      </c>
      <c r="DH33" s="122" t="str">
        <f>IF(Tbl.Kosten[[#This Row],[Anr.]]=DH$7,Tbl.Kosten[[#This Row],[Totaal kosten]],"")</f>
        <v/>
      </c>
      <c r="DI33" s="122" t="str">
        <f>IF(Tbl.Kosten[[#This Row],[Anr.]]=DI$7,Tbl.Kosten[[#This Row],[Totaal kosten]],"")</f>
        <v/>
      </c>
      <c r="DJ33" s="122" t="str">
        <f>IF(Tbl.Kosten[[#This Row],[Anr.]]=DJ$7,Tbl.Kosten[[#This Row],[Totaal kosten]],"")</f>
        <v/>
      </c>
      <c r="DK33" s="122" t="str">
        <f>IF(Tbl.Kosten[[#This Row],[Anr.]]=DK$7,Tbl.Kosten[[#This Row],[Totaal kosten]],"")</f>
        <v/>
      </c>
      <c r="DL33" s="122" t="str">
        <f>IF(Tbl.Kosten[[#This Row],[Anr.]]=DL$7,Tbl.Kosten[[#This Row],[Totaal kosten]],"")</f>
        <v/>
      </c>
      <c r="DM33" s="122" t="str">
        <f>IF(Tbl.Kosten[[#This Row],[Anr.]]=DM$7,Tbl.Kosten[[#This Row],[Totaal kosten]],"")</f>
        <v/>
      </c>
      <c r="DN33" s="122" t="str">
        <f>IF(Tbl.Kosten[[#This Row],[Anr.]]=DN$7,Tbl.Kosten[[#This Row],[Totaal kosten]],"")</f>
        <v/>
      </c>
      <c r="DO33" s="122" t="str">
        <f>IF(Tbl.Kosten[[#This Row],[Anr.]]=DO$7,Tbl.Kosten[[#This Row],[Totaal kosten]],"")</f>
        <v/>
      </c>
      <c r="DP33" s="122" t="str">
        <f>IF(Tbl.Kosten[[#This Row],[Anr.]]=DP$7,Tbl.Kosten[[#This Row],[Totaal kosten]],"")</f>
        <v/>
      </c>
      <c r="DQ33" s="122" t="str">
        <f>IF(Tbl.Kosten[[#This Row],[Anr.]]=DQ$7,Tbl.Kosten[[#This Row],[Totaal kosten]],"")</f>
        <v/>
      </c>
      <c r="DR33" s="122" t="str">
        <f>IF(Tbl.Kosten[[#This Row],[Anr.]]=DR$7,Tbl.Kosten[[#This Row],[Totaal kosten]],"")</f>
        <v/>
      </c>
      <c r="DS33" s="122" t="str">
        <f>IF(Tbl.Kosten[[#This Row],[Anr.]]=DS$7,Tbl.Kosten[[#This Row],[Totaal kosten]],"")</f>
        <v/>
      </c>
      <c r="DT33" s="122" t="str">
        <f>IF(Tbl.Kosten[[#This Row],[Anr.]]=DT$7,Tbl.Kosten[[#This Row],[Totaal kosten]],"")</f>
        <v/>
      </c>
      <c r="DU33" s="122" t="str">
        <f>IF(Tbl.Kosten[[#This Row],[Anr.]]=DU$7,Tbl.Kosten[[#This Row],[Totaal kosten]],"")</f>
        <v/>
      </c>
      <c r="DV33" s="122" t="str">
        <f>IF(Tbl.Kosten[[#This Row],[Anr.]]=DV$7,Tbl.Kosten[[#This Row],[Totaal kosten]],"")</f>
        <v/>
      </c>
      <c r="DW33" s="122" t="str">
        <f>IF(Tbl.Kosten[[#This Row],[Anr.]]=DW$7,Tbl.Kosten[[#This Row],[Totaal kosten]],"")</f>
        <v/>
      </c>
      <c r="DX33" s="122" t="str">
        <f>IF(Tbl.Kosten[[#This Row],[Anr.]]=DX$7,Tbl.Kosten[[#This Row],[Totaal kosten]],"")</f>
        <v/>
      </c>
      <c r="DY33" s="122" t="str">
        <f>IF(Tbl.Kosten[[#This Row],[Anr.]]=DY$7,Tbl.Kosten[[#This Row],[Totaal kosten]],"")</f>
        <v/>
      </c>
      <c r="DZ33" s="122" t="str">
        <f>IF(Tbl.Kosten[[#This Row],[Anr.]]=DZ$7,Tbl.Kosten[[#This Row],[Totaal kosten]],"")</f>
        <v/>
      </c>
      <c r="EA33" s="122" t="str">
        <f>IF(Tbl.Kosten[[#This Row],[Anr.]]=EA$7,Tbl.Kosten[[#This Row],[Totaal kosten]],"")</f>
        <v/>
      </c>
      <c r="EB33" s="122" t="str">
        <f>IF(Tbl.Kosten[[#This Row],[Anr.]]=EB$7,Tbl.Kosten[[#This Row],[Totaal kosten]],"")</f>
        <v/>
      </c>
      <c r="EC33" s="122" t="str">
        <f>IF(Tbl.Kosten[[#This Row],[Anr.]]=EC$7,Tbl.Kosten[[#This Row],[Totaal kosten]],"")</f>
        <v/>
      </c>
      <c r="ED33" s="122" t="str">
        <f>IF(Tbl.Kosten[[#This Row],[Anr.]]=ED$7,Tbl.Kosten[[#This Row],[Totaal kosten]],"")</f>
        <v/>
      </c>
      <c r="EE33" s="122" t="str">
        <f>IF(Tbl.Kosten[[#This Row],[Anr.]]=EE$7,Tbl.Kosten[[#This Row],[Totaal kosten]],"")</f>
        <v/>
      </c>
      <c r="EF33" s="122" t="str">
        <f>IF(Tbl.Kosten[[#This Row],[Anr.]]=EF$7,Tbl.Kosten[[#This Row],[Totaal kosten]],"")</f>
        <v/>
      </c>
      <c r="EG33" s="122" t="str">
        <f>IF(Tbl.Kosten[[#This Row],[Anr.]]=EG$7,Tbl.Kosten[[#This Row],[Totaal kosten]],"")</f>
        <v/>
      </c>
      <c r="EH33" s="122" t="str">
        <f>IF(Tbl.Kosten[[#This Row],[Anr.]]=EH$7,Tbl.Kosten[[#This Row],[Totaal kosten]],"")</f>
        <v/>
      </c>
      <c r="EI33" s="122" t="str">
        <f>IF(Tbl.Kosten[[#This Row],[Anr.]]=EI$7,Tbl.Kosten[[#This Row],[Totaal kosten]],"")</f>
        <v/>
      </c>
      <c r="EJ33" s="122" t="str">
        <f>IF(Tbl.Kosten[[#This Row],[Anr.]]=EJ$7,Tbl.Kosten[[#This Row],[Totaal kosten]],"")</f>
        <v/>
      </c>
      <c r="EK33" s="122" t="str">
        <f>IF(Tbl.Kosten[[#This Row],[Anr.]]=EK$7,Tbl.Kosten[[#This Row],[Totaal kosten]],"")</f>
        <v/>
      </c>
      <c r="EL33" s="122" t="str">
        <f>IF(Tbl.Kosten[[#This Row],[Anr.]]=EL$7,Tbl.Kosten[[#This Row],[Totaal kosten]],"")</f>
        <v/>
      </c>
      <c r="EM33" s="122" t="str">
        <f>IF(Tbl.Kosten[[#This Row],[Anr.]]=EM$7,Tbl.Kosten[[#This Row],[Totaal kosten]],"")</f>
        <v/>
      </c>
      <c r="EN33" s="122" t="str">
        <f>IF(Tbl.Kosten[[#This Row],[Anr.]]=EN$7,Tbl.Kosten[[#This Row],[Totaal kosten]],"")</f>
        <v/>
      </c>
      <c r="EO33" s="122" t="str">
        <f>IF(Tbl.Kosten[[#This Row],[Anr.]]=EO$7,Tbl.Kosten[[#This Row],[Totaal kosten]],"")</f>
        <v/>
      </c>
      <c r="EP33" s="122" t="str">
        <f>IF(Tbl.Kosten[[#This Row],[Anr.]]=EP$7,Tbl.Kosten[[#This Row],[Totaal kosten]],"")</f>
        <v/>
      </c>
      <c r="EQ33" s="122" t="str">
        <f>IF(Tbl.Kosten[[#This Row],[Anr.]]=EQ$7,Tbl.Kosten[[#This Row],[Totaal kosten]],"")</f>
        <v/>
      </c>
    </row>
    <row r="34" spans="2:147" x14ac:dyDescent="0.35">
      <c r="B34" s="99"/>
      <c r="C34" s="68"/>
      <c r="D34" s="119"/>
      <c r="E34" s="100"/>
      <c r="F34" s="13">
        <f>_xlfn.XLOOKUP(Tbl.Kosten[[#This Row],[Medewerker e/o 
functie]],Tbl.Uurtarief[Medewerker en/of functie],Tbl.Uurtarief[Uurtarief],"",,)</f>
        <v>0</v>
      </c>
      <c r="G34" s="118">
        <f>PRODUCT(Tbl.Kosten[[#This Row],[Uren]],Tbl.Kosten[[#This Row],[Uurtarief]])</f>
        <v>0</v>
      </c>
      <c r="H34" s="100"/>
      <c r="I34" s="98"/>
      <c r="J34" s="97">
        <f>Tbl.Kosten[[#This Row],[Aantal]]*Tbl.Kosten[[#This Row],[Tarief]]</f>
        <v>0</v>
      </c>
      <c r="K34" s="118">
        <f>Tbl.Kosten[[#This Row],[Subtotaal andere kosten]]+Tbl.Kosten[[#This Row],[Subtotaal arbeidskosten]]</f>
        <v>0</v>
      </c>
      <c r="L34" s="190">
        <f>IF(Tbl.Kosten[[#This Row],[Subtotaal andere kosten]]&lt;&gt;0,"Andere kosten",(_xlfn.XLOOKUP(Tbl.Kosten[[#This Row],[Medewerker e/o 
functie]],Tbl.Uurtarief[Medewerker en/of functie],Tbl.Uurtarief[Kostensoort],"",,)))</f>
        <v>0</v>
      </c>
      <c r="M34" s="190" t="str">
        <f>IF(AND(Tbl.Kosten[[#This Row],[Subtotaal arbeidskosten]]&lt;&gt;0,Tbl.Kosten[[#This Row],[Subtotaal andere kosten]]&lt;&gt;0),"Begroot Arbeidskosten en Overige kosten op verschillende regels!","")</f>
        <v/>
      </c>
      <c r="N34" s="3" t="str">
        <f>_xlfn.XLOOKUP(Tbl.Kosten[[#This Row],[Activiteitencode]],Tbl.Activiteiten[Activiteitcode],Tbl.Activiteiten[Werkpakketcode],"",,)</f>
        <v/>
      </c>
      <c r="O34" s="9" t="str">
        <f>_xlfn.XLOOKUP(Tbl.Kosten[[#This Row],[Werkpakketcode]],Tbl.Werkpakketten[Werkpakketcode],Tbl.Werkpakketten[WPnr.],"",,)</f>
        <v/>
      </c>
      <c r="P34" s="9" t="str">
        <f>IF(Tbl.Kosten[[#This Row],[WPnr.]]=P$7,Tbl.Kosten[[#This Row],[Totaal kosten]],"")</f>
        <v/>
      </c>
      <c r="Q34" s="9" t="str">
        <f>IF(Tbl.Kosten[[#This Row],[WPnr.]]=Q$7,Tbl.Kosten[[#This Row],[Totaal kosten]],"")</f>
        <v/>
      </c>
      <c r="R34" s="9" t="str">
        <f>IF(Tbl.Kosten[[#This Row],[WPnr.]]=R$7,Tbl.Kosten[[#This Row],[Totaal kosten]],"")</f>
        <v/>
      </c>
      <c r="S34" s="9" t="str">
        <f>IF(Tbl.Kosten[[#This Row],[WPnr.]]=S$7,Tbl.Kosten[[#This Row],[Totaal kosten]],"")</f>
        <v/>
      </c>
      <c r="T34" s="9" t="str">
        <f>IF(Tbl.Kosten[[#This Row],[WPnr.]]=T$7,Tbl.Kosten[[#This Row],[Totaal kosten]],"")</f>
        <v/>
      </c>
      <c r="U34" s="9" t="str">
        <f>IF(Tbl.Kosten[[#This Row],[WPnr.]]=U$7,Tbl.Kosten[[#This Row],[Totaal kosten]],"")</f>
        <v/>
      </c>
      <c r="V34" s="9" t="str">
        <f>IF(Tbl.Kosten[[#This Row],[WPnr.]]=V$7,Tbl.Kosten[[#This Row],[Totaal kosten]],"")</f>
        <v/>
      </c>
      <c r="W34" s="9" t="str">
        <f>IF(Tbl.Kosten[[#This Row],[WPnr.]]=W$7,Tbl.Kosten[[#This Row],[Totaal kosten]],"")</f>
        <v/>
      </c>
      <c r="X34" s="9" t="str">
        <f>IF(Tbl.Kosten[[#This Row],[WPnr.]]=X$7,Tbl.Kosten[[#This Row],[Totaal kosten]],"")</f>
        <v/>
      </c>
      <c r="Y34" s="9" t="str">
        <f>IF(Tbl.Kosten[[#This Row],[WPnr.]]=Y$7,Tbl.Kosten[[#This Row],[Totaal kosten]],"")</f>
        <v/>
      </c>
      <c r="Z34" s="15" t="str">
        <f>IFERROR(VLOOKUP(Tbl.Kosten[[#This Row],[Kostensoort]],Tbl.Kostensoorten[],2,FALSE),"")</f>
        <v/>
      </c>
      <c r="AA34" s="15" t="str">
        <f>IF(Tbl.Kosten[[#This Row],[KSnr.]]=AA$7,Tbl.Kosten[[#This Row],[Totaal kosten]],"")</f>
        <v/>
      </c>
      <c r="AB34" s="15" t="str">
        <f>IF(Tbl.Kosten[[#This Row],[KSnr.]]=AB$7,Tbl.Kosten[[#This Row],[Totaal kosten]],"")</f>
        <v/>
      </c>
      <c r="AC34" s="15" t="str">
        <f>IF(Tbl.Kosten[[#This Row],[KSnr.]]=AC$7,Tbl.Kosten[[#This Row],[Totaal kosten]],"")</f>
        <v/>
      </c>
      <c r="AD34" s="15" t="str">
        <f>IF(Tbl.Kosten[[#This Row],[KSnr.]]=AD$7,Tbl.Kosten[[#This Row],[Totaal kosten]],"")</f>
        <v/>
      </c>
      <c r="AE34" s="15" t="str">
        <f>IF(Tbl.Kosten[[#This Row],[KSnr.]]=AE$7,Tbl.Kosten[[#This Row],[Totaal kosten]],"")</f>
        <v/>
      </c>
      <c r="AF34" s="15" t="str">
        <f>IF(Tbl.Kosten[[#This Row],[KSnr.]]=AF$7,Tbl.Kosten[[#This Row],[Totaal kosten]],"")</f>
        <v/>
      </c>
      <c r="AG34" s="15" t="str">
        <f>IF(Tbl.Kosten[[#This Row],[KSnr.]]=AG$7,Tbl.Kosten[[#This Row],[Totaal kosten]],"")</f>
        <v/>
      </c>
      <c r="AH34" s="15" t="str">
        <f>IF(Tbl.Kosten[[#This Row],[KSnr.]]=AH$7,Tbl.Kosten[[#This Row],[Totaal kosten]],"")</f>
        <v/>
      </c>
      <c r="AI34" s="15" t="str">
        <f>IF(Tbl.Kosten[[#This Row],[KSnr.]]=AI$7,Tbl.Kosten[[#This Row],[Totaal kosten]],"")</f>
        <v/>
      </c>
      <c r="AJ34" s="15" t="str">
        <f>IF(Tbl.Kosten[[#This Row],[KSnr.]]=AJ$7,Tbl.Kosten[[#This Row],[Totaal kosten]],"")</f>
        <v/>
      </c>
      <c r="AK34" s="15" t="str">
        <f>IF(Tbl.Kosten[[#This Row],[KSnr.]]=AK$7,Tbl.Kosten[[#This Row],[Totaal kosten]],"")</f>
        <v/>
      </c>
      <c r="AL34" s="15" t="str">
        <f>IF(Tbl.Kosten[[#This Row],[KSnr.]]=AL$7,Tbl.Kosten[[#This Row],[Totaal kosten]],"")</f>
        <v/>
      </c>
      <c r="AM34" s="15" t="str">
        <f>IF(Tbl.Kosten[[#This Row],[KSnr.]]=AM$7,Tbl.Kosten[[#This Row],[Totaal kosten]],"")</f>
        <v/>
      </c>
      <c r="AN34" s="15" t="str">
        <f>IF(Tbl.Kosten[[#This Row],[KSnr.]]=AN$7,Tbl.Kosten[[#This Row],[Totaal kosten]],"")</f>
        <v/>
      </c>
      <c r="AO34" s="15" t="str">
        <f>IF(Tbl.Kosten[[#This Row],[KSnr.]]=AO$7,Tbl.Kosten[[#This Row],[Totaal kosten]],"")</f>
        <v/>
      </c>
      <c r="AP34" s="15" t="str">
        <f>IF(Tbl.Kosten[[#This Row],[KSnr.]]=AP$7,Tbl.Kosten[[#This Row],[Totaal kosten]],"")</f>
        <v/>
      </c>
      <c r="AQ34" s="15" t="str">
        <f>IF(Tbl.Kosten[[#This Row],[KSnr.]]=AQ$7,Tbl.Kosten[[#This Row],[Totaal kosten]],"")</f>
        <v/>
      </c>
      <c r="AR34" s="15" t="str">
        <f>IF(Tbl.Kosten[[#This Row],[KSnr.]]=AR$7,Tbl.Kosten[[#This Row],[Totaal kosten]],"")</f>
        <v/>
      </c>
      <c r="AS34" s="15" t="str">
        <f>IF(Tbl.Kosten[[#This Row],[KSnr.]]=AS$7,Tbl.Kosten[[#This Row],[Totaal kosten]],"")</f>
        <v/>
      </c>
      <c r="AT34" s="15" t="str">
        <f>IF(Tbl.Kosten[[#This Row],[KSnr.]]=AT$7,Tbl.Kosten[[#This Row],[Totaal kosten]],"")</f>
        <v/>
      </c>
      <c r="AU34" s="122" t="str">
        <f>_xlfn.XLOOKUP(Tbl.Kosten[[#This Row],[Activiteitencode]],Tbl.Activiteiten[Activiteitcode],Tbl.Activiteiten[Anr.],"",,)</f>
        <v/>
      </c>
      <c r="AV34" s="122" t="str">
        <f>IF(Tbl.Kosten[[#This Row],[Anr.]]=AV$7,Tbl.Kosten[[#This Row],[Totaal kosten]],"")</f>
        <v/>
      </c>
      <c r="AW34" s="122" t="str">
        <f>IF(Tbl.Kosten[[#This Row],[Anr.]]=AW$7,Tbl.Kosten[[#This Row],[Totaal kosten]],"")</f>
        <v/>
      </c>
      <c r="AX34" s="122" t="str">
        <f>IF(Tbl.Kosten[[#This Row],[Anr.]]=AX$7,Tbl.Kosten[[#This Row],[Totaal kosten]],"")</f>
        <v/>
      </c>
      <c r="AY34" s="122" t="str">
        <f>IF(Tbl.Kosten[[#This Row],[Anr.]]=AY$7,Tbl.Kosten[[#This Row],[Totaal kosten]],"")</f>
        <v/>
      </c>
      <c r="AZ34" s="122" t="str">
        <f>IF(Tbl.Kosten[[#This Row],[Anr.]]=AZ$7,Tbl.Kosten[[#This Row],[Totaal kosten]],"")</f>
        <v/>
      </c>
      <c r="BA34" s="122" t="str">
        <f>IF(Tbl.Kosten[[#This Row],[Anr.]]=BA$7,Tbl.Kosten[[#This Row],[Totaal kosten]],"")</f>
        <v/>
      </c>
      <c r="BB34" s="122" t="str">
        <f>IF(Tbl.Kosten[[#This Row],[Anr.]]=BB$7,Tbl.Kosten[[#This Row],[Totaal kosten]],"")</f>
        <v/>
      </c>
      <c r="BC34" s="122" t="str">
        <f>IF(Tbl.Kosten[[#This Row],[Anr.]]=BC$7,Tbl.Kosten[[#This Row],[Totaal kosten]],"")</f>
        <v/>
      </c>
      <c r="BD34" s="122" t="str">
        <f>IF(Tbl.Kosten[[#This Row],[Anr.]]=BD$7,Tbl.Kosten[[#This Row],[Totaal kosten]],"")</f>
        <v/>
      </c>
      <c r="BE34" s="122" t="str">
        <f>IF(Tbl.Kosten[[#This Row],[Anr.]]=BE$7,Tbl.Kosten[[#This Row],[Totaal kosten]],"")</f>
        <v/>
      </c>
      <c r="BF34" s="122" t="str">
        <f>IF(Tbl.Kosten[[#This Row],[Anr.]]=BF$7,Tbl.Kosten[[#This Row],[Totaal kosten]],"")</f>
        <v/>
      </c>
      <c r="BG34" s="122" t="str">
        <f>IF(Tbl.Kosten[[#This Row],[Anr.]]=BG$7,Tbl.Kosten[[#This Row],[Totaal kosten]],"")</f>
        <v/>
      </c>
      <c r="BH34" s="122" t="str">
        <f>IF(Tbl.Kosten[[#This Row],[Anr.]]=BH$7,Tbl.Kosten[[#This Row],[Totaal kosten]],"")</f>
        <v/>
      </c>
      <c r="BI34" s="122" t="str">
        <f>IF(Tbl.Kosten[[#This Row],[Anr.]]=BI$7,Tbl.Kosten[[#This Row],[Totaal kosten]],"")</f>
        <v/>
      </c>
      <c r="BJ34" s="122" t="str">
        <f>IF(Tbl.Kosten[[#This Row],[Anr.]]=BJ$7,Tbl.Kosten[[#This Row],[Totaal kosten]],"")</f>
        <v/>
      </c>
      <c r="BK34" s="122" t="str">
        <f>IF(Tbl.Kosten[[#This Row],[Anr.]]=BK$7,Tbl.Kosten[[#This Row],[Totaal kosten]],"")</f>
        <v/>
      </c>
      <c r="BL34" s="122" t="str">
        <f>IF(Tbl.Kosten[[#This Row],[Anr.]]=BL$7,Tbl.Kosten[[#This Row],[Totaal kosten]],"")</f>
        <v/>
      </c>
      <c r="BM34" s="122" t="str">
        <f>IF(Tbl.Kosten[[#This Row],[Anr.]]=BM$7,Tbl.Kosten[[#This Row],[Totaal kosten]],"")</f>
        <v/>
      </c>
      <c r="BN34" s="122" t="str">
        <f>IF(Tbl.Kosten[[#This Row],[Anr.]]=BN$7,Tbl.Kosten[[#This Row],[Totaal kosten]],"")</f>
        <v/>
      </c>
      <c r="BO34" s="122" t="str">
        <f>IF(Tbl.Kosten[[#This Row],[Anr.]]=BO$7,Tbl.Kosten[[#This Row],[Totaal kosten]],"")</f>
        <v/>
      </c>
      <c r="BP34" s="122" t="str">
        <f>IF(Tbl.Kosten[[#This Row],[Anr.]]=BP$7,Tbl.Kosten[[#This Row],[Totaal kosten]],"")</f>
        <v/>
      </c>
      <c r="BQ34" s="122" t="str">
        <f>IF(Tbl.Kosten[[#This Row],[Anr.]]=BQ$7,Tbl.Kosten[[#This Row],[Totaal kosten]],"")</f>
        <v/>
      </c>
      <c r="BR34" s="122" t="str">
        <f>IF(Tbl.Kosten[[#This Row],[Anr.]]=BR$7,Tbl.Kosten[[#This Row],[Totaal kosten]],"")</f>
        <v/>
      </c>
      <c r="BS34" s="122" t="str">
        <f>IF(Tbl.Kosten[[#This Row],[Anr.]]=BS$7,Tbl.Kosten[[#This Row],[Totaal kosten]],"")</f>
        <v/>
      </c>
      <c r="BT34" s="122" t="str">
        <f>IF(Tbl.Kosten[[#This Row],[Anr.]]=BT$7,Tbl.Kosten[[#This Row],[Totaal kosten]],"")</f>
        <v/>
      </c>
      <c r="BU34" s="122" t="str">
        <f>IF(Tbl.Kosten[[#This Row],[Anr.]]=BU$7,Tbl.Kosten[[#This Row],[Totaal kosten]],"")</f>
        <v/>
      </c>
      <c r="BV34" s="122" t="str">
        <f>IF(Tbl.Kosten[[#This Row],[Anr.]]=BV$7,Tbl.Kosten[[#This Row],[Totaal kosten]],"")</f>
        <v/>
      </c>
      <c r="BW34" s="122" t="str">
        <f>IF(Tbl.Kosten[[#This Row],[Anr.]]=BW$7,Tbl.Kosten[[#This Row],[Totaal kosten]],"")</f>
        <v/>
      </c>
      <c r="BX34" s="122" t="str">
        <f>IF(Tbl.Kosten[[#This Row],[Anr.]]=BX$7,Tbl.Kosten[[#This Row],[Totaal kosten]],"")</f>
        <v/>
      </c>
      <c r="BY34" s="122" t="str">
        <f>IF(Tbl.Kosten[[#This Row],[Anr.]]=BY$7,Tbl.Kosten[[#This Row],[Totaal kosten]],"")</f>
        <v/>
      </c>
      <c r="BZ34" s="122" t="str">
        <f>IF(Tbl.Kosten[[#This Row],[Anr.]]=BZ$7,Tbl.Kosten[[#This Row],[Totaal kosten]],"")</f>
        <v/>
      </c>
      <c r="CA34" s="122" t="str">
        <f>IF(Tbl.Kosten[[#This Row],[Anr.]]=CA$7,Tbl.Kosten[[#This Row],[Totaal kosten]],"")</f>
        <v/>
      </c>
      <c r="CB34" s="122" t="str">
        <f>IF(Tbl.Kosten[[#This Row],[Anr.]]=CB$7,Tbl.Kosten[[#This Row],[Totaal kosten]],"")</f>
        <v/>
      </c>
      <c r="CC34" s="122" t="str">
        <f>IF(Tbl.Kosten[[#This Row],[Anr.]]=CC$7,Tbl.Kosten[[#This Row],[Totaal kosten]],"")</f>
        <v/>
      </c>
      <c r="CD34" s="122" t="str">
        <f>IF(Tbl.Kosten[[#This Row],[Anr.]]=CD$7,Tbl.Kosten[[#This Row],[Totaal kosten]],"")</f>
        <v/>
      </c>
      <c r="CE34" s="122" t="str">
        <f>IF(Tbl.Kosten[[#This Row],[Anr.]]=CE$7,Tbl.Kosten[[#This Row],[Totaal kosten]],"")</f>
        <v/>
      </c>
      <c r="CF34" s="122" t="str">
        <f>IF(Tbl.Kosten[[#This Row],[Anr.]]=CF$7,Tbl.Kosten[[#This Row],[Totaal kosten]],"")</f>
        <v/>
      </c>
      <c r="CG34" s="122" t="str">
        <f>IF(Tbl.Kosten[[#This Row],[Anr.]]=CG$7,Tbl.Kosten[[#This Row],[Totaal kosten]],"")</f>
        <v/>
      </c>
      <c r="CH34" s="122" t="str">
        <f>IF(Tbl.Kosten[[#This Row],[Anr.]]=CH$7,Tbl.Kosten[[#This Row],[Totaal kosten]],"")</f>
        <v/>
      </c>
      <c r="CI34" s="122" t="str">
        <f>IF(Tbl.Kosten[[#This Row],[Anr.]]=CI$7,Tbl.Kosten[[#This Row],[Totaal kosten]],"")</f>
        <v/>
      </c>
      <c r="CJ34" s="122" t="str">
        <f>IF(Tbl.Kosten[[#This Row],[Anr.]]=CJ$7,Tbl.Kosten[[#This Row],[Totaal kosten]],"")</f>
        <v/>
      </c>
      <c r="CK34" s="122" t="str">
        <f>IF(Tbl.Kosten[[#This Row],[Anr.]]=CK$7,Tbl.Kosten[[#This Row],[Totaal kosten]],"")</f>
        <v/>
      </c>
      <c r="CL34" s="122" t="str">
        <f>IF(Tbl.Kosten[[#This Row],[Anr.]]=CL$7,Tbl.Kosten[[#This Row],[Totaal kosten]],"")</f>
        <v/>
      </c>
      <c r="CM34" s="122" t="str">
        <f>IF(Tbl.Kosten[[#This Row],[Anr.]]=CM$7,Tbl.Kosten[[#This Row],[Totaal kosten]],"")</f>
        <v/>
      </c>
      <c r="CN34" s="122" t="str">
        <f>IF(Tbl.Kosten[[#This Row],[Anr.]]=CN$7,Tbl.Kosten[[#This Row],[Totaal kosten]],"")</f>
        <v/>
      </c>
      <c r="CO34" s="122" t="str">
        <f>IF(Tbl.Kosten[[#This Row],[Anr.]]=CO$7,Tbl.Kosten[[#This Row],[Totaal kosten]],"")</f>
        <v/>
      </c>
      <c r="CP34" s="122" t="str">
        <f>IF(Tbl.Kosten[[#This Row],[Anr.]]=CP$7,Tbl.Kosten[[#This Row],[Totaal kosten]],"")</f>
        <v/>
      </c>
      <c r="CQ34" s="122" t="str">
        <f>IF(Tbl.Kosten[[#This Row],[Anr.]]=CQ$7,Tbl.Kosten[[#This Row],[Totaal kosten]],"")</f>
        <v/>
      </c>
      <c r="CR34" s="122" t="str">
        <f>IF(Tbl.Kosten[[#This Row],[Anr.]]=CR$7,Tbl.Kosten[[#This Row],[Totaal kosten]],"")</f>
        <v/>
      </c>
      <c r="CS34" s="122" t="str">
        <f>IF(Tbl.Kosten[[#This Row],[Anr.]]=CS$7,Tbl.Kosten[[#This Row],[Totaal kosten]],"")</f>
        <v/>
      </c>
      <c r="CT34" s="122" t="str">
        <f>IF(Tbl.Kosten[[#This Row],[Anr.]]=CT$7,Tbl.Kosten[[#This Row],[Totaal kosten]],"")</f>
        <v/>
      </c>
      <c r="CU34" s="122" t="str">
        <f>IF(Tbl.Kosten[[#This Row],[Anr.]]=CU$7,Tbl.Kosten[[#This Row],[Totaal kosten]],"")</f>
        <v/>
      </c>
      <c r="CV34" s="122" t="str">
        <f>IF(Tbl.Kosten[[#This Row],[Anr.]]=CV$7,Tbl.Kosten[[#This Row],[Totaal kosten]],"")</f>
        <v/>
      </c>
      <c r="CW34" s="122" t="str">
        <f>IF(Tbl.Kosten[[#This Row],[Anr.]]=CW$7,Tbl.Kosten[[#This Row],[Totaal kosten]],"")</f>
        <v/>
      </c>
      <c r="CX34" s="122" t="str">
        <f>IF(Tbl.Kosten[[#This Row],[Anr.]]=CX$7,Tbl.Kosten[[#This Row],[Totaal kosten]],"")</f>
        <v/>
      </c>
      <c r="CY34" s="122" t="str">
        <f>IF(Tbl.Kosten[[#This Row],[Anr.]]=CY$7,Tbl.Kosten[[#This Row],[Totaal kosten]],"")</f>
        <v/>
      </c>
      <c r="CZ34" s="122" t="str">
        <f>IF(Tbl.Kosten[[#This Row],[Anr.]]=CZ$7,Tbl.Kosten[[#This Row],[Totaal kosten]],"")</f>
        <v/>
      </c>
      <c r="DA34" s="122" t="str">
        <f>IF(Tbl.Kosten[[#This Row],[Anr.]]=DA$7,Tbl.Kosten[[#This Row],[Totaal kosten]],"")</f>
        <v/>
      </c>
      <c r="DB34" s="122" t="str">
        <f>IF(Tbl.Kosten[[#This Row],[Anr.]]=DB$7,Tbl.Kosten[[#This Row],[Totaal kosten]],"")</f>
        <v/>
      </c>
      <c r="DC34" s="122" t="str">
        <f>IF(Tbl.Kosten[[#This Row],[Anr.]]=DC$7,Tbl.Kosten[[#This Row],[Totaal kosten]],"")</f>
        <v/>
      </c>
      <c r="DD34" s="122" t="str">
        <f>IF(Tbl.Kosten[[#This Row],[Anr.]]=DD$7,Tbl.Kosten[[#This Row],[Totaal kosten]],"")</f>
        <v/>
      </c>
      <c r="DE34" s="122" t="str">
        <f>IF(Tbl.Kosten[[#This Row],[Anr.]]=DE$7,Tbl.Kosten[[#This Row],[Totaal kosten]],"")</f>
        <v/>
      </c>
      <c r="DF34" s="122" t="str">
        <f>IF(Tbl.Kosten[[#This Row],[Anr.]]=DF$7,Tbl.Kosten[[#This Row],[Totaal kosten]],"")</f>
        <v/>
      </c>
      <c r="DG34" s="122" t="str">
        <f>IF(Tbl.Kosten[[#This Row],[Anr.]]=DG$7,Tbl.Kosten[[#This Row],[Totaal kosten]],"")</f>
        <v/>
      </c>
      <c r="DH34" s="122" t="str">
        <f>IF(Tbl.Kosten[[#This Row],[Anr.]]=DH$7,Tbl.Kosten[[#This Row],[Totaal kosten]],"")</f>
        <v/>
      </c>
      <c r="DI34" s="122" t="str">
        <f>IF(Tbl.Kosten[[#This Row],[Anr.]]=DI$7,Tbl.Kosten[[#This Row],[Totaal kosten]],"")</f>
        <v/>
      </c>
      <c r="DJ34" s="122" t="str">
        <f>IF(Tbl.Kosten[[#This Row],[Anr.]]=DJ$7,Tbl.Kosten[[#This Row],[Totaal kosten]],"")</f>
        <v/>
      </c>
      <c r="DK34" s="122" t="str">
        <f>IF(Tbl.Kosten[[#This Row],[Anr.]]=DK$7,Tbl.Kosten[[#This Row],[Totaal kosten]],"")</f>
        <v/>
      </c>
      <c r="DL34" s="122" t="str">
        <f>IF(Tbl.Kosten[[#This Row],[Anr.]]=DL$7,Tbl.Kosten[[#This Row],[Totaal kosten]],"")</f>
        <v/>
      </c>
      <c r="DM34" s="122" t="str">
        <f>IF(Tbl.Kosten[[#This Row],[Anr.]]=DM$7,Tbl.Kosten[[#This Row],[Totaal kosten]],"")</f>
        <v/>
      </c>
      <c r="DN34" s="122" t="str">
        <f>IF(Tbl.Kosten[[#This Row],[Anr.]]=DN$7,Tbl.Kosten[[#This Row],[Totaal kosten]],"")</f>
        <v/>
      </c>
      <c r="DO34" s="122" t="str">
        <f>IF(Tbl.Kosten[[#This Row],[Anr.]]=DO$7,Tbl.Kosten[[#This Row],[Totaal kosten]],"")</f>
        <v/>
      </c>
      <c r="DP34" s="122" t="str">
        <f>IF(Tbl.Kosten[[#This Row],[Anr.]]=DP$7,Tbl.Kosten[[#This Row],[Totaal kosten]],"")</f>
        <v/>
      </c>
      <c r="DQ34" s="122" t="str">
        <f>IF(Tbl.Kosten[[#This Row],[Anr.]]=DQ$7,Tbl.Kosten[[#This Row],[Totaal kosten]],"")</f>
        <v/>
      </c>
      <c r="DR34" s="122" t="str">
        <f>IF(Tbl.Kosten[[#This Row],[Anr.]]=DR$7,Tbl.Kosten[[#This Row],[Totaal kosten]],"")</f>
        <v/>
      </c>
      <c r="DS34" s="122" t="str">
        <f>IF(Tbl.Kosten[[#This Row],[Anr.]]=DS$7,Tbl.Kosten[[#This Row],[Totaal kosten]],"")</f>
        <v/>
      </c>
      <c r="DT34" s="122" t="str">
        <f>IF(Tbl.Kosten[[#This Row],[Anr.]]=DT$7,Tbl.Kosten[[#This Row],[Totaal kosten]],"")</f>
        <v/>
      </c>
      <c r="DU34" s="122" t="str">
        <f>IF(Tbl.Kosten[[#This Row],[Anr.]]=DU$7,Tbl.Kosten[[#This Row],[Totaal kosten]],"")</f>
        <v/>
      </c>
      <c r="DV34" s="122" t="str">
        <f>IF(Tbl.Kosten[[#This Row],[Anr.]]=DV$7,Tbl.Kosten[[#This Row],[Totaal kosten]],"")</f>
        <v/>
      </c>
      <c r="DW34" s="122" t="str">
        <f>IF(Tbl.Kosten[[#This Row],[Anr.]]=DW$7,Tbl.Kosten[[#This Row],[Totaal kosten]],"")</f>
        <v/>
      </c>
      <c r="DX34" s="122" t="str">
        <f>IF(Tbl.Kosten[[#This Row],[Anr.]]=DX$7,Tbl.Kosten[[#This Row],[Totaal kosten]],"")</f>
        <v/>
      </c>
      <c r="DY34" s="122" t="str">
        <f>IF(Tbl.Kosten[[#This Row],[Anr.]]=DY$7,Tbl.Kosten[[#This Row],[Totaal kosten]],"")</f>
        <v/>
      </c>
      <c r="DZ34" s="122" t="str">
        <f>IF(Tbl.Kosten[[#This Row],[Anr.]]=DZ$7,Tbl.Kosten[[#This Row],[Totaal kosten]],"")</f>
        <v/>
      </c>
      <c r="EA34" s="122" t="str">
        <f>IF(Tbl.Kosten[[#This Row],[Anr.]]=EA$7,Tbl.Kosten[[#This Row],[Totaal kosten]],"")</f>
        <v/>
      </c>
      <c r="EB34" s="122" t="str">
        <f>IF(Tbl.Kosten[[#This Row],[Anr.]]=EB$7,Tbl.Kosten[[#This Row],[Totaal kosten]],"")</f>
        <v/>
      </c>
      <c r="EC34" s="122" t="str">
        <f>IF(Tbl.Kosten[[#This Row],[Anr.]]=EC$7,Tbl.Kosten[[#This Row],[Totaal kosten]],"")</f>
        <v/>
      </c>
      <c r="ED34" s="122" t="str">
        <f>IF(Tbl.Kosten[[#This Row],[Anr.]]=ED$7,Tbl.Kosten[[#This Row],[Totaal kosten]],"")</f>
        <v/>
      </c>
      <c r="EE34" s="122" t="str">
        <f>IF(Tbl.Kosten[[#This Row],[Anr.]]=EE$7,Tbl.Kosten[[#This Row],[Totaal kosten]],"")</f>
        <v/>
      </c>
      <c r="EF34" s="122" t="str">
        <f>IF(Tbl.Kosten[[#This Row],[Anr.]]=EF$7,Tbl.Kosten[[#This Row],[Totaal kosten]],"")</f>
        <v/>
      </c>
      <c r="EG34" s="122" t="str">
        <f>IF(Tbl.Kosten[[#This Row],[Anr.]]=EG$7,Tbl.Kosten[[#This Row],[Totaal kosten]],"")</f>
        <v/>
      </c>
      <c r="EH34" s="122" t="str">
        <f>IF(Tbl.Kosten[[#This Row],[Anr.]]=EH$7,Tbl.Kosten[[#This Row],[Totaal kosten]],"")</f>
        <v/>
      </c>
      <c r="EI34" s="122" t="str">
        <f>IF(Tbl.Kosten[[#This Row],[Anr.]]=EI$7,Tbl.Kosten[[#This Row],[Totaal kosten]],"")</f>
        <v/>
      </c>
      <c r="EJ34" s="122" t="str">
        <f>IF(Tbl.Kosten[[#This Row],[Anr.]]=EJ$7,Tbl.Kosten[[#This Row],[Totaal kosten]],"")</f>
        <v/>
      </c>
      <c r="EK34" s="122" t="str">
        <f>IF(Tbl.Kosten[[#This Row],[Anr.]]=EK$7,Tbl.Kosten[[#This Row],[Totaal kosten]],"")</f>
        <v/>
      </c>
      <c r="EL34" s="122" t="str">
        <f>IF(Tbl.Kosten[[#This Row],[Anr.]]=EL$7,Tbl.Kosten[[#This Row],[Totaal kosten]],"")</f>
        <v/>
      </c>
      <c r="EM34" s="122" t="str">
        <f>IF(Tbl.Kosten[[#This Row],[Anr.]]=EM$7,Tbl.Kosten[[#This Row],[Totaal kosten]],"")</f>
        <v/>
      </c>
      <c r="EN34" s="122" t="str">
        <f>IF(Tbl.Kosten[[#This Row],[Anr.]]=EN$7,Tbl.Kosten[[#This Row],[Totaal kosten]],"")</f>
        <v/>
      </c>
      <c r="EO34" s="122" t="str">
        <f>IF(Tbl.Kosten[[#This Row],[Anr.]]=EO$7,Tbl.Kosten[[#This Row],[Totaal kosten]],"")</f>
        <v/>
      </c>
      <c r="EP34" s="122" t="str">
        <f>IF(Tbl.Kosten[[#This Row],[Anr.]]=EP$7,Tbl.Kosten[[#This Row],[Totaal kosten]],"")</f>
        <v/>
      </c>
      <c r="EQ34" s="122" t="str">
        <f>IF(Tbl.Kosten[[#This Row],[Anr.]]=EQ$7,Tbl.Kosten[[#This Row],[Totaal kosten]],"")</f>
        <v/>
      </c>
    </row>
    <row r="35" spans="2:147" x14ac:dyDescent="0.35">
      <c r="B35" s="99"/>
      <c r="C35" s="68"/>
      <c r="D35" s="119"/>
      <c r="E35" s="100"/>
      <c r="F35" s="13">
        <f>_xlfn.XLOOKUP(Tbl.Kosten[[#This Row],[Medewerker e/o 
functie]],Tbl.Uurtarief[Medewerker en/of functie],Tbl.Uurtarief[Uurtarief],"",,)</f>
        <v>0</v>
      </c>
      <c r="G35" s="118">
        <f>PRODUCT(Tbl.Kosten[[#This Row],[Uren]],Tbl.Kosten[[#This Row],[Uurtarief]])</f>
        <v>0</v>
      </c>
      <c r="H35" s="100"/>
      <c r="I35" s="98"/>
      <c r="J35" s="97">
        <f>Tbl.Kosten[[#This Row],[Aantal]]*Tbl.Kosten[[#This Row],[Tarief]]</f>
        <v>0</v>
      </c>
      <c r="K35" s="118">
        <f>Tbl.Kosten[[#This Row],[Subtotaal andere kosten]]+Tbl.Kosten[[#This Row],[Subtotaal arbeidskosten]]</f>
        <v>0</v>
      </c>
      <c r="L35" s="190">
        <f>IF(Tbl.Kosten[[#This Row],[Subtotaal andere kosten]]&lt;&gt;0,"Andere kosten",(_xlfn.XLOOKUP(Tbl.Kosten[[#This Row],[Medewerker e/o 
functie]],Tbl.Uurtarief[Medewerker en/of functie],Tbl.Uurtarief[Kostensoort],"",,)))</f>
        <v>0</v>
      </c>
      <c r="M35" s="190" t="str">
        <f>IF(AND(Tbl.Kosten[[#This Row],[Subtotaal arbeidskosten]]&lt;&gt;0,Tbl.Kosten[[#This Row],[Subtotaal andere kosten]]&lt;&gt;0),"Begroot Arbeidskosten en Overige kosten op verschillende regels!","")</f>
        <v/>
      </c>
      <c r="N35" s="3" t="str">
        <f>_xlfn.XLOOKUP(Tbl.Kosten[[#This Row],[Activiteitencode]],Tbl.Activiteiten[Activiteitcode],Tbl.Activiteiten[Werkpakketcode],"",,)</f>
        <v/>
      </c>
      <c r="O35" s="9" t="str">
        <f>_xlfn.XLOOKUP(Tbl.Kosten[[#This Row],[Werkpakketcode]],Tbl.Werkpakketten[Werkpakketcode],Tbl.Werkpakketten[WPnr.],"",,)</f>
        <v/>
      </c>
      <c r="P35" s="9" t="str">
        <f>IF(Tbl.Kosten[[#This Row],[WPnr.]]=P$7,Tbl.Kosten[[#This Row],[Totaal kosten]],"")</f>
        <v/>
      </c>
      <c r="Q35" s="9" t="str">
        <f>IF(Tbl.Kosten[[#This Row],[WPnr.]]=Q$7,Tbl.Kosten[[#This Row],[Totaal kosten]],"")</f>
        <v/>
      </c>
      <c r="R35" s="9" t="str">
        <f>IF(Tbl.Kosten[[#This Row],[WPnr.]]=R$7,Tbl.Kosten[[#This Row],[Totaal kosten]],"")</f>
        <v/>
      </c>
      <c r="S35" s="9" t="str">
        <f>IF(Tbl.Kosten[[#This Row],[WPnr.]]=S$7,Tbl.Kosten[[#This Row],[Totaal kosten]],"")</f>
        <v/>
      </c>
      <c r="T35" s="9" t="str">
        <f>IF(Tbl.Kosten[[#This Row],[WPnr.]]=T$7,Tbl.Kosten[[#This Row],[Totaal kosten]],"")</f>
        <v/>
      </c>
      <c r="U35" s="9" t="str">
        <f>IF(Tbl.Kosten[[#This Row],[WPnr.]]=U$7,Tbl.Kosten[[#This Row],[Totaal kosten]],"")</f>
        <v/>
      </c>
      <c r="V35" s="9" t="str">
        <f>IF(Tbl.Kosten[[#This Row],[WPnr.]]=V$7,Tbl.Kosten[[#This Row],[Totaal kosten]],"")</f>
        <v/>
      </c>
      <c r="W35" s="9" t="str">
        <f>IF(Tbl.Kosten[[#This Row],[WPnr.]]=W$7,Tbl.Kosten[[#This Row],[Totaal kosten]],"")</f>
        <v/>
      </c>
      <c r="X35" s="9" t="str">
        <f>IF(Tbl.Kosten[[#This Row],[WPnr.]]=X$7,Tbl.Kosten[[#This Row],[Totaal kosten]],"")</f>
        <v/>
      </c>
      <c r="Y35" s="9" t="str">
        <f>IF(Tbl.Kosten[[#This Row],[WPnr.]]=Y$7,Tbl.Kosten[[#This Row],[Totaal kosten]],"")</f>
        <v/>
      </c>
      <c r="Z35" s="15" t="str">
        <f>IFERROR(VLOOKUP(Tbl.Kosten[[#This Row],[Kostensoort]],Tbl.Kostensoorten[],2,FALSE),"")</f>
        <v/>
      </c>
      <c r="AA35" s="15" t="str">
        <f>IF(Tbl.Kosten[[#This Row],[KSnr.]]=AA$7,Tbl.Kosten[[#This Row],[Totaal kosten]],"")</f>
        <v/>
      </c>
      <c r="AB35" s="15" t="str">
        <f>IF(Tbl.Kosten[[#This Row],[KSnr.]]=AB$7,Tbl.Kosten[[#This Row],[Totaal kosten]],"")</f>
        <v/>
      </c>
      <c r="AC35" s="15" t="str">
        <f>IF(Tbl.Kosten[[#This Row],[KSnr.]]=AC$7,Tbl.Kosten[[#This Row],[Totaal kosten]],"")</f>
        <v/>
      </c>
      <c r="AD35" s="15" t="str">
        <f>IF(Tbl.Kosten[[#This Row],[KSnr.]]=AD$7,Tbl.Kosten[[#This Row],[Totaal kosten]],"")</f>
        <v/>
      </c>
      <c r="AE35" s="15" t="str">
        <f>IF(Tbl.Kosten[[#This Row],[KSnr.]]=AE$7,Tbl.Kosten[[#This Row],[Totaal kosten]],"")</f>
        <v/>
      </c>
      <c r="AF35" s="15" t="str">
        <f>IF(Tbl.Kosten[[#This Row],[KSnr.]]=AF$7,Tbl.Kosten[[#This Row],[Totaal kosten]],"")</f>
        <v/>
      </c>
      <c r="AG35" s="15" t="str">
        <f>IF(Tbl.Kosten[[#This Row],[KSnr.]]=AG$7,Tbl.Kosten[[#This Row],[Totaal kosten]],"")</f>
        <v/>
      </c>
      <c r="AH35" s="15" t="str">
        <f>IF(Tbl.Kosten[[#This Row],[KSnr.]]=AH$7,Tbl.Kosten[[#This Row],[Totaal kosten]],"")</f>
        <v/>
      </c>
      <c r="AI35" s="15" t="str">
        <f>IF(Tbl.Kosten[[#This Row],[KSnr.]]=AI$7,Tbl.Kosten[[#This Row],[Totaal kosten]],"")</f>
        <v/>
      </c>
      <c r="AJ35" s="15" t="str">
        <f>IF(Tbl.Kosten[[#This Row],[KSnr.]]=AJ$7,Tbl.Kosten[[#This Row],[Totaal kosten]],"")</f>
        <v/>
      </c>
      <c r="AK35" s="15" t="str">
        <f>IF(Tbl.Kosten[[#This Row],[KSnr.]]=AK$7,Tbl.Kosten[[#This Row],[Totaal kosten]],"")</f>
        <v/>
      </c>
      <c r="AL35" s="15" t="str">
        <f>IF(Tbl.Kosten[[#This Row],[KSnr.]]=AL$7,Tbl.Kosten[[#This Row],[Totaal kosten]],"")</f>
        <v/>
      </c>
      <c r="AM35" s="15" t="str">
        <f>IF(Tbl.Kosten[[#This Row],[KSnr.]]=AM$7,Tbl.Kosten[[#This Row],[Totaal kosten]],"")</f>
        <v/>
      </c>
      <c r="AN35" s="15" t="str">
        <f>IF(Tbl.Kosten[[#This Row],[KSnr.]]=AN$7,Tbl.Kosten[[#This Row],[Totaal kosten]],"")</f>
        <v/>
      </c>
      <c r="AO35" s="15" t="str">
        <f>IF(Tbl.Kosten[[#This Row],[KSnr.]]=AO$7,Tbl.Kosten[[#This Row],[Totaal kosten]],"")</f>
        <v/>
      </c>
      <c r="AP35" s="15" t="str">
        <f>IF(Tbl.Kosten[[#This Row],[KSnr.]]=AP$7,Tbl.Kosten[[#This Row],[Totaal kosten]],"")</f>
        <v/>
      </c>
      <c r="AQ35" s="15" t="str">
        <f>IF(Tbl.Kosten[[#This Row],[KSnr.]]=AQ$7,Tbl.Kosten[[#This Row],[Totaal kosten]],"")</f>
        <v/>
      </c>
      <c r="AR35" s="15" t="str">
        <f>IF(Tbl.Kosten[[#This Row],[KSnr.]]=AR$7,Tbl.Kosten[[#This Row],[Totaal kosten]],"")</f>
        <v/>
      </c>
      <c r="AS35" s="15" t="str">
        <f>IF(Tbl.Kosten[[#This Row],[KSnr.]]=AS$7,Tbl.Kosten[[#This Row],[Totaal kosten]],"")</f>
        <v/>
      </c>
      <c r="AT35" s="15" t="str">
        <f>IF(Tbl.Kosten[[#This Row],[KSnr.]]=AT$7,Tbl.Kosten[[#This Row],[Totaal kosten]],"")</f>
        <v/>
      </c>
      <c r="AU35" s="122" t="str">
        <f>_xlfn.XLOOKUP(Tbl.Kosten[[#This Row],[Activiteitencode]],Tbl.Activiteiten[Activiteitcode],Tbl.Activiteiten[Anr.],"",,)</f>
        <v/>
      </c>
      <c r="AV35" s="122" t="str">
        <f>IF(Tbl.Kosten[[#This Row],[Anr.]]=AV$7,Tbl.Kosten[[#This Row],[Totaal kosten]],"")</f>
        <v/>
      </c>
      <c r="AW35" s="122" t="str">
        <f>IF(Tbl.Kosten[[#This Row],[Anr.]]=AW$7,Tbl.Kosten[[#This Row],[Totaal kosten]],"")</f>
        <v/>
      </c>
      <c r="AX35" s="122" t="str">
        <f>IF(Tbl.Kosten[[#This Row],[Anr.]]=AX$7,Tbl.Kosten[[#This Row],[Totaal kosten]],"")</f>
        <v/>
      </c>
      <c r="AY35" s="122" t="str">
        <f>IF(Tbl.Kosten[[#This Row],[Anr.]]=AY$7,Tbl.Kosten[[#This Row],[Totaal kosten]],"")</f>
        <v/>
      </c>
      <c r="AZ35" s="122" t="str">
        <f>IF(Tbl.Kosten[[#This Row],[Anr.]]=AZ$7,Tbl.Kosten[[#This Row],[Totaal kosten]],"")</f>
        <v/>
      </c>
      <c r="BA35" s="122" t="str">
        <f>IF(Tbl.Kosten[[#This Row],[Anr.]]=BA$7,Tbl.Kosten[[#This Row],[Totaal kosten]],"")</f>
        <v/>
      </c>
      <c r="BB35" s="122" t="str">
        <f>IF(Tbl.Kosten[[#This Row],[Anr.]]=BB$7,Tbl.Kosten[[#This Row],[Totaal kosten]],"")</f>
        <v/>
      </c>
      <c r="BC35" s="122" t="str">
        <f>IF(Tbl.Kosten[[#This Row],[Anr.]]=BC$7,Tbl.Kosten[[#This Row],[Totaal kosten]],"")</f>
        <v/>
      </c>
      <c r="BD35" s="122" t="str">
        <f>IF(Tbl.Kosten[[#This Row],[Anr.]]=BD$7,Tbl.Kosten[[#This Row],[Totaal kosten]],"")</f>
        <v/>
      </c>
      <c r="BE35" s="122" t="str">
        <f>IF(Tbl.Kosten[[#This Row],[Anr.]]=BE$7,Tbl.Kosten[[#This Row],[Totaal kosten]],"")</f>
        <v/>
      </c>
      <c r="BF35" s="122" t="str">
        <f>IF(Tbl.Kosten[[#This Row],[Anr.]]=BF$7,Tbl.Kosten[[#This Row],[Totaal kosten]],"")</f>
        <v/>
      </c>
      <c r="BG35" s="122" t="str">
        <f>IF(Tbl.Kosten[[#This Row],[Anr.]]=BG$7,Tbl.Kosten[[#This Row],[Totaal kosten]],"")</f>
        <v/>
      </c>
      <c r="BH35" s="122" t="str">
        <f>IF(Tbl.Kosten[[#This Row],[Anr.]]=BH$7,Tbl.Kosten[[#This Row],[Totaal kosten]],"")</f>
        <v/>
      </c>
      <c r="BI35" s="122" t="str">
        <f>IF(Tbl.Kosten[[#This Row],[Anr.]]=BI$7,Tbl.Kosten[[#This Row],[Totaal kosten]],"")</f>
        <v/>
      </c>
      <c r="BJ35" s="122" t="str">
        <f>IF(Tbl.Kosten[[#This Row],[Anr.]]=BJ$7,Tbl.Kosten[[#This Row],[Totaal kosten]],"")</f>
        <v/>
      </c>
      <c r="BK35" s="122" t="str">
        <f>IF(Tbl.Kosten[[#This Row],[Anr.]]=BK$7,Tbl.Kosten[[#This Row],[Totaal kosten]],"")</f>
        <v/>
      </c>
      <c r="BL35" s="122" t="str">
        <f>IF(Tbl.Kosten[[#This Row],[Anr.]]=BL$7,Tbl.Kosten[[#This Row],[Totaal kosten]],"")</f>
        <v/>
      </c>
      <c r="BM35" s="122" t="str">
        <f>IF(Tbl.Kosten[[#This Row],[Anr.]]=BM$7,Tbl.Kosten[[#This Row],[Totaal kosten]],"")</f>
        <v/>
      </c>
      <c r="BN35" s="122" t="str">
        <f>IF(Tbl.Kosten[[#This Row],[Anr.]]=BN$7,Tbl.Kosten[[#This Row],[Totaal kosten]],"")</f>
        <v/>
      </c>
      <c r="BO35" s="122" t="str">
        <f>IF(Tbl.Kosten[[#This Row],[Anr.]]=BO$7,Tbl.Kosten[[#This Row],[Totaal kosten]],"")</f>
        <v/>
      </c>
      <c r="BP35" s="122" t="str">
        <f>IF(Tbl.Kosten[[#This Row],[Anr.]]=BP$7,Tbl.Kosten[[#This Row],[Totaal kosten]],"")</f>
        <v/>
      </c>
      <c r="BQ35" s="122" t="str">
        <f>IF(Tbl.Kosten[[#This Row],[Anr.]]=BQ$7,Tbl.Kosten[[#This Row],[Totaal kosten]],"")</f>
        <v/>
      </c>
      <c r="BR35" s="122" t="str">
        <f>IF(Tbl.Kosten[[#This Row],[Anr.]]=BR$7,Tbl.Kosten[[#This Row],[Totaal kosten]],"")</f>
        <v/>
      </c>
      <c r="BS35" s="122" t="str">
        <f>IF(Tbl.Kosten[[#This Row],[Anr.]]=BS$7,Tbl.Kosten[[#This Row],[Totaal kosten]],"")</f>
        <v/>
      </c>
      <c r="BT35" s="122" t="str">
        <f>IF(Tbl.Kosten[[#This Row],[Anr.]]=BT$7,Tbl.Kosten[[#This Row],[Totaal kosten]],"")</f>
        <v/>
      </c>
      <c r="BU35" s="122" t="str">
        <f>IF(Tbl.Kosten[[#This Row],[Anr.]]=BU$7,Tbl.Kosten[[#This Row],[Totaal kosten]],"")</f>
        <v/>
      </c>
      <c r="BV35" s="122" t="str">
        <f>IF(Tbl.Kosten[[#This Row],[Anr.]]=BV$7,Tbl.Kosten[[#This Row],[Totaal kosten]],"")</f>
        <v/>
      </c>
      <c r="BW35" s="122" t="str">
        <f>IF(Tbl.Kosten[[#This Row],[Anr.]]=BW$7,Tbl.Kosten[[#This Row],[Totaal kosten]],"")</f>
        <v/>
      </c>
      <c r="BX35" s="122" t="str">
        <f>IF(Tbl.Kosten[[#This Row],[Anr.]]=BX$7,Tbl.Kosten[[#This Row],[Totaal kosten]],"")</f>
        <v/>
      </c>
      <c r="BY35" s="122" t="str">
        <f>IF(Tbl.Kosten[[#This Row],[Anr.]]=BY$7,Tbl.Kosten[[#This Row],[Totaal kosten]],"")</f>
        <v/>
      </c>
      <c r="BZ35" s="122" t="str">
        <f>IF(Tbl.Kosten[[#This Row],[Anr.]]=BZ$7,Tbl.Kosten[[#This Row],[Totaal kosten]],"")</f>
        <v/>
      </c>
      <c r="CA35" s="122" t="str">
        <f>IF(Tbl.Kosten[[#This Row],[Anr.]]=CA$7,Tbl.Kosten[[#This Row],[Totaal kosten]],"")</f>
        <v/>
      </c>
      <c r="CB35" s="122" t="str">
        <f>IF(Tbl.Kosten[[#This Row],[Anr.]]=CB$7,Tbl.Kosten[[#This Row],[Totaal kosten]],"")</f>
        <v/>
      </c>
      <c r="CC35" s="122" t="str">
        <f>IF(Tbl.Kosten[[#This Row],[Anr.]]=CC$7,Tbl.Kosten[[#This Row],[Totaal kosten]],"")</f>
        <v/>
      </c>
      <c r="CD35" s="122" t="str">
        <f>IF(Tbl.Kosten[[#This Row],[Anr.]]=CD$7,Tbl.Kosten[[#This Row],[Totaal kosten]],"")</f>
        <v/>
      </c>
      <c r="CE35" s="122" t="str">
        <f>IF(Tbl.Kosten[[#This Row],[Anr.]]=CE$7,Tbl.Kosten[[#This Row],[Totaal kosten]],"")</f>
        <v/>
      </c>
      <c r="CF35" s="122" t="str">
        <f>IF(Tbl.Kosten[[#This Row],[Anr.]]=CF$7,Tbl.Kosten[[#This Row],[Totaal kosten]],"")</f>
        <v/>
      </c>
      <c r="CG35" s="122" t="str">
        <f>IF(Tbl.Kosten[[#This Row],[Anr.]]=CG$7,Tbl.Kosten[[#This Row],[Totaal kosten]],"")</f>
        <v/>
      </c>
      <c r="CH35" s="122" t="str">
        <f>IF(Tbl.Kosten[[#This Row],[Anr.]]=CH$7,Tbl.Kosten[[#This Row],[Totaal kosten]],"")</f>
        <v/>
      </c>
      <c r="CI35" s="122" t="str">
        <f>IF(Tbl.Kosten[[#This Row],[Anr.]]=CI$7,Tbl.Kosten[[#This Row],[Totaal kosten]],"")</f>
        <v/>
      </c>
      <c r="CJ35" s="122" t="str">
        <f>IF(Tbl.Kosten[[#This Row],[Anr.]]=CJ$7,Tbl.Kosten[[#This Row],[Totaal kosten]],"")</f>
        <v/>
      </c>
      <c r="CK35" s="122" t="str">
        <f>IF(Tbl.Kosten[[#This Row],[Anr.]]=CK$7,Tbl.Kosten[[#This Row],[Totaal kosten]],"")</f>
        <v/>
      </c>
      <c r="CL35" s="122" t="str">
        <f>IF(Tbl.Kosten[[#This Row],[Anr.]]=CL$7,Tbl.Kosten[[#This Row],[Totaal kosten]],"")</f>
        <v/>
      </c>
      <c r="CM35" s="122" t="str">
        <f>IF(Tbl.Kosten[[#This Row],[Anr.]]=CM$7,Tbl.Kosten[[#This Row],[Totaal kosten]],"")</f>
        <v/>
      </c>
      <c r="CN35" s="122" t="str">
        <f>IF(Tbl.Kosten[[#This Row],[Anr.]]=CN$7,Tbl.Kosten[[#This Row],[Totaal kosten]],"")</f>
        <v/>
      </c>
      <c r="CO35" s="122" t="str">
        <f>IF(Tbl.Kosten[[#This Row],[Anr.]]=CO$7,Tbl.Kosten[[#This Row],[Totaal kosten]],"")</f>
        <v/>
      </c>
      <c r="CP35" s="122" t="str">
        <f>IF(Tbl.Kosten[[#This Row],[Anr.]]=CP$7,Tbl.Kosten[[#This Row],[Totaal kosten]],"")</f>
        <v/>
      </c>
      <c r="CQ35" s="122" t="str">
        <f>IF(Tbl.Kosten[[#This Row],[Anr.]]=CQ$7,Tbl.Kosten[[#This Row],[Totaal kosten]],"")</f>
        <v/>
      </c>
      <c r="CR35" s="122" t="str">
        <f>IF(Tbl.Kosten[[#This Row],[Anr.]]=CR$7,Tbl.Kosten[[#This Row],[Totaal kosten]],"")</f>
        <v/>
      </c>
      <c r="CS35" s="122" t="str">
        <f>IF(Tbl.Kosten[[#This Row],[Anr.]]=CS$7,Tbl.Kosten[[#This Row],[Totaal kosten]],"")</f>
        <v/>
      </c>
      <c r="CT35" s="122" t="str">
        <f>IF(Tbl.Kosten[[#This Row],[Anr.]]=CT$7,Tbl.Kosten[[#This Row],[Totaal kosten]],"")</f>
        <v/>
      </c>
      <c r="CU35" s="122" t="str">
        <f>IF(Tbl.Kosten[[#This Row],[Anr.]]=CU$7,Tbl.Kosten[[#This Row],[Totaal kosten]],"")</f>
        <v/>
      </c>
      <c r="CV35" s="122" t="str">
        <f>IF(Tbl.Kosten[[#This Row],[Anr.]]=CV$7,Tbl.Kosten[[#This Row],[Totaal kosten]],"")</f>
        <v/>
      </c>
      <c r="CW35" s="122" t="str">
        <f>IF(Tbl.Kosten[[#This Row],[Anr.]]=CW$7,Tbl.Kosten[[#This Row],[Totaal kosten]],"")</f>
        <v/>
      </c>
      <c r="CX35" s="122" t="str">
        <f>IF(Tbl.Kosten[[#This Row],[Anr.]]=CX$7,Tbl.Kosten[[#This Row],[Totaal kosten]],"")</f>
        <v/>
      </c>
      <c r="CY35" s="122" t="str">
        <f>IF(Tbl.Kosten[[#This Row],[Anr.]]=CY$7,Tbl.Kosten[[#This Row],[Totaal kosten]],"")</f>
        <v/>
      </c>
      <c r="CZ35" s="122" t="str">
        <f>IF(Tbl.Kosten[[#This Row],[Anr.]]=CZ$7,Tbl.Kosten[[#This Row],[Totaal kosten]],"")</f>
        <v/>
      </c>
      <c r="DA35" s="122" t="str">
        <f>IF(Tbl.Kosten[[#This Row],[Anr.]]=DA$7,Tbl.Kosten[[#This Row],[Totaal kosten]],"")</f>
        <v/>
      </c>
      <c r="DB35" s="122" t="str">
        <f>IF(Tbl.Kosten[[#This Row],[Anr.]]=DB$7,Tbl.Kosten[[#This Row],[Totaal kosten]],"")</f>
        <v/>
      </c>
      <c r="DC35" s="122" t="str">
        <f>IF(Tbl.Kosten[[#This Row],[Anr.]]=DC$7,Tbl.Kosten[[#This Row],[Totaal kosten]],"")</f>
        <v/>
      </c>
      <c r="DD35" s="122" t="str">
        <f>IF(Tbl.Kosten[[#This Row],[Anr.]]=DD$7,Tbl.Kosten[[#This Row],[Totaal kosten]],"")</f>
        <v/>
      </c>
      <c r="DE35" s="122" t="str">
        <f>IF(Tbl.Kosten[[#This Row],[Anr.]]=DE$7,Tbl.Kosten[[#This Row],[Totaal kosten]],"")</f>
        <v/>
      </c>
      <c r="DF35" s="122" t="str">
        <f>IF(Tbl.Kosten[[#This Row],[Anr.]]=DF$7,Tbl.Kosten[[#This Row],[Totaal kosten]],"")</f>
        <v/>
      </c>
      <c r="DG35" s="122" t="str">
        <f>IF(Tbl.Kosten[[#This Row],[Anr.]]=DG$7,Tbl.Kosten[[#This Row],[Totaal kosten]],"")</f>
        <v/>
      </c>
      <c r="DH35" s="122" t="str">
        <f>IF(Tbl.Kosten[[#This Row],[Anr.]]=DH$7,Tbl.Kosten[[#This Row],[Totaal kosten]],"")</f>
        <v/>
      </c>
      <c r="DI35" s="122" t="str">
        <f>IF(Tbl.Kosten[[#This Row],[Anr.]]=DI$7,Tbl.Kosten[[#This Row],[Totaal kosten]],"")</f>
        <v/>
      </c>
      <c r="DJ35" s="122" t="str">
        <f>IF(Tbl.Kosten[[#This Row],[Anr.]]=DJ$7,Tbl.Kosten[[#This Row],[Totaal kosten]],"")</f>
        <v/>
      </c>
      <c r="DK35" s="122" t="str">
        <f>IF(Tbl.Kosten[[#This Row],[Anr.]]=DK$7,Tbl.Kosten[[#This Row],[Totaal kosten]],"")</f>
        <v/>
      </c>
      <c r="DL35" s="122" t="str">
        <f>IF(Tbl.Kosten[[#This Row],[Anr.]]=DL$7,Tbl.Kosten[[#This Row],[Totaal kosten]],"")</f>
        <v/>
      </c>
      <c r="DM35" s="122" t="str">
        <f>IF(Tbl.Kosten[[#This Row],[Anr.]]=DM$7,Tbl.Kosten[[#This Row],[Totaal kosten]],"")</f>
        <v/>
      </c>
      <c r="DN35" s="122" t="str">
        <f>IF(Tbl.Kosten[[#This Row],[Anr.]]=DN$7,Tbl.Kosten[[#This Row],[Totaal kosten]],"")</f>
        <v/>
      </c>
      <c r="DO35" s="122" t="str">
        <f>IF(Tbl.Kosten[[#This Row],[Anr.]]=DO$7,Tbl.Kosten[[#This Row],[Totaal kosten]],"")</f>
        <v/>
      </c>
      <c r="DP35" s="122" t="str">
        <f>IF(Tbl.Kosten[[#This Row],[Anr.]]=DP$7,Tbl.Kosten[[#This Row],[Totaal kosten]],"")</f>
        <v/>
      </c>
      <c r="DQ35" s="122" t="str">
        <f>IF(Tbl.Kosten[[#This Row],[Anr.]]=DQ$7,Tbl.Kosten[[#This Row],[Totaal kosten]],"")</f>
        <v/>
      </c>
      <c r="DR35" s="122" t="str">
        <f>IF(Tbl.Kosten[[#This Row],[Anr.]]=DR$7,Tbl.Kosten[[#This Row],[Totaal kosten]],"")</f>
        <v/>
      </c>
      <c r="DS35" s="122" t="str">
        <f>IF(Tbl.Kosten[[#This Row],[Anr.]]=DS$7,Tbl.Kosten[[#This Row],[Totaal kosten]],"")</f>
        <v/>
      </c>
      <c r="DT35" s="122" t="str">
        <f>IF(Tbl.Kosten[[#This Row],[Anr.]]=DT$7,Tbl.Kosten[[#This Row],[Totaal kosten]],"")</f>
        <v/>
      </c>
      <c r="DU35" s="122" t="str">
        <f>IF(Tbl.Kosten[[#This Row],[Anr.]]=DU$7,Tbl.Kosten[[#This Row],[Totaal kosten]],"")</f>
        <v/>
      </c>
      <c r="DV35" s="122" t="str">
        <f>IF(Tbl.Kosten[[#This Row],[Anr.]]=DV$7,Tbl.Kosten[[#This Row],[Totaal kosten]],"")</f>
        <v/>
      </c>
      <c r="DW35" s="122" t="str">
        <f>IF(Tbl.Kosten[[#This Row],[Anr.]]=DW$7,Tbl.Kosten[[#This Row],[Totaal kosten]],"")</f>
        <v/>
      </c>
      <c r="DX35" s="122" t="str">
        <f>IF(Tbl.Kosten[[#This Row],[Anr.]]=DX$7,Tbl.Kosten[[#This Row],[Totaal kosten]],"")</f>
        <v/>
      </c>
      <c r="DY35" s="122" t="str">
        <f>IF(Tbl.Kosten[[#This Row],[Anr.]]=DY$7,Tbl.Kosten[[#This Row],[Totaal kosten]],"")</f>
        <v/>
      </c>
      <c r="DZ35" s="122" t="str">
        <f>IF(Tbl.Kosten[[#This Row],[Anr.]]=DZ$7,Tbl.Kosten[[#This Row],[Totaal kosten]],"")</f>
        <v/>
      </c>
      <c r="EA35" s="122" t="str">
        <f>IF(Tbl.Kosten[[#This Row],[Anr.]]=EA$7,Tbl.Kosten[[#This Row],[Totaal kosten]],"")</f>
        <v/>
      </c>
      <c r="EB35" s="122" t="str">
        <f>IF(Tbl.Kosten[[#This Row],[Anr.]]=EB$7,Tbl.Kosten[[#This Row],[Totaal kosten]],"")</f>
        <v/>
      </c>
      <c r="EC35" s="122" t="str">
        <f>IF(Tbl.Kosten[[#This Row],[Anr.]]=EC$7,Tbl.Kosten[[#This Row],[Totaal kosten]],"")</f>
        <v/>
      </c>
      <c r="ED35" s="122" t="str">
        <f>IF(Tbl.Kosten[[#This Row],[Anr.]]=ED$7,Tbl.Kosten[[#This Row],[Totaal kosten]],"")</f>
        <v/>
      </c>
      <c r="EE35" s="122" t="str">
        <f>IF(Tbl.Kosten[[#This Row],[Anr.]]=EE$7,Tbl.Kosten[[#This Row],[Totaal kosten]],"")</f>
        <v/>
      </c>
      <c r="EF35" s="122" t="str">
        <f>IF(Tbl.Kosten[[#This Row],[Anr.]]=EF$7,Tbl.Kosten[[#This Row],[Totaal kosten]],"")</f>
        <v/>
      </c>
      <c r="EG35" s="122" t="str">
        <f>IF(Tbl.Kosten[[#This Row],[Anr.]]=EG$7,Tbl.Kosten[[#This Row],[Totaal kosten]],"")</f>
        <v/>
      </c>
      <c r="EH35" s="122" t="str">
        <f>IF(Tbl.Kosten[[#This Row],[Anr.]]=EH$7,Tbl.Kosten[[#This Row],[Totaal kosten]],"")</f>
        <v/>
      </c>
      <c r="EI35" s="122" t="str">
        <f>IF(Tbl.Kosten[[#This Row],[Anr.]]=EI$7,Tbl.Kosten[[#This Row],[Totaal kosten]],"")</f>
        <v/>
      </c>
      <c r="EJ35" s="122" t="str">
        <f>IF(Tbl.Kosten[[#This Row],[Anr.]]=EJ$7,Tbl.Kosten[[#This Row],[Totaal kosten]],"")</f>
        <v/>
      </c>
      <c r="EK35" s="122" t="str">
        <f>IF(Tbl.Kosten[[#This Row],[Anr.]]=EK$7,Tbl.Kosten[[#This Row],[Totaal kosten]],"")</f>
        <v/>
      </c>
      <c r="EL35" s="122" t="str">
        <f>IF(Tbl.Kosten[[#This Row],[Anr.]]=EL$7,Tbl.Kosten[[#This Row],[Totaal kosten]],"")</f>
        <v/>
      </c>
      <c r="EM35" s="122" t="str">
        <f>IF(Tbl.Kosten[[#This Row],[Anr.]]=EM$7,Tbl.Kosten[[#This Row],[Totaal kosten]],"")</f>
        <v/>
      </c>
      <c r="EN35" s="122" t="str">
        <f>IF(Tbl.Kosten[[#This Row],[Anr.]]=EN$7,Tbl.Kosten[[#This Row],[Totaal kosten]],"")</f>
        <v/>
      </c>
      <c r="EO35" s="122" t="str">
        <f>IF(Tbl.Kosten[[#This Row],[Anr.]]=EO$7,Tbl.Kosten[[#This Row],[Totaal kosten]],"")</f>
        <v/>
      </c>
      <c r="EP35" s="122" t="str">
        <f>IF(Tbl.Kosten[[#This Row],[Anr.]]=EP$7,Tbl.Kosten[[#This Row],[Totaal kosten]],"")</f>
        <v/>
      </c>
      <c r="EQ35" s="122" t="str">
        <f>IF(Tbl.Kosten[[#This Row],[Anr.]]=EQ$7,Tbl.Kosten[[#This Row],[Totaal kosten]],"")</f>
        <v/>
      </c>
    </row>
    <row r="36" spans="2:147" x14ac:dyDescent="0.35">
      <c r="B36" s="99"/>
      <c r="C36" s="68"/>
      <c r="D36" s="119"/>
      <c r="E36" s="100"/>
      <c r="F36" s="13">
        <f>_xlfn.XLOOKUP(Tbl.Kosten[[#This Row],[Medewerker e/o 
functie]],Tbl.Uurtarief[Medewerker en/of functie],Tbl.Uurtarief[Uurtarief],"",,)</f>
        <v>0</v>
      </c>
      <c r="G36" s="118">
        <f>PRODUCT(Tbl.Kosten[[#This Row],[Uren]],Tbl.Kosten[[#This Row],[Uurtarief]])</f>
        <v>0</v>
      </c>
      <c r="H36" s="100"/>
      <c r="I36" s="98"/>
      <c r="J36" s="97">
        <f>Tbl.Kosten[[#This Row],[Aantal]]*Tbl.Kosten[[#This Row],[Tarief]]</f>
        <v>0</v>
      </c>
      <c r="K36" s="118">
        <f>Tbl.Kosten[[#This Row],[Subtotaal andere kosten]]+Tbl.Kosten[[#This Row],[Subtotaal arbeidskosten]]</f>
        <v>0</v>
      </c>
      <c r="L36" s="190">
        <f>IF(Tbl.Kosten[[#This Row],[Subtotaal andere kosten]]&lt;&gt;0,"Andere kosten",(_xlfn.XLOOKUP(Tbl.Kosten[[#This Row],[Medewerker e/o 
functie]],Tbl.Uurtarief[Medewerker en/of functie],Tbl.Uurtarief[Kostensoort],"",,)))</f>
        <v>0</v>
      </c>
      <c r="M36" s="190" t="str">
        <f>IF(AND(Tbl.Kosten[[#This Row],[Subtotaal arbeidskosten]]&lt;&gt;0,Tbl.Kosten[[#This Row],[Subtotaal andere kosten]]&lt;&gt;0),"Begroot Arbeidskosten en Overige kosten op verschillende regels!","")</f>
        <v/>
      </c>
      <c r="N36" s="3" t="str">
        <f>_xlfn.XLOOKUP(Tbl.Kosten[[#This Row],[Activiteitencode]],Tbl.Activiteiten[Activiteitcode],Tbl.Activiteiten[Werkpakketcode],"",,)</f>
        <v/>
      </c>
      <c r="O36" s="9" t="str">
        <f>_xlfn.XLOOKUP(Tbl.Kosten[[#This Row],[Werkpakketcode]],Tbl.Werkpakketten[Werkpakketcode],Tbl.Werkpakketten[WPnr.],"",,)</f>
        <v/>
      </c>
      <c r="P36" s="9" t="str">
        <f>IF(Tbl.Kosten[[#This Row],[WPnr.]]=P$7,Tbl.Kosten[[#This Row],[Totaal kosten]],"")</f>
        <v/>
      </c>
      <c r="Q36" s="9" t="str">
        <f>IF(Tbl.Kosten[[#This Row],[WPnr.]]=Q$7,Tbl.Kosten[[#This Row],[Totaal kosten]],"")</f>
        <v/>
      </c>
      <c r="R36" s="9" t="str">
        <f>IF(Tbl.Kosten[[#This Row],[WPnr.]]=R$7,Tbl.Kosten[[#This Row],[Totaal kosten]],"")</f>
        <v/>
      </c>
      <c r="S36" s="9" t="str">
        <f>IF(Tbl.Kosten[[#This Row],[WPnr.]]=S$7,Tbl.Kosten[[#This Row],[Totaal kosten]],"")</f>
        <v/>
      </c>
      <c r="T36" s="9" t="str">
        <f>IF(Tbl.Kosten[[#This Row],[WPnr.]]=T$7,Tbl.Kosten[[#This Row],[Totaal kosten]],"")</f>
        <v/>
      </c>
      <c r="U36" s="9" t="str">
        <f>IF(Tbl.Kosten[[#This Row],[WPnr.]]=U$7,Tbl.Kosten[[#This Row],[Totaal kosten]],"")</f>
        <v/>
      </c>
      <c r="V36" s="9" t="str">
        <f>IF(Tbl.Kosten[[#This Row],[WPnr.]]=V$7,Tbl.Kosten[[#This Row],[Totaal kosten]],"")</f>
        <v/>
      </c>
      <c r="W36" s="9" t="str">
        <f>IF(Tbl.Kosten[[#This Row],[WPnr.]]=W$7,Tbl.Kosten[[#This Row],[Totaal kosten]],"")</f>
        <v/>
      </c>
      <c r="X36" s="9" t="str">
        <f>IF(Tbl.Kosten[[#This Row],[WPnr.]]=X$7,Tbl.Kosten[[#This Row],[Totaal kosten]],"")</f>
        <v/>
      </c>
      <c r="Y36" s="9" t="str">
        <f>IF(Tbl.Kosten[[#This Row],[WPnr.]]=Y$7,Tbl.Kosten[[#This Row],[Totaal kosten]],"")</f>
        <v/>
      </c>
      <c r="Z36" s="15" t="str">
        <f>IFERROR(VLOOKUP(Tbl.Kosten[[#This Row],[Kostensoort]],Tbl.Kostensoorten[],2,FALSE),"")</f>
        <v/>
      </c>
      <c r="AA36" s="15" t="str">
        <f>IF(Tbl.Kosten[[#This Row],[KSnr.]]=AA$7,Tbl.Kosten[[#This Row],[Totaal kosten]],"")</f>
        <v/>
      </c>
      <c r="AB36" s="15" t="str">
        <f>IF(Tbl.Kosten[[#This Row],[KSnr.]]=AB$7,Tbl.Kosten[[#This Row],[Totaal kosten]],"")</f>
        <v/>
      </c>
      <c r="AC36" s="15" t="str">
        <f>IF(Tbl.Kosten[[#This Row],[KSnr.]]=AC$7,Tbl.Kosten[[#This Row],[Totaal kosten]],"")</f>
        <v/>
      </c>
      <c r="AD36" s="15" t="str">
        <f>IF(Tbl.Kosten[[#This Row],[KSnr.]]=AD$7,Tbl.Kosten[[#This Row],[Totaal kosten]],"")</f>
        <v/>
      </c>
      <c r="AE36" s="15" t="str">
        <f>IF(Tbl.Kosten[[#This Row],[KSnr.]]=AE$7,Tbl.Kosten[[#This Row],[Totaal kosten]],"")</f>
        <v/>
      </c>
      <c r="AF36" s="15" t="str">
        <f>IF(Tbl.Kosten[[#This Row],[KSnr.]]=AF$7,Tbl.Kosten[[#This Row],[Totaal kosten]],"")</f>
        <v/>
      </c>
      <c r="AG36" s="15" t="str">
        <f>IF(Tbl.Kosten[[#This Row],[KSnr.]]=AG$7,Tbl.Kosten[[#This Row],[Totaal kosten]],"")</f>
        <v/>
      </c>
      <c r="AH36" s="15" t="str">
        <f>IF(Tbl.Kosten[[#This Row],[KSnr.]]=AH$7,Tbl.Kosten[[#This Row],[Totaal kosten]],"")</f>
        <v/>
      </c>
      <c r="AI36" s="15" t="str">
        <f>IF(Tbl.Kosten[[#This Row],[KSnr.]]=AI$7,Tbl.Kosten[[#This Row],[Totaal kosten]],"")</f>
        <v/>
      </c>
      <c r="AJ36" s="15" t="str">
        <f>IF(Tbl.Kosten[[#This Row],[KSnr.]]=AJ$7,Tbl.Kosten[[#This Row],[Totaal kosten]],"")</f>
        <v/>
      </c>
      <c r="AK36" s="15" t="str">
        <f>IF(Tbl.Kosten[[#This Row],[KSnr.]]=AK$7,Tbl.Kosten[[#This Row],[Totaal kosten]],"")</f>
        <v/>
      </c>
      <c r="AL36" s="15" t="str">
        <f>IF(Tbl.Kosten[[#This Row],[KSnr.]]=AL$7,Tbl.Kosten[[#This Row],[Totaal kosten]],"")</f>
        <v/>
      </c>
      <c r="AM36" s="15" t="str">
        <f>IF(Tbl.Kosten[[#This Row],[KSnr.]]=AM$7,Tbl.Kosten[[#This Row],[Totaal kosten]],"")</f>
        <v/>
      </c>
      <c r="AN36" s="15" t="str">
        <f>IF(Tbl.Kosten[[#This Row],[KSnr.]]=AN$7,Tbl.Kosten[[#This Row],[Totaal kosten]],"")</f>
        <v/>
      </c>
      <c r="AO36" s="15" t="str">
        <f>IF(Tbl.Kosten[[#This Row],[KSnr.]]=AO$7,Tbl.Kosten[[#This Row],[Totaal kosten]],"")</f>
        <v/>
      </c>
      <c r="AP36" s="15" t="str">
        <f>IF(Tbl.Kosten[[#This Row],[KSnr.]]=AP$7,Tbl.Kosten[[#This Row],[Totaal kosten]],"")</f>
        <v/>
      </c>
      <c r="AQ36" s="15" t="str">
        <f>IF(Tbl.Kosten[[#This Row],[KSnr.]]=AQ$7,Tbl.Kosten[[#This Row],[Totaal kosten]],"")</f>
        <v/>
      </c>
      <c r="AR36" s="15" t="str">
        <f>IF(Tbl.Kosten[[#This Row],[KSnr.]]=AR$7,Tbl.Kosten[[#This Row],[Totaal kosten]],"")</f>
        <v/>
      </c>
      <c r="AS36" s="15" t="str">
        <f>IF(Tbl.Kosten[[#This Row],[KSnr.]]=AS$7,Tbl.Kosten[[#This Row],[Totaal kosten]],"")</f>
        <v/>
      </c>
      <c r="AT36" s="15" t="str">
        <f>IF(Tbl.Kosten[[#This Row],[KSnr.]]=AT$7,Tbl.Kosten[[#This Row],[Totaal kosten]],"")</f>
        <v/>
      </c>
      <c r="AU36" s="122" t="str">
        <f>_xlfn.XLOOKUP(Tbl.Kosten[[#This Row],[Activiteitencode]],Tbl.Activiteiten[Activiteitcode],Tbl.Activiteiten[Anr.],"",,)</f>
        <v/>
      </c>
      <c r="AV36" s="122" t="str">
        <f>IF(Tbl.Kosten[[#This Row],[Anr.]]=AV$7,Tbl.Kosten[[#This Row],[Totaal kosten]],"")</f>
        <v/>
      </c>
      <c r="AW36" s="122" t="str">
        <f>IF(Tbl.Kosten[[#This Row],[Anr.]]=AW$7,Tbl.Kosten[[#This Row],[Totaal kosten]],"")</f>
        <v/>
      </c>
      <c r="AX36" s="122" t="str">
        <f>IF(Tbl.Kosten[[#This Row],[Anr.]]=AX$7,Tbl.Kosten[[#This Row],[Totaal kosten]],"")</f>
        <v/>
      </c>
      <c r="AY36" s="122" t="str">
        <f>IF(Tbl.Kosten[[#This Row],[Anr.]]=AY$7,Tbl.Kosten[[#This Row],[Totaal kosten]],"")</f>
        <v/>
      </c>
      <c r="AZ36" s="122" t="str">
        <f>IF(Tbl.Kosten[[#This Row],[Anr.]]=AZ$7,Tbl.Kosten[[#This Row],[Totaal kosten]],"")</f>
        <v/>
      </c>
      <c r="BA36" s="122" t="str">
        <f>IF(Tbl.Kosten[[#This Row],[Anr.]]=BA$7,Tbl.Kosten[[#This Row],[Totaal kosten]],"")</f>
        <v/>
      </c>
      <c r="BB36" s="122" t="str">
        <f>IF(Tbl.Kosten[[#This Row],[Anr.]]=BB$7,Tbl.Kosten[[#This Row],[Totaal kosten]],"")</f>
        <v/>
      </c>
      <c r="BC36" s="122" t="str">
        <f>IF(Tbl.Kosten[[#This Row],[Anr.]]=BC$7,Tbl.Kosten[[#This Row],[Totaal kosten]],"")</f>
        <v/>
      </c>
      <c r="BD36" s="122" t="str">
        <f>IF(Tbl.Kosten[[#This Row],[Anr.]]=BD$7,Tbl.Kosten[[#This Row],[Totaal kosten]],"")</f>
        <v/>
      </c>
      <c r="BE36" s="122" t="str">
        <f>IF(Tbl.Kosten[[#This Row],[Anr.]]=BE$7,Tbl.Kosten[[#This Row],[Totaal kosten]],"")</f>
        <v/>
      </c>
      <c r="BF36" s="122" t="str">
        <f>IF(Tbl.Kosten[[#This Row],[Anr.]]=BF$7,Tbl.Kosten[[#This Row],[Totaal kosten]],"")</f>
        <v/>
      </c>
      <c r="BG36" s="122" t="str">
        <f>IF(Tbl.Kosten[[#This Row],[Anr.]]=BG$7,Tbl.Kosten[[#This Row],[Totaal kosten]],"")</f>
        <v/>
      </c>
      <c r="BH36" s="122" t="str">
        <f>IF(Tbl.Kosten[[#This Row],[Anr.]]=BH$7,Tbl.Kosten[[#This Row],[Totaal kosten]],"")</f>
        <v/>
      </c>
      <c r="BI36" s="122" t="str">
        <f>IF(Tbl.Kosten[[#This Row],[Anr.]]=BI$7,Tbl.Kosten[[#This Row],[Totaal kosten]],"")</f>
        <v/>
      </c>
      <c r="BJ36" s="122" t="str">
        <f>IF(Tbl.Kosten[[#This Row],[Anr.]]=BJ$7,Tbl.Kosten[[#This Row],[Totaal kosten]],"")</f>
        <v/>
      </c>
      <c r="BK36" s="122" t="str">
        <f>IF(Tbl.Kosten[[#This Row],[Anr.]]=BK$7,Tbl.Kosten[[#This Row],[Totaal kosten]],"")</f>
        <v/>
      </c>
      <c r="BL36" s="122" t="str">
        <f>IF(Tbl.Kosten[[#This Row],[Anr.]]=BL$7,Tbl.Kosten[[#This Row],[Totaal kosten]],"")</f>
        <v/>
      </c>
      <c r="BM36" s="122" t="str">
        <f>IF(Tbl.Kosten[[#This Row],[Anr.]]=BM$7,Tbl.Kosten[[#This Row],[Totaal kosten]],"")</f>
        <v/>
      </c>
      <c r="BN36" s="122" t="str">
        <f>IF(Tbl.Kosten[[#This Row],[Anr.]]=BN$7,Tbl.Kosten[[#This Row],[Totaal kosten]],"")</f>
        <v/>
      </c>
      <c r="BO36" s="122" t="str">
        <f>IF(Tbl.Kosten[[#This Row],[Anr.]]=BO$7,Tbl.Kosten[[#This Row],[Totaal kosten]],"")</f>
        <v/>
      </c>
      <c r="BP36" s="122" t="str">
        <f>IF(Tbl.Kosten[[#This Row],[Anr.]]=BP$7,Tbl.Kosten[[#This Row],[Totaal kosten]],"")</f>
        <v/>
      </c>
      <c r="BQ36" s="122" t="str">
        <f>IF(Tbl.Kosten[[#This Row],[Anr.]]=BQ$7,Tbl.Kosten[[#This Row],[Totaal kosten]],"")</f>
        <v/>
      </c>
      <c r="BR36" s="122" t="str">
        <f>IF(Tbl.Kosten[[#This Row],[Anr.]]=BR$7,Tbl.Kosten[[#This Row],[Totaal kosten]],"")</f>
        <v/>
      </c>
      <c r="BS36" s="122" t="str">
        <f>IF(Tbl.Kosten[[#This Row],[Anr.]]=BS$7,Tbl.Kosten[[#This Row],[Totaal kosten]],"")</f>
        <v/>
      </c>
      <c r="BT36" s="122" t="str">
        <f>IF(Tbl.Kosten[[#This Row],[Anr.]]=BT$7,Tbl.Kosten[[#This Row],[Totaal kosten]],"")</f>
        <v/>
      </c>
      <c r="BU36" s="122" t="str">
        <f>IF(Tbl.Kosten[[#This Row],[Anr.]]=BU$7,Tbl.Kosten[[#This Row],[Totaal kosten]],"")</f>
        <v/>
      </c>
      <c r="BV36" s="122" t="str">
        <f>IF(Tbl.Kosten[[#This Row],[Anr.]]=BV$7,Tbl.Kosten[[#This Row],[Totaal kosten]],"")</f>
        <v/>
      </c>
      <c r="BW36" s="122" t="str">
        <f>IF(Tbl.Kosten[[#This Row],[Anr.]]=BW$7,Tbl.Kosten[[#This Row],[Totaal kosten]],"")</f>
        <v/>
      </c>
      <c r="BX36" s="122" t="str">
        <f>IF(Tbl.Kosten[[#This Row],[Anr.]]=BX$7,Tbl.Kosten[[#This Row],[Totaal kosten]],"")</f>
        <v/>
      </c>
      <c r="BY36" s="122" t="str">
        <f>IF(Tbl.Kosten[[#This Row],[Anr.]]=BY$7,Tbl.Kosten[[#This Row],[Totaal kosten]],"")</f>
        <v/>
      </c>
      <c r="BZ36" s="122" t="str">
        <f>IF(Tbl.Kosten[[#This Row],[Anr.]]=BZ$7,Tbl.Kosten[[#This Row],[Totaal kosten]],"")</f>
        <v/>
      </c>
      <c r="CA36" s="122" t="str">
        <f>IF(Tbl.Kosten[[#This Row],[Anr.]]=CA$7,Tbl.Kosten[[#This Row],[Totaal kosten]],"")</f>
        <v/>
      </c>
      <c r="CB36" s="122" t="str">
        <f>IF(Tbl.Kosten[[#This Row],[Anr.]]=CB$7,Tbl.Kosten[[#This Row],[Totaal kosten]],"")</f>
        <v/>
      </c>
      <c r="CC36" s="122" t="str">
        <f>IF(Tbl.Kosten[[#This Row],[Anr.]]=CC$7,Tbl.Kosten[[#This Row],[Totaal kosten]],"")</f>
        <v/>
      </c>
      <c r="CD36" s="122" t="str">
        <f>IF(Tbl.Kosten[[#This Row],[Anr.]]=CD$7,Tbl.Kosten[[#This Row],[Totaal kosten]],"")</f>
        <v/>
      </c>
      <c r="CE36" s="122" t="str">
        <f>IF(Tbl.Kosten[[#This Row],[Anr.]]=CE$7,Tbl.Kosten[[#This Row],[Totaal kosten]],"")</f>
        <v/>
      </c>
      <c r="CF36" s="122" t="str">
        <f>IF(Tbl.Kosten[[#This Row],[Anr.]]=CF$7,Tbl.Kosten[[#This Row],[Totaal kosten]],"")</f>
        <v/>
      </c>
      <c r="CG36" s="122" t="str">
        <f>IF(Tbl.Kosten[[#This Row],[Anr.]]=CG$7,Tbl.Kosten[[#This Row],[Totaal kosten]],"")</f>
        <v/>
      </c>
      <c r="CH36" s="122" t="str">
        <f>IF(Tbl.Kosten[[#This Row],[Anr.]]=CH$7,Tbl.Kosten[[#This Row],[Totaal kosten]],"")</f>
        <v/>
      </c>
      <c r="CI36" s="122" t="str">
        <f>IF(Tbl.Kosten[[#This Row],[Anr.]]=CI$7,Tbl.Kosten[[#This Row],[Totaal kosten]],"")</f>
        <v/>
      </c>
      <c r="CJ36" s="122" t="str">
        <f>IF(Tbl.Kosten[[#This Row],[Anr.]]=CJ$7,Tbl.Kosten[[#This Row],[Totaal kosten]],"")</f>
        <v/>
      </c>
      <c r="CK36" s="122" t="str">
        <f>IF(Tbl.Kosten[[#This Row],[Anr.]]=CK$7,Tbl.Kosten[[#This Row],[Totaal kosten]],"")</f>
        <v/>
      </c>
      <c r="CL36" s="122" t="str">
        <f>IF(Tbl.Kosten[[#This Row],[Anr.]]=CL$7,Tbl.Kosten[[#This Row],[Totaal kosten]],"")</f>
        <v/>
      </c>
      <c r="CM36" s="122" t="str">
        <f>IF(Tbl.Kosten[[#This Row],[Anr.]]=CM$7,Tbl.Kosten[[#This Row],[Totaal kosten]],"")</f>
        <v/>
      </c>
      <c r="CN36" s="122" t="str">
        <f>IF(Tbl.Kosten[[#This Row],[Anr.]]=CN$7,Tbl.Kosten[[#This Row],[Totaal kosten]],"")</f>
        <v/>
      </c>
      <c r="CO36" s="122" t="str">
        <f>IF(Tbl.Kosten[[#This Row],[Anr.]]=CO$7,Tbl.Kosten[[#This Row],[Totaal kosten]],"")</f>
        <v/>
      </c>
      <c r="CP36" s="122" t="str">
        <f>IF(Tbl.Kosten[[#This Row],[Anr.]]=CP$7,Tbl.Kosten[[#This Row],[Totaal kosten]],"")</f>
        <v/>
      </c>
      <c r="CQ36" s="122" t="str">
        <f>IF(Tbl.Kosten[[#This Row],[Anr.]]=CQ$7,Tbl.Kosten[[#This Row],[Totaal kosten]],"")</f>
        <v/>
      </c>
      <c r="CR36" s="122" t="str">
        <f>IF(Tbl.Kosten[[#This Row],[Anr.]]=CR$7,Tbl.Kosten[[#This Row],[Totaal kosten]],"")</f>
        <v/>
      </c>
      <c r="CS36" s="122" t="str">
        <f>IF(Tbl.Kosten[[#This Row],[Anr.]]=CS$7,Tbl.Kosten[[#This Row],[Totaal kosten]],"")</f>
        <v/>
      </c>
      <c r="CT36" s="122" t="str">
        <f>IF(Tbl.Kosten[[#This Row],[Anr.]]=CT$7,Tbl.Kosten[[#This Row],[Totaal kosten]],"")</f>
        <v/>
      </c>
      <c r="CU36" s="122" t="str">
        <f>IF(Tbl.Kosten[[#This Row],[Anr.]]=CU$7,Tbl.Kosten[[#This Row],[Totaal kosten]],"")</f>
        <v/>
      </c>
      <c r="CV36" s="122" t="str">
        <f>IF(Tbl.Kosten[[#This Row],[Anr.]]=CV$7,Tbl.Kosten[[#This Row],[Totaal kosten]],"")</f>
        <v/>
      </c>
      <c r="CW36" s="122" t="str">
        <f>IF(Tbl.Kosten[[#This Row],[Anr.]]=CW$7,Tbl.Kosten[[#This Row],[Totaal kosten]],"")</f>
        <v/>
      </c>
      <c r="CX36" s="122" t="str">
        <f>IF(Tbl.Kosten[[#This Row],[Anr.]]=CX$7,Tbl.Kosten[[#This Row],[Totaal kosten]],"")</f>
        <v/>
      </c>
      <c r="CY36" s="122" t="str">
        <f>IF(Tbl.Kosten[[#This Row],[Anr.]]=CY$7,Tbl.Kosten[[#This Row],[Totaal kosten]],"")</f>
        <v/>
      </c>
      <c r="CZ36" s="122" t="str">
        <f>IF(Tbl.Kosten[[#This Row],[Anr.]]=CZ$7,Tbl.Kosten[[#This Row],[Totaal kosten]],"")</f>
        <v/>
      </c>
      <c r="DA36" s="122" t="str">
        <f>IF(Tbl.Kosten[[#This Row],[Anr.]]=DA$7,Tbl.Kosten[[#This Row],[Totaal kosten]],"")</f>
        <v/>
      </c>
      <c r="DB36" s="122" t="str">
        <f>IF(Tbl.Kosten[[#This Row],[Anr.]]=DB$7,Tbl.Kosten[[#This Row],[Totaal kosten]],"")</f>
        <v/>
      </c>
      <c r="DC36" s="122" t="str">
        <f>IF(Tbl.Kosten[[#This Row],[Anr.]]=DC$7,Tbl.Kosten[[#This Row],[Totaal kosten]],"")</f>
        <v/>
      </c>
      <c r="DD36" s="122" t="str">
        <f>IF(Tbl.Kosten[[#This Row],[Anr.]]=DD$7,Tbl.Kosten[[#This Row],[Totaal kosten]],"")</f>
        <v/>
      </c>
      <c r="DE36" s="122" t="str">
        <f>IF(Tbl.Kosten[[#This Row],[Anr.]]=DE$7,Tbl.Kosten[[#This Row],[Totaal kosten]],"")</f>
        <v/>
      </c>
      <c r="DF36" s="122" t="str">
        <f>IF(Tbl.Kosten[[#This Row],[Anr.]]=DF$7,Tbl.Kosten[[#This Row],[Totaal kosten]],"")</f>
        <v/>
      </c>
      <c r="DG36" s="122" t="str">
        <f>IF(Tbl.Kosten[[#This Row],[Anr.]]=DG$7,Tbl.Kosten[[#This Row],[Totaal kosten]],"")</f>
        <v/>
      </c>
      <c r="DH36" s="122" t="str">
        <f>IF(Tbl.Kosten[[#This Row],[Anr.]]=DH$7,Tbl.Kosten[[#This Row],[Totaal kosten]],"")</f>
        <v/>
      </c>
      <c r="DI36" s="122" t="str">
        <f>IF(Tbl.Kosten[[#This Row],[Anr.]]=DI$7,Tbl.Kosten[[#This Row],[Totaal kosten]],"")</f>
        <v/>
      </c>
      <c r="DJ36" s="122" t="str">
        <f>IF(Tbl.Kosten[[#This Row],[Anr.]]=DJ$7,Tbl.Kosten[[#This Row],[Totaal kosten]],"")</f>
        <v/>
      </c>
      <c r="DK36" s="122" t="str">
        <f>IF(Tbl.Kosten[[#This Row],[Anr.]]=DK$7,Tbl.Kosten[[#This Row],[Totaal kosten]],"")</f>
        <v/>
      </c>
      <c r="DL36" s="122" t="str">
        <f>IF(Tbl.Kosten[[#This Row],[Anr.]]=DL$7,Tbl.Kosten[[#This Row],[Totaal kosten]],"")</f>
        <v/>
      </c>
      <c r="DM36" s="122" t="str">
        <f>IF(Tbl.Kosten[[#This Row],[Anr.]]=DM$7,Tbl.Kosten[[#This Row],[Totaal kosten]],"")</f>
        <v/>
      </c>
      <c r="DN36" s="122" t="str">
        <f>IF(Tbl.Kosten[[#This Row],[Anr.]]=DN$7,Tbl.Kosten[[#This Row],[Totaal kosten]],"")</f>
        <v/>
      </c>
      <c r="DO36" s="122" t="str">
        <f>IF(Tbl.Kosten[[#This Row],[Anr.]]=DO$7,Tbl.Kosten[[#This Row],[Totaal kosten]],"")</f>
        <v/>
      </c>
      <c r="DP36" s="122" t="str">
        <f>IF(Tbl.Kosten[[#This Row],[Anr.]]=DP$7,Tbl.Kosten[[#This Row],[Totaal kosten]],"")</f>
        <v/>
      </c>
      <c r="DQ36" s="122" t="str">
        <f>IF(Tbl.Kosten[[#This Row],[Anr.]]=DQ$7,Tbl.Kosten[[#This Row],[Totaal kosten]],"")</f>
        <v/>
      </c>
      <c r="DR36" s="122" t="str">
        <f>IF(Tbl.Kosten[[#This Row],[Anr.]]=DR$7,Tbl.Kosten[[#This Row],[Totaal kosten]],"")</f>
        <v/>
      </c>
      <c r="DS36" s="122" t="str">
        <f>IF(Tbl.Kosten[[#This Row],[Anr.]]=DS$7,Tbl.Kosten[[#This Row],[Totaal kosten]],"")</f>
        <v/>
      </c>
      <c r="DT36" s="122" t="str">
        <f>IF(Tbl.Kosten[[#This Row],[Anr.]]=DT$7,Tbl.Kosten[[#This Row],[Totaal kosten]],"")</f>
        <v/>
      </c>
      <c r="DU36" s="122" t="str">
        <f>IF(Tbl.Kosten[[#This Row],[Anr.]]=DU$7,Tbl.Kosten[[#This Row],[Totaal kosten]],"")</f>
        <v/>
      </c>
      <c r="DV36" s="122" t="str">
        <f>IF(Tbl.Kosten[[#This Row],[Anr.]]=DV$7,Tbl.Kosten[[#This Row],[Totaal kosten]],"")</f>
        <v/>
      </c>
      <c r="DW36" s="122" t="str">
        <f>IF(Tbl.Kosten[[#This Row],[Anr.]]=DW$7,Tbl.Kosten[[#This Row],[Totaal kosten]],"")</f>
        <v/>
      </c>
      <c r="DX36" s="122" t="str">
        <f>IF(Tbl.Kosten[[#This Row],[Anr.]]=DX$7,Tbl.Kosten[[#This Row],[Totaal kosten]],"")</f>
        <v/>
      </c>
      <c r="DY36" s="122" t="str">
        <f>IF(Tbl.Kosten[[#This Row],[Anr.]]=DY$7,Tbl.Kosten[[#This Row],[Totaal kosten]],"")</f>
        <v/>
      </c>
      <c r="DZ36" s="122" t="str">
        <f>IF(Tbl.Kosten[[#This Row],[Anr.]]=DZ$7,Tbl.Kosten[[#This Row],[Totaal kosten]],"")</f>
        <v/>
      </c>
      <c r="EA36" s="122" t="str">
        <f>IF(Tbl.Kosten[[#This Row],[Anr.]]=EA$7,Tbl.Kosten[[#This Row],[Totaal kosten]],"")</f>
        <v/>
      </c>
      <c r="EB36" s="122" t="str">
        <f>IF(Tbl.Kosten[[#This Row],[Anr.]]=EB$7,Tbl.Kosten[[#This Row],[Totaal kosten]],"")</f>
        <v/>
      </c>
      <c r="EC36" s="122" t="str">
        <f>IF(Tbl.Kosten[[#This Row],[Anr.]]=EC$7,Tbl.Kosten[[#This Row],[Totaal kosten]],"")</f>
        <v/>
      </c>
      <c r="ED36" s="122" t="str">
        <f>IF(Tbl.Kosten[[#This Row],[Anr.]]=ED$7,Tbl.Kosten[[#This Row],[Totaal kosten]],"")</f>
        <v/>
      </c>
      <c r="EE36" s="122" t="str">
        <f>IF(Tbl.Kosten[[#This Row],[Anr.]]=EE$7,Tbl.Kosten[[#This Row],[Totaal kosten]],"")</f>
        <v/>
      </c>
      <c r="EF36" s="122" t="str">
        <f>IF(Tbl.Kosten[[#This Row],[Anr.]]=EF$7,Tbl.Kosten[[#This Row],[Totaal kosten]],"")</f>
        <v/>
      </c>
      <c r="EG36" s="122" t="str">
        <f>IF(Tbl.Kosten[[#This Row],[Anr.]]=EG$7,Tbl.Kosten[[#This Row],[Totaal kosten]],"")</f>
        <v/>
      </c>
      <c r="EH36" s="122" t="str">
        <f>IF(Tbl.Kosten[[#This Row],[Anr.]]=EH$7,Tbl.Kosten[[#This Row],[Totaal kosten]],"")</f>
        <v/>
      </c>
      <c r="EI36" s="122" t="str">
        <f>IF(Tbl.Kosten[[#This Row],[Anr.]]=EI$7,Tbl.Kosten[[#This Row],[Totaal kosten]],"")</f>
        <v/>
      </c>
      <c r="EJ36" s="122" t="str">
        <f>IF(Tbl.Kosten[[#This Row],[Anr.]]=EJ$7,Tbl.Kosten[[#This Row],[Totaal kosten]],"")</f>
        <v/>
      </c>
      <c r="EK36" s="122" t="str">
        <f>IF(Tbl.Kosten[[#This Row],[Anr.]]=EK$7,Tbl.Kosten[[#This Row],[Totaal kosten]],"")</f>
        <v/>
      </c>
      <c r="EL36" s="122" t="str">
        <f>IF(Tbl.Kosten[[#This Row],[Anr.]]=EL$7,Tbl.Kosten[[#This Row],[Totaal kosten]],"")</f>
        <v/>
      </c>
      <c r="EM36" s="122" t="str">
        <f>IF(Tbl.Kosten[[#This Row],[Anr.]]=EM$7,Tbl.Kosten[[#This Row],[Totaal kosten]],"")</f>
        <v/>
      </c>
      <c r="EN36" s="122" t="str">
        <f>IF(Tbl.Kosten[[#This Row],[Anr.]]=EN$7,Tbl.Kosten[[#This Row],[Totaal kosten]],"")</f>
        <v/>
      </c>
      <c r="EO36" s="122" t="str">
        <f>IF(Tbl.Kosten[[#This Row],[Anr.]]=EO$7,Tbl.Kosten[[#This Row],[Totaal kosten]],"")</f>
        <v/>
      </c>
      <c r="EP36" s="122" t="str">
        <f>IF(Tbl.Kosten[[#This Row],[Anr.]]=EP$7,Tbl.Kosten[[#This Row],[Totaal kosten]],"")</f>
        <v/>
      </c>
      <c r="EQ36" s="122" t="str">
        <f>IF(Tbl.Kosten[[#This Row],[Anr.]]=EQ$7,Tbl.Kosten[[#This Row],[Totaal kosten]],"")</f>
        <v/>
      </c>
    </row>
    <row r="37" spans="2:147" x14ac:dyDescent="0.35">
      <c r="B37" s="99"/>
      <c r="C37" s="68"/>
      <c r="D37" s="119"/>
      <c r="E37" s="100"/>
      <c r="F37" s="13">
        <f>_xlfn.XLOOKUP(Tbl.Kosten[[#This Row],[Medewerker e/o 
functie]],Tbl.Uurtarief[Medewerker en/of functie],Tbl.Uurtarief[Uurtarief],"",,)</f>
        <v>0</v>
      </c>
      <c r="G37" s="118">
        <f>PRODUCT(Tbl.Kosten[[#This Row],[Uren]],Tbl.Kosten[[#This Row],[Uurtarief]])</f>
        <v>0</v>
      </c>
      <c r="H37" s="100"/>
      <c r="I37" s="98"/>
      <c r="J37" s="97">
        <f>Tbl.Kosten[[#This Row],[Aantal]]*Tbl.Kosten[[#This Row],[Tarief]]</f>
        <v>0</v>
      </c>
      <c r="K37" s="118">
        <f>Tbl.Kosten[[#This Row],[Subtotaal andere kosten]]+Tbl.Kosten[[#This Row],[Subtotaal arbeidskosten]]</f>
        <v>0</v>
      </c>
      <c r="L37" s="190">
        <f>IF(Tbl.Kosten[[#This Row],[Subtotaal andere kosten]]&lt;&gt;0,"Andere kosten",(_xlfn.XLOOKUP(Tbl.Kosten[[#This Row],[Medewerker e/o 
functie]],Tbl.Uurtarief[Medewerker en/of functie],Tbl.Uurtarief[Kostensoort],"",,)))</f>
        <v>0</v>
      </c>
      <c r="M37" s="190" t="str">
        <f>IF(AND(Tbl.Kosten[[#This Row],[Subtotaal arbeidskosten]]&lt;&gt;0,Tbl.Kosten[[#This Row],[Subtotaal andere kosten]]&lt;&gt;0),"Begroot Arbeidskosten en Overige kosten op verschillende regels!","")</f>
        <v/>
      </c>
      <c r="N37" s="3" t="str">
        <f>_xlfn.XLOOKUP(Tbl.Kosten[[#This Row],[Activiteitencode]],Tbl.Activiteiten[Activiteitcode],Tbl.Activiteiten[Werkpakketcode],"",,)</f>
        <v/>
      </c>
      <c r="O37" s="9" t="str">
        <f>_xlfn.XLOOKUP(Tbl.Kosten[[#This Row],[Werkpakketcode]],Tbl.Werkpakketten[Werkpakketcode],Tbl.Werkpakketten[WPnr.],"",,)</f>
        <v/>
      </c>
      <c r="P37" s="9" t="str">
        <f>IF(Tbl.Kosten[[#This Row],[WPnr.]]=P$7,Tbl.Kosten[[#This Row],[Totaal kosten]],"")</f>
        <v/>
      </c>
      <c r="Q37" s="9" t="str">
        <f>IF(Tbl.Kosten[[#This Row],[WPnr.]]=Q$7,Tbl.Kosten[[#This Row],[Totaal kosten]],"")</f>
        <v/>
      </c>
      <c r="R37" s="9" t="str">
        <f>IF(Tbl.Kosten[[#This Row],[WPnr.]]=R$7,Tbl.Kosten[[#This Row],[Totaal kosten]],"")</f>
        <v/>
      </c>
      <c r="S37" s="9" t="str">
        <f>IF(Tbl.Kosten[[#This Row],[WPnr.]]=S$7,Tbl.Kosten[[#This Row],[Totaal kosten]],"")</f>
        <v/>
      </c>
      <c r="T37" s="9" t="str">
        <f>IF(Tbl.Kosten[[#This Row],[WPnr.]]=T$7,Tbl.Kosten[[#This Row],[Totaal kosten]],"")</f>
        <v/>
      </c>
      <c r="U37" s="9" t="str">
        <f>IF(Tbl.Kosten[[#This Row],[WPnr.]]=U$7,Tbl.Kosten[[#This Row],[Totaal kosten]],"")</f>
        <v/>
      </c>
      <c r="V37" s="9" t="str">
        <f>IF(Tbl.Kosten[[#This Row],[WPnr.]]=V$7,Tbl.Kosten[[#This Row],[Totaal kosten]],"")</f>
        <v/>
      </c>
      <c r="W37" s="9" t="str">
        <f>IF(Tbl.Kosten[[#This Row],[WPnr.]]=W$7,Tbl.Kosten[[#This Row],[Totaal kosten]],"")</f>
        <v/>
      </c>
      <c r="X37" s="9" t="str">
        <f>IF(Tbl.Kosten[[#This Row],[WPnr.]]=X$7,Tbl.Kosten[[#This Row],[Totaal kosten]],"")</f>
        <v/>
      </c>
      <c r="Y37" s="9" t="str">
        <f>IF(Tbl.Kosten[[#This Row],[WPnr.]]=Y$7,Tbl.Kosten[[#This Row],[Totaal kosten]],"")</f>
        <v/>
      </c>
      <c r="Z37" s="15" t="str">
        <f>IFERROR(VLOOKUP(Tbl.Kosten[[#This Row],[Kostensoort]],Tbl.Kostensoorten[],2,FALSE),"")</f>
        <v/>
      </c>
      <c r="AA37" s="15" t="str">
        <f>IF(Tbl.Kosten[[#This Row],[KSnr.]]=AA$7,Tbl.Kosten[[#This Row],[Totaal kosten]],"")</f>
        <v/>
      </c>
      <c r="AB37" s="15" t="str">
        <f>IF(Tbl.Kosten[[#This Row],[KSnr.]]=AB$7,Tbl.Kosten[[#This Row],[Totaal kosten]],"")</f>
        <v/>
      </c>
      <c r="AC37" s="15" t="str">
        <f>IF(Tbl.Kosten[[#This Row],[KSnr.]]=AC$7,Tbl.Kosten[[#This Row],[Totaal kosten]],"")</f>
        <v/>
      </c>
      <c r="AD37" s="15" t="str">
        <f>IF(Tbl.Kosten[[#This Row],[KSnr.]]=AD$7,Tbl.Kosten[[#This Row],[Totaal kosten]],"")</f>
        <v/>
      </c>
      <c r="AE37" s="15" t="str">
        <f>IF(Tbl.Kosten[[#This Row],[KSnr.]]=AE$7,Tbl.Kosten[[#This Row],[Totaal kosten]],"")</f>
        <v/>
      </c>
      <c r="AF37" s="15" t="str">
        <f>IF(Tbl.Kosten[[#This Row],[KSnr.]]=AF$7,Tbl.Kosten[[#This Row],[Totaal kosten]],"")</f>
        <v/>
      </c>
      <c r="AG37" s="15" t="str">
        <f>IF(Tbl.Kosten[[#This Row],[KSnr.]]=AG$7,Tbl.Kosten[[#This Row],[Totaal kosten]],"")</f>
        <v/>
      </c>
      <c r="AH37" s="15" t="str">
        <f>IF(Tbl.Kosten[[#This Row],[KSnr.]]=AH$7,Tbl.Kosten[[#This Row],[Totaal kosten]],"")</f>
        <v/>
      </c>
      <c r="AI37" s="15" t="str">
        <f>IF(Tbl.Kosten[[#This Row],[KSnr.]]=AI$7,Tbl.Kosten[[#This Row],[Totaal kosten]],"")</f>
        <v/>
      </c>
      <c r="AJ37" s="15" t="str">
        <f>IF(Tbl.Kosten[[#This Row],[KSnr.]]=AJ$7,Tbl.Kosten[[#This Row],[Totaal kosten]],"")</f>
        <v/>
      </c>
      <c r="AK37" s="15" t="str">
        <f>IF(Tbl.Kosten[[#This Row],[KSnr.]]=AK$7,Tbl.Kosten[[#This Row],[Totaal kosten]],"")</f>
        <v/>
      </c>
      <c r="AL37" s="15" t="str">
        <f>IF(Tbl.Kosten[[#This Row],[KSnr.]]=AL$7,Tbl.Kosten[[#This Row],[Totaal kosten]],"")</f>
        <v/>
      </c>
      <c r="AM37" s="15" t="str">
        <f>IF(Tbl.Kosten[[#This Row],[KSnr.]]=AM$7,Tbl.Kosten[[#This Row],[Totaal kosten]],"")</f>
        <v/>
      </c>
      <c r="AN37" s="15" t="str">
        <f>IF(Tbl.Kosten[[#This Row],[KSnr.]]=AN$7,Tbl.Kosten[[#This Row],[Totaal kosten]],"")</f>
        <v/>
      </c>
      <c r="AO37" s="15" t="str">
        <f>IF(Tbl.Kosten[[#This Row],[KSnr.]]=AO$7,Tbl.Kosten[[#This Row],[Totaal kosten]],"")</f>
        <v/>
      </c>
      <c r="AP37" s="15" t="str">
        <f>IF(Tbl.Kosten[[#This Row],[KSnr.]]=AP$7,Tbl.Kosten[[#This Row],[Totaal kosten]],"")</f>
        <v/>
      </c>
      <c r="AQ37" s="15" t="str">
        <f>IF(Tbl.Kosten[[#This Row],[KSnr.]]=AQ$7,Tbl.Kosten[[#This Row],[Totaal kosten]],"")</f>
        <v/>
      </c>
      <c r="AR37" s="15" t="str">
        <f>IF(Tbl.Kosten[[#This Row],[KSnr.]]=AR$7,Tbl.Kosten[[#This Row],[Totaal kosten]],"")</f>
        <v/>
      </c>
      <c r="AS37" s="15" t="str">
        <f>IF(Tbl.Kosten[[#This Row],[KSnr.]]=AS$7,Tbl.Kosten[[#This Row],[Totaal kosten]],"")</f>
        <v/>
      </c>
      <c r="AT37" s="15" t="str">
        <f>IF(Tbl.Kosten[[#This Row],[KSnr.]]=AT$7,Tbl.Kosten[[#This Row],[Totaal kosten]],"")</f>
        <v/>
      </c>
      <c r="AU37" s="122" t="str">
        <f>_xlfn.XLOOKUP(Tbl.Kosten[[#This Row],[Activiteitencode]],Tbl.Activiteiten[Activiteitcode],Tbl.Activiteiten[Anr.],"",,)</f>
        <v/>
      </c>
      <c r="AV37" s="122" t="str">
        <f>IF(Tbl.Kosten[[#This Row],[Anr.]]=AV$7,Tbl.Kosten[[#This Row],[Totaal kosten]],"")</f>
        <v/>
      </c>
      <c r="AW37" s="122" t="str">
        <f>IF(Tbl.Kosten[[#This Row],[Anr.]]=AW$7,Tbl.Kosten[[#This Row],[Totaal kosten]],"")</f>
        <v/>
      </c>
      <c r="AX37" s="122" t="str">
        <f>IF(Tbl.Kosten[[#This Row],[Anr.]]=AX$7,Tbl.Kosten[[#This Row],[Totaal kosten]],"")</f>
        <v/>
      </c>
      <c r="AY37" s="122" t="str">
        <f>IF(Tbl.Kosten[[#This Row],[Anr.]]=AY$7,Tbl.Kosten[[#This Row],[Totaal kosten]],"")</f>
        <v/>
      </c>
      <c r="AZ37" s="122" t="str">
        <f>IF(Tbl.Kosten[[#This Row],[Anr.]]=AZ$7,Tbl.Kosten[[#This Row],[Totaal kosten]],"")</f>
        <v/>
      </c>
      <c r="BA37" s="122" t="str">
        <f>IF(Tbl.Kosten[[#This Row],[Anr.]]=BA$7,Tbl.Kosten[[#This Row],[Totaal kosten]],"")</f>
        <v/>
      </c>
      <c r="BB37" s="122" t="str">
        <f>IF(Tbl.Kosten[[#This Row],[Anr.]]=BB$7,Tbl.Kosten[[#This Row],[Totaal kosten]],"")</f>
        <v/>
      </c>
      <c r="BC37" s="122" t="str">
        <f>IF(Tbl.Kosten[[#This Row],[Anr.]]=BC$7,Tbl.Kosten[[#This Row],[Totaal kosten]],"")</f>
        <v/>
      </c>
      <c r="BD37" s="122" t="str">
        <f>IF(Tbl.Kosten[[#This Row],[Anr.]]=BD$7,Tbl.Kosten[[#This Row],[Totaal kosten]],"")</f>
        <v/>
      </c>
      <c r="BE37" s="122" t="str">
        <f>IF(Tbl.Kosten[[#This Row],[Anr.]]=BE$7,Tbl.Kosten[[#This Row],[Totaal kosten]],"")</f>
        <v/>
      </c>
      <c r="BF37" s="122" t="str">
        <f>IF(Tbl.Kosten[[#This Row],[Anr.]]=BF$7,Tbl.Kosten[[#This Row],[Totaal kosten]],"")</f>
        <v/>
      </c>
      <c r="BG37" s="122" t="str">
        <f>IF(Tbl.Kosten[[#This Row],[Anr.]]=BG$7,Tbl.Kosten[[#This Row],[Totaal kosten]],"")</f>
        <v/>
      </c>
      <c r="BH37" s="122" t="str">
        <f>IF(Tbl.Kosten[[#This Row],[Anr.]]=BH$7,Tbl.Kosten[[#This Row],[Totaal kosten]],"")</f>
        <v/>
      </c>
      <c r="BI37" s="122" t="str">
        <f>IF(Tbl.Kosten[[#This Row],[Anr.]]=BI$7,Tbl.Kosten[[#This Row],[Totaal kosten]],"")</f>
        <v/>
      </c>
      <c r="BJ37" s="122" t="str">
        <f>IF(Tbl.Kosten[[#This Row],[Anr.]]=BJ$7,Tbl.Kosten[[#This Row],[Totaal kosten]],"")</f>
        <v/>
      </c>
      <c r="BK37" s="122" t="str">
        <f>IF(Tbl.Kosten[[#This Row],[Anr.]]=BK$7,Tbl.Kosten[[#This Row],[Totaal kosten]],"")</f>
        <v/>
      </c>
      <c r="BL37" s="122" t="str">
        <f>IF(Tbl.Kosten[[#This Row],[Anr.]]=BL$7,Tbl.Kosten[[#This Row],[Totaal kosten]],"")</f>
        <v/>
      </c>
      <c r="BM37" s="122" t="str">
        <f>IF(Tbl.Kosten[[#This Row],[Anr.]]=BM$7,Tbl.Kosten[[#This Row],[Totaal kosten]],"")</f>
        <v/>
      </c>
      <c r="BN37" s="122" t="str">
        <f>IF(Tbl.Kosten[[#This Row],[Anr.]]=BN$7,Tbl.Kosten[[#This Row],[Totaal kosten]],"")</f>
        <v/>
      </c>
      <c r="BO37" s="122" t="str">
        <f>IF(Tbl.Kosten[[#This Row],[Anr.]]=BO$7,Tbl.Kosten[[#This Row],[Totaal kosten]],"")</f>
        <v/>
      </c>
      <c r="BP37" s="122" t="str">
        <f>IF(Tbl.Kosten[[#This Row],[Anr.]]=BP$7,Tbl.Kosten[[#This Row],[Totaal kosten]],"")</f>
        <v/>
      </c>
      <c r="BQ37" s="122" t="str">
        <f>IF(Tbl.Kosten[[#This Row],[Anr.]]=BQ$7,Tbl.Kosten[[#This Row],[Totaal kosten]],"")</f>
        <v/>
      </c>
      <c r="BR37" s="122" t="str">
        <f>IF(Tbl.Kosten[[#This Row],[Anr.]]=BR$7,Tbl.Kosten[[#This Row],[Totaal kosten]],"")</f>
        <v/>
      </c>
      <c r="BS37" s="122" t="str">
        <f>IF(Tbl.Kosten[[#This Row],[Anr.]]=BS$7,Tbl.Kosten[[#This Row],[Totaal kosten]],"")</f>
        <v/>
      </c>
      <c r="BT37" s="122" t="str">
        <f>IF(Tbl.Kosten[[#This Row],[Anr.]]=BT$7,Tbl.Kosten[[#This Row],[Totaal kosten]],"")</f>
        <v/>
      </c>
      <c r="BU37" s="122" t="str">
        <f>IF(Tbl.Kosten[[#This Row],[Anr.]]=BU$7,Tbl.Kosten[[#This Row],[Totaal kosten]],"")</f>
        <v/>
      </c>
      <c r="BV37" s="122" t="str">
        <f>IF(Tbl.Kosten[[#This Row],[Anr.]]=BV$7,Tbl.Kosten[[#This Row],[Totaal kosten]],"")</f>
        <v/>
      </c>
      <c r="BW37" s="122" t="str">
        <f>IF(Tbl.Kosten[[#This Row],[Anr.]]=BW$7,Tbl.Kosten[[#This Row],[Totaal kosten]],"")</f>
        <v/>
      </c>
      <c r="BX37" s="122" t="str">
        <f>IF(Tbl.Kosten[[#This Row],[Anr.]]=BX$7,Tbl.Kosten[[#This Row],[Totaal kosten]],"")</f>
        <v/>
      </c>
      <c r="BY37" s="122" t="str">
        <f>IF(Tbl.Kosten[[#This Row],[Anr.]]=BY$7,Tbl.Kosten[[#This Row],[Totaal kosten]],"")</f>
        <v/>
      </c>
      <c r="BZ37" s="122" t="str">
        <f>IF(Tbl.Kosten[[#This Row],[Anr.]]=BZ$7,Tbl.Kosten[[#This Row],[Totaal kosten]],"")</f>
        <v/>
      </c>
      <c r="CA37" s="122" t="str">
        <f>IF(Tbl.Kosten[[#This Row],[Anr.]]=CA$7,Tbl.Kosten[[#This Row],[Totaal kosten]],"")</f>
        <v/>
      </c>
      <c r="CB37" s="122" t="str">
        <f>IF(Tbl.Kosten[[#This Row],[Anr.]]=CB$7,Tbl.Kosten[[#This Row],[Totaal kosten]],"")</f>
        <v/>
      </c>
      <c r="CC37" s="122" t="str">
        <f>IF(Tbl.Kosten[[#This Row],[Anr.]]=CC$7,Tbl.Kosten[[#This Row],[Totaal kosten]],"")</f>
        <v/>
      </c>
      <c r="CD37" s="122" t="str">
        <f>IF(Tbl.Kosten[[#This Row],[Anr.]]=CD$7,Tbl.Kosten[[#This Row],[Totaal kosten]],"")</f>
        <v/>
      </c>
      <c r="CE37" s="122" t="str">
        <f>IF(Tbl.Kosten[[#This Row],[Anr.]]=CE$7,Tbl.Kosten[[#This Row],[Totaal kosten]],"")</f>
        <v/>
      </c>
      <c r="CF37" s="122" t="str">
        <f>IF(Tbl.Kosten[[#This Row],[Anr.]]=CF$7,Tbl.Kosten[[#This Row],[Totaal kosten]],"")</f>
        <v/>
      </c>
      <c r="CG37" s="122" t="str">
        <f>IF(Tbl.Kosten[[#This Row],[Anr.]]=CG$7,Tbl.Kosten[[#This Row],[Totaal kosten]],"")</f>
        <v/>
      </c>
      <c r="CH37" s="122" t="str">
        <f>IF(Tbl.Kosten[[#This Row],[Anr.]]=CH$7,Tbl.Kosten[[#This Row],[Totaal kosten]],"")</f>
        <v/>
      </c>
      <c r="CI37" s="122" t="str">
        <f>IF(Tbl.Kosten[[#This Row],[Anr.]]=CI$7,Tbl.Kosten[[#This Row],[Totaal kosten]],"")</f>
        <v/>
      </c>
      <c r="CJ37" s="122" t="str">
        <f>IF(Tbl.Kosten[[#This Row],[Anr.]]=CJ$7,Tbl.Kosten[[#This Row],[Totaal kosten]],"")</f>
        <v/>
      </c>
      <c r="CK37" s="122" t="str">
        <f>IF(Tbl.Kosten[[#This Row],[Anr.]]=CK$7,Tbl.Kosten[[#This Row],[Totaal kosten]],"")</f>
        <v/>
      </c>
      <c r="CL37" s="122" t="str">
        <f>IF(Tbl.Kosten[[#This Row],[Anr.]]=CL$7,Tbl.Kosten[[#This Row],[Totaal kosten]],"")</f>
        <v/>
      </c>
      <c r="CM37" s="122" t="str">
        <f>IF(Tbl.Kosten[[#This Row],[Anr.]]=CM$7,Tbl.Kosten[[#This Row],[Totaal kosten]],"")</f>
        <v/>
      </c>
      <c r="CN37" s="122" t="str">
        <f>IF(Tbl.Kosten[[#This Row],[Anr.]]=CN$7,Tbl.Kosten[[#This Row],[Totaal kosten]],"")</f>
        <v/>
      </c>
      <c r="CO37" s="122" t="str">
        <f>IF(Tbl.Kosten[[#This Row],[Anr.]]=CO$7,Tbl.Kosten[[#This Row],[Totaal kosten]],"")</f>
        <v/>
      </c>
      <c r="CP37" s="122" t="str">
        <f>IF(Tbl.Kosten[[#This Row],[Anr.]]=CP$7,Tbl.Kosten[[#This Row],[Totaal kosten]],"")</f>
        <v/>
      </c>
      <c r="CQ37" s="122" t="str">
        <f>IF(Tbl.Kosten[[#This Row],[Anr.]]=CQ$7,Tbl.Kosten[[#This Row],[Totaal kosten]],"")</f>
        <v/>
      </c>
      <c r="CR37" s="122" t="str">
        <f>IF(Tbl.Kosten[[#This Row],[Anr.]]=CR$7,Tbl.Kosten[[#This Row],[Totaal kosten]],"")</f>
        <v/>
      </c>
      <c r="CS37" s="122" t="str">
        <f>IF(Tbl.Kosten[[#This Row],[Anr.]]=CS$7,Tbl.Kosten[[#This Row],[Totaal kosten]],"")</f>
        <v/>
      </c>
      <c r="CT37" s="122" t="str">
        <f>IF(Tbl.Kosten[[#This Row],[Anr.]]=CT$7,Tbl.Kosten[[#This Row],[Totaal kosten]],"")</f>
        <v/>
      </c>
      <c r="CU37" s="122" t="str">
        <f>IF(Tbl.Kosten[[#This Row],[Anr.]]=CU$7,Tbl.Kosten[[#This Row],[Totaal kosten]],"")</f>
        <v/>
      </c>
      <c r="CV37" s="122" t="str">
        <f>IF(Tbl.Kosten[[#This Row],[Anr.]]=CV$7,Tbl.Kosten[[#This Row],[Totaal kosten]],"")</f>
        <v/>
      </c>
      <c r="CW37" s="122" t="str">
        <f>IF(Tbl.Kosten[[#This Row],[Anr.]]=CW$7,Tbl.Kosten[[#This Row],[Totaal kosten]],"")</f>
        <v/>
      </c>
      <c r="CX37" s="122" t="str">
        <f>IF(Tbl.Kosten[[#This Row],[Anr.]]=CX$7,Tbl.Kosten[[#This Row],[Totaal kosten]],"")</f>
        <v/>
      </c>
      <c r="CY37" s="122" t="str">
        <f>IF(Tbl.Kosten[[#This Row],[Anr.]]=CY$7,Tbl.Kosten[[#This Row],[Totaal kosten]],"")</f>
        <v/>
      </c>
      <c r="CZ37" s="122" t="str">
        <f>IF(Tbl.Kosten[[#This Row],[Anr.]]=CZ$7,Tbl.Kosten[[#This Row],[Totaal kosten]],"")</f>
        <v/>
      </c>
      <c r="DA37" s="122" t="str">
        <f>IF(Tbl.Kosten[[#This Row],[Anr.]]=DA$7,Tbl.Kosten[[#This Row],[Totaal kosten]],"")</f>
        <v/>
      </c>
      <c r="DB37" s="122" t="str">
        <f>IF(Tbl.Kosten[[#This Row],[Anr.]]=DB$7,Tbl.Kosten[[#This Row],[Totaal kosten]],"")</f>
        <v/>
      </c>
      <c r="DC37" s="122" t="str">
        <f>IF(Tbl.Kosten[[#This Row],[Anr.]]=DC$7,Tbl.Kosten[[#This Row],[Totaal kosten]],"")</f>
        <v/>
      </c>
      <c r="DD37" s="122" t="str">
        <f>IF(Tbl.Kosten[[#This Row],[Anr.]]=DD$7,Tbl.Kosten[[#This Row],[Totaal kosten]],"")</f>
        <v/>
      </c>
      <c r="DE37" s="122" t="str">
        <f>IF(Tbl.Kosten[[#This Row],[Anr.]]=DE$7,Tbl.Kosten[[#This Row],[Totaal kosten]],"")</f>
        <v/>
      </c>
      <c r="DF37" s="122" t="str">
        <f>IF(Tbl.Kosten[[#This Row],[Anr.]]=DF$7,Tbl.Kosten[[#This Row],[Totaal kosten]],"")</f>
        <v/>
      </c>
      <c r="DG37" s="122" t="str">
        <f>IF(Tbl.Kosten[[#This Row],[Anr.]]=DG$7,Tbl.Kosten[[#This Row],[Totaal kosten]],"")</f>
        <v/>
      </c>
      <c r="DH37" s="122" t="str">
        <f>IF(Tbl.Kosten[[#This Row],[Anr.]]=DH$7,Tbl.Kosten[[#This Row],[Totaal kosten]],"")</f>
        <v/>
      </c>
      <c r="DI37" s="122" t="str">
        <f>IF(Tbl.Kosten[[#This Row],[Anr.]]=DI$7,Tbl.Kosten[[#This Row],[Totaal kosten]],"")</f>
        <v/>
      </c>
      <c r="DJ37" s="122" t="str">
        <f>IF(Tbl.Kosten[[#This Row],[Anr.]]=DJ$7,Tbl.Kosten[[#This Row],[Totaal kosten]],"")</f>
        <v/>
      </c>
      <c r="DK37" s="122" t="str">
        <f>IF(Tbl.Kosten[[#This Row],[Anr.]]=DK$7,Tbl.Kosten[[#This Row],[Totaal kosten]],"")</f>
        <v/>
      </c>
      <c r="DL37" s="122" t="str">
        <f>IF(Tbl.Kosten[[#This Row],[Anr.]]=DL$7,Tbl.Kosten[[#This Row],[Totaal kosten]],"")</f>
        <v/>
      </c>
      <c r="DM37" s="122" t="str">
        <f>IF(Tbl.Kosten[[#This Row],[Anr.]]=DM$7,Tbl.Kosten[[#This Row],[Totaal kosten]],"")</f>
        <v/>
      </c>
      <c r="DN37" s="122" t="str">
        <f>IF(Tbl.Kosten[[#This Row],[Anr.]]=DN$7,Tbl.Kosten[[#This Row],[Totaal kosten]],"")</f>
        <v/>
      </c>
      <c r="DO37" s="122" t="str">
        <f>IF(Tbl.Kosten[[#This Row],[Anr.]]=DO$7,Tbl.Kosten[[#This Row],[Totaal kosten]],"")</f>
        <v/>
      </c>
      <c r="DP37" s="122" t="str">
        <f>IF(Tbl.Kosten[[#This Row],[Anr.]]=DP$7,Tbl.Kosten[[#This Row],[Totaal kosten]],"")</f>
        <v/>
      </c>
      <c r="DQ37" s="122" t="str">
        <f>IF(Tbl.Kosten[[#This Row],[Anr.]]=DQ$7,Tbl.Kosten[[#This Row],[Totaal kosten]],"")</f>
        <v/>
      </c>
      <c r="DR37" s="122" t="str">
        <f>IF(Tbl.Kosten[[#This Row],[Anr.]]=DR$7,Tbl.Kosten[[#This Row],[Totaal kosten]],"")</f>
        <v/>
      </c>
      <c r="DS37" s="122" t="str">
        <f>IF(Tbl.Kosten[[#This Row],[Anr.]]=DS$7,Tbl.Kosten[[#This Row],[Totaal kosten]],"")</f>
        <v/>
      </c>
      <c r="DT37" s="122" t="str">
        <f>IF(Tbl.Kosten[[#This Row],[Anr.]]=DT$7,Tbl.Kosten[[#This Row],[Totaal kosten]],"")</f>
        <v/>
      </c>
      <c r="DU37" s="122" t="str">
        <f>IF(Tbl.Kosten[[#This Row],[Anr.]]=DU$7,Tbl.Kosten[[#This Row],[Totaal kosten]],"")</f>
        <v/>
      </c>
      <c r="DV37" s="122" t="str">
        <f>IF(Tbl.Kosten[[#This Row],[Anr.]]=DV$7,Tbl.Kosten[[#This Row],[Totaal kosten]],"")</f>
        <v/>
      </c>
      <c r="DW37" s="122" t="str">
        <f>IF(Tbl.Kosten[[#This Row],[Anr.]]=DW$7,Tbl.Kosten[[#This Row],[Totaal kosten]],"")</f>
        <v/>
      </c>
      <c r="DX37" s="122" t="str">
        <f>IF(Tbl.Kosten[[#This Row],[Anr.]]=DX$7,Tbl.Kosten[[#This Row],[Totaal kosten]],"")</f>
        <v/>
      </c>
      <c r="DY37" s="122" t="str">
        <f>IF(Tbl.Kosten[[#This Row],[Anr.]]=DY$7,Tbl.Kosten[[#This Row],[Totaal kosten]],"")</f>
        <v/>
      </c>
      <c r="DZ37" s="122" t="str">
        <f>IF(Tbl.Kosten[[#This Row],[Anr.]]=DZ$7,Tbl.Kosten[[#This Row],[Totaal kosten]],"")</f>
        <v/>
      </c>
      <c r="EA37" s="122" t="str">
        <f>IF(Tbl.Kosten[[#This Row],[Anr.]]=EA$7,Tbl.Kosten[[#This Row],[Totaal kosten]],"")</f>
        <v/>
      </c>
      <c r="EB37" s="122" t="str">
        <f>IF(Tbl.Kosten[[#This Row],[Anr.]]=EB$7,Tbl.Kosten[[#This Row],[Totaal kosten]],"")</f>
        <v/>
      </c>
      <c r="EC37" s="122" t="str">
        <f>IF(Tbl.Kosten[[#This Row],[Anr.]]=EC$7,Tbl.Kosten[[#This Row],[Totaal kosten]],"")</f>
        <v/>
      </c>
      <c r="ED37" s="122" t="str">
        <f>IF(Tbl.Kosten[[#This Row],[Anr.]]=ED$7,Tbl.Kosten[[#This Row],[Totaal kosten]],"")</f>
        <v/>
      </c>
      <c r="EE37" s="122" t="str">
        <f>IF(Tbl.Kosten[[#This Row],[Anr.]]=EE$7,Tbl.Kosten[[#This Row],[Totaal kosten]],"")</f>
        <v/>
      </c>
      <c r="EF37" s="122" t="str">
        <f>IF(Tbl.Kosten[[#This Row],[Anr.]]=EF$7,Tbl.Kosten[[#This Row],[Totaal kosten]],"")</f>
        <v/>
      </c>
      <c r="EG37" s="122" t="str">
        <f>IF(Tbl.Kosten[[#This Row],[Anr.]]=EG$7,Tbl.Kosten[[#This Row],[Totaal kosten]],"")</f>
        <v/>
      </c>
      <c r="EH37" s="122" t="str">
        <f>IF(Tbl.Kosten[[#This Row],[Anr.]]=EH$7,Tbl.Kosten[[#This Row],[Totaal kosten]],"")</f>
        <v/>
      </c>
      <c r="EI37" s="122" t="str">
        <f>IF(Tbl.Kosten[[#This Row],[Anr.]]=EI$7,Tbl.Kosten[[#This Row],[Totaal kosten]],"")</f>
        <v/>
      </c>
      <c r="EJ37" s="122" t="str">
        <f>IF(Tbl.Kosten[[#This Row],[Anr.]]=EJ$7,Tbl.Kosten[[#This Row],[Totaal kosten]],"")</f>
        <v/>
      </c>
      <c r="EK37" s="122" t="str">
        <f>IF(Tbl.Kosten[[#This Row],[Anr.]]=EK$7,Tbl.Kosten[[#This Row],[Totaal kosten]],"")</f>
        <v/>
      </c>
      <c r="EL37" s="122" t="str">
        <f>IF(Tbl.Kosten[[#This Row],[Anr.]]=EL$7,Tbl.Kosten[[#This Row],[Totaal kosten]],"")</f>
        <v/>
      </c>
      <c r="EM37" s="122" t="str">
        <f>IF(Tbl.Kosten[[#This Row],[Anr.]]=EM$7,Tbl.Kosten[[#This Row],[Totaal kosten]],"")</f>
        <v/>
      </c>
      <c r="EN37" s="122" t="str">
        <f>IF(Tbl.Kosten[[#This Row],[Anr.]]=EN$7,Tbl.Kosten[[#This Row],[Totaal kosten]],"")</f>
        <v/>
      </c>
      <c r="EO37" s="122" t="str">
        <f>IF(Tbl.Kosten[[#This Row],[Anr.]]=EO$7,Tbl.Kosten[[#This Row],[Totaal kosten]],"")</f>
        <v/>
      </c>
      <c r="EP37" s="122" t="str">
        <f>IF(Tbl.Kosten[[#This Row],[Anr.]]=EP$7,Tbl.Kosten[[#This Row],[Totaal kosten]],"")</f>
        <v/>
      </c>
      <c r="EQ37" s="122" t="str">
        <f>IF(Tbl.Kosten[[#This Row],[Anr.]]=EQ$7,Tbl.Kosten[[#This Row],[Totaal kosten]],"")</f>
        <v/>
      </c>
    </row>
    <row r="38" spans="2:147" x14ac:dyDescent="0.35">
      <c r="B38" s="99"/>
      <c r="C38" s="68"/>
      <c r="D38" s="119"/>
      <c r="E38" s="100"/>
      <c r="F38" s="13">
        <f>_xlfn.XLOOKUP(Tbl.Kosten[[#This Row],[Medewerker e/o 
functie]],Tbl.Uurtarief[Medewerker en/of functie],Tbl.Uurtarief[Uurtarief],"",,)</f>
        <v>0</v>
      </c>
      <c r="G38" s="118">
        <f>PRODUCT(Tbl.Kosten[[#This Row],[Uren]],Tbl.Kosten[[#This Row],[Uurtarief]])</f>
        <v>0</v>
      </c>
      <c r="H38" s="100"/>
      <c r="I38" s="98"/>
      <c r="J38" s="97">
        <f>Tbl.Kosten[[#This Row],[Aantal]]*Tbl.Kosten[[#This Row],[Tarief]]</f>
        <v>0</v>
      </c>
      <c r="K38" s="118">
        <f>Tbl.Kosten[[#This Row],[Subtotaal andere kosten]]+Tbl.Kosten[[#This Row],[Subtotaal arbeidskosten]]</f>
        <v>0</v>
      </c>
      <c r="L38" s="190">
        <f>IF(Tbl.Kosten[[#This Row],[Subtotaal andere kosten]]&lt;&gt;0,"Andere kosten",(_xlfn.XLOOKUP(Tbl.Kosten[[#This Row],[Medewerker e/o 
functie]],Tbl.Uurtarief[Medewerker en/of functie],Tbl.Uurtarief[Kostensoort],"",,)))</f>
        <v>0</v>
      </c>
      <c r="M38" s="190" t="str">
        <f>IF(AND(Tbl.Kosten[[#This Row],[Subtotaal arbeidskosten]]&lt;&gt;0,Tbl.Kosten[[#This Row],[Subtotaal andere kosten]]&lt;&gt;0),"Begroot Arbeidskosten en Overige kosten op verschillende regels!","")</f>
        <v/>
      </c>
      <c r="N38" s="3" t="str">
        <f>_xlfn.XLOOKUP(Tbl.Kosten[[#This Row],[Activiteitencode]],Tbl.Activiteiten[Activiteitcode],Tbl.Activiteiten[Werkpakketcode],"",,)</f>
        <v/>
      </c>
      <c r="O38" s="9" t="str">
        <f>_xlfn.XLOOKUP(Tbl.Kosten[[#This Row],[Werkpakketcode]],Tbl.Werkpakketten[Werkpakketcode],Tbl.Werkpakketten[WPnr.],"",,)</f>
        <v/>
      </c>
      <c r="P38" s="9" t="str">
        <f>IF(Tbl.Kosten[[#This Row],[WPnr.]]=P$7,Tbl.Kosten[[#This Row],[Totaal kosten]],"")</f>
        <v/>
      </c>
      <c r="Q38" s="9" t="str">
        <f>IF(Tbl.Kosten[[#This Row],[WPnr.]]=Q$7,Tbl.Kosten[[#This Row],[Totaal kosten]],"")</f>
        <v/>
      </c>
      <c r="R38" s="9" t="str">
        <f>IF(Tbl.Kosten[[#This Row],[WPnr.]]=R$7,Tbl.Kosten[[#This Row],[Totaal kosten]],"")</f>
        <v/>
      </c>
      <c r="S38" s="9" t="str">
        <f>IF(Tbl.Kosten[[#This Row],[WPnr.]]=S$7,Tbl.Kosten[[#This Row],[Totaal kosten]],"")</f>
        <v/>
      </c>
      <c r="T38" s="9" t="str">
        <f>IF(Tbl.Kosten[[#This Row],[WPnr.]]=T$7,Tbl.Kosten[[#This Row],[Totaal kosten]],"")</f>
        <v/>
      </c>
      <c r="U38" s="9" t="str">
        <f>IF(Tbl.Kosten[[#This Row],[WPnr.]]=U$7,Tbl.Kosten[[#This Row],[Totaal kosten]],"")</f>
        <v/>
      </c>
      <c r="V38" s="9" t="str">
        <f>IF(Tbl.Kosten[[#This Row],[WPnr.]]=V$7,Tbl.Kosten[[#This Row],[Totaal kosten]],"")</f>
        <v/>
      </c>
      <c r="W38" s="9" t="str">
        <f>IF(Tbl.Kosten[[#This Row],[WPnr.]]=W$7,Tbl.Kosten[[#This Row],[Totaal kosten]],"")</f>
        <v/>
      </c>
      <c r="X38" s="9" t="str">
        <f>IF(Tbl.Kosten[[#This Row],[WPnr.]]=X$7,Tbl.Kosten[[#This Row],[Totaal kosten]],"")</f>
        <v/>
      </c>
      <c r="Y38" s="9" t="str">
        <f>IF(Tbl.Kosten[[#This Row],[WPnr.]]=Y$7,Tbl.Kosten[[#This Row],[Totaal kosten]],"")</f>
        <v/>
      </c>
      <c r="Z38" s="15" t="str">
        <f>IFERROR(VLOOKUP(Tbl.Kosten[[#This Row],[Kostensoort]],Tbl.Kostensoorten[],2,FALSE),"")</f>
        <v/>
      </c>
      <c r="AA38" s="15" t="str">
        <f>IF(Tbl.Kosten[[#This Row],[KSnr.]]=AA$7,Tbl.Kosten[[#This Row],[Totaal kosten]],"")</f>
        <v/>
      </c>
      <c r="AB38" s="15" t="str">
        <f>IF(Tbl.Kosten[[#This Row],[KSnr.]]=AB$7,Tbl.Kosten[[#This Row],[Totaal kosten]],"")</f>
        <v/>
      </c>
      <c r="AC38" s="15" t="str">
        <f>IF(Tbl.Kosten[[#This Row],[KSnr.]]=AC$7,Tbl.Kosten[[#This Row],[Totaal kosten]],"")</f>
        <v/>
      </c>
      <c r="AD38" s="15" t="str">
        <f>IF(Tbl.Kosten[[#This Row],[KSnr.]]=AD$7,Tbl.Kosten[[#This Row],[Totaal kosten]],"")</f>
        <v/>
      </c>
      <c r="AE38" s="15" t="str">
        <f>IF(Tbl.Kosten[[#This Row],[KSnr.]]=AE$7,Tbl.Kosten[[#This Row],[Totaal kosten]],"")</f>
        <v/>
      </c>
      <c r="AF38" s="15" t="str">
        <f>IF(Tbl.Kosten[[#This Row],[KSnr.]]=AF$7,Tbl.Kosten[[#This Row],[Totaal kosten]],"")</f>
        <v/>
      </c>
      <c r="AG38" s="15" t="str">
        <f>IF(Tbl.Kosten[[#This Row],[KSnr.]]=AG$7,Tbl.Kosten[[#This Row],[Totaal kosten]],"")</f>
        <v/>
      </c>
      <c r="AH38" s="15" t="str">
        <f>IF(Tbl.Kosten[[#This Row],[KSnr.]]=AH$7,Tbl.Kosten[[#This Row],[Totaal kosten]],"")</f>
        <v/>
      </c>
      <c r="AI38" s="15" t="str">
        <f>IF(Tbl.Kosten[[#This Row],[KSnr.]]=AI$7,Tbl.Kosten[[#This Row],[Totaal kosten]],"")</f>
        <v/>
      </c>
      <c r="AJ38" s="15" t="str">
        <f>IF(Tbl.Kosten[[#This Row],[KSnr.]]=AJ$7,Tbl.Kosten[[#This Row],[Totaal kosten]],"")</f>
        <v/>
      </c>
      <c r="AK38" s="15" t="str">
        <f>IF(Tbl.Kosten[[#This Row],[KSnr.]]=AK$7,Tbl.Kosten[[#This Row],[Totaal kosten]],"")</f>
        <v/>
      </c>
      <c r="AL38" s="15" t="str">
        <f>IF(Tbl.Kosten[[#This Row],[KSnr.]]=AL$7,Tbl.Kosten[[#This Row],[Totaal kosten]],"")</f>
        <v/>
      </c>
      <c r="AM38" s="15" t="str">
        <f>IF(Tbl.Kosten[[#This Row],[KSnr.]]=AM$7,Tbl.Kosten[[#This Row],[Totaal kosten]],"")</f>
        <v/>
      </c>
      <c r="AN38" s="15" t="str">
        <f>IF(Tbl.Kosten[[#This Row],[KSnr.]]=AN$7,Tbl.Kosten[[#This Row],[Totaal kosten]],"")</f>
        <v/>
      </c>
      <c r="AO38" s="15" t="str">
        <f>IF(Tbl.Kosten[[#This Row],[KSnr.]]=AO$7,Tbl.Kosten[[#This Row],[Totaal kosten]],"")</f>
        <v/>
      </c>
      <c r="AP38" s="15" t="str">
        <f>IF(Tbl.Kosten[[#This Row],[KSnr.]]=AP$7,Tbl.Kosten[[#This Row],[Totaal kosten]],"")</f>
        <v/>
      </c>
      <c r="AQ38" s="15" t="str">
        <f>IF(Tbl.Kosten[[#This Row],[KSnr.]]=AQ$7,Tbl.Kosten[[#This Row],[Totaal kosten]],"")</f>
        <v/>
      </c>
      <c r="AR38" s="15" t="str">
        <f>IF(Tbl.Kosten[[#This Row],[KSnr.]]=AR$7,Tbl.Kosten[[#This Row],[Totaal kosten]],"")</f>
        <v/>
      </c>
      <c r="AS38" s="15" t="str">
        <f>IF(Tbl.Kosten[[#This Row],[KSnr.]]=AS$7,Tbl.Kosten[[#This Row],[Totaal kosten]],"")</f>
        <v/>
      </c>
      <c r="AT38" s="15" t="str">
        <f>IF(Tbl.Kosten[[#This Row],[KSnr.]]=AT$7,Tbl.Kosten[[#This Row],[Totaal kosten]],"")</f>
        <v/>
      </c>
      <c r="AU38" s="122" t="str">
        <f>_xlfn.XLOOKUP(Tbl.Kosten[[#This Row],[Activiteitencode]],Tbl.Activiteiten[Activiteitcode],Tbl.Activiteiten[Anr.],"",,)</f>
        <v/>
      </c>
      <c r="AV38" s="122" t="str">
        <f>IF(Tbl.Kosten[[#This Row],[Anr.]]=AV$7,Tbl.Kosten[[#This Row],[Totaal kosten]],"")</f>
        <v/>
      </c>
      <c r="AW38" s="122" t="str">
        <f>IF(Tbl.Kosten[[#This Row],[Anr.]]=AW$7,Tbl.Kosten[[#This Row],[Totaal kosten]],"")</f>
        <v/>
      </c>
      <c r="AX38" s="122" t="str">
        <f>IF(Tbl.Kosten[[#This Row],[Anr.]]=AX$7,Tbl.Kosten[[#This Row],[Totaal kosten]],"")</f>
        <v/>
      </c>
      <c r="AY38" s="122" t="str">
        <f>IF(Tbl.Kosten[[#This Row],[Anr.]]=AY$7,Tbl.Kosten[[#This Row],[Totaal kosten]],"")</f>
        <v/>
      </c>
      <c r="AZ38" s="122" t="str">
        <f>IF(Tbl.Kosten[[#This Row],[Anr.]]=AZ$7,Tbl.Kosten[[#This Row],[Totaal kosten]],"")</f>
        <v/>
      </c>
      <c r="BA38" s="122" t="str">
        <f>IF(Tbl.Kosten[[#This Row],[Anr.]]=BA$7,Tbl.Kosten[[#This Row],[Totaal kosten]],"")</f>
        <v/>
      </c>
      <c r="BB38" s="122" t="str">
        <f>IF(Tbl.Kosten[[#This Row],[Anr.]]=BB$7,Tbl.Kosten[[#This Row],[Totaal kosten]],"")</f>
        <v/>
      </c>
      <c r="BC38" s="122" t="str">
        <f>IF(Tbl.Kosten[[#This Row],[Anr.]]=BC$7,Tbl.Kosten[[#This Row],[Totaal kosten]],"")</f>
        <v/>
      </c>
      <c r="BD38" s="122" t="str">
        <f>IF(Tbl.Kosten[[#This Row],[Anr.]]=BD$7,Tbl.Kosten[[#This Row],[Totaal kosten]],"")</f>
        <v/>
      </c>
      <c r="BE38" s="122" t="str">
        <f>IF(Tbl.Kosten[[#This Row],[Anr.]]=BE$7,Tbl.Kosten[[#This Row],[Totaal kosten]],"")</f>
        <v/>
      </c>
      <c r="BF38" s="122" t="str">
        <f>IF(Tbl.Kosten[[#This Row],[Anr.]]=BF$7,Tbl.Kosten[[#This Row],[Totaal kosten]],"")</f>
        <v/>
      </c>
      <c r="BG38" s="122" t="str">
        <f>IF(Tbl.Kosten[[#This Row],[Anr.]]=BG$7,Tbl.Kosten[[#This Row],[Totaal kosten]],"")</f>
        <v/>
      </c>
      <c r="BH38" s="122" t="str">
        <f>IF(Tbl.Kosten[[#This Row],[Anr.]]=BH$7,Tbl.Kosten[[#This Row],[Totaal kosten]],"")</f>
        <v/>
      </c>
      <c r="BI38" s="122" t="str">
        <f>IF(Tbl.Kosten[[#This Row],[Anr.]]=BI$7,Tbl.Kosten[[#This Row],[Totaal kosten]],"")</f>
        <v/>
      </c>
      <c r="BJ38" s="122" t="str">
        <f>IF(Tbl.Kosten[[#This Row],[Anr.]]=BJ$7,Tbl.Kosten[[#This Row],[Totaal kosten]],"")</f>
        <v/>
      </c>
      <c r="BK38" s="122" t="str">
        <f>IF(Tbl.Kosten[[#This Row],[Anr.]]=BK$7,Tbl.Kosten[[#This Row],[Totaal kosten]],"")</f>
        <v/>
      </c>
      <c r="BL38" s="122" t="str">
        <f>IF(Tbl.Kosten[[#This Row],[Anr.]]=BL$7,Tbl.Kosten[[#This Row],[Totaal kosten]],"")</f>
        <v/>
      </c>
      <c r="BM38" s="122" t="str">
        <f>IF(Tbl.Kosten[[#This Row],[Anr.]]=BM$7,Tbl.Kosten[[#This Row],[Totaal kosten]],"")</f>
        <v/>
      </c>
      <c r="BN38" s="122" t="str">
        <f>IF(Tbl.Kosten[[#This Row],[Anr.]]=BN$7,Tbl.Kosten[[#This Row],[Totaal kosten]],"")</f>
        <v/>
      </c>
      <c r="BO38" s="122" t="str">
        <f>IF(Tbl.Kosten[[#This Row],[Anr.]]=BO$7,Tbl.Kosten[[#This Row],[Totaal kosten]],"")</f>
        <v/>
      </c>
      <c r="BP38" s="122" t="str">
        <f>IF(Tbl.Kosten[[#This Row],[Anr.]]=BP$7,Tbl.Kosten[[#This Row],[Totaal kosten]],"")</f>
        <v/>
      </c>
      <c r="BQ38" s="122" t="str">
        <f>IF(Tbl.Kosten[[#This Row],[Anr.]]=BQ$7,Tbl.Kosten[[#This Row],[Totaal kosten]],"")</f>
        <v/>
      </c>
      <c r="BR38" s="122" t="str">
        <f>IF(Tbl.Kosten[[#This Row],[Anr.]]=BR$7,Tbl.Kosten[[#This Row],[Totaal kosten]],"")</f>
        <v/>
      </c>
      <c r="BS38" s="122" t="str">
        <f>IF(Tbl.Kosten[[#This Row],[Anr.]]=BS$7,Tbl.Kosten[[#This Row],[Totaal kosten]],"")</f>
        <v/>
      </c>
      <c r="BT38" s="122" t="str">
        <f>IF(Tbl.Kosten[[#This Row],[Anr.]]=BT$7,Tbl.Kosten[[#This Row],[Totaal kosten]],"")</f>
        <v/>
      </c>
      <c r="BU38" s="122" t="str">
        <f>IF(Tbl.Kosten[[#This Row],[Anr.]]=BU$7,Tbl.Kosten[[#This Row],[Totaal kosten]],"")</f>
        <v/>
      </c>
      <c r="BV38" s="122" t="str">
        <f>IF(Tbl.Kosten[[#This Row],[Anr.]]=BV$7,Tbl.Kosten[[#This Row],[Totaal kosten]],"")</f>
        <v/>
      </c>
      <c r="BW38" s="122" t="str">
        <f>IF(Tbl.Kosten[[#This Row],[Anr.]]=BW$7,Tbl.Kosten[[#This Row],[Totaal kosten]],"")</f>
        <v/>
      </c>
      <c r="BX38" s="122" t="str">
        <f>IF(Tbl.Kosten[[#This Row],[Anr.]]=BX$7,Tbl.Kosten[[#This Row],[Totaal kosten]],"")</f>
        <v/>
      </c>
      <c r="BY38" s="122" t="str">
        <f>IF(Tbl.Kosten[[#This Row],[Anr.]]=BY$7,Tbl.Kosten[[#This Row],[Totaal kosten]],"")</f>
        <v/>
      </c>
      <c r="BZ38" s="122" t="str">
        <f>IF(Tbl.Kosten[[#This Row],[Anr.]]=BZ$7,Tbl.Kosten[[#This Row],[Totaal kosten]],"")</f>
        <v/>
      </c>
      <c r="CA38" s="122" t="str">
        <f>IF(Tbl.Kosten[[#This Row],[Anr.]]=CA$7,Tbl.Kosten[[#This Row],[Totaal kosten]],"")</f>
        <v/>
      </c>
      <c r="CB38" s="122" t="str">
        <f>IF(Tbl.Kosten[[#This Row],[Anr.]]=CB$7,Tbl.Kosten[[#This Row],[Totaal kosten]],"")</f>
        <v/>
      </c>
      <c r="CC38" s="122" t="str">
        <f>IF(Tbl.Kosten[[#This Row],[Anr.]]=CC$7,Tbl.Kosten[[#This Row],[Totaal kosten]],"")</f>
        <v/>
      </c>
      <c r="CD38" s="122" t="str">
        <f>IF(Tbl.Kosten[[#This Row],[Anr.]]=CD$7,Tbl.Kosten[[#This Row],[Totaal kosten]],"")</f>
        <v/>
      </c>
      <c r="CE38" s="122" t="str">
        <f>IF(Tbl.Kosten[[#This Row],[Anr.]]=CE$7,Tbl.Kosten[[#This Row],[Totaal kosten]],"")</f>
        <v/>
      </c>
      <c r="CF38" s="122" t="str">
        <f>IF(Tbl.Kosten[[#This Row],[Anr.]]=CF$7,Tbl.Kosten[[#This Row],[Totaal kosten]],"")</f>
        <v/>
      </c>
      <c r="CG38" s="122" t="str">
        <f>IF(Tbl.Kosten[[#This Row],[Anr.]]=CG$7,Tbl.Kosten[[#This Row],[Totaal kosten]],"")</f>
        <v/>
      </c>
      <c r="CH38" s="122" t="str">
        <f>IF(Tbl.Kosten[[#This Row],[Anr.]]=CH$7,Tbl.Kosten[[#This Row],[Totaal kosten]],"")</f>
        <v/>
      </c>
      <c r="CI38" s="122" t="str">
        <f>IF(Tbl.Kosten[[#This Row],[Anr.]]=CI$7,Tbl.Kosten[[#This Row],[Totaal kosten]],"")</f>
        <v/>
      </c>
      <c r="CJ38" s="122" t="str">
        <f>IF(Tbl.Kosten[[#This Row],[Anr.]]=CJ$7,Tbl.Kosten[[#This Row],[Totaal kosten]],"")</f>
        <v/>
      </c>
      <c r="CK38" s="122" t="str">
        <f>IF(Tbl.Kosten[[#This Row],[Anr.]]=CK$7,Tbl.Kosten[[#This Row],[Totaal kosten]],"")</f>
        <v/>
      </c>
      <c r="CL38" s="122" t="str">
        <f>IF(Tbl.Kosten[[#This Row],[Anr.]]=CL$7,Tbl.Kosten[[#This Row],[Totaal kosten]],"")</f>
        <v/>
      </c>
      <c r="CM38" s="122" t="str">
        <f>IF(Tbl.Kosten[[#This Row],[Anr.]]=CM$7,Tbl.Kosten[[#This Row],[Totaal kosten]],"")</f>
        <v/>
      </c>
      <c r="CN38" s="122" t="str">
        <f>IF(Tbl.Kosten[[#This Row],[Anr.]]=CN$7,Tbl.Kosten[[#This Row],[Totaal kosten]],"")</f>
        <v/>
      </c>
      <c r="CO38" s="122" t="str">
        <f>IF(Tbl.Kosten[[#This Row],[Anr.]]=CO$7,Tbl.Kosten[[#This Row],[Totaal kosten]],"")</f>
        <v/>
      </c>
      <c r="CP38" s="122" t="str">
        <f>IF(Tbl.Kosten[[#This Row],[Anr.]]=CP$7,Tbl.Kosten[[#This Row],[Totaal kosten]],"")</f>
        <v/>
      </c>
      <c r="CQ38" s="122" t="str">
        <f>IF(Tbl.Kosten[[#This Row],[Anr.]]=CQ$7,Tbl.Kosten[[#This Row],[Totaal kosten]],"")</f>
        <v/>
      </c>
      <c r="CR38" s="122" t="str">
        <f>IF(Tbl.Kosten[[#This Row],[Anr.]]=CR$7,Tbl.Kosten[[#This Row],[Totaal kosten]],"")</f>
        <v/>
      </c>
      <c r="CS38" s="122" t="str">
        <f>IF(Tbl.Kosten[[#This Row],[Anr.]]=CS$7,Tbl.Kosten[[#This Row],[Totaal kosten]],"")</f>
        <v/>
      </c>
      <c r="CT38" s="122" t="str">
        <f>IF(Tbl.Kosten[[#This Row],[Anr.]]=CT$7,Tbl.Kosten[[#This Row],[Totaal kosten]],"")</f>
        <v/>
      </c>
      <c r="CU38" s="122" t="str">
        <f>IF(Tbl.Kosten[[#This Row],[Anr.]]=CU$7,Tbl.Kosten[[#This Row],[Totaal kosten]],"")</f>
        <v/>
      </c>
      <c r="CV38" s="122" t="str">
        <f>IF(Tbl.Kosten[[#This Row],[Anr.]]=CV$7,Tbl.Kosten[[#This Row],[Totaal kosten]],"")</f>
        <v/>
      </c>
      <c r="CW38" s="122" t="str">
        <f>IF(Tbl.Kosten[[#This Row],[Anr.]]=CW$7,Tbl.Kosten[[#This Row],[Totaal kosten]],"")</f>
        <v/>
      </c>
      <c r="CX38" s="122" t="str">
        <f>IF(Tbl.Kosten[[#This Row],[Anr.]]=CX$7,Tbl.Kosten[[#This Row],[Totaal kosten]],"")</f>
        <v/>
      </c>
      <c r="CY38" s="122" t="str">
        <f>IF(Tbl.Kosten[[#This Row],[Anr.]]=CY$7,Tbl.Kosten[[#This Row],[Totaal kosten]],"")</f>
        <v/>
      </c>
      <c r="CZ38" s="122" t="str">
        <f>IF(Tbl.Kosten[[#This Row],[Anr.]]=CZ$7,Tbl.Kosten[[#This Row],[Totaal kosten]],"")</f>
        <v/>
      </c>
      <c r="DA38" s="122" t="str">
        <f>IF(Tbl.Kosten[[#This Row],[Anr.]]=DA$7,Tbl.Kosten[[#This Row],[Totaal kosten]],"")</f>
        <v/>
      </c>
      <c r="DB38" s="122" t="str">
        <f>IF(Tbl.Kosten[[#This Row],[Anr.]]=DB$7,Tbl.Kosten[[#This Row],[Totaal kosten]],"")</f>
        <v/>
      </c>
      <c r="DC38" s="122" t="str">
        <f>IF(Tbl.Kosten[[#This Row],[Anr.]]=DC$7,Tbl.Kosten[[#This Row],[Totaal kosten]],"")</f>
        <v/>
      </c>
      <c r="DD38" s="122" t="str">
        <f>IF(Tbl.Kosten[[#This Row],[Anr.]]=DD$7,Tbl.Kosten[[#This Row],[Totaal kosten]],"")</f>
        <v/>
      </c>
      <c r="DE38" s="122" t="str">
        <f>IF(Tbl.Kosten[[#This Row],[Anr.]]=DE$7,Tbl.Kosten[[#This Row],[Totaal kosten]],"")</f>
        <v/>
      </c>
      <c r="DF38" s="122" t="str">
        <f>IF(Tbl.Kosten[[#This Row],[Anr.]]=DF$7,Tbl.Kosten[[#This Row],[Totaal kosten]],"")</f>
        <v/>
      </c>
      <c r="DG38" s="122" t="str">
        <f>IF(Tbl.Kosten[[#This Row],[Anr.]]=DG$7,Tbl.Kosten[[#This Row],[Totaal kosten]],"")</f>
        <v/>
      </c>
      <c r="DH38" s="122" t="str">
        <f>IF(Tbl.Kosten[[#This Row],[Anr.]]=DH$7,Tbl.Kosten[[#This Row],[Totaal kosten]],"")</f>
        <v/>
      </c>
      <c r="DI38" s="122" t="str">
        <f>IF(Tbl.Kosten[[#This Row],[Anr.]]=DI$7,Tbl.Kosten[[#This Row],[Totaal kosten]],"")</f>
        <v/>
      </c>
      <c r="DJ38" s="122" t="str">
        <f>IF(Tbl.Kosten[[#This Row],[Anr.]]=DJ$7,Tbl.Kosten[[#This Row],[Totaal kosten]],"")</f>
        <v/>
      </c>
      <c r="DK38" s="122" t="str">
        <f>IF(Tbl.Kosten[[#This Row],[Anr.]]=DK$7,Tbl.Kosten[[#This Row],[Totaal kosten]],"")</f>
        <v/>
      </c>
      <c r="DL38" s="122" t="str">
        <f>IF(Tbl.Kosten[[#This Row],[Anr.]]=DL$7,Tbl.Kosten[[#This Row],[Totaal kosten]],"")</f>
        <v/>
      </c>
      <c r="DM38" s="122" t="str">
        <f>IF(Tbl.Kosten[[#This Row],[Anr.]]=DM$7,Tbl.Kosten[[#This Row],[Totaal kosten]],"")</f>
        <v/>
      </c>
      <c r="DN38" s="122" t="str">
        <f>IF(Tbl.Kosten[[#This Row],[Anr.]]=DN$7,Tbl.Kosten[[#This Row],[Totaal kosten]],"")</f>
        <v/>
      </c>
      <c r="DO38" s="122" t="str">
        <f>IF(Tbl.Kosten[[#This Row],[Anr.]]=DO$7,Tbl.Kosten[[#This Row],[Totaal kosten]],"")</f>
        <v/>
      </c>
      <c r="DP38" s="122" t="str">
        <f>IF(Tbl.Kosten[[#This Row],[Anr.]]=DP$7,Tbl.Kosten[[#This Row],[Totaal kosten]],"")</f>
        <v/>
      </c>
      <c r="DQ38" s="122" t="str">
        <f>IF(Tbl.Kosten[[#This Row],[Anr.]]=DQ$7,Tbl.Kosten[[#This Row],[Totaal kosten]],"")</f>
        <v/>
      </c>
      <c r="DR38" s="122" t="str">
        <f>IF(Tbl.Kosten[[#This Row],[Anr.]]=DR$7,Tbl.Kosten[[#This Row],[Totaal kosten]],"")</f>
        <v/>
      </c>
      <c r="DS38" s="122" t="str">
        <f>IF(Tbl.Kosten[[#This Row],[Anr.]]=DS$7,Tbl.Kosten[[#This Row],[Totaal kosten]],"")</f>
        <v/>
      </c>
      <c r="DT38" s="122" t="str">
        <f>IF(Tbl.Kosten[[#This Row],[Anr.]]=DT$7,Tbl.Kosten[[#This Row],[Totaal kosten]],"")</f>
        <v/>
      </c>
      <c r="DU38" s="122" t="str">
        <f>IF(Tbl.Kosten[[#This Row],[Anr.]]=DU$7,Tbl.Kosten[[#This Row],[Totaal kosten]],"")</f>
        <v/>
      </c>
      <c r="DV38" s="122" t="str">
        <f>IF(Tbl.Kosten[[#This Row],[Anr.]]=DV$7,Tbl.Kosten[[#This Row],[Totaal kosten]],"")</f>
        <v/>
      </c>
      <c r="DW38" s="122" t="str">
        <f>IF(Tbl.Kosten[[#This Row],[Anr.]]=DW$7,Tbl.Kosten[[#This Row],[Totaal kosten]],"")</f>
        <v/>
      </c>
      <c r="DX38" s="122" t="str">
        <f>IF(Tbl.Kosten[[#This Row],[Anr.]]=DX$7,Tbl.Kosten[[#This Row],[Totaal kosten]],"")</f>
        <v/>
      </c>
      <c r="DY38" s="122" t="str">
        <f>IF(Tbl.Kosten[[#This Row],[Anr.]]=DY$7,Tbl.Kosten[[#This Row],[Totaal kosten]],"")</f>
        <v/>
      </c>
      <c r="DZ38" s="122" t="str">
        <f>IF(Tbl.Kosten[[#This Row],[Anr.]]=DZ$7,Tbl.Kosten[[#This Row],[Totaal kosten]],"")</f>
        <v/>
      </c>
      <c r="EA38" s="122" t="str">
        <f>IF(Tbl.Kosten[[#This Row],[Anr.]]=EA$7,Tbl.Kosten[[#This Row],[Totaal kosten]],"")</f>
        <v/>
      </c>
      <c r="EB38" s="122" t="str">
        <f>IF(Tbl.Kosten[[#This Row],[Anr.]]=EB$7,Tbl.Kosten[[#This Row],[Totaal kosten]],"")</f>
        <v/>
      </c>
      <c r="EC38" s="122" t="str">
        <f>IF(Tbl.Kosten[[#This Row],[Anr.]]=EC$7,Tbl.Kosten[[#This Row],[Totaal kosten]],"")</f>
        <v/>
      </c>
      <c r="ED38" s="122" t="str">
        <f>IF(Tbl.Kosten[[#This Row],[Anr.]]=ED$7,Tbl.Kosten[[#This Row],[Totaal kosten]],"")</f>
        <v/>
      </c>
      <c r="EE38" s="122" t="str">
        <f>IF(Tbl.Kosten[[#This Row],[Anr.]]=EE$7,Tbl.Kosten[[#This Row],[Totaal kosten]],"")</f>
        <v/>
      </c>
      <c r="EF38" s="122" t="str">
        <f>IF(Tbl.Kosten[[#This Row],[Anr.]]=EF$7,Tbl.Kosten[[#This Row],[Totaal kosten]],"")</f>
        <v/>
      </c>
      <c r="EG38" s="122" t="str">
        <f>IF(Tbl.Kosten[[#This Row],[Anr.]]=EG$7,Tbl.Kosten[[#This Row],[Totaal kosten]],"")</f>
        <v/>
      </c>
      <c r="EH38" s="122" t="str">
        <f>IF(Tbl.Kosten[[#This Row],[Anr.]]=EH$7,Tbl.Kosten[[#This Row],[Totaal kosten]],"")</f>
        <v/>
      </c>
      <c r="EI38" s="122" t="str">
        <f>IF(Tbl.Kosten[[#This Row],[Anr.]]=EI$7,Tbl.Kosten[[#This Row],[Totaal kosten]],"")</f>
        <v/>
      </c>
      <c r="EJ38" s="122" t="str">
        <f>IF(Tbl.Kosten[[#This Row],[Anr.]]=EJ$7,Tbl.Kosten[[#This Row],[Totaal kosten]],"")</f>
        <v/>
      </c>
      <c r="EK38" s="122" t="str">
        <f>IF(Tbl.Kosten[[#This Row],[Anr.]]=EK$7,Tbl.Kosten[[#This Row],[Totaal kosten]],"")</f>
        <v/>
      </c>
      <c r="EL38" s="122" t="str">
        <f>IF(Tbl.Kosten[[#This Row],[Anr.]]=EL$7,Tbl.Kosten[[#This Row],[Totaal kosten]],"")</f>
        <v/>
      </c>
      <c r="EM38" s="122" t="str">
        <f>IF(Tbl.Kosten[[#This Row],[Anr.]]=EM$7,Tbl.Kosten[[#This Row],[Totaal kosten]],"")</f>
        <v/>
      </c>
      <c r="EN38" s="122" t="str">
        <f>IF(Tbl.Kosten[[#This Row],[Anr.]]=EN$7,Tbl.Kosten[[#This Row],[Totaal kosten]],"")</f>
        <v/>
      </c>
      <c r="EO38" s="122" t="str">
        <f>IF(Tbl.Kosten[[#This Row],[Anr.]]=EO$7,Tbl.Kosten[[#This Row],[Totaal kosten]],"")</f>
        <v/>
      </c>
      <c r="EP38" s="122" t="str">
        <f>IF(Tbl.Kosten[[#This Row],[Anr.]]=EP$7,Tbl.Kosten[[#This Row],[Totaal kosten]],"")</f>
        <v/>
      </c>
      <c r="EQ38" s="122" t="str">
        <f>IF(Tbl.Kosten[[#This Row],[Anr.]]=EQ$7,Tbl.Kosten[[#This Row],[Totaal kosten]],"")</f>
        <v/>
      </c>
    </row>
    <row r="39" spans="2:147" x14ac:dyDescent="0.35">
      <c r="B39" s="99"/>
      <c r="C39" s="68"/>
      <c r="D39" s="119"/>
      <c r="E39" s="100"/>
      <c r="F39" s="13">
        <f>_xlfn.XLOOKUP(Tbl.Kosten[[#This Row],[Medewerker e/o 
functie]],Tbl.Uurtarief[Medewerker en/of functie],Tbl.Uurtarief[Uurtarief],"",,)</f>
        <v>0</v>
      </c>
      <c r="G39" s="118">
        <f>PRODUCT(Tbl.Kosten[[#This Row],[Uren]],Tbl.Kosten[[#This Row],[Uurtarief]])</f>
        <v>0</v>
      </c>
      <c r="H39" s="100"/>
      <c r="I39" s="98"/>
      <c r="J39" s="97">
        <f>Tbl.Kosten[[#This Row],[Aantal]]*Tbl.Kosten[[#This Row],[Tarief]]</f>
        <v>0</v>
      </c>
      <c r="K39" s="118">
        <f>Tbl.Kosten[[#This Row],[Subtotaal andere kosten]]+Tbl.Kosten[[#This Row],[Subtotaal arbeidskosten]]</f>
        <v>0</v>
      </c>
      <c r="L39" s="190">
        <f>IF(Tbl.Kosten[[#This Row],[Subtotaal andere kosten]]&lt;&gt;0,"Andere kosten",(_xlfn.XLOOKUP(Tbl.Kosten[[#This Row],[Medewerker e/o 
functie]],Tbl.Uurtarief[Medewerker en/of functie],Tbl.Uurtarief[Kostensoort],"",,)))</f>
        <v>0</v>
      </c>
      <c r="M39" s="190" t="str">
        <f>IF(AND(Tbl.Kosten[[#This Row],[Subtotaal arbeidskosten]]&lt;&gt;0,Tbl.Kosten[[#This Row],[Subtotaal andere kosten]]&lt;&gt;0),"Begroot Arbeidskosten en Overige kosten op verschillende regels!","")</f>
        <v/>
      </c>
      <c r="N39" s="3" t="str">
        <f>_xlfn.XLOOKUP(Tbl.Kosten[[#This Row],[Activiteitencode]],Tbl.Activiteiten[Activiteitcode],Tbl.Activiteiten[Werkpakketcode],"",,)</f>
        <v/>
      </c>
      <c r="O39" s="9" t="str">
        <f>_xlfn.XLOOKUP(Tbl.Kosten[[#This Row],[Werkpakketcode]],Tbl.Werkpakketten[Werkpakketcode],Tbl.Werkpakketten[WPnr.],"",,)</f>
        <v/>
      </c>
      <c r="P39" s="9" t="str">
        <f>IF(Tbl.Kosten[[#This Row],[WPnr.]]=P$7,Tbl.Kosten[[#This Row],[Totaal kosten]],"")</f>
        <v/>
      </c>
      <c r="Q39" s="9" t="str">
        <f>IF(Tbl.Kosten[[#This Row],[WPnr.]]=Q$7,Tbl.Kosten[[#This Row],[Totaal kosten]],"")</f>
        <v/>
      </c>
      <c r="R39" s="9" t="str">
        <f>IF(Tbl.Kosten[[#This Row],[WPnr.]]=R$7,Tbl.Kosten[[#This Row],[Totaal kosten]],"")</f>
        <v/>
      </c>
      <c r="S39" s="9" t="str">
        <f>IF(Tbl.Kosten[[#This Row],[WPnr.]]=S$7,Tbl.Kosten[[#This Row],[Totaal kosten]],"")</f>
        <v/>
      </c>
      <c r="T39" s="9" t="str">
        <f>IF(Tbl.Kosten[[#This Row],[WPnr.]]=T$7,Tbl.Kosten[[#This Row],[Totaal kosten]],"")</f>
        <v/>
      </c>
      <c r="U39" s="9" t="str">
        <f>IF(Tbl.Kosten[[#This Row],[WPnr.]]=U$7,Tbl.Kosten[[#This Row],[Totaal kosten]],"")</f>
        <v/>
      </c>
      <c r="V39" s="9" t="str">
        <f>IF(Tbl.Kosten[[#This Row],[WPnr.]]=V$7,Tbl.Kosten[[#This Row],[Totaal kosten]],"")</f>
        <v/>
      </c>
      <c r="W39" s="9" t="str">
        <f>IF(Tbl.Kosten[[#This Row],[WPnr.]]=W$7,Tbl.Kosten[[#This Row],[Totaal kosten]],"")</f>
        <v/>
      </c>
      <c r="X39" s="9" t="str">
        <f>IF(Tbl.Kosten[[#This Row],[WPnr.]]=X$7,Tbl.Kosten[[#This Row],[Totaal kosten]],"")</f>
        <v/>
      </c>
      <c r="Y39" s="9" t="str">
        <f>IF(Tbl.Kosten[[#This Row],[WPnr.]]=Y$7,Tbl.Kosten[[#This Row],[Totaal kosten]],"")</f>
        <v/>
      </c>
      <c r="Z39" s="15" t="str">
        <f>IFERROR(VLOOKUP(Tbl.Kosten[[#This Row],[Kostensoort]],Tbl.Kostensoorten[],2,FALSE),"")</f>
        <v/>
      </c>
      <c r="AA39" s="15" t="str">
        <f>IF(Tbl.Kosten[[#This Row],[KSnr.]]=AA$7,Tbl.Kosten[[#This Row],[Totaal kosten]],"")</f>
        <v/>
      </c>
      <c r="AB39" s="15" t="str">
        <f>IF(Tbl.Kosten[[#This Row],[KSnr.]]=AB$7,Tbl.Kosten[[#This Row],[Totaal kosten]],"")</f>
        <v/>
      </c>
      <c r="AC39" s="15" t="str">
        <f>IF(Tbl.Kosten[[#This Row],[KSnr.]]=AC$7,Tbl.Kosten[[#This Row],[Totaal kosten]],"")</f>
        <v/>
      </c>
      <c r="AD39" s="15" t="str">
        <f>IF(Tbl.Kosten[[#This Row],[KSnr.]]=AD$7,Tbl.Kosten[[#This Row],[Totaal kosten]],"")</f>
        <v/>
      </c>
      <c r="AE39" s="15" t="str">
        <f>IF(Tbl.Kosten[[#This Row],[KSnr.]]=AE$7,Tbl.Kosten[[#This Row],[Totaal kosten]],"")</f>
        <v/>
      </c>
      <c r="AF39" s="15" t="str">
        <f>IF(Tbl.Kosten[[#This Row],[KSnr.]]=AF$7,Tbl.Kosten[[#This Row],[Totaal kosten]],"")</f>
        <v/>
      </c>
      <c r="AG39" s="15" t="str">
        <f>IF(Tbl.Kosten[[#This Row],[KSnr.]]=AG$7,Tbl.Kosten[[#This Row],[Totaal kosten]],"")</f>
        <v/>
      </c>
      <c r="AH39" s="15" t="str">
        <f>IF(Tbl.Kosten[[#This Row],[KSnr.]]=AH$7,Tbl.Kosten[[#This Row],[Totaal kosten]],"")</f>
        <v/>
      </c>
      <c r="AI39" s="15" t="str">
        <f>IF(Tbl.Kosten[[#This Row],[KSnr.]]=AI$7,Tbl.Kosten[[#This Row],[Totaal kosten]],"")</f>
        <v/>
      </c>
      <c r="AJ39" s="15" t="str">
        <f>IF(Tbl.Kosten[[#This Row],[KSnr.]]=AJ$7,Tbl.Kosten[[#This Row],[Totaal kosten]],"")</f>
        <v/>
      </c>
      <c r="AK39" s="15" t="str">
        <f>IF(Tbl.Kosten[[#This Row],[KSnr.]]=AK$7,Tbl.Kosten[[#This Row],[Totaal kosten]],"")</f>
        <v/>
      </c>
      <c r="AL39" s="15" t="str">
        <f>IF(Tbl.Kosten[[#This Row],[KSnr.]]=AL$7,Tbl.Kosten[[#This Row],[Totaal kosten]],"")</f>
        <v/>
      </c>
      <c r="AM39" s="15" t="str">
        <f>IF(Tbl.Kosten[[#This Row],[KSnr.]]=AM$7,Tbl.Kosten[[#This Row],[Totaal kosten]],"")</f>
        <v/>
      </c>
      <c r="AN39" s="15" t="str">
        <f>IF(Tbl.Kosten[[#This Row],[KSnr.]]=AN$7,Tbl.Kosten[[#This Row],[Totaal kosten]],"")</f>
        <v/>
      </c>
      <c r="AO39" s="15" t="str">
        <f>IF(Tbl.Kosten[[#This Row],[KSnr.]]=AO$7,Tbl.Kosten[[#This Row],[Totaal kosten]],"")</f>
        <v/>
      </c>
      <c r="AP39" s="15" t="str">
        <f>IF(Tbl.Kosten[[#This Row],[KSnr.]]=AP$7,Tbl.Kosten[[#This Row],[Totaal kosten]],"")</f>
        <v/>
      </c>
      <c r="AQ39" s="15" t="str">
        <f>IF(Tbl.Kosten[[#This Row],[KSnr.]]=AQ$7,Tbl.Kosten[[#This Row],[Totaal kosten]],"")</f>
        <v/>
      </c>
      <c r="AR39" s="15" t="str">
        <f>IF(Tbl.Kosten[[#This Row],[KSnr.]]=AR$7,Tbl.Kosten[[#This Row],[Totaal kosten]],"")</f>
        <v/>
      </c>
      <c r="AS39" s="15" t="str">
        <f>IF(Tbl.Kosten[[#This Row],[KSnr.]]=AS$7,Tbl.Kosten[[#This Row],[Totaal kosten]],"")</f>
        <v/>
      </c>
      <c r="AT39" s="15" t="str">
        <f>IF(Tbl.Kosten[[#This Row],[KSnr.]]=AT$7,Tbl.Kosten[[#This Row],[Totaal kosten]],"")</f>
        <v/>
      </c>
      <c r="AU39" s="122" t="str">
        <f>_xlfn.XLOOKUP(Tbl.Kosten[[#This Row],[Activiteitencode]],Tbl.Activiteiten[Activiteitcode],Tbl.Activiteiten[Anr.],"",,)</f>
        <v/>
      </c>
      <c r="AV39" s="122" t="str">
        <f>IF(Tbl.Kosten[[#This Row],[Anr.]]=AV$7,Tbl.Kosten[[#This Row],[Totaal kosten]],"")</f>
        <v/>
      </c>
      <c r="AW39" s="122" t="str">
        <f>IF(Tbl.Kosten[[#This Row],[Anr.]]=AW$7,Tbl.Kosten[[#This Row],[Totaal kosten]],"")</f>
        <v/>
      </c>
      <c r="AX39" s="122" t="str">
        <f>IF(Tbl.Kosten[[#This Row],[Anr.]]=AX$7,Tbl.Kosten[[#This Row],[Totaal kosten]],"")</f>
        <v/>
      </c>
      <c r="AY39" s="122" t="str">
        <f>IF(Tbl.Kosten[[#This Row],[Anr.]]=AY$7,Tbl.Kosten[[#This Row],[Totaal kosten]],"")</f>
        <v/>
      </c>
      <c r="AZ39" s="122" t="str">
        <f>IF(Tbl.Kosten[[#This Row],[Anr.]]=AZ$7,Tbl.Kosten[[#This Row],[Totaal kosten]],"")</f>
        <v/>
      </c>
      <c r="BA39" s="122" t="str">
        <f>IF(Tbl.Kosten[[#This Row],[Anr.]]=BA$7,Tbl.Kosten[[#This Row],[Totaal kosten]],"")</f>
        <v/>
      </c>
      <c r="BB39" s="122" t="str">
        <f>IF(Tbl.Kosten[[#This Row],[Anr.]]=BB$7,Tbl.Kosten[[#This Row],[Totaal kosten]],"")</f>
        <v/>
      </c>
      <c r="BC39" s="122" t="str">
        <f>IF(Tbl.Kosten[[#This Row],[Anr.]]=BC$7,Tbl.Kosten[[#This Row],[Totaal kosten]],"")</f>
        <v/>
      </c>
      <c r="BD39" s="122" t="str">
        <f>IF(Tbl.Kosten[[#This Row],[Anr.]]=BD$7,Tbl.Kosten[[#This Row],[Totaal kosten]],"")</f>
        <v/>
      </c>
      <c r="BE39" s="122" t="str">
        <f>IF(Tbl.Kosten[[#This Row],[Anr.]]=BE$7,Tbl.Kosten[[#This Row],[Totaal kosten]],"")</f>
        <v/>
      </c>
      <c r="BF39" s="122" t="str">
        <f>IF(Tbl.Kosten[[#This Row],[Anr.]]=BF$7,Tbl.Kosten[[#This Row],[Totaal kosten]],"")</f>
        <v/>
      </c>
      <c r="BG39" s="122" t="str">
        <f>IF(Tbl.Kosten[[#This Row],[Anr.]]=BG$7,Tbl.Kosten[[#This Row],[Totaal kosten]],"")</f>
        <v/>
      </c>
      <c r="BH39" s="122" t="str">
        <f>IF(Tbl.Kosten[[#This Row],[Anr.]]=BH$7,Tbl.Kosten[[#This Row],[Totaal kosten]],"")</f>
        <v/>
      </c>
      <c r="BI39" s="122" t="str">
        <f>IF(Tbl.Kosten[[#This Row],[Anr.]]=BI$7,Tbl.Kosten[[#This Row],[Totaal kosten]],"")</f>
        <v/>
      </c>
      <c r="BJ39" s="122" t="str">
        <f>IF(Tbl.Kosten[[#This Row],[Anr.]]=BJ$7,Tbl.Kosten[[#This Row],[Totaal kosten]],"")</f>
        <v/>
      </c>
      <c r="BK39" s="122" t="str">
        <f>IF(Tbl.Kosten[[#This Row],[Anr.]]=BK$7,Tbl.Kosten[[#This Row],[Totaal kosten]],"")</f>
        <v/>
      </c>
      <c r="BL39" s="122" t="str">
        <f>IF(Tbl.Kosten[[#This Row],[Anr.]]=BL$7,Tbl.Kosten[[#This Row],[Totaal kosten]],"")</f>
        <v/>
      </c>
      <c r="BM39" s="122" t="str">
        <f>IF(Tbl.Kosten[[#This Row],[Anr.]]=BM$7,Tbl.Kosten[[#This Row],[Totaal kosten]],"")</f>
        <v/>
      </c>
      <c r="BN39" s="122" t="str">
        <f>IF(Tbl.Kosten[[#This Row],[Anr.]]=BN$7,Tbl.Kosten[[#This Row],[Totaal kosten]],"")</f>
        <v/>
      </c>
      <c r="BO39" s="122" t="str">
        <f>IF(Tbl.Kosten[[#This Row],[Anr.]]=BO$7,Tbl.Kosten[[#This Row],[Totaal kosten]],"")</f>
        <v/>
      </c>
      <c r="BP39" s="122" t="str">
        <f>IF(Tbl.Kosten[[#This Row],[Anr.]]=BP$7,Tbl.Kosten[[#This Row],[Totaal kosten]],"")</f>
        <v/>
      </c>
      <c r="BQ39" s="122" t="str">
        <f>IF(Tbl.Kosten[[#This Row],[Anr.]]=BQ$7,Tbl.Kosten[[#This Row],[Totaal kosten]],"")</f>
        <v/>
      </c>
      <c r="BR39" s="122" t="str">
        <f>IF(Tbl.Kosten[[#This Row],[Anr.]]=BR$7,Tbl.Kosten[[#This Row],[Totaal kosten]],"")</f>
        <v/>
      </c>
      <c r="BS39" s="122" t="str">
        <f>IF(Tbl.Kosten[[#This Row],[Anr.]]=BS$7,Tbl.Kosten[[#This Row],[Totaal kosten]],"")</f>
        <v/>
      </c>
      <c r="BT39" s="122" t="str">
        <f>IF(Tbl.Kosten[[#This Row],[Anr.]]=BT$7,Tbl.Kosten[[#This Row],[Totaal kosten]],"")</f>
        <v/>
      </c>
      <c r="BU39" s="122" t="str">
        <f>IF(Tbl.Kosten[[#This Row],[Anr.]]=BU$7,Tbl.Kosten[[#This Row],[Totaal kosten]],"")</f>
        <v/>
      </c>
      <c r="BV39" s="122" t="str">
        <f>IF(Tbl.Kosten[[#This Row],[Anr.]]=BV$7,Tbl.Kosten[[#This Row],[Totaal kosten]],"")</f>
        <v/>
      </c>
      <c r="BW39" s="122" t="str">
        <f>IF(Tbl.Kosten[[#This Row],[Anr.]]=BW$7,Tbl.Kosten[[#This Row],[Totaal kosten]],"")</f>
        <v/>
      </c>
      <c r="BX39" s="122" t="str">
        <f>IF(Tbl.Kosten[[#This Row],[Anr.]]=BX$7,Tbl.Kosten[[#This Row],[Totaal kosten]],"")</f>
        <v/>
      </c>
      <c r="BY39" s="122" t="str">
        <f>IF(Tbl.Kosten[[#This Row],[Anr.]]=BY$7,Tbl.Kosten[[#This Row],[Totaal kosten]],"")</f>
        <v/>
      </c>
      <c r="BZ39" s="122" t="str">
        <f>IF(Tbl.Kosten[[#This Row],[Anr.]]=BZ$7,Tbl.Kosten[[#This Row],[Totaal kosten]],"")</f>
        <v/>
      </c>
      <c r="CA39" s="122" t="str">
        <f>IF(Tbl.Kosten[[#This Row],[Anr.]]=CA$7,Tbl.Kosten[[#This Row],[Totaal kosten]],"")</f>
        <v/>
      </c>
      <c r="CB39" s="122" t="str">
        <f>IF(Tbl.Kosten[[#This Row],[Anr.]]=CB$7,Tbl.Kosten[[#This Row],[Totaal kosten]],"")</f>
        <v/>
      </c>
      <c r="CC39" s="122" t="str">
        <f>IF(Tbl.Kosten[[#This Row],[Anr.]]=CC$7,Tbl.Kosten[[#This Row],[Totaal kosten]],"")</f>
        <v/>
      </c>
      <c r="CD39" s="122" t="str">
        <f>IF(Tbl.Kosten[[#This Row],[Anr.]]=CD$7,Tbl.Kosten[[#This Row],[Totaal kosten]],"")</f>
        <v/>
      </c>
      <c r="CE39" s="122" t="str">
        <f>IF(Tbl.Kosten[[#This Row],[Anr.]]=CE$7,Tbl.Kosten[[#This Row],[Totaal kosten]],"")</f>
        <v/>
      </c>
      <c r="CF39" s="122" t="str">
        <f>IF(Tbl.Kosten[[#This Row],[Anr.]]=CF$7,Tbl.Kosten[[#This Row],[Totaal kosten]],"")</f>
        <v/>
      </c>
      <c r="CG39" s="122" t="str">
        <f>IF(Tbl.Kosten[[#This Row],[Anr.]]=CG$7,Tbl.Kosten[[#This Row],[Totaal kosten]],"")</f>
        <v/>
      </c>
      <c r="CH39" s="122" t="str">
        <f>IF(Tbl.Kosten[[#This Row],[Anr.]]=CH$7,Tbl.Kosten[[#This Row],[Totaal kosten]],"")</f>
        <v/>
      </c>
      <c r="CI39" s="122" t="str">
        <f>IF(Tbl.Kosten[[#This Row],[Anr.]]=CI$7,Tbl.Kosten[[#This Row],[Totaal kosten]],"")</f>
        <v/>
      </c>
      <c r="CJ39" s="122" t="str">
        <f>IF(Tbl.Kosten[[#This Row],[Anr.]]=CJ$7,Tbl.Kosten[[#This Row],[Totaal kosten]],"")</f>
        <v/>
      </c>
      <c r="CK39" s="122" t="str">
        <f>IF(Tbl.Kosten[[#This Row],[Anr.]]=CK$7,Tbl.Kosten[[#This Row],[Totaal kosten]],"")</f>
        <v/>
      </c>
      <c r="CL39" s="122" t="str">
        <f>IF(Tbl.Kosten[[#This Row],[Anr.]]=CL$7,Tbl.Kosten[[#This Row],[Totaal kosten]],"")</f>
        <v/>
      </c>
      <c r="CM39" s="122" t="str">
        <f>IF(Tbl.Kosten[[#This Row],[Anr.]]=CM$7,Tbl.Kosten[[#This Row],[Totaal kosten]],"")</f>
        <v/>
      </c>
      <c r="CN39" s="122" t="str">
        <f>IF(Tbl.Kosten[[#This Row],[Anr.]]=CN$7,Tbl.Kosten[[#This Row],[Totaal kosten]],"")</f>
        <v/>
      </c>
      <c r="CO39" s="122" t="str">
        <f>IF(Tbl.Kosten[[#This Row],[Anr.]]=CO$7,Tbl.Kosten[[#This Row],[Totaal kosten]],"")</f>
        <v/>
      </c>
      <c r="CP39" s="122" t="str">
        <f>IF(Tbl.Kosten[[#This Row],[Anr.]]=CP$7,Tbl.Kosten[[#This Row],[Totaal kosten]],"")</f>
        <v/>
      </c>
      <c r="CQ39" s="122" t="str">
        <f>IF(Tbl.Kosten[[#This Row],[Anr.]]=CQ$7,Tbl.Kosten[[#This Row],[Totaal kosten]],"")</f>
        <v/>
      </c>
      <c r="CR39" s="122" t="str">
        <f>IF(Tbl.Kosten[[#This Row],[Anr.]]=CR$7,Tbl.Kosten[[#This Row],[Totaal kosten]],"")</f>
        <v/>
      </c>
      <c r="CS39" s="122" t="str">
        <f>IF(Tbl.Kosten[[#This Row],[Anr.]]=CS$7,Tbl.Kosten[[#This Row],[Totaal kosten]],"")</f>
        <v/>
      </c>
      <c r="CT39" s="122" t="str">
        <f>IF(Tbl.Kosten[[#This Row],[Anr.]]=CT$7,Tbl.Kosten[[#This Row],[Totaal kosten]],"")</f>
        <v/>
      </c>
      <c r="CU39" s="122" t="str">
        <f>IF(Tbl.Kosten[[#This Row],[Anr.]]=CU$7,Tbl.Kosten[[#This Row],[Totaal kosten]],"")</f>
        <v/>
      </c>
      <c r="CV39" s="122" t="str">
        <f>IF(Tbl.Kosten[[#This Row],[Anr.]]=CV$7,Tbl.Kosten[[#This Row],[Totaal kosten]],"")</f>
        <v/>
      </c>
      <c r="CW39" s="122" t="str">
        <f>IF(Tbl.Kosten[[#This Row],[Anr.]]=CW$7,Tbl.Kosten[[#This Row],[Totaal kosten]],"")</f>
        <v/>
      </c>
      <c r="CX39" s="122" t="str">
        <f>IF(Tbl.Kosten[[#This Row],[Anr.]]=CX$7,Tbl.Kosten[[#This Row],[Totaal kosten]],"")</f>
        <v/>
      </c>
      <c r="CY39" s="122" t="str">
        <f>IF(Tbl.Kosten[[#This Row],[Anr.]]=CY$7,Tbl.Kosten[[#This Row],[Totaal kosten]],"")</f>
        <v/>
      </c>
      <c r="CZ39" s="122" t="str">
        <f>IF(Tbl.Kosten[[#This Row],[Anr.]]=CZ$7,Tbl.Kosten[[#This Row],[Totaal kosten]],"")</f>
        <v/>
      </c>
      <c r="DA39" s="122" t="str">
        <f>IF(Tbl.Kosten[[#This Row],[Anr.]]=DA$7,Tbl.Kosten[[#This Row],[Totaal kosten]],"")</f>
        <v/>
      </c>
      <c r="DB39" s="122" t="str">
        <f>IF(Tbl.Kosten[[#This Row],[Anr.]]=DB$7,Tbl.Kosten[[#This Row],[Totaal kosten]],"")</f>
        <v/>
      </c>
      <c r="DC39" s="122" t="str">
        <f>IF(Tbl.Kosten[[#This Row],[Anr.]]=DC$7,Tbl.Kosten[[#This Row],[Totaal kosten]],"")</f>
        <v/>
      </c>
      <c r="DD39" s="122" t="str">
        <f>IF(Tbl.Kosten[[#This Row],[Anr.]]=DD$7,Tbl.Kosten[[#This Row],[Totaal kosten]],"")</f>
        <v/>
      </c>
      <c r="DE39" s="122" t="str">
        <f>IF(Tbl.Kosten[[#This Row],[Anr.]]=DE$7,Tbl.Kosten[[#This Row],[Totaal kosten]],"")</f>
        <v/>
      </c>
      <c r="DF39" s="122" t="str">
        <f>IF(Tbl.Kosten[[#This Row],[Anr.]]=DF$7,Tbl.Kosten[[#This Row],[Totaal kosten]],"")</f>
        <v/>
      </c>
      <c r="DG39" s="122" t="str">
        <f>IF(Tbl.Kosten[[#This Row],[Anr.]]=DG$7,Tbl.Kosten[[#This Row],[Totaal kosten]],"")</f>
        <v/>
      </c>
      <c r="DH39" s="122" t="str">
        <f>IF(Tbl.Kosten[[#This Row],[Anr.]]=DH$7,Tbl.Kosten[[#This Row],[Totaal kosten]],"")</f>
        <v/>
      </c>
      <c r="DI39" s="122" t="str">
        <f>IF(Tbl.Kosten[[#This Row],[Anr.]]=DI$7,Tbl.Kosten[[#This Row],[Totaal kosten]],"")</f>
        <v/>
      </c>
      <c r="DJ39" s="122" t="str">
        <f>IF(Tbl.Kosten[[#This Row],[Anr.]]=DJ$7,Tbl.Kosten[[#This Row],[Totaal kosten]],"")</f>
        <v/>
      </c>
      <c r="DK39" s="122" t="str">
        <f>IF(Tbl.Kosten[[#This Row],[Anr.]]=DK$7,Tbl.Kosten[[#This Row],[Totaal kosten]],"")</f>
        <v/>
      </c>
      <c r="DL39" s="122" t="str">
        <f>IF(Tbl.Kosten[[#This Row],[Anr.]]=DL$7,Tbl.Kosten[[#This Row],[Totaal kosten]],"")</f>
        <v/>
      </c>
      <c r="DM39" s="122" t="str">
        <f>IF(Tbl.Kosten[[#This Row],[Anr.]]=DM$7,Tbl.Kosten[[#This Row],[Totaal kosten]],"")</f>
        <v/>
      </c>
      <c r="DN39" s="122" t="str">
        <f>IF(Tbl.Kosten[[#This Row],[Anr.]]=DN$7,Tbl.Kosten[[#This Row],[Totaal kosten]],"")</f>
        <v/>
      </c>
      <c r="DO39" s="122" t="str">
        <f>IF(Tbl.Kosten[[#This Row],[Anr.]]=DO$7,Tbl.Kosten[[#This Row],[Totaal kosten]],"")</f>
        <v/>
      </c>
      <c r="DP39" s="122" t="str">
        <f>IF(Tbl.Kosten[[#This Row],[Anr.]]=DP$7,Tbl.Kosten[[#This Row],[Totaal kosten]],"")</f>
        <v/>
      </c>
      <c r="DQ39" s="122" t="str">
        <f>IF(Tbl.Kosten[[#This Row],[Anr.]]=DQ$7,Tbl.Kosten[[#This Row],[Totaal kosten]],"")</f>
        <v/>
      </c>
      <c r="DR39" s="122" t="str">
        <f>IF(Tbl.Kosten[[#This Row],[Anr.]]=DR$7,Tbl.Kosten[[#This Row],[Totaal kosten]],"")</f>
        <v/>
      </c>
      <c r="DS39" s="122" t="str">
        <f>IF(Tbl.Kosten[[#This Row],[Anr.]]=DS$7,Tbl.Kosten[[#This Row],[Totaal kosten]],"")</f>
        <v/>
      </c>
      <c r="DT39" s="122" t="str">
        <f>IF(Tbl.Kosten[[#This Row],[Anr.]]=DT$7,Tbl.Kosten[[#This Row],[Totaal kosten]],"")</f>
        <v/>
      </c>
      <c r="DU39" s="122" t="str">
        <f>IF(Tbl.Kosten[[#This Row],[Anr.]]=DU$7,Tbl.Kosten[[#This Row],[Totaal kosten]],"")</f>
        <v/>
      </c>
      <c r="DV39" s="122" t="str">
        <f>IF(Tbl.Kosten[[#This Row],[Anr.]]=DV$7,Tbl.Kosten[[#This Row],[Totaal kosten]],"")</f>
        <v/>
      </c>
      <c r="DW39" s="122" t="str">
        <f>IF(Tbl.Kosten[[#This Row],[Anr.]]=DW$7,Tbl.Kosten[[#This Row],[Totaal kosten]],"")</f>
        <v/>
      </c>
      <c r="DX39" s="122" t="str">
        <f>IF(Tbl.Kosten[[#This Row],[Anr.]]=DX$7,Tbl.Kosten[[#This Row],[Totaal kosten]],"")</f>
        <v/>
      </c>
      <c r="DY39" s="122" t="str">
        <f>IF(Tbl.Kosten[[#This Row],[Anr.]]=DY$7,Tbl.Kosten[[#This Row],[Totaal kosten]],"")</f>
        <v/>
      </c>
      <c r="DZ39" s="122" t="str">
        <f>IF(Tbl.Kosten[[#This Row],[Anr.]]=DZ$7,Tbl.Kosten[[#This Row],[Totaal kosten]],"")</f>
        <v/>
      </c>
      <c r="EA39" s="122" t="str">
        <f>IF(Tbl.Kosten[[#This Row],[Anr.]]=EA$7,Tbl.Kosten[[#This Row],[Totaal kosten]],"")</f>
        <v/>
      </c>
      <c r="EB39" s="122" t="str">
        <f>IF(Tbl.Kosten[[#This Row],[Anr.]]=EB$7,Tbl.Kosten[[#This Row],[Totaal kosten]],"")</f>
        <v/>
      </c>
      <c r="EC39" s="122" t="str">
        <f>IF(Tbl.Kosten[[#This Row],[Anr.]]=EC$7,Tbl.Kosten[[#This Row],[Totaal kosten]],"")</f>
        <v/>
      </c>
      <c r="ED39" s="122" t="str">
        <f>IF(Tbl.Kosten[[#This Row],[Anr.]]=ED$7,Tbl.Kosten[[#This Row],[Totaal kosten]],"")</f>
        <v/>
      </c>
      <c r="EE39" s="122" t="str">
        <f>IF(Tbl.Kosten[[#This Row],[Anr.]]=EE$7,Tbl.Kosten[[#This Row],[Totaal kosten]],"")</f>
        <v/>
      </c>
      <c r="EF39" s="122" t="str">
        <f>IF(Tbl.Kosten[[#This Row],[Anr.]]=EF$7,Tbl.Kosten[[#This Row],[Totaal kosten]],"")</f>
        <v/>
      </c>
      <c r="EG39" s="122" t="str">
        <f>IF(Tbl.Kosten[[#This Row],[Anr.]]=EG$7,Tbl.Kosten[[#This Row],[Totaal kosten]],"")</f>
        <v/>
      </c>
      <c r="EH39" s="122" t="str">
        <f>IF(Tbl.Kosten[[#This Row],[Anr.]]=EH$7,Tbl.Kosten[[#This Row],[Totaal kosten]],"")</f>
        <v/>
      </c>
      <c r="EI39" s="122" t="str">
        <f>IF(Tbl.Kosten[[#This Row],[Anr.]]=EI$7,Tbl.Kosten[[#This Row],[Totaal kosten]],"")</f>
        <v/>
      </c>
      <c r="EJ39" s="122" t="str">
        <f>IF(Tbl.Kosten[[#This Row],[Anr.]]=EJ$7,Tbl.Kosten[[#This Row],[Totaal kosten]],"")</f>
        <v/>
      </c>
      <c r="EK39" s="122" t="str">
        <f>IF(Tbl.Kosten[[#This Row],[Anr.]]=EK$7,Tbl.Kosten[[#This Row],[Totaal kosten]],"")</f>
        <v/>
      </c>
      <c r="EL39" s="122" t="str">
        <f>IF(Tbl.Kosten[[#This Row],[Anr.]]=EL$7,Tbl.Kosten[[#This Row],[Totaal kosten]],"")</f>
        <v/>
      </c>
      <c r="EM39" s="122" t="str">
        <f>IF(Tbl.Kosten[[#This Row],[Anr.]]=EM$7,Tbl.Kosten[[#This Row],[Totaal kosten]],"")</f>
        <v/>
      </c>
      <c r="EN39" s="122" t="str">
        <f>IF(Tbl.Kosten[[#This Row],[Anr.]]=EN$7,Tbl.Kosten[[#This Row],[Totaal kosten]],"")</f>
        <v/>
      </c>
      <c r="EO39" s="122" t="str">
        <f>IF(Tbl.Kosten[[#This Row],[Anr.]]=EO$7,Tbl.Kosten[[#This Row],[Totaal kosten]],"")</f>
        <v/>
      </c>
      <c r="EP39" s="122" t="str">
        <f>IF(Tbl.Kosten[[#This Row],[Anr.]]=EP$7,Tbl.Kosten[[#This Row],[Totaal kosten]],"")</f>
        <v/>
      </c>
      <c r="EQ39" s="122" t="str">
        <f>IF(Tbl.Kosten[[#This Row],[Anr.]]=EQ$7,Tbl.Kosten[[#This Row],[Totaal kosten]],"")</f>
        <v/>
      </c>
    </row>
    <row r="40" spans="2:147" x14ac:dyDescent="0.35">
      <c r="B40" s="99"/>
      <c r="C40" s="68"/>
      <c r="D40" s="119"/>
      <c r="E40" s="100"/>
      <c r="F40" s="13">
        <f>_xlfn.XLOOKUP(Tbl.Kosten[[#This Row],[Medewerker e/o 
functie]],Tbl.Uurtarief[Medewerker en/of functie],Tbl.Uurtarief[Uurtarief],"",,)</f>
        <v>0</v>
      </c>
      <c r="G40" s="118">
        <f>PRODUCT(Tbl.Kosten[[#This Row],[Uren]],Tbl.Kosten[[#This Row],[Uurtarief]])</f>
        <v>0</v>
      </c>
      <c r="H40" s="100"/>
      <c r="I40" s="98"/>
      <c r="J40" s="97">
        <f>Tbl.Kosten[[#This Row],[Aantal]]*Tbl.Kosten[[#This Row],[Tarief]]</f>
        <v>0</v>
      </c>
      <c r="K40" s="118">
        <f>Tbl.Kosten[[#This Row],[Subtotaal andere kosten]]+Tbl.Kosten[[#This Row],[Subtotaal arbeidskosten]]</f>
        <v>0</v>
      </c>
      <c r="L40" s="190">
        <f>IF(Tbl.Kosten[[#This Row],[Subtotaal andere kosten]]&lt;&gt;0,"Andere kosten",(_xlfn.XLOOKUP(Tbl.Kosten[[#This Row],[Medewerker e/o 
functie]],Tbl.Uurtarief[Medewerker en/of functie],Tbl.Uurtarief[Kostensoort],"",,)))</f>
        <v>0</v>
      </c>
      <c r="M40" s="190" t="str">
        <f>IF(AND(Tbl.Kosten[[#This Row],[Subtotaal arbeidskosten]]&lt;&gt;0,Tbl.Kosten[[#This Row],[Subtotaal andere kosten]]&lt;&gt;0),"Begroot Arbeidskosten en Overige kosten op verschillende regels!","")</f>
        <v/>
      </c>
      <c r="N40" s="3" t="str">
        <f>_xlfn.XLOOKUP(Tbl.Kosten[[#This Row],[Activiteitencode]],Tbl.Activiteiten[Activiteitcode],Tbl.Activiteiten[Werkpakketcode],"",,)</f>
        <v/>
      </c>
      <c r="O40" s="9" t="str">
        <f>_xlfn.XLOOKUP(Tbl.Kosten[[#This Row],[Werkpakketcode]],Tbl.Werkpakketten[Werkpakketcode],Tbl.Werkpakketten[WPnr.],"",,)</f>
        <v/>
      </c>
      <c r="P40" s="9" t="str">
        <f>IF(Tbl.Kosten[[#This Row],[WPnr.]]=P$7,Tbl.Kosten[[#This Row],[Totaal kosten]],"")</f>
        <v/>
      </c>
      <c r="Q40" s="9" t="str">
        <f>IF(Tbl.Kosten[[#This Row],[WPnr.]]=Q$7,Tbl.Kosten[[#This Row],[Totaal kosten]],"")</f>
        <v/>
      </c>
      <c r="R40" s="9" t="str">
        <f>IF(Tbl.Kosten[[#This Row],[WPnr.]]=R$7,Tbl.Kosten[[#This Row],[Totaal kosten]],"")</f>
        <v/>
      </c>
      <c r="S40" s="9" t="str">
        <f>IF(Tbl.Kosten[[#This Row],[WPnr.]]=S$7,Tbl.Kosten[[#This Row],[Totaal kosten]],"")</f>
        <v/>
      </c>
      <c r="T40" s="9" t="str">
        <f>IF(Tbl.Kosten[[#This Row],[WPnr.]]=T$7,Tbl.Kosten[[#This Row],[Totaal kosten]],"")</f>
        <v/>
      </c>
      <c r="U40" s="9" t="str">
        <f>IF(Tbl.Kosten[[#This Row],[WPnr.]]=U$7,Tbl.Kosten[[#This Row],[Totaal kosten]],"")</f>
        <v/>
      </c>
      <c r="V40" s="9" t="str">
        <f>IF(Tbl.Kosten[[#This Row],[WPnr.]]=V$7,Tbl.Kosten[[#This Row],[Totaal kosten]],"")</f>
        <v/>
      </c>
      <c r="W40" s="9" t="str">
        <f>IF(Tbl.Kosten[[#This Row],[WPnr.]]=W$7,Tbl.Kosten[[#This Row],[Totaal kosten]],"")</f>
        <v/>
      </c>
      <c r="X40" s="9" t="str">
        <f>IF(Tbl.Kosten[[#This Row],[WPnr.]]=X$7,Tbl.Kosten[[#This Row],[Totaal kosten]],"")</f>
        <v/>
      </c>
      <c r="Y40" s="9" t="str">
        <f>IF(Tbl.Kosten[[#This Row],[WPnr.]]=Y$7,Tbl.Kosten[[#This Row],[Totaal kosten]],"")</f>
        <v/>
      </c>
      <c r="Z40" s="15" t="str">
        <f>IFERROR(VLOOKUP(Tbl.Kosten[[#This Row],[Kostensoort]],Tbl.Kostensoorten[],2,FALSE),"")</f>
        <v/>
      </c>
      <c r="AA40" s="15" t="str">
        <f>IF(Tbl.Kosten[[#This Row],[KSnr.]]=AA$7,Tbl.Kosten[[#This Row],[Totaal kosten]],"")</f>
        <v/>
      </c>
      <c r="AB40" s="15" t="str">
        <f>IF(Tbl.Kosten[[#This Row],[KSnr.]]=AB$7,Tbl.Kosten[[#This Row],[Totaal kosten]],"")</f>
        <v/>
      </c>
      <c r="AC40" s="15" t="str">
        <f>IF(Tbl.Kosten[[#This Row],[KSnr.]]=AC$7,Tbl.Kosten[[#This Row],[Totaal kosten]],"")</f>
        <v/>
      </c>
      <c r="AD40" s="15" t="str">
        <f>IF(Tbl.Kosten[[#This Row],[KSnr.]]=AD$7,Tbl.Kosten[[#This Row],[Totaal kosten]],"")</f>
        <v/>
      </c>
      <c r="AE40" s="15" t="str">
        <f>IF(Tbl.Kosten[[#This Row],[KSnr.]]=AE$7,Tbl.Kosten[[#This Row],[Totaal kosten]],"")</f>
        <v/>
      </c>
      <c r="AF40" s="15" t="str">
        <f>IF(Tbl.Kosten[[#This Row],[KSnr.]]=AF$7,Tbl.Kosten[[#This Row],[Totaal kosten]],"")</f>
        <v/>
      </c>
      <c r="AG40" s="15" t="str">
        <f>IF(Tbl.Kosten[[#This Row],[KSnr.]]=AG$7,Tbl.Kosten[[#This Row],[Totaal kosten]],"")</f>
        <v/>
      </c>
      <c r="AH40" s="15" t="str">
        <f>IF(Tbl.Kosten[[#This Row],[KSnr.]]=AH$7,Tbl.Kosten[[#This Row],[Totaal kosten]],"")</f>
        <v/>
      </c>
      <c r="AI40" s="15" t="str">
        <f>IF(Tbl.Kosten[[#This Row],[KSnr.]]=AI$7,Tbl.Kosten[[#This Row],[Totaal kosten]],"")</f>
        <v/>
      </c>
      <c r="AJ40" s="15" t="str">
        <f>IF(Tbl.Kosten[[#This Row],[KSnr.]]=AJ$7,Tbl.Kosten[[#This Row],[Totaal kosten]],"")</f>
        <v/>
      </c>
      <c r="AK40" s="15" t="str">
        <f>IF(Tbl.Kosten[[#This Row],[KSnr.]]=AK$7,Tbl.Kosten[[#This Row],[Totaal kosten]],"")</f>
        <v/>
      </c>
      <c r="AL40" s="15" t="str">
        <f>IF(Tbl.Kosten[[#This Row],[KSnr.]]=AL$7,Tbl.Kosten[[#This Row],[Totaal kosten]],"")</f>
        <v/>
      </c>
      <c r="AM40" s="15" t="str">
        <f>IF(Tbl.Kosten[[#This Row],[KSnr.]]=AM$7,Tbl.Kosten[[#This Row],[Totaal kosten]],"")</f>
        <v/>
      </c>
      <c r="AN40" s="15" t="str">
        <f>IF(Tbl.Kosten[[#This Row],[KSnr.]]=AN$7,Tbl.Kosten[[#This Row],[Totaal kosten]],"")</f>
        <v/>
      </c>
      <c r="AO40" s="15" t="str">
        <f>IF(Tbl.Kosten[[#This Row],[KSnr.]]=AO$7,Tbl.Kosten[[#This Row],[Totaal kosten]],"")</f>
        <v/>
      </c>
      <c r="AP40" s="15" t="str">
        <f>IF(Tbl.Kosten[[#This Row],[KSnr.]]=AP$7,Tbl.Kosten[[#This Row],[Totaal kosten]],"")</f>
        <v/>
      </c>
      <c r="AQ40" s="15" t="str">
        <f>IF(Tbl.Kosten[[#This Row],[KSnr.]]=AQ$7,Tbl.Kosten[[#This Row],[Totaal kosten]],"")</f>
        <v/>
      </c>
      <c r="AR40" s="15" t="str">
        <f>IF(Tbl.Kosten[[#This Row],[KSnr.]]=AR$7,Tbl.Kosten[[#This Row],[Totaal kosten]],"")</f>
        <v/>
      </c>
      <c r="AS40" s="15" t="str">
        <f>IF(Tbl.Kosten[[#This Row],[KSnr.]]=AS$7,Tbl.Kosten[[#This Row],[Totaal kosten]],"")</f>
        <v/>
      </c>
      <c r="AT40" s="15" t="str">
        <f>IF(Tbl.Kosten[[#This Row],[KSnr.]]=AT$7,Tbl.Kosten[[#This Row],[Totaal kosten]],"")</f>
        <v/>
      </c>
      <c r="AU40" s="122" t="str">
        <f>_xlfn.XLOOKUP(Tbl.Kosten[[#This Row],[Activiteitencode]],Tbl.Activiteiten[Activiteitcode],Tbl.Activiteiten[Anr.],"",,)</f>
        <v/>
      </c>
      <c r="AV40" s="122" t="str">
        <f>IF(Tbl.Kosten[[#This Row],[Anr.]]=AV$7,Tbl.Kosten[[#This Row],[Totaal kosten]],"")</f>
        <v/>
      </c>
      <c r="AW40" s="122" t="str">
        <f>IF(Tbl.Kosten[[#This Row],[Anr.]]=AW$7,Tbl.Kosten[[#This Row],[Totaal kosten]],"")</f>
        <v/>
      </c>
      <c r="AX40" s="122" t="str">
        <f>IF(Tbl.Kosten[[#This Row],[Anr.]]=AX$7,Tbl.Kosten[[#This Row],[Totaal kosten]],"")</f>
        <v/>
      </c>
      <c r="AY40" s="122" t="str">
        <f>IF(Tbl.Kosten[[#This Row],[Anr.]]=AY$7,Tbl.Kosten[[#This Row],[Totaal kosten]],"")</f>
        <v/>
      </c>
      <c r="AZ40" s="122" t="str">
        <f>IF(Tbl.Kosten[[#This Row],[Anr.]]=AZ$7,Tbl.Kosten[[#This Row],[Totaal kosten]],"")</f>
        <v/>
      </c>
      <c r="BA40" s="122" t="str">
        <f>IF(Tbl.Kosten[[#This Row],[Anr.]]=BA$7,Tbl.Kosten[[#This Row],[Totaal kosten]],"")</f>
        <v/>
      </c>
      <c r="BB40" s="122" t="str">
        <f>IF(Tbl.Kosten[[#This Row],[Anr.]]=BB$7,Tbl.Kosten[[#This Row],[Totaal kosten]],"")</f>
        <v/>
      </c>
      <c r="BC40" s="122" t="str">
        <f>IF(Tbl.Kosten[[#This Row],[Anr.]]=BC$7,Tbl.Kosten[[#This Row],[Totaal kosten]],"")</f>
        <v/>
      </c>
      <c r="BD40" s="122" t="str">
        <f>IF(Tbl.Kosten[[#This Row],[Anr.]]=BD$7,Tbl.Kosten[[#This Row],[Totaal kosten]],"")</f>
        <v/>
      </c>
      <c r="BE40" s="122" t="str">
        <f>IF(Tbl.Kosten[[#This Row],[Anr.]]=BE$7,Tbl.Kosten[[#This Row],[Totaal kosten]],"")</f>
        <v/>
      </c>
      <c r="BF40" s="122" t="str">
        <f>IF(Tbl.Kosten[[#This Row],[Anr.]]=BF$7,Tbl.Kosten[[#This Row],[Totaal kosten]],"")</f>
        <v/>
      </c>
      <c r="BG40" s="122" t="str">
        <f>IF(Tbl.Kosten[[#This Row],[Anr.]]=BG$7,Tbl.Kosten[[#This Row],[Totaal kosten]],"")</f>
        <v/>
      </c>
      <c r="BH40" s="122" t="str">
        <f>IF(Tbl.Kosten[[#This Row],[Anr.]]=BH$7,Tbl.Kosten[[#This Row],[Totaal kosten]],"")</f>
        <v/>
      </c>
      <c r="BI40" s="122" t="str">
        <f>IF(Tbl.Kosten[[#This Row],[Anr.]]=BI$7,Tbl.Kosten[[#This Row],[Totaal kosten]],"")</f>
        <v/>
      </c>
      <c r="BJ40" s="122" t="str">
        <f>IF(Tbl.Kosten[[#This Row],[Anr.]]=BJ$7,Tbl.Kosten[[#This Row],[Totaal kosten]],"")</f>
        <v/>
      </c>
      <c r="BK40" s="122" t="str">
        <f>IF(Tbl.Kosten[[#This Row],[Anr.]]=BK$7,Tbl.Kosten[[#This Row],[Totaal kosten]],"")</f>
        <v/>
      </c>
      <c r="BL40" s="122" t="str">
        <f>IF(Tbl.Kosten[[#This Row],[Anr.]]=BL$7,Tbl.Kosten[[#This Row],[Totaal kosten]],"")</f>
        <v/>
      </c>
      <c r="BM40" s="122" t="str">
        <f>IF(Tbl.Kosten[[#This Row],[Anr.]]=BM$7,Tbl.Kosten[[#This Row],[Totaal kosten]],"")</f>
        <v/>
      </c>
      <c r="BN40" s="122" t="str">
        <f>IF(Tbl.Kosten[[#This Row],[Anr.]]=BN$7,Tbl.Kosten[[#This Row],[Totaal kosten]],"")</f>
        <v/>
      </c>
      <c r="BO40" s="122" t="str">
        <f>IF(Tbl.Kosten[[#This Row],[Anr.]]=BO$7,Tbl.Kosten[[#This Row],[Totaal kosten]],"")</f>
        <v/>
      </c>
      <c r="BP40" s="122" t="str">
        <f>IF(Tbl.Kosten[[#This Row],[Anr.]]=BP$7,Tbl.Kosten[[#This Row],[Totaal kosten]],"")</f>
        <v/>
      </c>
      <c r="BQ40" s="122" t="str">
        <f>IF(Tbl.Kosten[[#This Row],[Anr.]]=BQ$7,Tbl.Kosten[[#This Row],[Totaal kosten]],"")</f>
        <v/>
      </c>
      <c r="BR40" s="122" t="str">
        <f>IF(Tbl.Kosten[[#This Row],[Anr.]]=BR$7,Tbl.Kosten[[#This Row],[Totaal kosten]],"")</f>
        <v/>
      </c>
      <c r="BS40" s="122" t="str">
        <f>IF(Tbl.Kosten[[#This Row],[Anr.]]=BS$7,Tbl.Kosten[[#This Row],[Totaal kosten]],"")</f>
        <v/>
      </c>
      <c r="BT40" s="122" t="str">
        <f>IF(Tbl.Kosten[[#This Row],[Anr.]]=BT$7,Tbl.Kosten[[#This Row],[Totaal kosten]],"")</f>
        <v/>
      </c>
      <c r="BU40" s="122" t="str">
        <f>IF(Tbl.Kosten[[#This Row],[Anr.]]=BU$7,Tbl.Kosten[[#This Row],[Totaal kosten]],"")</f>
        <v/>
      </c>
      <c r="BV40" s="122" t="str">
        <f>IF(Tbl.Kosten[[#This Row],[Anr.]]=BV$7,Tbl.Kosten[[#This Row],[Totaal kosten]],"")</f>
        <v/>
      </c>
      <c r="BW40" s="122" t="str">
        <f>IF(Tbl.Kosten[[#This Row],[Anr.]]=BW$7,Tbl.Kosten[[#This Row],[Totaal kosten]],"")</f>
        <v/>
      </c>
      <c r="BX40" s="122" t="str">
        <f>IF(Tbl.Kosten[[#This Row],[Anr.]]=BX$7,Tbl.Kosten[[#This Row],[Totaal kosten]],"")</f>
        <v/>
      </c>
      <c r="BY40" s="122" t="str">
        <f>IF(Tbl.Kosten[[#This Row],[Anr.]]=BY$7,Tbl.Kosten[[#This Row],[Totaal kosten]],"")</f>
        <v/>
      </c>
      <c r="BZ40" s="122" t="str">
        <f>IF(Tbl.Kosten[[#This Row],[Anr.]]=BZ$7,Tbl.Kosten[[#This Row],[Totaal kosten]],"")</f>
        <v/>
      </c>
      <c r="CA40" s="122" t="str">
        <f>IF(Tbl.Kosten[[#This Row],[Anr.]]=CA$7,Tbl.Kosten[[#This Row],[Totaal kosten]],"")</f>
        <v/>
      </c>
      <c r="CB40" s="122" t="str">
        <f>IF(Tbl.Kosten[[#This Row],[Anr.]]=CB$7,Tbl.Kosten[[#This Row],[Totaal kosten]],"")</f>
        <v/>
      </c>
      <c r="CC40" s="122" t="str">
        <f>IF(Tbl.Kosten[[#This Row],[Anr.]]=CC$7,Tbl.Kosten[[#This Row],[Totaal kosten]],"")</f>
        <v/>
      </c>
      <c r="CD40" s="122" t="str">
        <f>IF(Tbl.Kosten[[#This Row],[Anr.]]=CD$7,Tbl.Kosten[[#This Row],[Totaal kosten]],"")</f>
        <v/>
      </c>
      <c r="CE40" s="122" t="str">
        <f>IF(Tbl.Kosten[[#This Row],[Anr.]]=CE$7,Tbl.Kosten[[#This Row],[Totaal kosten]],"")</f>
        <v/>
      </c>
      <c r="CF40" s="122" t="str">
        <f>IF(Tbl.Kosten[[#This Row],[Anr.]]=CF$7,Tbl.Kosten[[#This Row],[Totaal kosten]],"")</f>
        <v/>
      </c>
      <c r="CG40" s="122" t="str">
        <f>IF(Tbl.Kosten[[#This Row],[Anr.]]=CG$7,Tbl.Kosten[[#This Row],[Totaal kosten]],"")</f>
        <v/>
      </c>
      <c r="CH40" s="122" t="str">
        <f>IF(Tbl.Kosten[[#This Row],[Anr.]]=CH$7,Tbl.Kosten[[#This Row],[Totaal kosten]],"")</f>
        <v/>
      </c>
      <c r="CI40" s="122" t="str">
        <f>IF(Tbl.Kosten[[#This Row],[Anr.]]=CI$7,Tbl.Kosten[[#This Row],[Totaal kosten]],"")</f>
        <v/>
      </c>
      <c r="CJ40" s="122" t="str">
        <f>IF(Tbl.Kosten[[#This Row],[Anr.]]=CJ$7,Tbl.Kosten[[#This Row],[Totaal kosten]],"")</f>
        <v/>
      </c>
      <c r="CK40" s="122" t="str">
        <f>IF(Tbl.Kosten[[#This Row],[Anr.]]=CK$7,Tbl.Kosten[[#This Row],[Totaal kosten]],"")</f>
        <v/>
      </c>
      <c r="CL40" s="122" t="str">
        <f>IF(Tbl.Kosten[[#This Row],[Anr.]]=CL$7,Tbl.Kosten[[#This Row],[Totaal kosten]],"")</f>
        <v/>
      </c>
      <c r="CM40" s="122" t="str">
        <f>IF(Tbl.Kosten[[#This Row],[Anr.]]=CM$7,Tbl.Kosten[[#This Row],[Totaal kosten]],"")</f>
        <v/>
      </c>
      <c r="CN40" s="122" t="str">
        <f>IF(Tbl.Kosten[[#This Row],[Anr.]]=CN$7,Tbl.Kosten[[#This Row],[Totaal kosten]],"")</f>
        <v/>
      </c>
      <c r="CO40" s="122" t="str">
        <f>IF(Tbl.Kosten[[#This Row],[Anr.]]=CO$7,Tbl.Kosten[[#This Row],[Totaal kosten]],"")</f>
        <v/>
      </c>
      <c r="CP40" s="122" t="str">
        <f>IF(Tbl.Kosten[[#This Row],[Anr.]]=CP$7,Tbl.Kosten[[#This Row],[Totaal kosten]],"")</f>
        <v/>
      </c>
      <c r="CQ40" s="122" t="str">
        <f>IF(Tbl.Kosten[[#This Row],[Anr.]]=CQ$7,Tbl.Kosten[[#This Row],[Totaal kosten]],"")</f>
        <v/>
      </c>
      <c r="CR40" s="122" t="str">
        <f>IF(Tbl.Kosten[[#This Row],[Anr.]]=CR$7,Tbl.Kosten[[#This Row],[Totaal kosten]],"")</f>
        <v/>
      </c>
      <c r="CS40" s="122" t="str">
        <f>IF(Tbl.Kosten[[#This Row],[Anr.]]=CS$7,Tbl.Kosten[[#This Row],[Totaal kosten]],"")</f>
        <v/>
      </c>
      <c r="CT40" s="122" t="str">
        <f>IF(Tbl.Kosten[[#This Row],[Anr.]]=CT$7,Tbl.Kosten[[#This Row],[Totaal kosten]],"")</f>
        <v/>
      </c>
      <c r="CU40" s="122" t="str">
        <f>IF(Tbl.Kosten[[#This Row],[Anr.]]=CU$7,Tbl.Kosten[[#This Row],[Totaal kosten]],"")</f>
        <v/>
      </c>
      <c r="CV40" s="122" t="str">
        <f>IF(Tbl.Kosten[[#This Row],[Anr.]]=CV$7,Tbl.Kosten[[#This Row],[Totaal kosten]],"")</f>
        <v/>
      </c>
      <c r="CW40" s="122" t="str">
        <f>IF(Tbl.Kosten[[#This Row],[Anr.]]=CW$7,Tbl.Kosten[[#This Row],[Totaal kosten]],"")</f>
        <v/>
      </c>
      <c r="CX40" s="122" t="str">
        <f>IF(Tbl.Kosten[[#This Row],[Anr.]]=CX$7,Tbl.Kosten[[#This Row],[Totaal kosten]],"")</f>
        <v/>
      </c>
      <c r="CY40" s="122" t="str">
        <f>IF(Tbl.Kosten[[#This Row],[Anr.]]=CY$7,Tbl.Kosten[[#This Row],[Totaal kosten]],"")</f>
        <v/>
      </c>
      <c r="CZ40" s="122" t="str">
        <f>IF(Tbl.Kosten[[#This Row],[Anr.]]=CZ$7,Tbl.Kosten[[#This Row],[Totaal kosten]],"")</f>
        <v/>
      </c>
      <c r="DA40" s="122" t="str">
        <f>IF(Tbl.Kosten[[#This Row],[Anr.]]=DA$7,Tbl.Kosten[[#This Row],[Totaal kosten]],"")</f>
        <v/>
      </c>
      <c r="DB40" s="122" t="str">
        <f>IF(Tbl.Kosten[[#This Row],[Anr.]]=DB$7,Tbl.Kosten[[#This Row],[Totaal kosten]],"")</f>
        <v/>
      </c>
      <c r="DC40" s="122" t="str">
        <f>IF(Tbl.Kosten[[#This Row],[Anr.]]=DC$7,Tbl.Kosten[[#This Row],[Totaal kosten]],"")</f>
        <v/>
      </c>
      <c r="DD40" s="122" t="str">
        <f>IF(Tbl.Kosten[[#This Row],[Anr.]]=DD$7,Tbl.Kosten[[#This Row],[Totaal kosten]],"")</f>
        <v/>
      </c>
      <c r="DE40" s="122" t="str">
        <f>IF(Tbl.Kosten[[#This Row],[Anr.]]=DE$7,Tbl.Kosten[[#This Row],[Totaal kosten]],"")</f>
        <v/>
      </c>
      <c r="DF40" s="122" t="str">
        <f>IF(Tbl.Kosten[[#This Row],[Anr.]]=DF$7,Tbl.Kosten[[#This Row],[Totaal kosten]],"")</f>
        <v/>
      </c>
      <c r="DG40" s="122" t="str">
        <f>IF(Tbl.Kosten[[#This Row],[Anr.]]=DG$7,Tbl.Kosten[[#This Row],[Totaal kosten]],"")</f>
        <v/>
      </c>
      <c r="DH40" s="122" t="str">
        <f>IF(Tbl.Kosten[[#This Row],[Anr.]]=DH$7,Tbl.Kosten[[#This Row],[Totaal kosten]],"")</f>
        <v/>
      </c>
      <c r="DI40" s="122" t="str">
        <f>IF(Tbl.Kosten[[#This Row],[Anr.]]=DI$7,Tbl.Kosten[[#This Row],[Totaal kosten]],"")</f>
        <v/>
      </c>
      <c r="DJ40" s="122" t="str">
        <f>IF(Tbl.Kosten[[#This Row],[Anr.]]=DJ$7,Tbl.Kosten[[#This Row],[Totaal kosten]],"")</f>
        <v/>
      </c>
      <c r="DK40" s="122" t="str">
        <f>IF(Tbl.Kosten[[#This Row],[Anr.]]=DK$7,Tbl.Kosten[[#This Row],[Totaal kosten]],"")</f>
        <v/>
      </c>
      <c r="DL40" s="122" t="str">
        <f>IF(Tbl.Kosten[[#This Row],[Anr.]]=DL$7,Tbl.Kosten[[#This Row],[Totaal kosten]],"")</f>
        <v/>
      </c>
      <c r="DM40" s="122" t="str">
        <f>IF(Tbl.Kosten[[#This Row],[Anr.]]=DM$7,Tbl.Kosten[[#This Row],[Totaal kosten]],"")</f>
        <v/>
      </c>
      <c r="DN40" s="122" t="str">
        <f>IF(Tbl.Kosten[[#This Row],[Anr.]]=DN$7,Tbl.Kosten[[#This Row],[Totaal kosten]],"")</f>
        <v/>
      </c>
      <c r="DO40" s="122" t="str">
        <f>IF(Tbl.Kosten[[#This Row],[Anr.]]=DO$7,Tbl.Kosten[[#This Row],[Totaal kosten]],"")</f>
        <v/>
      </c>
      <c r="DP40" s="122" t="str">
        <f>IF(Tbl.Kosten[[#This Row],[Anr.]]=DP$7,Tbl.Kosten[[#This Row],[Totaal kosten]],"")</f>
        <v/>
      </c>
      <c r="DQ40" s="122" t="str">
        <f>IF(Tbl.Kosten[[#This Row],[Anr.]]=DQ$7,Tbl.Kosten[[#This Row],[Totaal kosten]],"")</f>
        <v/>
      </c>
      <c r="DR40" s="122" t="str">
        <f>IF(Tbl.Kosten[[#This Row],[Anr.]]=DR$7,Tbl.Kosten[[#This Row],[Totaal kosten]],"")</f>
        <v/>
      </c>
      <c r="DS40" s="122" t="str">
        <f>IF(Tbl.Kosten[[#This Row],[Anr.]]=DS$7,Tbl.Kosten[[#This Row],[Totaal kosten]],"")</f>
        <v/>
      </c>
      <c r="DT40" s="122" t="str">
        <f>IF(Tbl.Kosten[[#This Row],[Anr.]]=DT$7,Tbl.Kosten[[#This Row],[Totaal kosten]],"")</f>
        <v/>
      </c>
      <c r="DU40" s="122" t="str">
        <f>IF(Tbl.Kosten[[#This Row],[Anr.]]=DU$7,Tbl.Kosten[[#This Row],[Totaal kosten]],"")</f>
        <v/>
      </c>
      <c r="DV40" s="122" t="str">
        <f>IF(Tbl.Kosten[[#This Row],[Anr.]]=DV$7,Tbl.Kosten[[#This Row],[Totaal kosten]],"")</f>
        <v/>
      </c>
      <c r="DW40" s="122" t="str">
        <f>IF(Tbl.Kosten[[#This Row],[Anr.]]=DW$7,Tbl.Kosten[[#This Row],[Totaal kosten]],"")</f>
        <v/>
      </c>
      <c r="DX40" s="122" t="str">
        <f>IF(Tbl.Kosten[[#This Row],[Anr.]]=DX$7,Tbl.Kosten[[#This Row],[Totaal kosten]],"")</f>
        <v/>
      </c>
      <c r="DY40" s="122" t="str">
        <f>IF(Tbl.Kosten[[#This Row],[Anr.]]=DY$7,Tbl.Kosten[[#This Row],[Totaal kosten]],"")</f>
        <v/>
      </c>
      <c r="DZ40" s="122" t="str">
        <f>IF(Tbl.Kosten[[#This Row],[Anr.]]=DZ$7,Tbl.Kosten[[#This Row],[Totaal kosten]],"")</f>
        <v/>
      </c>
      <c r="EA40" s="122" t="str">
        <f>IF(Tbl.Kosten[[#This Row],[Anr.]]=EA$7,Tbl.Kosten[[#This Row],[Totaal kosten]],"")</f>
        <v/>
      </c>
      <c r="EB40" s="122" t="str">
        <f>IF(Tbl.Kosten[[#This Row],[Anr.]]=EB$7,Tbl.Kosten[[#This Row],[Totaal kosten]],"")</f>
        <v/>
      </c>
      <c r="EC40" s="122" t="str">
        <f>IF(Tbl.Kosten[[#This Row],[Anr.]]=EC$7,Tbl.Kosten[[#This Row],[Totaal kosten]],"")</f>
        <v/>
      </c>
      <c r="ED40" s="122" t="str">
        <f>IF(Tbl.Kosten[[#This Row],[Anr.]]=ED$7,Tbl.Kosten[[#This Row],[Totaal kosten]],"")</f>
        <v/>
      </c>
      <c r="EE40" s="122" t="str">
        <f>IF(Tbl.Kosten[[#This Row],[Anr.]]=EE$7,Tbl.Kosten[[#This Row],[Totaal kosten]],"")</f>
        <v/>
      </c>
      <c r="EF40" s="122" t="str">
        <f>IF(Tbl.Kosten[[#This Row],[Anr.]]=EF$7,Tbl.Kosten[[#This Row],[Totaal kosten]],"")</f>
        <v/>
      </c>
      <c r="EG40" s="122" t="str">
        <f>IF(Tbl.Kosten[[#This Row],[Anr.]]=EG$7,Tbl.Kosten[[#This Row],[Totaal kosten]],"")</f>
        <v/>
      </c>
      <c r="EH40" s="122" t="str">
        <f>IF(Tbl.Kosten[[#This Row],[Anr.]]=EH$7,Tbl.Kosten[[#This Row],[Totaal kosten]],"")</f>
        <v/>
      </c>
      <c r="EI40" s="122" t="str">
        <f>IF(Tbl.Kosten[[#This Row],[Anr.]]=EI$7,Tbl.Kosten[[#This Row],[Totaal kosten]],"")</f>
        <v/>
      </c>
      <c r="EJ40" s="122" t="str">
        <f>IF(Tbl.Kosten[[#This Row],[Anr.]]=EJ$7,Tbl.Kosten[[#This Row],[Totaal kosten]],"")</f>
        <v/>
      </c>
      <c r="EK40" s="122" t="str">
        <f>IF(Tbl.Kosten[[#This Row],[Anr.]]=EK$7,Tbl.Kosten[[#This Row],[Totaal kosten]],"")</f>
        <v/>
      </c>
      <c r="EL40" s="122" t="str">
        <f>IF(Tbl.Kosten[[#This Row],[Anr.]]=EL$7,Tbl.Kosten[[#This Row],[Totaal kosten]],"")</f>
        <v/>
      </c>
      <c r="EM40" s="122" t="str">
        <f>IF(Tbl.Kosten[[#This Row],[Anr.]]=EM$7,Tbl.Kosten[[#This Row],[Totaal kosten]],"")</f>
        <v/>
      </c>
      <c r="EN40" s="122" t="str">
        <f>IF(Tbl.Kosten[[#This Row],[Anr.]]=EN$7,Tbl.Kosten[[#This Row],[Totaal kosten]],"")</f>
        <v/>
      </c>
      <c r="EO40" s="122" t="str">
        <f>IF(Tbl.Kosten[[#This Row],[Anr.]]=EO$7,Tbl.Kosten[[#This Row],[Totaal kosten]],"")</f>
        <v/>
      </c>
      <c r="EP40" s="122" t="str">
        <f>IF(Tbl.Kosten[[#This Row],[Anr.]]=EP$7,Tbl.Kosten[[#This Row],[Totaal kosten]],"")</f>
        <v/>
      </c>
      <c r="EQ40" s="122" t="str">
        <f>IF(Tbl.Kosten[[#This Row],[Anr.]]=EQ$7,Tbl.Kosten[[#This Row],[Totaal kosten]],"")</f>
        <v/>
      </c>
    </row>
    <row r="41" spans="2:147" x14ac:dyDescent="0.35">
      <c r="B41" s="99"/>
      <c r="C41" s="68"/>
      <c r="D41" s="119"/>
      <c r="E41" s="100"/>
      <c r="F41" s="13">
        <f>_xlfn.XLOOKUP(Tbl.Kosten[[#This Row],[Medewerker e/o 
functie]],Tbl.Uurtarief[Medewerker en/of functie],Tbl.Uurtarief[Uurtarief],"",,)</f>
        <v>0</v>
      </c>
      <c r="G41" s="118">
        <f>PRODUCT(Tbl.Kosten[[#This Row],[Uren]],Tbl.Kosten[[#This Row],[Uurtarief]])</f>
        <v>0</v>
      </c>
      <c r="H41" s="100"/>
      <c r="I41" s="98"/>
      <c r="J41" s="97">
        <f>Tbl.Kosten[[#This Row],[Aantal]]*Tbl.Kosten[[#This Row],[Tarief]]</f>
        <v>0</v>
      </c>
      <c r="K41" s="118">
        <f>Tbl.Kosten[[#This Row],[Subtotaal andere kosten]]+Tbl.Kosten[[#This Row],[Subtotaal arbeidskosten]]</f>
        <v>0</v>
      </c>
      <c r="L41" s="190">
        <f>IF(Tbl.Kosten[[#This Row],[Subtotaal andere kosten]]&lt;&gt;0,"Andere kosten",(_xlfn.XLOOKUP(Tbl.Kosten[[#This Row],[Medewerker e/o 
functie]],Tbl.Uurtarief[Medewerker en/of functie],Tbl.Uurtarief[Kostensoort],"",,)))</f>
        <v>0</v>
      </c>
      <c r="M41" s="190" t="str">
        <f>IF(AND(Tbl.Kosten[[#This Row],[Subtotaal arbeidskosten]]&lt;&gt;0,Tbl.Kosten[[#This Row],[Subtotaal andere kosten]]&lt;&gt;0),"Begroot Arbeidskosten en Overige kosten op verschillende regels!","")</f>
        <v/>
      </c>
      <c r="N41" s="3" t="str">
        <f>_xlfn.XLOOKUP(Tbl.Kosten[[#This Row],[Activiteitencode]],Tbl.Activiteiten[Activiteitcode],Tbl.Activiteiten[Werkpakketcode],"",,)</f>
        <v/>
      </c>
      <c r="O41" s="9" t="str">
        <f>_xlfn.XLOOKUP(Tbl.Kosten[[#This Row],[Werkpakketcode]],Tbl.Werkpakketten[Werkpakketcode],Tbl.Werkpakketten[WPnr.],"",,)</f>
        <v/>
      </c>
      <c r="P41" s="9" t="str">
        <f>IF(Tbl.Kosten[[#This Row],[WPnr.]]=P$7,Tbl.Kosten[[#This Row],[Totaal kosten]],"")</f>
        <v/>
      </c>
      <c r="Q41" s="9" t="str">
        <f>IF(Tbl.Kosten[[#This Row],[WPnr.]]=Q$7,Tbl.Kosten[[#This Row],[Totaal kosten]],"")</f>
        <v/>
      </c>
      <c r="R41" s="9" t="str">
        <f>IF(Tbl.Kosten[[#This Row],[WPnr.]]=R$7,Tbl.Kosten[[#This Row],[Totaal kosten]],"")</f>
        <v/>
      </c>
      <c r="S41" s="9" t="str">
        <f>IF(Tbl.Kosten[[#This Row],[WPnr.]]=S$7,Tbl.Kosten[[#This Row],[Totaal kosten]],"")</f>
        <v/>
      </c>
      <c r="T41" s="9" t="str">
        <f>IF(Tbl.Kosten[[#This Row],[WPnr.]]=T$7,Tbl.Kosten[[#This Row],[Totaal kosten]],"")</f>
        <v/>
      </c>
      <c r="U41" s="9" t="str">
        <f>IF(Tbl.Kosten[[#This Row],[WPnr.]]=U$7,Tbl.Kosten[[#This Row],[Totaal kosten]],"")</f>
        <v/>
      </c>
      <c r="V41" s="9" t="str">
        <f>IF(Tbl.Kosten[[#This Row],[WPnr.]]=V$7,Tbl.Kosten[[#This Row],[Totaal kosten]],"")</f>
        <v/>
      </c>
      <c r="W41" s="9" t="str">
        <f>IF(Tbl.Kosten[[#This Row],[WPnr.]]=W$7,Tbl.Kosten[[#This Row],[Totaal kosten]],"")</f>
        <v/>
      </c>
      <c r="X41" s="9" t="str">
        <f>IF(Tbl.Kosten[[#This Row],[WPnr.]]=X$7,Tbl.Kosten[[#This Row],[Totaal kosten]],"")</f>
        <v/>
      </c>
      <c r="Y41" s="9" t="str">
        <f>IF(Tbl.Kosten[[#This Row],[WPnr.]]=Y$7,Tbl.Kosten[[#This Row],[Totaal kosten]],"")</f>
        <v/>
      </c>
      <c r="Z41" s="15" t="str">
        <f>IFERROR(VLOOKUP(Tbl.Kosten[[#This Row],[Kostensoort]],Tbl.Kostensoorten[],2,FALSE),"")</f>
        <v/>
      </c>
      <c r="AA41" s="15" t="str">
        <f>IF(Tbl.Kosten[[#This Row],[KSnr.]]=AA$7,Tbl.Kosten[[#This Row],[Totaal kosten]],"")</f>
        <v/>
      </c>
      <c r="AB41" s="15" t="str">
        <f>IF(Tbl.Kosten[[#This Row],[KSnr.]]=AB$7,Tbl.Kosten[[#This Row],[Totaal kosten]],"")</f>
        <v/>
      </c>
      <c r="AC41" s="15" t="str">
        <f>IF(Tbl.Kosten[[#This Row],[KSnr.]]=AC$7,Tbl.Kosten[[#This Row],[Totaal kosten]],"")</f>
        <v/>
      </c>
      <c r="AD41" s="15" t="str">
        <f>IF(Tbl.Kosten[[#This Row],[KSnr.]]=AD$7,Tbl.Kosten[[#This Row],[Totaal kosten]],"")</f>
        <v/>
      </c>
      <c r="AE41" s="15" t="str">
        <f>IF(Tbl.Kosten[[#This Row],[KSnr.]]=AE$7,Tbl.Kosten[[#This Row],[Totaal kosten]],"")</f>
        <v/>
      </c>
      <c r="AF41" s="15" t="str">
        <f>IF(Tbl.Kosten[[#This Row],[KSnr.]]=AF$7,Tbl.Kosten[[#This Row],[Totaal kosten]],"")</f>
        <v/>
      </c>
      <c r="AG41" s="15" t="str">
        <f>IF(Tbl.Kosten[[#This Row],[KSnr.]]=AG$7,Tbl.Kosten[[#This Row],[Totaal kosten]],"")</f>
        <v/>
      </c>
      <c r="AH41" s="15" t="str">
        <f>IF(Tbl.Kosten[[#This Row],[KSnr.]]=AH$7,Tbl.Kosten[[#This Row],[Totaal kosten]],"")</f>
        <v/>
      </c>
      <c r="AI41" s="15" t="str">
        <f>IF(Tbl.Kosten[[#This Row],[KSnr.]]=AI$7,Tbl.Kosten[[#This Row],[Totaal kosten]],"")</f>
        <v/>
      </c>
      <c r="AJ41" s="15" t="str">
        <f>IF(Tbl.Kosten[[#This Row],[KSnr.]]=AJ$7,Tbl.Kosten[[#This Row],[Totaal kosten]],"")</f>
        <v/>
      </c>
      <c r="AK41" s="15" t="str">
        <f>IF(Tbl.Kosten[[#This Row],[KSnr.]]=AK$7,Tbl.Kosten[[#This Row],[Totaal kosten]],"")</f>
        <v/>
      </c>
      <c r="AL41" s="15" t="str">
        <f>IF(Tbl.Kosten[[#This Row],[KSnr.]]=AL$7,Tbl.Kosten[[#This Row],[Totaal kosten]],"")</f>
        <v/>
      </c>
      <c r="AM41" s="15" t="str">
        <f>IF(Tbl.Kosten[[#This Row],[KSnr.]]=AM$7,Tbl.Kosten[[#This Row],[Totaal kosten]],"")</f>
        <v/>
      </c>
      <c r="AN41" s="15" t="str">
        <f>IF(Tbl.Kosten[[#This Row],[KSnr.]]=AN$7,Tbl.Kosten[[#This Row],[Totaal kosten]],"")</f>
        <v/>
      </c>
      <c r="AO41" s="15" t="str">
        <f>IF(Tbl.Kosten[[#This Row],[KSnr.]]=AO$7,Tbl.Kosten[[#This Row],[Totaal kosten]],"")</f>
        <v/>
      </c>
      <c r="AP41" s="15" t="str">
        <f>IF(Tbl.Kosten[[#This Row],[KSnr.]]=AP$7,Tbl.Kosten[[#This Row],[Totaal kosten]],"")</f>
        <v/>
      </c>
      <c r="AQ41" s="15" t="str">
        <f>IF(Tbl.Kosten[[#This Row],[KSnr.]]=AQ$7,Tbl.Kosten[[#This Row],[Totaal kosten]],"")</f>
        <v/>
      </c>
      <c r="AR41" s="15" t="str">
        <f>IF(Tbl.Kosten[[#This Row],[KSnr.]]=AR$7,Tbl.Kosten[[#This Row],[Totaal kosten]],"")</f>
        <v/>
      </c>
      <c r="AS41" s="15" t="str">
        <f>IF(Tbl.Kosten[[#This Row],[KSnr.]]=AS$7,Tbl.Kosten[[#This Row],[Totaal kosten]],"")</f>
        <v/>
      </c>
      <c r="AT41" s="15" t="str">
        <f>IF(Tbl.Kosten[[#This Row],[KSnr.]]=AT$7,Tbl.Kosten[[#This Row],[Totaal kosten]],"")</f>
        <v/>
      </c>
      <c r="AU41" s="122" t="str">
        <f>_xlfn.XLOOKUP(Tbl.Kosten[[#This Row],[Activiteitencode]],Tbl.Activiteiten[Activiteitcode],Tbl.Activiteiten[Anr.],"",,)</f>
        <v/>
      </c>
      <c r="AV41" s="122" t="str">
        <f>IF(Tbl.Kosten[[#This Row],[Anr.]]=AV$7,Tbl.Kosten[[#This Row],[Totaal kosten]],"")</f>
        <v/>
      </c>
      <c r="AW41" s="122" t="str">
        <f>IF(Tbl.Kosten[[#This Row],[Anr.]]=AW$7,Tbl.Kosten[[#This Row],[Totaal kosten]],"")</f>
        <v/>
      </c>
      <c r="AX41" s="122" t="str">
        <f>IF(Tbl.Kosten[[#This Row],[Anr.]]=AX$7,Tbl.Kosten[[#This Row],[Totaal kosten]],"")</f>
        <v/>
      </c>
      <c r="AY41" s="122" t="str">
        <f>IF(Tbl.Kosten[[#This Row],[Anr.]]=AY$7,Tbl.Kosten[[#This Row],[Totaal kosten]],"")</f>
        <v/>
      </c>
      <c r="AZ41" s="122" t="str">
        <f>IF(Tbl.Kosten[[#This Row],[Anr.]]=AZ$7,Tbl.Kosten[[#This Row],[Totaal kosten]],"")</f>
        <v/>
      </c>
      <c r="BA41" s="122" t="str">
        <f>IF(Tbl.Kosten[[#This Row],[Anr.]]=BA$7,Tbl.Kosten[[#This Row],[Totaal kosten]],"")</f>
        <v/>
      </c>
      <c r="BB41" s="122" t="str">
        <f>IF(Tbl.Kosten[[#This Row],[Anr.]]=BB$7,Tbl.Kosten[[#This Row],[Totaal kosten]],"")</f>
        <v/>
      </c>
      <c r="BC41" s="122" t="str">
        <f>IF(Tbl.Kosten[[#This Row],[Anr.]]=BC$7,Tbl.Kosten[[#This Row],[Totaal kosten]],"")</f>
        <v/>
      </c>
      <c r="BD41" s="122" t="str">
        <f>IF(Tbl.Kosten[[#This Row],[Anr.]]=BD$7,Tbl.Kosten[[#This Row],[Totaal kosten]],"")</f>
        <v/>
      </c>
      <c r="BE41" s="122" t="str">
        <f>IF(Tbl.Kosten[[#This Row],[Anr.]]=BE$7,Tbl.Kosten[[#This Row],[Totaal kosten]],"")</f>
        <v/>
      </c>
      <c r="BF41" s="122" t="str">
        <f>IF(Tbl.Kosten[[#This Row],[Anr.]]=BF$7,Tbl.Kosten[[#This Row],[Totaal kosten]],"")</f>
        <v/>
      </c>
      <c r="BG41" s="122" t="str">
        <f>IF(Tbl.Kosten[[#This Row],[Anr.]]=BG$7,Tbl.Kosten[[#This Row],[Totaal kosten]],"")</f>
        <v/>
      </c>
      <c r="BH41" s="122" t="str">
        <f>IF(Tbl.Kosten[[#This Row],[Anr.]]=BH$7,Tbl.Kosten[[#This Row],[Totaal kosten]],"")</f>
        <v/>
      </c>
      <c r="BI41" s="122" t="str">
        <f>IF(Tbl.Kosten[[#This Row],[Anr.]]=BI$7,Tbl.Kosten[[#This Row],[Totaal kosten]],"")</f>
        <v/>
      </c>
      <c r="BJ41" s="122" t="str">
        <f>IF(Tbl.Kosten[[#This Row],[Anr.]]=BJ$7,Tbl.Kosten[[#This Row],[Totaal kosten]],"")</f>
        <v/>
      </c>
      <c r="BK41" s="122" t="str">
        <f>IF(Tbl.Kosten[[#This Row],[Anr.]]=BK$7,Tbl.Kosten[[#This Row],[Totaal kosten]],"")</f>
        <v/>
      </c>
      <c r="BL41" s="122" t="str">
        <f>IF(Tbl.Kosten[[#This Row],[Anr.]]=BL$7,Tbl.Kosten[[#This Row],[Totaal kosten]],"")</f>
        <v/>
      </c>
      <c r="BM41" s="122" t="str">
        <f>IF(Tbl.Kosten[[#This Row],[Anr.]]=BM$7,Tbl.Kosten[[#This Row],[Totaal kosten]],"")</f>
        <v/>
      </c>
      <c r="BN41" s="122" t="str">
        <f>IF(Tbl.Kosten[[#This Row],[Anr.]]=BN$7,Tbl.Kosten[[#This Row],[Totaal kosten]],"")</f>
        <v/>
      </c>
      <c r="BO41" s="122" t="str">
        <f>IF(Tbl.Kosten[[#This Row],[Anr.]]=BO$7,Tbl.Kosten[[#This Row],[Totaal kosten]],"")</f>
        <v/>
      </c>
      <c r="BP41" s="122" t="str">
        <f>IF(Tbl.Kosten[[#This Row],[Anr.]]=BP$7,Tbl.Kosten[[#This Row],[Totaal kosten]],"")</f>
        <v/>
      </c>
      <c r="BQ41" s="122" t="str">
        <f>IF(Tbl.Kosten[[#This Row],[Anr.]]=BQ$7,Tbl.Kosten[[#This Row],[Totaal kosten]],"")</f>
        <v/>
      </c>
      <c r="BR41" s="122" t="str">
        <f>IF(Tbl.Kosten[[#This Row],[Anr.]]=BR$7,Tbl.Kosten[[#This Row],[Totaal kosten]],"")</f>
        <v/>
      </c>
      <c r="BS41" s="122" t="str">
        <f>IF(Tbl.Kosten[[#This Row],[Anr.]]=BS$7,Tbl.Kosten[[#This Row],[Totaal kosten]],"")</f>
        <v/>
      </c>
      <c r="BT41" s="122" t="str">
        <f>IF(Tbl.Kosten[[#This Row],[Anr.]]=BT$7,Tbl.Kosten[[#This Row],[Totaal kosten]],"")</f>
        <v/>
      </c>
      <c r="BU41" s="122" t="str">
        <f>IF(Tbl.Kosten[[#This Row],[Anr.]]=BU$7,Tbl.Kosten[[#This Row],[Totaal kosten]],"")</f>
        <v/>
      </c>
      <c r="BV41" s="122" t="str">
        <f>IF(Tbl.Kosten[[#This Row],[Anr.]]=BV$7,Tbl.Kosten[[#This Row],[Totaal kosten]],"")</f>
        <v/>
      </c>
      <c r="BW41" s="122" t="str">
        <f>IF(Tbl.Kosten[[#This Row],[Anr.]]=BW$7,Tbl.Kosten[[#This Row],[Totaal kosten]],"")</f>
        <v/>
      </c>
      <c r="BX41" s="122" t="str">
        <f>IF(Tbl.Kosten[[#This Row],[Anr.]]=BX$7,Tbl.Kosten[[#This Row],[Totaal kosten]],"")</f>
        <v/>
      </c>
      <c r="BY41" s="122" t="str">
        <f>IF(Tbl.Kosten[[#This Row],[Anr.]]=BY$7,Tbl.Kosten[[#This Row],[Totaal kosten]],"")</f>
        <v/>
      </c>
      <c r="BZ41" s="122" t="str">
        <f>IF(Tbl.Kosten[[#This Row],[Anr.]]=BZ$7,Tbl.Kosten[[#This Row],[Totaal kosten]],"")</f>
        <v/>
      </c>
      <c r="CA41" s="122" t="str">
        <f>IF(Tbl.Kosten[[#This Row],[Anr.]]=CA$7,Tbl.Kosten[[#This Row],[Totaal kosten]],"")</f>
        <v/>
      </c>
      <c r="CB41" s="122" t="str">
        <f>IF(Tbl.Kosten[[#This Row],[Anr.]]=CB$7,Tbl.Kosten[[#This Row],[Totaal kosten]],"")</f>
        <v/>
      </c>
      <c r="CC41" s="122" t="str">
        <f>IF(Tbl.Kosten[[#This Row],[Anr.]]=CC$7,Tbl.Kosten[[#This Row],[Totaal kosten]],"")</f>
        <v/>
      </c>
      <c r="CD41" s="122" t="str">
        <f>IF(Tbl.Kosten[[#This Row],[Anr.]]=CD$7,Tbl.Kosten[[#This Row],[Totaal kosten]],"")</f>
        <v/>
      </c>
      <c r="CE41" s="122" t="str">
        <f>IF(Tbl.Kosten[[#This Row],[Anr.]]=CE$7,Tbl.Kosten[[#This Row],[Totaal kosten]],"")</f>
        <v/>
      </c>
      <c r="CF41" s="122" t="str">
        <f>IF(Tbl.Kosten[[#This Row],[Anr.]]=CF$7,Tbl.Kosten[[#This Row],[Totaal kosten]],"")</f>
        <v/>
      </c>
      <c r="CG41" s="122" t="str">
        <f>IF(Tbl.Kosten[[#This Row],[Anr.]]=CG$7,Tbl.Kosten[[#This Row],[Totaal kosten]],"")</f>
        <v/>
      </c>
      <c r="CH41" s="122" t="str">
        <f>IF(Tbl.Kosten[[#This Row],[Anr.]]=CH$7,Tbl.Kosten[[#This Row],[Totaal kosten]],"")</f>
        <v/>
      </c>
      <c r="CI41" s="122" t="str">
        <f>IF(Tbl.Kosten[[#This Row],[Anr.]]=CI$7,Tbl.Kosten[[#This Row],[Totaal kosten]],"")</f>
        <v/>
      </c>
      <c r="CJ41" s="122" t="str">
        <f>IF(Tbl.Kosten[[#This Row],[Anr.]]=CJ$7,Tbl.Kosten[[#This Row],[Totaal kosten]],"")</f>
        <v/>
      </c>
      <c r="CK41" s="122" t="str">
        <f>IF(Tbl.Kosten[[#This Row],[Anr.]]=CK$7,Tbl.Kosten[[#This Row],[Totaal kosten]],"")</f>
        <v/>
      </c>
      <c r="CL41" s="122" t="str">
        <f>IF(Tbl.Kosten[[#This Row],[Anr.]]=CL$7,Tbl.Kosten[[#This Row],[Totaal kosten]],"")</f>
        <v/>
      </c>
      <c r="CM41" s="122" t="str">
        <f>IF(Tbl.Kosten[[#This Row],[Anr.]]=CM$7,Tbl.Kosten[[#This Row],[Totaal kosten]],"")</f>
        <v/>
      </c>
      <c r="CN41" s="122" t="str">
        <f>IF(Tbl.Kosten[[#This Row],[Anr.]]=CN$7,Tbl.Kosten[[#This Row],[Totaal kosten]],"")</f>
        <v/>
      </c>
      <c r="CO41" s="122" t="str">
        <f>IF(Tbl.Kosten[[#This Row],[Anr.]]=CO$7,Tbl.Kosten[[#This Row],[Totaal kosten]],"")</f>
        <v/>
      </c>
      <c r="CP41" s="122" t="str">
        <f>IF(Tbl.Kosten[[#This Row],[Anr.]]=CP$7,Tbl.Kosten[[#This Row],[Totaal kosten]],"")</f>
        <v/>
      </c>
      <c r="CQ41" s="122" t="str">
        <f>IF(Tbl.Kosten[[#This Row],[Anr.]]=CQ$7,Tbl.Kosten[[#This Row],[Totaal kosten]],"")</f>
        <v/>
      </c>
      <c r="CR41" s="122" t="str">
        <f>IF(Tbl.Kosten[[#This Row],[Anr.]]=CR$7,Tbl.Kosten[[#This Row],[Totaal kosten]],"")</f>
        <v/>
      </c>
      <c r="CS41" s="122" t="str">
        <f>IF(Tbl.Kosten[[#This Row],[Anr.]]=CS$7,Tbl.Kosten[[#This Row],[Totaal kosten]],"")</f>
        <v/>
      </c>
      <c r="CT41" s="122" t="str">
        <f>IF(Tbl.Kosten[[#This Row],[Anr.]]=CT$7,Tbl.Kosten[[#This Row],[Totaal kosten]],"")</f>
        <v/>
      </c>
      <c r="CU41" s="122" t="str">
        <f>IF(Tbl.Kosten[[#This Row],[Anr.]]=CU$7,Tbl.Kosten[[#This Row],[Totaal kosten]],"")</f>
        <v/>
      </c>
      <c r="CV41" s="122" t="str">
        <f>IF(Tbl.Kosten[[#This Row],[Anr.]]=CV$7,Tbl.Kosten[[#This Row],[Totaal kosten]],"")</f>
        <v/>
      </c>
      <c r="CW41" s="122" t="str">
        <f>IF(Tbl.Kosten[[#This Row],[Anr.]]=CW$7,Tbl.Kosten[[#This Row],[Totaal kosten]],"")</f>
        <v/>
      </c>
      <c r="CX41" s="122" t="str">
        <f>IF(Tbl.Kosten[[#This Row],[Anr.]]=CX$7,Tbl.Kosten[[#This Row],[Totaal kosten]],"")</f>
        <v/>
      </c>
      <c r="CY41" s="122" t="str">
        <f>IF(Tbl.Kosten[[#This Row],[Anr.]]=CY$7,Tbl.Kosten[[#This Row],[Totaal kosten]],"")</f>
        <v/>
      </c>
      <c r="CZ41" s="122" t="str">
        <f>IF(Tbl.Kosten[[#This Row],[Anr.]]=CZ$7,Tbl.Kosten[[#This Row],[Totaal kosten]],"")</f>
        <v/>
      </c>
      <c r="DA41" s="122" t="str">
        <f>IF(Tbl.Kosten[[#This Row],[Anr.]]=DA$7,Tbl.Kosten[[#This Row],[Totaal kosten]],"")</f>
        <v/>
      </c>
      <c r="DB41" s="122" t="str">
        <f>IF(Tbl.Kosten[[#This Row],[Anr.]]=DB$7,Tbl.Kosten[[#This Row],[Totaal kosten]],"")</f>
        <v/>
      </c>
      <c r="DC41" s="122" t="str">
        <f>IF(Tbl.Kosten[[#This Row],[Anr.]]=DC$7,Tbl.Kosten[[#This Row],[Totaal kosten]],"")</f>
        <v/>
      </c>
      <c r="DD41" s="122" t="str">
        <f>IF(Tbl.Kosten[[#This Row],[Anr.]]=DD$7,Tbl.Kosten[[#This Row],[Totaal kosten]],"")</f>
        <v/>
      </c>
      <c r="DE41" s="122" t="str">
        <f>IF(Tbl.Kosten[[#This Row],[Anr.]]=DE$7,Tbl.Kosten[[#This Row],[Totaal kosten]],"")</f>
        <v/>
      </c>
      <c r="DF41" s="122" t="str">
        <f>IF(Tbl.Kosten[[#This Row],[Anr.]]=DF$7,Tbl.Kosten[[#This Row],[Totaal kosten]],"")</f>
        <v/>
      </c>
      <c r="DG41" s="122" t="str">
        <f>IF(Tbl.Kosten[[#This Row],[Anr.]]=DG$7,Tbl.Kosten[[#This Row],[Totaal kosten]],"")</f>
        <v/>
      </c>
      <c r="DH41" s="122" t="str">
        <f>IF(Tbl.Kosten[[#This Row],[Anr.]]=DH$7,Tbl.Kosten[[#This Row],[Totaal kosten]],"")</f>
        <v/>
      </c>
      <c r="DI41" s="122" t="str">
        <f>IF(Tbl.Kosten[[#This Row],[Anr.]]=DI$7,Tbl.Kosten[[#This Row],[Totaal kosten]],"")</f>
        <v/>
      </c>
      <c r="DJ41" s="122" t="str">
        <f>IF(Tbl.Kosten[[#This Row],[Anr.]]=DJ$7,Tbl.Kosten[[#This Row],[Totaal kosten]],"")</f>
        <v/>
      </c>
      <c r="DK41" s="122" t="str">
        <f>IF(Tbl.Kosten[[#This Row],[Anr.]]=DK$7,Tbl.Kosten[[#This Row],[Totaal kosten]],"")</f>
        <v/>
      </c>
      <c r="DL41" s="122" t="str">
        <f>IF(Tbl.Kosten[[#This Row],[Anr.]]=DL$7,Tbl.Kosten[[#This Row],[Totaal kosten]],"")</f>
        <v/>
      </c>
      <c r="DM41" s="122" t="str">
        <f>IF(Tbl.Kosten[[#This Row],[Anr.]]=DM$7,Tbl.Kosten[[#This Row],[Totaal kosten]],"")</f>
        <v/>
      </c>
      <c r="DN41" s="122" t="str">
        <f>IF(Tbl.Kosten[[#This Row],[Anr.]]=DN$7,Tbl.Kosten[[#This Row],[Totaal kosten]],"")</f>
        <v/>
      </c>
      <c r="DO41" s="122" t="str">
        <f>IF(Tbl.Kosten[[#This Row],[Anr.]]=DO$7,Tbl.Kosten[[#This Row],[Totaal kosten]],"")</f>
        <v/>
      </c>
      <c r="DP41" s="122" t="str">
        <f>IF(Tbl.Kosten[[#This Row],[Anr.]]=DP$7,Tbl.Kosten[[#This Row],[Totaal kosten]],"")</f>
        <v/>
      </c>
      <c r="DQ41" s="122" t="str">
        <f>IF(Tbl.Kosten[[#This Row],[Anr.]]=DQ$7,Tbl.Kosten[[#This Row],[Totaal kosten]],"")</f>
        <v/>
      </c>
      <c r="DR41" s="122" t="str">
        <f>IF(Tbl.Kosten[[#This Row],[Anr.]]=DR$7,Tbl.Kosten[[#This Row],[Totaal kosten]],"")</f>
        <v/>
      </c>
      <c r="DS41" s="122" t="str">
        <f>IF(Tbl.Kosten[[#This Row],[Anr.]]=DS$7,Tbl.Kosten[[#This Row],[Totaal kosten]],"")</f>
        <v/>
      </c>
      <c r="DT41" s="122" t="str">
        <f>IF(Tbl.Kosten[[#This Row],[Anr.]]=DT$7,Tbl.Kosten[[#This Row],[Totaal kosten]],"")</f>
        <v/>
      </c>
      <c r="DU41" s="122" t="str">
        <f>IF(Tbl.Kosten[[#This Row],[Anr.]]=DU$7,Tbl.Kosten[[#This Row],[Totaal kosten]],"")</f>
        <v/>
      </c>
      <c r="DV41" s="122" t="str">
        <f>IF(Tbl.Kosten[[#This Row],[Anr.]]=DV$7,Tbl.Kosten[[#This Row],[Totaal kosten]],"")</f>
        <v/>
      </c>
      <c r="DW41" s="122" t="str">
        <f>IF(Tbl.Kosten[[#This Row],[Anr.]]=DW$7,Tbl.Kosten[[#This Row],[Totaal kosten]],"")</f>
        <v/>
      </c>
      <c r="DX41" s="122" t="str">
        <f>IF(Tbl.Kosten[[#This Row],[Anr.]]=DX$7,Tbl.Kosten[[#This Row],[Totaal kosten]],"")</f>
        <v/>
      </c>
      <c r="DY41" s="122" t="str">
        <f>IF(Tbl.Kosten[[#This Row],[Anr.]]=DY$7,Tbl.Kosten[[#This Row],[Totaal kosten]],"")</f>
        <v/>
      </c>
      <c r="DZ41" s="122" t="str">
        <f>IF(Tbl.Kosten[[#This Row],[Anr.]]=DZ$7,Tbl.Kosten[[#This Row],[Totaal kosten]],"")</f>
        <v/>
      </c>
      <c r="EA41" s="122" t="str">
        <f>IF(Tbl.Kosten[[#This Row],[Anr.]]=EA$7,Tbl.Kosten[[#This Row],[Totaal kosten]],"")</f>
        <v/>
      </c>
      <c r="EB41" s="122" t="str">
        <f>IF(Tbl.Kosten[[#This Row],[Anr.]]=EB$7,Tbl.Kosten[[#This Row],[Totaal kosten]],"")</f>
        <v/>
      </c>
      <c r="EC41" s="122" t="str">
        <f>IF(Tbl.Kosten[[#This Row],[Anr.]]=EC$7,Tbl.Kosten[[#This Row],[Totaal kosten]],"")</f>
        <v/>
      </c>
      <c r="ED41" s="122" t="str">
        <f>IF(Tbl.Kosten[[#This Row],[Anr.]]=ED$7,Tbl.Kosten[[#This Row],[Totaal kosten]],"")</f>
        <v/>
      </c>
      <c r="EE41" s="122" t="str">
        <f>IF(Tbl.Kosten[[#This Row],[Anr.]]=EE$7,Tbl.Kosten[[#This Row],[Totaal kosten]],"")</f>
        <v/>
      </c>
      <c r="EF41" s="122" t="str">
        <f>IF(Tbl.Kosten[[#This Row],[Anr.]]=EF$7,Tbl.Kosten[[#This Row],[Totaal kosten]],"")</f>
        <v/>
      </c>
      <c r="EG41" s="122" t="str">
        <f>IF(Tbl.Kosten[[#This Row],[Anr.]]=EG$7,Tbl.Kosten[[#This Row],[Totaal kosten]],"")</f>
        <v/>
      </c>
      <c r="EH41" s="122" t="str">
        <f>IF(Tbl.Kosten[[#This Row],[Anr.]]=EH$7,Tbl.Kosten[[#This Row],[Totaal kosten]],"")</f>
        <v/>
      </c>
      <c r="EI41" s="122" t="str">
        <f>IF(Tbl.Kosten[[#This Row],[Anr.]]=EI$7,Tbl.Kosten[[#This Row],[Totaal kosten]],"")</f>
        <v/>
      </c>
      <c r="EJ41" s="122" t="str">
        <f>IF(Tbl.Kosten[[#This Row],[Anr.]]=EJ$7,Tbl.Kosten[[#This Row],[Totaal kosten]],"")</f>
        <v/>
      </c>
      <c r="EK41" s="122" t="str">
        <f>IF(Tbl.Kosten[[#This Row],[Anr.]]=EK$7,Tbl.Kosten[[#This Row],[Totaal kosten]],"")</f>
        <v/>
      </c>
      <c r="EL41" s="122" t="str">
        <f>IF(Tbl.Kosten[[#This Row],[Anr.]]=EL$7,Tbl.Kosten[[#This Row],[Totaal kosten]],"")</f>
        <v/>
      </c>
      <c r="EM41" s="122" t="str">
        <f>IF(Tbl.Kosten[[#This Row],[Anr.]]=EM$7,Tbl.Kosten[[#This Row],[Totaal kosten]],"")</f>
        <v/>
      </c>
      <c r="EN41" s="122" t="str">
        <f>IF(Tbl.Kosten[[#This Row],[Anr.]]=EN$7,Tbl.Kosten[[#This Row],[Totaal kosten]],"")</f>
        <v/>
      </c>
      <c r="EO41" s="122" t="str">
        <f>IF(Tbl.Kosten[[#This Row],[Anr.]]=EO$7,Tbl.Kosten[[#This Row],[Totaal kosten]],"")</f>
        <v/>
      </c>
      <c r="EP41" s="122" t="str">
        <f>IF(Tbl.Kosten[[#This Row],[Anr.]]=EP$7,Tbl.Kosten[[#This Row],[Totaal kosten]],"")</f>
        <v/>
      </c>
      <c r="EQ41" s="122" t="str">
        <f>IF(Tbl.Kosten[[#This Row],[Anr.]]=EQ$7,Tbl.Kosten[[#This Row],[Totaal kosten]],"")</f>
        <v/>
      </c>
    </row>
    <row r="42" spans="2:147" x14ac:dyDescent="0.35">
      <c r="B42" s="99"/>
      <c r="C42" s="68"/>
      <c r="D42" s="119"/>
      <c r="E42" s="100"/>
      <c r="F42" s="13">
        <f>_xlfn.XLOOKUP(Tbl.Kosten[[#This Row],[Medewerker e/o 
functie]],Tbl.Uurtarief[Medewerker en/of functie],Tbl.Uurtarief[Uurtarief],"",,)</f>
        <v>0</v>
      </c>
      <c r="G42" s="118">
        <f>PRODUCT(Tbl.Kosten[[#This Row],[Uren]],Tbl.Kosten[[#This Row],[Uurtarief]])</f>
        <v>0</v>
      </c>
      <c r="H42" s="100"/>
      <c r="I42" s="98"/>
      <c r="J42" s="97">
        <f>Tbl.Kosten[[#This Row],[Aantal]]*Tbl.Kosten[[#This Row],[Tarief]]</f>
        <v>0</v>
      </c>
      <c r="K42" s="118">
        <f>Tbl.Kosten[[#This Row],[Subtotaal andere kosten]]+Tbl.Kosten[[#This Row],[Subtotaal arbeidskosten]]</f>
        <v>0</v>
      </c>
      <c r="L42" s="190">
        <f>IF(Tbl.Kosten[[#This Row],[Subtotaal andere kosten]]&lt;&gt;0,"Andere kosten",(_xlfn.XLOOKUP(Tbl.Kosten[[#This Row],[Medewerker e/o 
functie]],Tbl.Uurtarief[Medewerker en/of functie],Tbl.Uurtarief[Kostensoort],"",,)))</f>
        <v>0</v>
      </c>
      <c r="M42" s="190" t="str">
        <f>IF(AND(Tbl.Kosten[[#This Row],[Subtotaal arbeidskosten]]&lt;&gt;0,Tbl.Kosten[[#This Row],[Subtotaal andere kosten]]&lt;&gt;0),"Begroot Arbeidskosten en Overige kosten op verschillende regels!","")</f>
        <v/>
      </c>
      <c r="N42" s="3" t="str">
        <f>_xlfn.XLOOKUP(Tbl.Kosten[[#This Row],[Activiteitencode]],Tbl.Activiteiten[Activiteitcode],Tbl.Activiteiten[Werkpakketcode],"",,)</f>
        <v/>
      </c>
      <c r="O42" s="9" t="str">
        <f>_xlfn.XLOOKUP(Tbl.Kosten[[#This Row],[Werkpakketcode]],Tbl.Werkpakketten[Werkpakketcode],Tbl.Werkpakketten[WPnr.],"",,)</f>
        <v/>
      </c>
      <c r="P42" s="9" t="str">
        <f>IF(Tbl.Kosten[[#This Row],[WPnr.]]=P$7,Tbl.Kosten[[#This Row],[Totaal kosten]],"")</f>
        <v/>
      </c>
      <c r="Q42" s="9" t="str">
        <f>IF(Tbl.Kosten[[#This Row],[WPnr.]]=Q$7,Tbl.Kosten[[#This Row],[Totaal kosten]],"")</f>
        <v/>
      </c>
      <c r="R42" s="9" t="str">
        <f>IF(Tbl.Kosten[[#This Row],[WPnr.]]=R$7,Tbl.Kosten[[#This Row],[Totaal kosten]],"")</f>
        <v/>
      </c>
      <c r="S42" s="9" t="str">
        <f>IF(Tbl.Kosten[[#This Row],[WPnr.]]=S$7,Tbl.Kosten[[#This Row],[Totaal kosten]],"")</f>
        <v/>
      </c>
      <c r="T42" s="9" t="str">
        <f>IF(Tbl.Kosten[[#This Row],[WPnr.]]=T$7,Tbl.Kosten[[#This Row],[Totaal kosten]],"")</f>
        <v/>
      </c>
      <c r="U42" s="9" t="str">
        <f>IF(Tbl.Kosten[[#This Row],[WPnr.]]=U$7,Tbl.Kosten[[#This Row],[Totaal kosten]],"")</f>
        <v/>
      </c>
      <c r="V42" s="9" t="str">
        <f>IF(Tbl.Kosten[[#This Row],[WPnr.]]=V$7,Tbl.Kosten[[#This Row],[Totaal kosten]],"")</f>
        <v/>
      </c>
      <c r="W42" s="9" t="str">
        <f>IF(Tbl.Kosten[[#This Row],[WPnr.]]=W$7,Tbl.Kosten[[#This Row],[Totaal kosten]],"")</f>
        <v/>
      </c>
      <c r="X42" s="9" t="str">
        <f>IF(Tbl.Kosten[[#This Row],[WPnr.]]=X$7,Tbl.Kosten[[#This Row],[Totaal kosten]],"")</f>
        <v/>
      </c>
      <c r="Y42" s="9" t="str">
        <f>IF(Tbl.Kosten[[#This Row],[WPnr.]]=Y$7,Tbl.Kosten[[#This Row],[Totaal kosten]],"")</f>
        <v/>
      </c>
      <c r="Z42" s="15" t="str">
        <f>IFERROR(VLOOKUP(Tbl.Kosten[[#This Row],[Kostensoort]],Tbl.Kostensoorten[],2,FALSE),"")</f>
        <v/>
      </c>
      <c r="AA42" s="15" t="str">
        <f>IF(Tbl.Kosten[[#This Row],[KSnr.]]=AA$7,Tbl.Kosten[[#This Row],[Totaal kosten]],"")</f>
        <v/>
      </c>
      <c r="AB42" s="15" t="str">
        <f>IF(Tbl.Kosten[[#This Row],[KSnr.]]=AB$7,Tbl.Kosten[[#This Row],[Totaal kosten]],"")</f>
        <v/>
      </c>
      <c r="AC42" s="15" t="str">
        <f>IF(Tbl.Kosten[[#This Row],[KSnr.]]=AC$7,Tbl.Kosten[[#This Row],[Totaal kosten]],"")</f>
        <v/>
      </c>
      <c r="AD42" s="15" t="str">
        <f>IF(Tbl.Kosten[[#This Row],[KSnr.]]=AD$7,Tbl.Kosten[[#This Row],[Totaal kosten]],"")</f>
        <v/>
      </c>
      <c r="AE42" s="15" t="str">
        <f>IF(Tbl.Kosten[[#This Row],[KSnr.]]=AE$7,Tbl.Kosten[[#This Row],[Totaal kosten]],"")</f>
        <v/>
      </c>
      <c r="AF42" s="15" t="str">
        <f>IF(Tbl.Kosten[[#This Row],[KSnr.]]=AF$7,Tbl.Kosten[[#This Row],[Totaal kosten]],"")</f>
        <v/>
      </c>
      <c r="AG42" s="15" t="str">
        <f>IF(Tbl.Kosten[[#This Row],[KSnr.]]=AG$7,Tbl.Kosten[[#This Row],[Totaal kosten]],"")</f>
        <v/>
      </c>
      <c r="AH42" s="15" t="str">
        <f>IF(Tbl.Kosten[[#This Row],[KSnr.]]=AH$7,Tbl.Kosten[[#This Row],[Totaal kosten]],"")</f>
        <v/>
      </c>
      <c r="AI42" s="15" t="str">
        <f>IF(Tbl.Kosten[[#This Row],[KSnr.]]=AI$7,Tbl.Kosten[[#This Row],[Totaal kosten]],"")</f>
        <v/>
      </c>
      <c r="AJ42" s="15" t="str">
        <f>IF(Tbl.Kosten[[#This Row],[KSnr.]]=AJ$7,Tbl.Kosten[[#This Row],[Totaal kosten]],"")</f>
        <v/>
      </c>
      <c r="AK42" s="15" t="str">
        <f>IF(Tbl.Kosten[[#This Row],[KSnr.]]=AK$7,Tbl.Kosten[[#This Row],[Totaal kosten]],"")</f>
        <v/>
      </c>
      <c r="AL42" s="15" t="str">
        <f>IF(Tbl.Kosten[[#This Row],[KSnr.]]=AL$7,Tbl.Kosten[[#This Row],[Totaal kosten]],"")</f>
        <v/>
      </c>
      <c r="AM42" s="15" t="str">
        <f>IF(Tbl.Kosten[[#This Row],[KSnr.]]=AM$7,Tbl.Kosten[[#This Row],[Totaal kosten]],"")</f>
        <v/>
      </c>
      <c r="AN42" s="15" t="str">
        <f>IF(Tbl.Kosten[[#This Row],[KSnr.]]=AN$7,Tbl.Kosten[[#This Row],[Totaal kosten]],"")</f>
        <v/>
      </c>
      <c r="AO42" s="15" t="str">
        <f>IF(Tbl.Kosten[[#This Row],[KSnr.]]=AO$7,Tbl.Kosten[[#This Row],[Totaal kosten]],"")</f>
        <v/>
      </c>
      <c r="AP42" s="15" t="str">
        <f>IF(Tbl.Kosten[[#This Row],[KSnr.]]=AP$7,Tbl.Kosten[[#This Row],[Totaal kosten]],"")</f>
        <v/>
      </c>
      <c r="AQ42" s="15" t="str">
        <f>IF(Tbl.Kosten[[#This Row],[KSnr.]]=AQ$7,Tbl.Kosten[[#This Row],[Totaal kosten]],"")</f>
        <v/>
      </c>
      <c r="AR42" s="15" t="str">
        <f>IF(Tbl.Kosten[[#This Row],[KSnr.]]=AR$7,Tbl.Kosten[[#This Row],[Totaal kosten]],"")</f>
        <v/>
      </c>
      <c r="AS42" s="15" t="str">
        <f>IF(Tbl.Kosten[[#This Row],[KSnr.]]=AS$7,Tbl.Kosten[[#This Row],[Totaal kosten]],"")</f>
        <v/>
      </c>
      <c r="AT42" s="15" t="str">
        <f>IF(Tbl.Kosten[[#This Row],[KSnr.]]=AT$7,Tbl.Kosten[[#This Row],[Totaal kosten]],"")</f>
        <v/>
      </c>
      <c r="AU42" s="122" t="str">
        <f>_xlfn.XLOOKUP(Tbl.Kosten[[#This Row],[Activiteitencode]],Tbl.Activiteiten[Activiteitcode],Tbl.Activiteiten[Anr.],"",,)</f>
        <v/>
      </c>
      <c r="AV42" s="122" t="str">
        <f>IF(Tbl.Kosten[[#This Row],[Anr.]]=AV$7,Tbl.Kosten[[#This Row],[Totaal kosten]],"")</f>
        <v/>
      </c>
      <c r="AW42" s="122" t="str">
        <f>IF(Tbl.Kosten[[#This Row],[Anr.]]=AW$7,Tbl.Kosten[[#This Row],[Totaal kosten]],"")</f>
        <v/>
      </c>
      <c r="AX42" s="122" t="str">
        <f>IF(Tbl.Kosten[[#This Row],[Anr.]]=AX$7,Tbl.Kosten[[#This Row],[Totaal kosten]],"")</f>
        <v/>
      </c>
      <c r="AY42" s="122" t="str">
        <f>IF(Tbl.Kosten[[#This Row],[Anr.]]=AY$7,Tbl.Kosten[[#This Row],[Totaal kosten]],"")</f>
        <v/>
      </c>
      <c r="AZ42" s="122" t="str">
        <f>IF(Tbl.Kosten[[#This Row],[Anr.]]=AZ$7,Tbl.Kosten[[#This Row],[Totaal kosten]],"")</f>
        <v/>
      </c>
      <c r="BA42" s="122" t="str">
        <f>IF(Tbl.Kosten[[#This Row],[Anr.]]=BA$7,Tbl.Kosten[[#This Row],[Totaal kosten]],"")</f>
        <v/>
      </c>
      <c r="BB42" s="122" t="str">
        <f>IF(Tbl.Kosten[[#This Row],[Anr.]]=BB$7,Tbl.Kosten[[#This Row],[Totaal kosten]],"")</f>
        <v/>
      </c>
      <c r="BC42" s="122" t="str">
        <f>IF(Tbl.Kosten[[#This Row],[Anr.]]=BC$7,Tbl.Kosten[[#This Row],[Totaal kosten]],"")</f>
        <v/>
      </c>
      <c r="BD42" s="122" t="str">
        <f>IF(Tbl.Kosten[[#This Row],[Anr.]]=BD$7,Tbl.Kosten[[#This Row],[Totaal kosten]],"")</f>
        <v/>
      </c>
      <c r="BE42" s="122" t="str">
        <f>IF(Tbl.Kosten[[#This Row],[Anr.]]=BE$7,Tbl.Kosten[[#This Row],[Totaal kosten]],"")</f>
        <v/>
      </c>
      <c r="BF42" s="122" t="str">
        <f>IF(Tbl.Kosten[[#This Row],[Anr.]]=BF$7,Tbl.Kosten[[#This Row],[Totaal kosten]],"")</f>
        <v/>
      </c>
      <c r="BG42" s="122" t="str">
        <f>IF(Tbl.Kosten[[#This Row],[Anr.]]=BG$7,Tbl.Kosten[[#This Row],[Totaal kosten]],"")</f>
        <v/>
      </c>
      <c r="BH42" s="122" t="str">
        <f>IF(Tbl.Kosten[[#This Row],[Anr.]]=BH$7,Tbl.Kosten[[#This Row],[Totaal kosten]],"")</f>
        <v/>
      </c>
      <c r="BI42" s="122" t="str">
        <f>IF(Tbl.Kosten[[#This Row],[Anr.]]=BI$7,Tbl.Kosten[[#This Row],[Totaal kosten]],"")</f>
        <v/>
      </c>
      <c r="BJ42" s="122" t="str">
        <f>IF(Tbl.Kosten[[#This Row],[Anr.]]=BJ$7,Tbl.Kosten[[#This Row],[Totaal kosten]],"")</f>
        <v/>
      </c>
      <c r="BK42" s="122" t="str">
        <f>IF(Tbl.Kosten[[#This Row],[Anr.]]=BK$7,Tbl.Kosten[[#This Row],[Totaal kosten]],"")</f>
        <v/>
      </c>
      <c r="BL42" s="122" t="str">
        <f>IF(Tbl.Kosten[[#This Row],[Anr.]]=BL$7,Tbl.Kosten[[#This Row],[Totaal kosten]],"")</f>
        <v/>
      </c>
      <c r="BM42" s="122" t="str">
        <f>IF(Tbl.Kosten[[#This Row],[Anr.]]=BM$7,Tbl.Kosten[[#This Row],[Totaal kosten]],"")</f>
        <v/>
      </c>
      <c r="BN42" s="122" t="str">
        <f>IF(Tbl.Kosten[[#This Row],[Anr.]]=BN$7,Tbl.Kosten[[#This Row],[Totaal kosten]],"")</f>
        <v/>
      </c>
      <c r="BO42" s="122" t="str">
        <f>IF(Tbl.Kosten[[#This Row],[Anr.]]=BO$7,Tbl.Kosten[[#This Row],[Totaal kosten]],"")</f>
        <v/>
      </c>
      <c r="BP42" s="122" t="str">
        <f>IF(Tbl.Kosten[[#This Row],[Anr.]]=BP$7,Tbl.Kosten[[#This Row],[Totaal kosten]],"")</f>
        <v/>
      </c>
      <c r="BQ42" s="122" t="str">
        <f>IF(Tbl.Kosten[[#This Row],[Anr.]]=BQ$7,Tbl.Kosten[[#This Row],[Totaal kosten]],"")</f>
        <v/>
      </c>
      <c r="BR42" s="122" t="str">
        <f>IF(Tbl.Kosten[[#This Row],[Anr.]]=BR$7,Tbl.Kosten[[#This Row],[Totaal kosten]],"")</f>
        <v/>
      </c>
      <c r="BS42" s="122" t="str">
        <f>IF(Tbl.Kosten[[#This Row],[Anr.]]=BS$7,Tbl.Kosten[[#This Row],[Totaal kosten]],"")</f>
        <v/>
      </c>
      <c r="BT42" s="122" t="str">
        <f>IF(Tbl.Kosten[[#This Row],[Anr.]]=BT$7,Tbl.Kosten[[#This Row],[Totaal kosten]],"")</f>
        <v/>
      </c>
      <c r="BU42" s="122" t="str">
        <f>IF(Tbl.Kosten[[#This Row],[Anr.]]=BU$7,Tbl.Kosten[[#This Row],[Totaal kosten]],"")</f>
        <v/>
      </c>
      <c r="BV42" s="122" t="str">
        <f>IF(Tbl.Kosten[[#This Row],[Anr.]]=BV$7,Tbl.Kosten[[#This Row],[Totaal kosten]],"")</f>
        <v/>
      </c>
      <c r="BW42" s="122" t="str">
        <f>IF(Tbl.Kosten[[#This Row],[Anr.]]=BW$7,Tbl.Kosten[[#This Row],[Totaal kosten]],"")</f>
        <v/>
      </c>
      <c r="BX42" s="122" t="str">
        <f>IF(Tbl.Kosten[[#This Row],[Anr.]]=BX$7,Tbl.Kosten[[#This Row],[Totaal kosten]],"")</f>
        <v/>
      </c>
      <c r="BY42" s="122" t="str">
        <f>IF(Tbl.Kosten[[#This Row],[Anr.]]=BY$7,Tbl.Kosten[[#This Row],[Totaal kosten]],"")</f>
        <v/>
      </c>
      <c r="BZ42" s="122" t="str">
        <f>IF(Tbl.Kosten[[#This Row],[Anr.]]=BZ$7,Tbl.Kosten[[#This Row],[Totaal kosten]],"")</f>
        <v/>
      </c>
      <c r="CA42" s="122" t="str">
        <f>IF(Tbl.Kosten[[#This Row],[Anr.]]=CA$7,Tbl.Kosten[[#This Row],[Totaal kosten]],"")</f>
        <v/>
      </c>
      <c r="CB42" s="122" t="str">
        <f>IF(Tbl.Kosten[[#This Row],[Anr.]]=CB$7,Tbl.Kosten[[#This Row],[Totaal kosten]],"")</f>
        <v/>
      </c>
      <c r="CC42" s="122" t="str">
        <f>IF(Tbl.Kosten[[#This Row],[Anr.]]=CC$7,Tbl.Kosten[[#This Row],[Totaal kosten]],"")</f>
        <v/>
      </c>
      <c r="CD42" s="122" t="str">
        <f>IF(Tbl.Kosten[[#This Row],[Anr.]]=CD$7,Tbl.Kosten[[#This Row],[Totaal kosten]],"")</f>
        <v/>
      </c>
      <c r="CE42" s="122" t="str">
        <f>IF(Tbl.Kosten[[#This Row],[Anr.]]=CE$7,Tbl.Kosten[[#This Row],[Totaal kosten]],"")</f>
        <v/>
      </c>
      <c r="CF42" s="122" t="str">
        <f>IF(Tbl.Kosten[[#This Row],[Anr.]]=CF$7,Tbl.Kosten[[#This Row],[Totaal kosten]],"")</f>
        <v/>
      </c>
      <c r="CG42" s="122" t="str">
        <f>IF(Tbl.Kosten[[#This Row],[Anr.]]=CG$7,Tbl.Kosten[[#This Row],[Totaal kosten]],"")</f>
        <v/>
      </c>
      <c r="CH42" s="122" t="str">
        <f>IF(Tbl.Kosten[[#This Row],[Anr.]]=CH$7,Tbl.Kosten[[#This Row],[Totaal kosten]],"")</f>
        <v/>
      </c>
      <c r="CI42" s="122" t="str">
        <f>IF(Tbl.Kosten[[#This Row],[Anr.]]=CI$7,Tbl.Kosten[[#This Row],[Totaal kosten]],"")</f>
        <v/>
      </c>
      <c r="CJ42" s="122" t="str">
        <f>IF(Tbl.Kosten[[#This Row],[Anr.]]=CJ$7,Tbl.Kosten[[#This Row],[Totaal kosten]],"")</f>
        <v/>
      </c>
      <c r="CK42" s="122" t="str">
        <f>IF(Tbl.Kosten[[#This Row],[Anr.]]=CK$7,Tbl.Kosten[[#This Row],[Totaal kosten]],"")</f>
        <v/>
      </c>
      <c r="CL42" s="122" t="str">
        <f>IF(Tbl.Kosten[[#This Row],[Anr.]]=CL$7,Tbl.Kosten[[#This Row],[Totaal kosten]],"")</f>
        <v/>
      </c>
      <c r="CM42" s="122" t="str">
        <f>IF(Tbl.Kosten[[#This Row],[Anr.]]=CM$7,Tbl.Kosten[[#This Row],[Totaal kosten]],"")</f>
        <v/>
      </c>
      <c r="CN42" s="122" t="str">
        <f>IF(Tbl.Kosten[[#This Row],[Anr.]]=CN$7,Tbl.Kosten[[#This Row],[Totaal kosten]],"")</f>
        <v/>
      </c>
      <c r="CO42" s="122" t="str">
        <f>IF(Tbl.Kosten[[#This Row],[Anr.]]=CO$7,Tbl.Kosten[[#This Row],[Totaal kosten]],"")</f>
        <v/>
      </c>
      <c r="CP42" s="122" t="str">
        <f>IF(Tbl.Kosten[[#This Row],[Anr.]]=CP$7,Tbl.Kosten[[#This Row],[Totaal kosten]],"")</f>
        <v/>
      </c>
      <c r="CQ42" s="122" t="str">
        <f>IF(Tbl.Kosten[[#This Row],[Anr.]]=CQ$7,Tbl.Kosten[[#This Row],[Totaal kosten]],"")</f>
        <v/>
      </c>
      <c r="CR42" s="122" t="str">
        <f>IF(Tbl.Kosten[[#This Row],[Anr.]]=CR$7,Tbl.Kosten[[#This Row],[Totaal kosten]],"")</f>
        <v/>
      </c>
      <c r="CS42" s="122" t="str">
        <f>IF(Tbl.Kosten[[#This Row],[Anr.]]=CS$7,Tbl.Kosten[[#This Row],[Totaal kosten]],"")</f>
        <v/>
      </c>
      <c r="CT42" s="122" t="str">
        <f>IF(Tbl.Kosten[[#This Row],[Anr.]]=CT$7,Tbl.Kosten[[#This Row],[Totaal kosten]],"")</f>
        <v/>
      </c>
      <c r="CU42" s="122" t="str">
        <f>IF(Tbl.Kosten[[#This Row],[Anr.]]=CU$7,Tbl.Kosten[[#This Row],[Totaal kosten]],"")</f>
        <v/>
      </c>
      <c r="CV42" s="122" t="str">
        <f>IF(Tbl.Kosten[[#This Row],[Anr.]]=CV$7,Tbl.Kosten[[#This Row],[Totaal kosten]],"")</f>
        <v/>
      </c>
      <c r="CW42" s="122" t="str">
        <f>IF(Tbl.Kosten[[#This Row],[Anr.]]=CW$7,Tbl.Kosten[[#This Row],[Totaal kosten]],"")</f>
        <v/>
      </c>
      <c r="CX42" s="122" t="str">
        <f>IF(Tbl.Kosten[[#This Row],[Anr.]]=CX$7,Tbl.Kosten[[#This Row],[Totaal kosten]],"")</f>
        <v/>
      </c>
      <c r="CY42" s="122" t="str">
        <f>IF(Tbl.Kosten[[#This Row],[Anr.]]=CY$7,Tbl.Kosten[[#This Row],[Totaal kosten]],"")</f>
        <v/>
      </c>
      <c r="CZ42" s="122" t="str">
        <f>IF(Tbl.Kosten[[#This Row],[Anr.]]=CZ$7,Tbl.Kosten[[#This Row],[Totaal kosten]],"")</f>
        <v/>
      </c>
      <c r="DA42" s="122" t="str">
        <f>IF(Tbl.Kosten[[#This Row],[Anr.]]=DA$7,Tbl.Kosten[[#This Row],[Totaal kosten]],"")</f>
        <v/>
      </c>
      <c r="DB42" s="122" t="str">
        <f>IF(Tbl.Kosten[[#This Row],[Anr.]]=DB$7,Tbl.Kosten[[#This Row],[Totaal kosten]],"")</f>
        <v/>
      </c>
      <c r="DC42" s="122" t="str">
        <f>IF(Tbl.Kosten[[#This Row],[Anr.]]=DC$7,Tbl.Kosten[[#This Row],[Totaal kosten]],"")</f>
        <v/>
      </c>
      <c r="DD42" s="122" t="str">
        <f>IF(Tbl.Kosten[[#This Row],[Anr.]]=DD$7,Tbl.Kosten[[#This Row],[Totaal kosten]],"")</f>
        <v/>
      </c>
      <c r="DE42" s="122" t="str">
        <f>IF(Tbl.Kosten[[#This Row],[Anr.]]=DE$7,Tbl.Kosten[[#This Row],[Totaal kosten]],"")</f>
        <v/>
      </c>
      <c r="DF42" s="122" t="str">
        <f>IF(Tbl.Kosten[[#This Row],[Anr.]]=DF$7,Tbl.Kosten[[#This Row],[Totaal kosten]],"")</f>
        <v/>
      </c>
      <c r="DG42" s="122" t="str">
        <f>IF(Tbl.Kosten[[#This Row],[Anr.]]=DG$7,Tbl.Kosten[[#This Row],[Totaal kosten]],"")</f>
        <v/>
      </c>
      <c r="DH42" s="122" t="str">
        <f>IF(Tbl.Kosten[[#This Row],[Anr.]]=DH$7,Tbl.Kosten[[#This Row],[Totaal kosten]],"")</f>
        <v/>
      </c>
      <c r="DI42" s="122" t="str">
        <f>IF(Tbl.Kosten[[#This Row],[Anr.]]=DI$7,Tbl.Kosten[[#This Row],[Totaal kosten]],"")</f>
        <v/>
      </c>
      <c r="DJ42" s="122" t="str">
        <f>IF(Tbl.Kosten[[#This Row],[Anr.]]=DJ$7,Tbl.Kosten[[#This Row],[Totaal kosten]],"")</f>
        <v/>
      </c>
      <c r="DK42" s="122" t="str">
        <f>IF(Tbl.Kosten[[#This Row],[Anr.]]=DK$7,Tbl.Kosten[[#This Row],[Totaal kosten]],"")</f>
        <v/>
      </c>
      <c r="DL42" s="122" t="str">
        <f>IF(Tbl.Kosten[[#This Row],[Anr.]]=DL$7,Tbl.Kosten[[#This Row],[Totaal kosten]],"")</f>
        <v/>
      </c>
      <c r="DM42" s="122" t="str">
        <f>IF(Tbl.Kosten[[#This Row],[Anr.]]=DM$7,Tbl.Kosten[[#This Row],[Totaal kosten]],"")</f>
        <v/>
      </c>
      <c r="DN42" s="122" t="str">
        <f>IF(Tbl.Kosten[[#This Row],[Anr.]]=DN$7,Tbl.Kosten[[#This Row],[Totaal kosten]],"")</f>
        <v/>
      </c>
      <c r="DO42" s="122" t="str">
        <f>IF(Tbl.Kosten[[#This Row],[Anr.]]=DO$7,Tbl.Kosten[[#This Row],[Totaal kosten]],"")</f>
        <v/>
      </c>
      <c r="DP42" s="122" t="str">
        <f>IF(Tbl.Kosten[[#This Row],[Anr.]]=DP$7,Tbl.Kosten[[#This Row],[Totaal kosten]],"")</f>
        <v/>
      </c>
      <c r="DQ42" s="122" t="str">
        <f>IF(Tbl.Kosten[[#This Row],[Anr.]]=DQ$7,Tbl.Kosten[[#This Row],[Totaal kosten]],"")</f>
        <v/>
      </c>
      <c r="DR42" s="122" t="str">
        <f>IF(Tbl.Kosten[[#This Row],[Anr.]]=DR$7,Tbl.Kosten[[#This Row],[Totaal kosten]],"")</f>
        <v/>
      </c>
      <c r="DS42" s="122" t="str">
        <f>IF(Tbl.Kosten[[#This Row],[Anr.]]=DS$7,Tbl.Kosten[[#This Row],[Totaal kosten]],"")</f>
        <v/>
      </c>
      <c r="DT42" s="122" t="str">
        <f>IF(Tbl.Kosten[[#This Row],[Anr.]]=DT$7,Tbl.Kosten[[#This Row],[Totaal kosten]],"")</f>
        <v/>
      </c>
      <c r="DU42" s="122" t="str">
        <f>IF(Tbl.Kosten[[#This Row],[Anr.]]=DU$7,Tbl.Kosten[[#This Row],[Totaal kosten]],"")</f>
        <v/>
      </c>
      <c r="DV42" s="122" t="str">
        <f>IF(Tbl.Kosten[[#This Row],[Anr.]]=DV$7,Tbl.Kosten[[#This Row],[Totaal kosten]],"")</f>
        <v/>
      </c>
      <c r="DW42" s="122" t="str">
        <f>IF(Tbl.Kosten[[#This Row],[Anr.]]=DW$7,Tbl.Kosten[[#This Row],[Totaal kosten]],"")</f>
        <v/>
      </c>
      <c r="DX42" s="122" t="str">
        <f>IF(Tbl.Kosten[[#This Row],[Anr.]]=DX$7,Tbl.Kosten[[#This Row],[Totaal kosten]],"")</f>
        <v/>
      </c>
      <c r="DY42" s="122" t="str">
        <f>IF(Tbl.Kosten[[#This Row],[Anr.]]=DY$7,Tbl.Kosten[[#This Row],[Totaal kosten]],"")</f>
        <v/>
      </c>
      <c r="DZ42" s="122" t="str">
        <f>IF(Tbl.Kosten[[#This Row],[Anr.]]=DZ$7,Tbl.Kosten[[#This Row],[Totaal kosten]],"")</f>
        <v/>
      </c>
      <c r="EA42" s="122" t="str">
        <f>IF(Tbl.Kosten[[#This Row],[Anr.]]=EA$7,Tbl.Kosten[[#This Row],[Totaal kosten]],"")</f>
        <v/>
      </c>
      <c r="EB42" s="122" t="str">
        <f>IF(Tbl.Kosten[[#This Row],[Anr.]]=EB$7,Tbl.Kosten[[#This Row],[Totaal kosten]],"")</f>
        <v/>
      </c>
      <c r="EC42" s="122" t="str">
        <f>IF(Tbl.Kosten[[#This Row],[Anr.]]=EC$7,Tbl.Kosten[[#This Row],[Totaal kosten]],"")</f>
        <v/>
      </c>
      <c r="ED42" s="122" t="str">
        <f>IF(Tbl.Kosten[[#This Row],[Anr.]]=ED$7,Tbl.Kosten[[#This Row],[Totaal kosten]],"")</f>
        <v/>
      </c>
      <c r="EE42" s="122" t="str">
        <f>IF(Tbl.Kosten[[#This Row],[Anr.]]=EE$7,Tbl.Kosten[[#This Row],[Totaal kosten]],"")</f>
        <v/>
      </c>
      <c r="EF42" s="122" t="str">
        <f>IF(Tbl.Kosten[[#This Row],[Anr.]]=EF$7,Tbl.Kosten[[#This Row],[Totaal kosten]],"")</f>
        <v/>
      </c>
      <c r="EG42" s="122" t="str">
        <f>IF(Tbl.Kosten[[#This Row],[Anr.]]=EG$7,Tbl.Kosten[[#This Row],[Totaal kosten]],"")</f>
        <v/>
      </c>
      <c r="EH42" s="122" t="str">
        <f>IF(Tbl.Kosten[[#This Row],[Anr.]]=EH$7,Tbl.Kosten[[#This Row],[Totaal kosten]],"")</f>
        <v/>
      </c>
      <c r="EI42" s="122" t="str">
        <f>IF(Tbl.Kosten[[#This Row],[Anr.]]=EI$7,Tbl.Kosten[[#This Row],[Totaal kosten]],"")</f>
        <v/>
      </c>
      <c r="EJ42" s="122" t="str">
        <f>IF(Tbl.Kosten[[#This Row],[Anr.]]=EJ$7,Tbl.Kosten[[#This Row],[Totaal kosten]],"")</f>
        <v/>
      </c>
      <c r="EK42" s="122" t="str">
        <f>IF(Tbl.Kosten[[#This Row],[Anr.]]=EK$7,Tbl.Kosten[[#This Row],[Totaal kosten]],"")</f>
        <v/>
      </c>
      <c r="EL42" s="122" t="str">
        <f>IF(Tbl.Kosten[[#This Row],[Anr.]]=EL$7,Tbl.Kosten[[#This Row],[Totaal kosten]],"")</f>
        <v/>
      </c>
      <c r="EM42" s="122" t="str">
        <f>IF(Tbl.Kosten[[#This Row],[Anr.]]=EM$7,Tbl.Kosten[[#This Row],[Totaal kosten]],"")</f>
        <v/>
      </c>
      <c r="EN42" s="122" t="str">
        <f>IF(Tbl.Kosten[[#This Row],[Anr.]]=EN$7,Tbl.Kosten[[#This Row],[Totaal kosten]],"")</f>
        <v/>
      </c>
      <c r="EO42" s="122" t="str">
        <f>IF(Tbl.Kosten[[#This Row],[Anr.]]=EO$7,Tbl.Kosten[[#This Row],[Totaal kosten]],"")</f>
        <v/>
      </c>
      <c r="EP42" s="122" t="str">
        <f>IF(Tbl.Kosten[[#This Row],[Anr.]]=EP$7,Tbl.Kosten[[#This Row],[Totaal kosten]],"")</f>
        <v/>
      </c>
      <c r="EQ42" s="122" t="str">
        <f>IF(Tbl.Kosten[[#This Row],[Anr.]]=EQ$7,Tbl.Kosten[[#This Row],[Totaal kosten]],"")</f>
        <v/>
      </c>
    </row>
    <row r="43" spans="2:147" x14ac:dyDescent="0.35">
      <c r="B43" s="99"/>
      <c r="C43" s="68"/>
      <c r="D43" s="119"/>
      <c r="E43" s="100"/>
      <c r="F43" s="13">
        <f>_xlfn.XLOOKUP(Tbl.Kosten[[#This Row],[Medewerker e/o 
functie]],Tbl.Uurtarief[Medewerker en/of functie],Tbl.Uurtarief[Uurtarief],"",,)</f>
        <v>0</v>
      </c>
      <c r="G43" s="118">
        <f>PRODUCT(Tbl.Kosten[[#This Row],[Uren]],Tbl.Kosten[[#This Row],[Uurtarief]])</f>
        <v>0</v>
      </c>
      <c r="H43" s="100"/>
      <c r="I43" s="98"/>
      <c r="J43" s="97">
        <f>Tbl.Kosten[[#This Row],[Aantal]]*Tbl.Kosten[[#This Row],[Tarief]]</f>
        <v>0</v>
      </c>
      <c r="K43" s="118">
        <f>Tbl.Kosten[[#This Row],[Subtotaal andere kosten]]+Tbl.Kosten[[#This Row],[Subtotaal arbeidskosten]]</f>
        <v>0</v>
      </c>
      <c r="L43" s="190">
        <f>IF(Tbl.Kosten[[#This Row],[Subtotaal andere kosten]]&lt;&gt;0,"Andere kosten",(_xlfn.XLOOKUP(Tbl.Kosten[[#This Row],[Medewerker e/o 
functie]],Tbl.Uurtarief[Medewerker en/of functie],Tbl.Uurtarief[Kostensoort],"",,)))</f>
        <v>0</v>
      </c>
      <c r="M43" s="190" t="str">
        <f>IF(AND(Tbl.Kosten[[#This Row],[Subtotaal arbeidskosten]]&lt;&gt;0,Tbl.Kosten[[#This Row],[Subtotaal andere kosten]]&lt;&gt;0),"Begroot Arbeidskosten en Overige kosten op verschillende regels!","")</f>
        <v/>
      </c>
      <c r="N43" s="3" t="str">
        <f>_xlfn.XLOOKUP(Tbl.Kosten[[#This Row],[Activiteitencode]],Tbl.Activiteiten[Activiteitcode],Tbl.Activiteiten[Werkpakketcode],"",,)</f>
        <v/>
      </c>
      <c r="O43" s="9" t="str">
        <f>_xlfn.XLOOKUP(Tbl.Kosten[[#This Row],[Werkpakketcode]],Tbl.Werkpakketten[Werkpakketcode],Tbl.Werkpakketten[WPnr.],"",,)</f>
        <v/>
      </c>
      <c r="P43" s="9" t="str">
        <f>IF(Tbl.Kosten[[#This Row],[WPnr.]]=P$7,Tbl.Kosten[[#This Row],[Totaal kosten]],"")</f>
        <v/>
      </c>
      <c r="Q43" s="9" t="str">
        <f>IF(Tbl.Kosten[[#This Row],[WPnr.]]=Q$7,Tbl.Kosten[[#This Row],[Totaal kosten]],"")</f>
        <v/>
      </c>
      <c r="R43" s="9" t="str">
        <f>IF(Tbl.Kosten[[#This Row],[WPnr.]]=R$7,Tbl.Kosten[[#This Row],[Totaal kosten]],"")</f>
        <v/>
      </c>
      <c r="S43" s="9" t="str">
        <f>IF(Tbl.Kosten[[#This Row],[WPnr.]]=S$7,Tbl.Kosten[[#This Row],[Totaal kosten]],"")</f>
        <v/>
      </c>
      <c r="T43" s="9" t="str">
        <f>IF(Tbl.Kosten[[#This Row],[WPnr.]]=T$7,Tbl.Kosten[[#This Row],[Totaal kosten]],"")</f>
        <v/>
      </c>
      <c r="U43" s="9" t="str">
        <f>IF(Tbl.Kosten[[#This Row],[WPnr.]]=U$7,Tbl.Kosten[[#This Row],[Totaal kosten]],"")</f>
        <v/>
      </c>
      <c r="V43" s="9" t="str">
        <f>IF(Tbl.Kosten[[#This Row],[WPnr.]]=V$7,Tbl.Kosten[[#This Row],[Totaal kosten]],"")</f>
        <v/>
      </c>
      <c r="W43" s="9" t="str">
        <f>IF(Tbl.Kosten[[#This Row],[WPnr.]]=W$7,Tbl.Kosten[[#This Row],[Totaal kosten]],"")</f>
        <v/>
      </c>
      <c r="X43" s="9" t="str">
        <f>IF(Tbl.Kosten[[#This Row],[WPnr.]]=X$7,Tbl.Kosten[[#This Row],[Totaal kosten]],"")</f>
        <v/>
      </c>
      <c r="Y43" s="9" t="str">
        <f>IF(Tbl.Kosten[[#This Row],[WPnr.]]=Y$7,Tbl.Kosten[[#This Row],[Totaal kosten]],"")</f>
        <v/>
      </c>
      <c r="Z43" s="15" t="str">
        <f>IFERROR(VLOOKUP(Tbl.Kosten[[#This Row],[Kostensoort]],Tbl.Kostensoorten[],2,FALSE),"")</f>
        <v/>
      </c>
      <c r="AA43" s="15" t="str">
        <f>IF(Tbl.Kosten[[#This Row],[KSnr.]]=AA$7,Tbl.Kosten[[#This Row],[Totaal kosten]],"")</f>
        <v/>
      </c>
      <c r="AB43" s="15" t="str">
        <f>IF(Tbl.Kosten[[#This Row],[KSnr.]]=AB$7,Tbl.Kosten[[#This Row],[Totaal kosten]],"")</f>
        <v/>
      </c>
      <c r="AC43" s="15" t="str">
        <f>IF(Tbl.Kosten[[#This Row],[KSnr.]]=AC$7,Tbl.Kosten[[#This Row],[Totaal kosten]],"")</f>
        <v/>
      </c>
      <c r="AD43" s="15" t="str">
        <f>IF(Tbl.Kosten[[#This Row],[KSnr.]]=AD$7,Tbl.Kosten[[#This Row],[Totaal kosten]],"")</f>
        <v/>
      </c>
      <c r="AE43" s="15" t="str">
        <f>IF(Tbl.Kosten[[#This Row],[KSnr.]]=AE$7,Tbl.Kosten[[#This Row],[Totaal kosten]],"")</f>
        <v/>
      </c>
      <c r="AF43" s="15" t="str">
        <f>IF(Tbl.Kosten[[#This Row],[KSnr.]]=AF$7,Tbl.Kosten[[#This Row],[Totaal kosten]],"")</f>
        <v/>
      </c>
      <c r="AG43" s="15" t="str">
        <f>IF(Tbl.Kosten[[#This Row],[KSnr.]]=AG$7,Tbl.Kosten[[#This Row],[Totaal kosten]],"")</f>
        <v/>
      </c>
      <c r="AH43" s="15" t="str">
        <f>IF(Tbl.Kosten[[#This Row],[KSnr.]]=AH$7,Tbl.Kosten[[#This Row],[Totaal kosten]],"")</f>
        <v/>
      </c>
      <c r="AI43" s="15" t="str">
        <f>IF(Tbl.Kosten[[#This Row],[KSnr.]]=AI$7,Tbl.Kosten[[#This Row],[Totaal kosten]],"")</f>
        <v/>
      </c>
      <c r="AJ43" s="15" t="str">
        <f>IF(Tbl.Kosten[[#This Row],[KSnr.]]=AJ$7,Tbl.Kosten[[#This Row],[Totaal kosten]],"")</f>
        <v/>
      </c>
      <c r="AK43" s="15" t="str">
        <f>IF(Tbl.Kosten[[#This Row],[KSnr.]]=AK$7,Tbl.Kosten[[#This Row],[Totaal kosten]],"")</f>
        <v/>
      </c>
      <c r="AL43" s="15" t="str">
        <f>IF(Tbl.Kosten[[#This Row],[KSnr.]]=AL$7,Tbl.Kosten[[#This Row],[Totaal kosten]],"")</f>
        <v/>
      </c>
      <c r="AM43" s="15" t="str">
        <f>IF(Tbl.Kosten[[#This Row],[KSnr.]]=AM$7,Tbl.Kosten[[#This Row],[Totaal kosten]],"")</f>
        <v/>
      </c>
      <c r="AN43" s="15" t="str">
        <f>IF(Tbl.Kosten[[#This Row],[KSnr.]]=AN$7,Tbl.Kosten[[#This Row],[Totaal kosten]],"")</f>
        <v/>
      </c>
      <c r="AO43" s="15" t="str">
        <f>IF(Tbl.Kosten[[#This Row],[KSnr.]]=AO$7,Tbl.Kosten[[#This Row],[Totaal kosten]],"")</f>
        <v/>
      </c>
      <c r="AP43" s="15" t="str">
        <f>IF(Tbl.Kosten[[#This Row],[KSnr.]]=AP$7,Tbl.Kosten[[#This Row],[Totaal kosten]],"")</f>
        <v/>
      </c>
      <c r="AQ43" s="15" t="str">
        <f>IF(Tbl.Kosten[[#This Row],[KSnr.]]=AQ$7,Tbl.Kosten[[#This Row],[Totaal kosten]],"")</f>
        <v/>
      </c>
      <c r="AR43" s="15" t="str">
        <f>IF(Tbl.Kosten[[#This Row],[KSnr.]]=AR$7,Tbl.Kosten[[#This Row],[Totaal kosten]],"")</f>
        <v/>
      </c>
      <c r="AS43" s="15" t="str">
        <f>IF(Tbl.Kosten[[#This Row],[KSnr.]]=AS$7,Tbl.Kosten[[#This Row],[Totaal kosten]],"")</f>
        <v/>
      </c>
      <c r="AT43" s="15" t="str">
        <f>IF(Tbl.Kosten[[#This Row],[KSnr.]]=AT$7,Tbl.Kosten[[#This Row],[Totaal kosten]],"")</f>
        <v/>
      </c>
      <c r="AU43" s="122" t="str">
        <f>_xlfn.XLOOKUP(Tbl.Kosten[[#This Row],[Activiteitencode]],Tbl.Activiteiten[Activiteitcode],Tbl.Activiteiten[Anr.],"",,)</f>
        <v/>
      </c>
      <c r="AV43" s="122" t="str">
        <f>IF(Tbl.Kosten[[#This Row],[Anr.]]=AV$7,Tbl.Kosten[[#This Row],[Totaal kosten]],"")</f>
        <v/>
      </c>
      <c r="AW43" s="122" t="str">
        <f>IF(Tbl.Kosten[[#This Row],[Anr.]]=AW$7,Tbl.Kosten[[#This Row],[Totaal kosten]],"")</f>
        <v/>
      </c>
      <c r="AX43" s="122" t="str">
        <f>IF(Tbl.Kosten[[#This Row],[Anr.]]=AX$7,Tbl.Kosten[[#This Row],[Totaal kosten]],"")</f>
        <v/>
      </c>
      <c r="AY43" s="122" t="str">
        <f>IF(Tbl.Kosten[[#This Row],[Anr.]]=AY$7,Tbl.Kosten[[#This Row],[Totaal kosten]],"")</f>
        <v/>
      </c>
      <c r="AZ43" s="122" t="str">
        <f>IF(Tbl.Kosten[[#This Row],[Anr.]]=AZ$7,Tbl.Kosten[[#This Row],[Totaal kosten]],"")</f>
        <v/>
      </c>
      <c r="BA43" s="122" t="str">
        <f>IF(Tbl.Kosten[[#This Row],[Anr.]]=BA$7,Tbl.Kosten[[#This Row],[Totaal kosten]],"")</f>
        <v/>
      </c>
      <c r="BB43" s="122" t="str">
        <f>IF(Tbl.Kosten[[#This Row],[Anr.]]=BB$7,Tbl.Kosten[[#This Row],[Totaal kosten]],"")</f>
        <v/>
      </c>
      <c r="BC43" s="122" t="str">
        <f>IF(Tbl.Kosten[[#This Row],[Anr.]]=BC$7,Tbl.Kosten[[#This Row],[Totaal kosten]],"")</f>
        <v/>
      </c>
      <c r="BD43" s="122" t="str">
        <f>IF(Tbl.Kosten[[#This Row],[Anr.]]=BD$7,Tbl.Kosten[[#This Row],[Totaal kosten]],"")</f>
        <v/>
      </c>
      <c r="BE43" s="122" t="str">
        <f>IF(Tbl.Kosten[[#This Row],[Anr.]]=BE$7,Tbl.Kosten[[#This Row],[Totaal kosten]],"")</f>
        <v/>
      </c>
      <c r="BF43" s="122" t="str">
        <f>IF(Tbl.Kosten[[#This Row],[Anr.]]=BF$7,Tbl.Kosten[[#This Row],[Totaal kosten]],"")</f>
        <v/>
      </c>
      <c r="BG43" s="122" t="str">
        <f>IF(Tbl.Kosten[[#This Row],[Anr.]]=BG$7,Tbl.Kosten[[#This Row],[Totaal kosten]],"")</f>
        <v/>
      </c>
      <c r="BH43" s="122" t="str">
        <f>IF(Tbl.Kosten[[#This Row],[Anr.]]=BH$7,Tbl.Kosten[[#This Row],[Totaal kosten]],"")</f>
        <v/>
      </c>
      <c r="BI43" s="122" t="str">
        <f>IF(Tbl.Kosten[[#This Row],[Anr.]]=BI$7,Tbl.Kosten[[#This Row],[Totaal kosten]],"")</f>
        <v/>
      </c>
      <c r="BJ43" s="122" t="str">
        <f>IF(Tbl.Kosten[[#This Row],[Anr.]]=BJ$7,Tbl.Kosten[[#This Row],[Totaal kosten]],"")</f>
        <v/>
      </c>
      <c r="BK43" s="122" t="str">
        <f>IF(Tbl.Kosten[[#This Row],[Anr.]]=BK$7,Tbl.Kosten[[#This Row],[Totaal kosten]],"")</f>
        <v/>
      </c>
      <c r="BL43" s="122" t="str">
        <f>IF(Tbl.Kosten[[#This Row],[Anr.]]=BL$7,Tbl.Kosten[[#This Row],[Totaal kosten]],"")</f>
        <v/>
      </c>
      <c r="BM43" s="122" t="str">
        <f>IF(Tbl.Kosten[[#This Row],[Anr.]]=BM$7,Tbl.Kosten[[#This Row],[Totaal kosten]],"")</f>
        <v/>
      </c>
      <c r="BN43" s="122" t="str">
        <f>IF(Tbl.Kosten[[#This Row],[Anr.]]=BN$7,Tbl.Kosten[[#This Row],[Totaal kosten]],"")</f>
        <v/>
      </c>
      <c r="BO43" s="122" t="str">
        <f>IF(Tbl.Kosten[[#This Row],[Anr.]]=BO$7,Tbl.Kosten[[#This Row],[Totaal kosten]],"")</f>
        <v/>
      </c>
      <c r="BP43" s="122" t="str">
        <f>IF(Tbl.Kosten[[#This Row],[Anr.]]=BP$7,Tbl.Kosten[[#This Row],[Totaal kosten]],"")</f>
        <v/>
      </c>
      <c r="BQ43" s="122" t="str">
        <f>IF(Tbl.Kosten[[#This Row],[Anr.]]=BQ$7,Tbl.Kosten[[#This Row],[Totaal kosten]],"")</f>
        <v/>
      </c>
      <c r="BR43" s="122" t="str">
        <f>IF(Tbl.Kosten[[#This Row],[Anr.]]=BR$7,Tbl.Kosten[[#This Row],[Totaal kosten]],"")</f>
        <v/>
      </c>
      <c r="BS43" s="122" t="str">
        <f>IF(Tbl.Kosten[[#This Row],[Anr.]]=BS$7,Tbl.Kosten[[#This Row],[Totaal kosten]],"")</f>
        <v/>
      </c>
      <c r="BT43" s="122" t="str">
        <f>IF(Tbl.Kosten[[#This Row],[Anr.]]=BT$7,Tbl.Kosten[[#This Row],[Totaal kosten]],"")</f>
        <v/>
      </c>
      <c r="BU43" s="122" t="str">
        <f>IF(Tbl.Kosten[[#This Row],[Anr.]]=BU$7,Tbl.Kosten[[#This Row],[Totaal kosten]],"")</f>
        <v/>
      </c>
      <c r="BV43" s="122" t="str">
        <f>IF(Tbl.Kosten[[#This Row],[Anr.]]=BV$7,Tbl.Kosten[[#This Row],[Totaal kosten]],"")</f>
        <v/>
      </c>
      <c r="BW43" s="122" t="str">
        <f>IF(Tbl.Kosten[[#This Row],[Anr.]]=BW$7,Tbl.Kosten[[#This Row],[Totaal kosten]],"")</f>
        <v/>
      </c>
      <c r="BX43" s="122" t="str">
        <f>IF(Tbl.Kosten[[#This Row],[Anr.]]=BX$7,Tbl.Kosten[[#This Row],[Totaal kosten]],"")</f>
        <v/>
      </c>
      <c r="BY43" s="122" t="str">
        <f>IF(Tbl.Kosten[[#This Row],[Anr.]]=BY$7,Tbl.Kosten[[#This Row],[Totaal kosten]],"")</f>
        <v/>
      </c>
      <c r="BZ43" s="122" t="str">
        <f>IF(Tbl.Kosten[[#This Row],[Anr.]]=BZ$7,Tbl.Kosten[[#This Row],[Totaal kosten]],"")</f>
        <v/>
      </c>
      <c r="CA43" s="122" t="str">
        <f>IF(Tbl.Kosten[[#This Row],[Anr.]]=CA$7,Tbl.Kosten[[#This Row],[Totaal kosten]],"")</f>
        <v/>
      </c>
      <c r="CB43" s="122" t="str">
        <f>IF(Tbl.Kosten[[#This Row],[Anr.]]=CB$7,Tbl.Kosten[[#This Row],[Totaal kosten]],"")</f>
        <v/>
      </c>
      <c r="CC43" s="122" t="str">
        <f>IF(Tbl.Kosten[[#This Row],[Anr.]]=CC$7,Tbl.Kosten[[#This Row],[Totaal kosten]],"")</f>
        <v/>
      </c>
      <c r="CD43" s="122" t="str">
        <f>IF(Tbl.Kosten[[#This Row],[Anr.]]=CD$7,Tbl.Kosten[[#This Row],[Totaal kosten]],"")</f>
        <v/>
      </c>
      <c r="CE43" s="122" t="str">
        <f>IF(Tbl.Kosten[[#This Row],[Anr.]]=CE$7,Tbl.Kosten[[#This Row],[Totaal kosten]],"")</f>
        <v/>
      </c>
      <c r="CF43" s="122" t="str">
        <f>IF(Tbl.Kosten[[#This Row],[Anr.]]=CF$7,Tbl.Kosten[[#This Row],[Totaal kosten]],"")</f>
        <v/>
      </c>
      <c r="CG43" s="122" t="str">
        <f>IF(Tbl.Kosten[[#This Row],[Anr.]]=CG$7,Tbl.Kosten[[#This Row],[Totaal kosten]],"")</f>
        <v/>
      </c>
      <c r="CH43" s="122" t="str">
        <f>IF(Tbl.Kosten[[#This Row],[Anr.]]=CH$7,Tbl.Kosten[[#This Row],[Totaal kosten]],"")</f>
        <v/>
      </c>
      <c r="CI43" s="122" t="str">
        <f>IF(Tbl.Kosten[[#This Row],[Anr.]]=CI$7,Tbl.Kosten[[#This Row],[Totaal kosten]],"")</f>
        <v/>
      </c>
      <c r="CJ43" s="122" t="str">
        <f>IF(Tbl.Kosten[[#This Row],[Anr.]]=CJ$7,Tbl.Kosten[[#This Row],[Totaal kosten]],"")</f>
        <v/>
      </c>
      <c r="CK43" s="122" t="str">
        <f>IF(Tbl.Kosten[[#This Row],[Anr.]]=CK$7,Tbl.Kosten[[#This Row],[Totaal kosten]],"")</f>
        <v/>
      </c>
      <c r="CL43" s="122" t="str">
        <f>IF(Tbl.Kosten[[#This Row],[Anr.]]=CL$7,Tbl.Kosten[[#This Row],[Totaal kosten]],"")</f>
        <v/>
      </c>
      <c r="CM43" s="122" t="str">
        <f>IF(Tbl.Kosten[[#This Row],[Anr.]]=CM$7,Tbl.Kosten[[#This Row],[Totaal kosten]],"")</f>
        <v/>
      </c>
      <c r="CN43" s="122" t="str">
        <f>IF(Tbl.Kosten[[#This Row],[Anr.]]=CN$7,Tbl.Kosten[[#This Row],[Totaal kosten]],"")</f>
        <v/>
      </c>
      <c r="CO43" s="122" t="str">
        <f>IF(Tbl.Kosten[[#This Row],[Anr.]]=CO$7,Tbl.Kosten[[#This Row],[Totaal kosten]],"")</f>
        <v/>
      </c>
      <c r="CP43" s="122" t="str">
        <f>IF(Tbl.Kosten[[#This Row],[Anr.]]=CP$7,Tbl.Kosten[[#This Row],[Totaal kosten]],"")</f>
        <v/>
      </c>
      <c r="CQ43" s="122" t="str">
        <f>IF(Tbl.Kosten[[#This Row],[Anr.]]=CQ$7,Tbl.Kosten[[#This Row],[Totaal kosten]],"")</f>
        <v/>
      </c>
      <c r="CR43" s="122" t="str">
        <f>IF(Tbl.Kosten[[#This Row],[Anr.]]=CR$7,Tbl.Kosten[[#This Row],[Totaal kosten]],"")</f>
        <v/>
      </c>
      <c r="CS43" s="122" t="str">
        <f>IF(Tbl.Kosten[[#This Row],[Anr.]]=CS$7,Tbl.Kosten[[#This Row],[Totaal kosten]],"")</f>
        <v/>
      </c>
      <c r="CT43" s="122" t="str">
        <f>IF(Tbl.Kosten[[#This Row],[Anr.]]=CT$7,Tbl.Kosten[[#This Row],[Totaal kosten]],"")</f>
        <v/>
      </c>
      <c r="CU43" s="122" t="str">
        <f>IF(Tbl.Kosten[[#This Row],[Anr.]]=CU$7,Tbl.Kosten[[#This Row],[Totaal kosten]],"")</f>
        <v/>
      </c>
      <c r="CV43" s="122" t="str">
        <f>IF(Tbl.Kosten[[#This Row],[Anr.]]=CV$7,Tbl.Kosten[[#This Row],[Totaal kosten]],"")</f>
        <v/>
      </c>
      <c r="CW43" s="122" t="str">
        <f>IF(Tbl.Kosten[[#This Row],[Anr.]]=CW$7,Tbl.Kosten[[#This Row],[Totaal kosten]],"")</f>
        <v/>
      </c>
      <c r="CX43" s="122" t="str">
        <f>IF(Tbl.Kosten[[#This Row],[Anr.]]=CX$7,Tbl.Kosten[[#This Row],[Totaal kosten]],"")</f>
        <v/>
      </c>
      <c r="CY43" s="122" t="str">
        <f>IF(Tbl.Kosten[[#This Row],[Anr.]]=CY$7,Tbl.Kosten[[#This Row],[Totaal kosten]],"")</f>
        <v/>
      </c>
      <c r="CZ43" s="122" t="str">
        <f>IF(Tbl.Kosten[[#This Row],[Anr.]]=CZ$7,Tbl.Kosten[[#This Row],[Totaal kosten]],"")</f>
        <v/>
      </c>
      <c r="DA43" s="122" t="str">
        <f>IF(Tbl.Kosten[[#This Row],[Anr.]]=DA$7,Tbl.Kosten[[#This Row],[Totaal kosten]],"")</f>
        <v/>
      </c>
      <c r="DB43" s="122" t="str">
        <f>IF(Tbl.Kosten[[#This Row],[Anr.]]=DB$7,Tbl.Kosten[[#This Row],[Totaal kosten]],"")</f>
        <v/>
      </c>
      <c r="DC43" s="122" t="str">
        <f>IF(Tbl.Kosten[[#This Row],[Anr.]]=DC$7,Tbl.Kosten[[#This Row],[Totaal kosten]],"")</f>
        <v/>
      </c>
      <c r="DD43" s="122" t="str">
        <f>IF(Tbl.Kosten[[#This Row],[Anr.]]=DD$7,Tbl.Kosten[[#This Row],[Totaal kosten]],"")</f>
        <v/>
      </c>
      <c r="DE43" s="122" t="str">
        <f>IF(Tbl.Kosten[[#This Row],[Anr.]]=DE$7,Tbl.Kosten[[#This Row],[Totaal kosten]],"")</f>
        <v/>
      </c>
      <c r="DF43" s="122" t="str">
        <f>IF(Tbl.Kosten[[#This Row],[Anr.]]=DF$7,Tbl.Kosten[[#This Row],[Totaal kosten]],"")</f>
        <v/>
      </c>
      <c r="DG43" s="122" t="str">
        <f>IF(Tbl.Kosten[[#This Row],[Anr.]]=DG$7,Tbl.Kosten[[#This Row],[Totaal kosten]],"")</f>
        <v/>
      </c>
      <c r="DH43" s="122" t="str">
        <f>IF(Tbl.Kosten[[#This Row],[Anr.]]=DH$7,Tbl.Kosten[[#This Row],[Totaal kosten]],"")</f>
        <v/>
      </c>
      <c r="DI43" s="122" t="str">
        <f>IF(Tbl.Kosten[[#This Row],[Anr.]]=DI$7,Tbl.Kosten[[#This Row],[Totaal kosten]],"")</f>
        <v/>
      </c>
      <c r="DJ43" s="122" t="str">
        <f>IF(Tbl.Kosten[[#This Row],[Anr.]]=DJ$7,Tbl.Kosten[[#This Row],[Totaal kosten]],"")</f>
        <v/>
      </c>
      <c r="DK43" s="122" t="str">
        <f>IF(Tbl.Kosten[[#This Row],[Anr.]]=DK$7,Tbl.Kosten[[#This Row],[Totaal kosten]],"")</f>
        <v/>
      </c>
      <c r="DL43" s="122" t="str">
        <f>IF(Tbl.Kosten[[#This Row],[Anr.]]=DL$7,Tbl.Kosten[[#This Row],[Totaal kosten]],"")</f>
        <v/>
      </c>
      <c r="DM43" s="122" t="str">
        <f>IF(Tbl.Kosten[[#This Row],[Anr.]]=DM$7,Tbl.Kosten[[#This Row],[Totaal kosten]],"")</f>
        <v/>
      </c>
      <c r="DN43" s="122" t="str">
        <f>IF(Tbl.Kosten[[#This Row],[Anr.]]=DN$7,Tbl.Kosten[[#This Row],[Totaal kosten]],"")</f>
        <v/>
      </c>
      <c r="DO43" s="122" t="str">
        <f>IF(Tbl.Kosten[[#This Row],[Anr.]]=DO$7,Tbl.Kosten[[#This Row],[Totaal kosten]],"")</f>
        <v/>
      </c>
      <c r="DP43" s="122" t="str">
        <f>IF(Tbl.Kosten[[#This Row],[Anr.]]=DP$7,Tbl.Kosten[[#This Row],[Totaal kosten]],"")</f>
        <v/>
      </c>
      <c r="DQ43" s="122" t="str">
        <f>IF(Tbl.Kosten[[#This Row],[Anr.]]=DQ$7,Tbl.Kosten[[#This Row],[Totaal kosten]],"")</f>
        <v/>
      </c>
      <c r="DR43" s="122" t="str">
        <f>IF(Tbl.Kosten[[#This Row],[Anr.]]=DR$7,Tbl.Kosten[[#This Row],[Totaal kosten]],"")</f>
        <v/>
      </c>
      <c r="DS43" s="122" t="str">
        <f>IF(Tbl.Kosten[[#This Row],[Anr.]]=DS$7,Tbl.Kosten[[#This Row],[Totaal kosten]],"")</f>
        <v/>
      </c>
      <c r="DT43" s="122" t="str">
        <f>IF(Tbl.Kosten[[#This Row],[Anr.]]=DT$7,Tbl.Kosten[[#This Row],[Totaal kosten]],"")</f>
        <v/>
      </c>
      <c r="DU43" s="122" t="str">
        <f>IF(Tbl.Kosten[[#This Row],[Anr.]]=DU$7,Tbl.Kosten[[#This Row],[Totaal kosten]],"")</f>
        <v/>
      </c>
      <c r="DV43" s="122" t="str">
        <f>IF(Tbl.Kosten[[#This Row],[Anr.]]=DV$7,Tbl.Kosten[[#This Row],[Totaal kosten]],"")</f>
        <v/>
      </c>
      <c r="DW43" s="122" t="str">
        <f>IF(Tbl.Kosten[[#This Row],[Anr.]]=DW$7,Tbl.Kosten[[#This Row],[Totaal kosten]],"")</f>
        <v/>
      </c>
      <c r="DX43" s="122" t="str">
        <f>IF(Tbl.Kosten[[#This Row],[Anr.]]=DX$7,Tbl.Kosten[[#This Row],[Totaal kosten]],"")</f>
        <v/>
      </c>
      <c r="DY43" s="122" t="str">
        <f>IF(Tbl.Kosten[[#This Row],[Anr.]]=DY$7,Tbl.Kosten[[#This Row],[Totaal kosten]],"")</f>
        <v/>
      </c>
      <c r="DZ43" s="122" t="str">
        <f>IF(Tbl.Kosten[[#This Row],[Anr.]]=DZ$7,Tbl.Kosten[[#This Row],[Totaal kosten]],"")</f>
        <v/>
      </c>
      <c r="EA43" s="122" t="str">
        <f>IF(Tbl.Kosten[[#This Row],[Anr.]]=EA$7,Tbl.Kosten[[#This Row],[Totaal kosten]],"")</f>
        <v/>
      </c>
      <c r="EB43" s="122" t="str">
        <f>IF(Tbl.Kosten[[#This Row],[Anr.]]=EB$7,Tbl.Kosten[[#This Row],[Totaal kosten]],"")</f>
        <v/>
      </c>
      <c r="EC43" s="122" t="str">
        <f>IF(Tbl.Kosten[[#This Row],[Anr.]]=EC$7,Tbl.Kosten[[#This Row],[Totaal kosten]],"")</f>
        <v/>
      </c>
      <c r="ED43" s="122" t="str">
        <f>IF(Tbl.Kosten[[#This Row],[Anr.]]=ED$7,Tbl.Kosten[[#This Row],[Totaal kosten]],"")</f>
        <v/>
      </c>
      <c r="EE43" s="122" t="str">
        <f>IF(Tbl.Kosten[[#This Row],[Anr.]]=EE$7,Tbl.Kosten[[#This Row],[Totaal kosten]],"")</f>
        <v/>
      </c>
      <c r="EF43" s="122" t="str">
        <f>IF(Tbl.Kosten[[#This Row],[Anr.]]=EF$7,Tbl.Kosten[[#This Row],[Totaal kosten]],"")</f>
        <v/>
      </c>
      <c r="EG43" s="122" t="str">
        <f>IF(Tbl.Kosten[[#This Row],[Anr.]]=EG$7,Tbl.Kosten[[#This Row],[Totaal kosten]],"")</f>
        <v/>
      </c>
      <c r="EH43" s="122" t="str">
        <f>IF(Tbl.Kosten[[#This Row],[Anr.]]=EH$7,Tbl.Kosten[[#This Row],[Totaal kosten]],"")</f>
        <v/>
      </c>
      <c r="EI43" s="122" t="str">
        <f>IF(Tbl.Kosten[[#This Row],[Anr.]]=EI$7,Tbl.Kosten[[#This Row],[Totaal kosten]],"")</f>
        <v/>
      </c>
      <c r="EJ43" s="122" t="str">
        <f>IF(Tbl.Kosten[[#This Row],[Anr.]]=EJ$7,Tbl.Kosten[[#This Row],[Totaal kosten]],"")</f>
        <v/>
      </c>
      <c r="EK43" s="122" t="str">
        <f>IF(Tbl.Kosten[[#This Row],[Anr.]]=EK$7,Tbl.Kosten[[#This Row],[Totaal kosten]],"")</f>
        <v/>
      </c>
      <c r="EL43" s="122" t="str">
        <f>IF(Tbl.Kosten[[#This Row],[Anr.]]=EL$7,Tbl.Kosten[[#This Row],[Totaal kosten]],"")</f>
        <v/>
      </c>
      <c r="EM43" s="122" t="str">
        <f>IF(Tbl.Kosten[[#This Row],[Anr.]]=EM$7,Tbl.Kosten[[#This Row],[Totaal kosten]],"")</f>
        <v/>
      </c>
      <c r="EN43" s="122" t="str">
        <f>IF(Tbl.Kosten[[#This Row],[Anr.]]=EN$7,Tbl.Kosten[[#This Row],[Totaal kosten]],"")</f>
        <v/>
      </c>
      <c r="EO43" s="122" t="str">
        <f>IF(Tbl.Kosten[[#This Row],[Anr.]]=EO$7,Tbl.Kosten[[#This Row],[Totaal kosten]],"")</f>
        <v/>
      </c>
      <c r="EP43" s="122" t="str">
        <f>IF(Tbl.Kosten[[#This Row],[Anr.]]=EP$7,Tbl.Kosten[[#This Row],[Totaal kosten]],"")</f>
        <v/>
      </c>
      <c r="EQ43" s="122" t="str">
        <f>IF(Tbl.Kosten[[#This Row],[Anr.]]=EQ$7,Tbl.Kosten[[#This Row],[Totaal kosten]],"")</f>
        <v/>
      </c>
    </row>
    <row r="44" spans="2:147" x14ac:dyDescent="0.35">
      <c r="B44" s="99"/>
      <c r="C44" s="68"/>
      <c r="D44" s="119"/>
      <c r="E44" s="100"/>
      <c r="F44" s="13">
        <f>_xlfn.XLOOKUP(Tbl.Kosten[[#This Row],[Medewerker e/o 
functie]],Tbl.Uurtarief[Medewerker en/of functie],Tbl.Uurtarief[Uurtarief],"",,)</f>
        <v>0</v>
      </c>
      <c r="G44" s="118">
        <f>PRODUCT(Tbl.Kosten[[#This Row],[Uren]],Tbl.Kosten[[#This Row],[Uurtarief]])</f>
        <v>0</v>
      </c>
      <c r="H44" s="100"/>
      <c r="I44" s="98"/>
      <c r="J44" s="97">
        <f>Tbl.Kosten[[#This Row],[Aantal]]*Tbl.Kosten[[#This Row],[Tarief]]</f>
        <v>0</v>
      </c>
      <c r="K44" s="118">
        <f>Tbl.Kosten[[#This Row],[Subtotaal andere kosten]]+Tbl.Kosten[[#This Row],[Subtotaal arbeidskosten]]</f>
        <v>0</v>
      </c>
      <c r="L44" s="190">
        <f>IF(Tbl.Kosten[[#This Row],[Subtotaal andere kosten]]&lt;&gt;0,"Andere kosten",(_xlfn.XLOOKUP(Tbl.Kosten[[#This Row],[Medewerker e/o 
functie]],Tbl.Uurtarief[Medewerker en/of functie],Tbl.Uurtarief[Kostensoort],"",,)))</f>
        <v>0</v>
      </c>
      <c r="M44" s="190" t="str">
        <f>IF(AND(Tbl.Kosten[[#This Row],[Subtotaal arbeidskosten]]&lt;&gt;0,Tbl.Kosten[[#This Row],[Subtotaal andere kosten]]&lt;&gt;0),"Begroot Arbeidskosten en Overige kosten op verschillende regels!","")</f>
        <v/>
      </c>
      <c r="N44" s="3" t="str">
        <f>_xlfn.XLOOKUP(Tbl.Kosten[[#This Row],[Activiteitencode]],Tbl.Activiteiten[Activiteitcode],Tbl.Activiteiten[Werkpakketcode],"",,)</f>
        <v/>
      </c>
      <c r="O44" s="9" t="str">
        <f>_xlfn.XLOOKUP(Tbl.Kosten[[#This Row],[Werkpakketcode]],Tbl.Werkpakketten[Werkpakketcode],Tbl.Werkpakketten[WPnr.],"",,)</f>
        <v/>
      </c>
      <c r="P44" s="9" t="str">
        <f>IF(Tbl.Kosten[[#This Row],[WPnr.]]=P$7,Tbl.Kosten[[#This Row],[Totaal kosten]],"")</f>
        <v/>
      </c>
      <c r="Q44" s="9" t="str">
        <f>IF(Tbl.Kosten[[#This Row],[WPnr.]]=Q$7,Tbl.Kosten[[#This Row],[Totaal kosten]],"")</f>
        <v/>
      </c>
      <c r="R44" s="9" t="str">
        <f>IF(Tbl.Kosten[[#This Row],[WPnr.]]=R$7,Tbl.Kosten[[#This Row],[Totaal kosten]],"")</f>
        <v/>
      </c>
      <c r="S44" s="9" t="str">
        <f>IF(Tbl.Kosten[[#This Row],[WPnr.]]=S$7,Tbl.Kosten[[#This Row],[Totaal kosten]],"")</f>
        <v/>
      </c>
      <c r="T44" s="9" t="str">
        <f>IF(Tbl.Kosten[[#This Row],[WPnr.]]=T$7,Tbl.Kosten[[#This Row],[Totaal kosten]],"")</f>
        <v/>
      </c>
      <c r="U44" s="9" t="str">
        <f>IF(Tbl.Kosten[[#This Row],[WPnr.]]=U$7,Tbl.Kosten[[#This Row],[Totaal kosten]],"")</f>
        <v/>
      </c>
      <c r="V44" s="9" t="str">
        <f>IF(Tbl.Kosten[[#This Row],[WPnr.]]=V$7,Tbl.Kosten[[#This Row],[Totaal kosten]],"")</f>
        <v/>
      </c>
      <c r="W44" s="9" t="str">
        <f>IF(Tbl.Kosten[[#This Row],[WPnr.]]=W$7,Tbl.Kosten[[#This Row],[Totaal kosten]],"")</f>
        <v/>
      </c>
      <c r="X44" s="9" t="str">
        <f>IF(Tbl.Kosten[[#This Row],[WPnr.]]=X$7,Tbl.Kosten[[#This Row],[Totaal kosten]],"")</f>
        <v/>
      </c>
      <c r="Y44" s="9" t="str">
        <f>IF(Tbl.Kosten[[#This Row],[WPnr.]]=Y$7,Tbl.Kosten[[#This Row],[Totaal kosten]],"")</f>
        <v/>
      </c>
      <c r="Z44" s="15" t="str">
        <f>IFERROR(VLOOKUP(Tbl.Kosten[[#This Row],[Kostensoort]],Tbl.Kostensoorten[],2,FALSE),"")</f>
        <v/>
      </c>
      <c r="AA44" s="15" t="str">
        <f>IF(Tbl.Kosten[[#This Row],[KSnr.]]=AA$7,Tbl.Kosten[[#This Row],[Totaal kosten]],"")</f>
        <v/>
      </c>
      <c r="AB44" s="15" t="str">
        <f>IF(Tbl.Kosten[[#This Row],[KSnr.]]=AB$7,Tbl.Kosten[[#This Row],[Totaal kosten]],"")</f>
        <v/>
      </c>
      <c r="AC44" s="15" t="str">
        <f>IF(Tbl.Kosten[[#This Row],[KSnr.]]=AC$7,Tbl.Kosten[[#This Row],[Totaal kosten]],"")</f>
        <v/>
      </c>
      <c r="AD44" s="15" t="str">
        <f>IF(Tbl.Kosten[[#This Row],[KSnr.]]=AD$7,Tbl.Kosten[[#This Row],[Totaal kosten]],"")</f>
        <v/>
      </c>
      <c r="AE44" s="15" t="str">
        <f>IF(Tbl.Kosten[[#This Row],[KSnr.]]=AE$7,Tbl.Kosten[[#This Row],[Totaal kosten]],"")</f>
        <v/>
      </c>
      <c r="AF44" s="15" t="str">
        <f>IF(Tbl.Kosten[[#This Row],[KSnr.]]=AF$7,Tbl.Kosten[[#This Row],[Totaal kosten]],"")</f>
        <v/>
      </c>
      <c r="AG44" s="15" t="str">
        <f>IF(Tbl.Kosten[[#This Row],[KSnr.]]=AG$7,Tbl.Kosten[[#This Row],[Totaal kosten]],"")</f>
        <v/>
      </c>
      <c r="AH44" s="15" t="str">
        <f>IF(Tbl.Kosten[[#This Row],[KSnr.]]=AH$7,Tbl.Kosten[[#This Row],[Totaal kosten]],"")</f>
        <v/>
      </c>
      <c r="AI44" s="15" t="str">
        <f>IF(Tbl.Kosten[[#This Row],[KSnr.]]=AI$7,Tbl.Kosten[[#This Row],[Totaal kosten]],"")</f>
        <v/>
      </c>
      <c r="AJ44" s="15" t="str">
        <f>IF(Tbl.Kosten[[#This Row],[KSnr.]]=AJ$7,Tbl.Kosten[[#This Row],[Totaal kosten]],"")</f>
        <v/>
      </c>
      <c r="AK44" s="15" t="str">
        <f>IF(Tbl.Kosten[[#This Row],[KSnr.]]=AK$7,Tbl.Kosten[[#This Row],[Totaal kosten]],"")</f>
        <v/>
      </c>
      <c r="AL44" s="15" t="str">
        <f>IF(Tbl.Kosten[[#This Row],[KSnr.]]=AL$7,Tbl.Kosten[[#This Row],[Totaal kosten]],"")</f>
        <v/>
      </c>
      <c r="AM44" s="15" t="str">
        <f>IF(Tbl.Kosten[[#This Row],[KSnr.]]=AM$7,Tbl.Kosten[[#This Row],[Totaal kosten]],"")</f>
        <v/>
      </c>
      <c r="AN44" s="15" t="str">
        <f>IF(Tbl.Kosten[[#This Row],[KSnr.]]=AN$7,Tbl.Kosten[[#This Row],[Totaal kosten]],"")</f>
        <v/>
      </c>
      <c r="AO44" s="15" t="str">
        <f>IF(Tbl.Kosten[[#This Row],[KSnr.]]=AO$7,Tbl.Kosten[[#This Row],[Totaal kosten]],"")</f>
        <v/>
      </c>
      <c r="AP44" s="15" t="str">
        <f>IF(Tbl.Kosten[[#This Row],[KSnr.]]=AP$7,Tbl.Kosten[[#This Row],[Totaal kosten]],"")</f>
        <v/>
      </c>
      <c r="AQ44" s="15" t="str">
        <f>IF(Tbl.Kosten[[#This Row],[KSnr.]]=AQ$7,Tbl.Kosten[[#This Row],[Totaal kosten]],"")</f>
        <v/>
      </c>
      <c r="AR44" s="15" t="str">
        <f>IF(Tbl.Kosten[[#This Row],[KSnr.]]=AR$7,Tbl.Kosten[[#This Row],[Totaal kosten]],"")</f>
        <v/>
      </c>
      <c r="AS44" s="15" t="str">
        <f>IF(Tbl.Kosten[[#This Row],[KSnr.]]=AS$7,Tbl.Kosten[[#This Row],[Totaal kosten]],"")</f>
        <v/>
      </c>
      <c r="AT44" s="15" t="str">
        <f>IF(Tbl.Kosten[[#This Row],[KSnr.]]=AT$7,Tbl.Kosten[[#This Row],[Totaal kosten]],"")</f>
        <v/>
      </c>
      <c r="AU44" s="122" t="str">
        <f>_xlfn.XLOOKUP(Tbl.Kosten[[#This Row],[Activiteitencode]],Tbl.Activiteiten[Activiteitcode],Tbl.Activiteiten[Anr.],"",,)</f>
        <v/>
      </c>
      <c r="AV44" s="122" t="str">
        <f>IF(Tbl.Kosten[[#This Row],[Anr.]]=AV$7,Tbl.Kosten[[#This Row],[Totaal kosten]],"")</f>
        <v/>
      </c>
      <c r="AW44" s="122" t="str">
        <f>IF(Tbl.Kosten[[#This Row],[Anr.]]=AW$7,Tbl.Kosten[[#This Row],[Totaal kosten]],"")</f>
        <v/>
      </c>
      <c r="AX44" s="122" t="str">
        <f>IF(Tbl.Kosten[[#This Row],[Anr.]]=AX$7,Tbl.Kosten[[#This Row],[Totaal kosten]],"")</f>
        <v/>
      </c>
      <c r="AY44" s="122" t="str">
        <f>IF(Tbl.Kosten[[#This Row],[Anr.]]=AY$7,Tbl.Kosten[[#This Row],[Totaal kosten]],"")</f>
        <v/>
      </c>
      <c r="AZ44" s="122" t="str">
        <f>IF(Tbl.Kosten[[#This Row],[Anr.]]=AZ$7,Tbl.Kosten[[#This Row],[Totaal kosten]],"")</f>
        <v/>
      </c>
      <c r="BA44" s="122" t="str">
        <f>IF(Tbl.Kosten[[#This Row],[Anr.]]=BA$7,Tbl.Kosten[[#This Row],[Totaal kosten]],"")</f>
        <v/>
      </c>
      <c r="BB44" s="122" t="str">
        <f>IF(Tbl.Kosten[[#This Row],[Anr.]]=BB$7,Tbl.Kosten[[#This Row],[Totaal kosten]],"")</f>
        <v/>
      </c>
      <c r="BC44" s="122" t="str">
        <f>IF(Tbl.Kosten[[#This Row],[Anr.]]=BC$7,Tbl.Kosten[[#This Row],[Totaal kosten]],"")</f>
        <v/>
      </c>
      <c r="BD44" s="122" t="str">
        <f>IF(Tbl.Kosten[[#This Row],[Anr.]]=BD$7,Tbl.Kosten[[#This Row],[Totaal kosten]],"")</f>
        <v/>
      </c>
      <c r="BE44" s="122" t="str">
        <f>IF(Tbl.Kosten[[#This Row],[Anr.]]=BE$7,Tbl.Kosten[[#This Row],[Totaal kosten]],"")</f>
        <v/>
      </c>
      <c r="BF44" s="122" t="str">
        <f>IF(Tbl.Kosten[[#This Row],[Anr.]]=BF$7,Tbl.Kosten[[#This Row],[Totaal kosten]],"")</f>
        <v/>
      </c>
      <c r="BG44" s="122" t="str">
        <f>IF(Tbl.Kosten[[#This Row],[Anr.]]=BG$7,Tbl.Kosten[[#This Row],[Totaal kosten]],"")</f>
        <v/>
      </c>
      <c r="BH44" s="122" t="str">
        <f>IF(Tbl.Kosten[[#This Row],[Anr.]]=BH$7,Tbl.Kosten[[#This Row],[Totaal kosten]],"")</f>
        <v/>
      </c>
      <c r="BI44" s="122" t="str">
        <f>IF(Tbl.Kosten[[#This Row],[Anr.]]=BI$7,Tbl.Kosten[[#This Row],[Totaal kosten]],"")</f>
        <v/>
      </c>
      <c r="BJ44" s="122" t="str">
        <f>IF(Tbl.Kosten[[#This Row],[Anr.]]=BJ$7,Tbl.Kosten[[#This Row],[Totaal kosten]],"")</f>
        <v/>
      </c>
      <c r="BK44" s="122" t="str">
        <f>IF(Tbl.Kosten[[#This Row],[Anr.]]=BK$7,Tbl.Kosten[[#This Row],[Totaal kosten]],"")</f>
        <v/>
      </c>
      <c r="BL44" s="122" t="str">
        <f>IF(Tbl.Kosten[[#This Row],[Anr.]]=BL$7,Tbl.Kosten[[#This Row],[Totaal kosten]],"")</f>
        <v/>
      </c>
      <c r="BM44" s="122" t="str">
        <f>IF(Tbl.Kosten[[#This Row],[Anr.]]=BM$7,Tbl.Kosten[[#This Row],[Totaal kosten]],"")</f>
        <v/>
      </c>
      <c r="BN44" s="122" t="str">
        <f>IF(Tbl.Kosten[[#This Row],[Anr.]]=BN$7,Tbl.Kosten[[#This Row],[Totaal kosten]],"")</f>
        <v/>
      </c>
      <c r="BO44" s="122" t="str">
        <f>IF(Tbl.Kosten[[#This Row],[Anr.]]=BO$7,Tbl.Kosten[[#This Row],[Totaal kosten]],"")</f>
        <v/>
      </c>
      <c r="BP44" s="122" t="str">
        <f>IF(Tbl.Kosten[[#This Row],[Anr.]]=BP$7,Tbl.Kosten[[#This Row],[Totaal kosten]],"")</f>
        <v/>
      </c>
      <c r="BQ44" s="122" t="str">
        <f>IF(Tbl.Kosten[[#This Row],[Anr.]]=BQ$7,Tbl.Kosten[[#This Row],[Totaal kosten]],"")</f>
        <v/>
      </c>
      <c r="BR44" s="122" t="str">
        <f>IF(Tbl.Kosten[[#This Row],[Anr.]]=BR$7,Tbl.Kosten[[#This Row],[Totaal kosten]],"")</f>
        <v/>
      </c>
      <c r="BS44" s="122" t="str">
        <f>IF(Tbl.Kosten[[#This Row],[Anr.]]=BS$7,Tbl.Kosten[[#This Row],[Totaal kosten]],"")</f>
        <v/>
      </c>
      <c r="BT44" s="122" t="str">
        <f>IF(Tbl.Kosten[[#This Row],[Anr.]]=BT$7,Tbl.Kosten[[#This Row],[Totaal kosten]],"")</f>
        <v/>
      </c>
      <c r="BU44" s="122" t="str">
        <f>IF(Tbl.Kosten[[#This Row],[Anr.]]=BU$7,Tbl.Kosten[[#This Row],[Totaal kosten]],"")</f>
        <v/>
      </c>
      <c r="BV44" s="122" t="str">
        <f>IF(Tbl.Kosten[[#This Row],[Anr.]]=BV$7,Tbl.Kosten[[#This Row],[Totaal kosten]],"")</f>
        <v/>
      </c>
      <c r="BW44" s="122" t="str">
        <f>IF(Tbl.Kosten[[#This Row],[Anr.]]=BW$7,Tbl.Kosten[[#This Row],[Totaal kosten]],"")</f>
        <v/>
      </c>
      <c r="BX44" s="122" t="str">
        <f>IF(Tbl.Kosten[[#This Row],[Anr.]]=BX$7,Tbl.Kosten[[#This Row],[Totaal kosten]],"")</f>
        <v/>
      </c>
      <c r="BY44" s="122" t="str">
        <f>IF(Tbl.Kosten[[#This Row],[Anr.]]=BY$7,Tbl.Kosten[[#This Row],[Totaal kosten]],"")</f>
        <v/>
      </c>
      <c r="BZ44" s="122" t="str">
        <f>IF(Tbl.Kosten[[#This Row],[Anr.]]=BZ$7,Tbl.Kosten[[#This Row],[Totaal kosten]],"")</f>
        <v/>
      </c>
      <c r="CA44" s="122" t="str">
        <f>IF(Tbl.Kosten[[#This Row],[Anr.]]=CA$7,Tbl.Kosten[[#This Row],[Totaal kosten]],"")</f>
        <v/>
      </c>
      <c r="CB44" s="122" t="str">
        <f>IF(Tbl.Kosten[[#This Row],[Anr.]]=CB$7,Tbl.Kosten[[#This Row],[Totaal kosten]],"")</f>
        <v/>
      </c>
      <c r="CC44" s="122" t="str">
        <f>IF(Tbl.Kosten[[#This Row],[Anr.]]=CC$7,Tbl.Kosten[[#This Row],[Totaal kosten]],"")</f>
        <v/>
      </c>
      <c r="CD44" s="122" t="str">
        <f>IF(Tbl.Kosten[[#This Row],[Anr.]]=CD$7,Tbl.Kosten[[#This Row],[Totaal kosten]],"")</f>
        <v/>
      </c>
      <c r="CE44" s="122" t="str">
        <f>IF(Tbl.Kosten[[#This Row],[Anr.]]=CE$7,Tbl.Kosten[[#This Row],[Totaal kosten]],"")</f>
        <v/>
      </c>
      <c r="CF44" s="122" t="str">
        <f>IF(Tbl.Kosten[[#This Row],[Anr.]]=CF$7,Tbl.Kosten[[#This Row],[Totaal kosten]],"")</f>
        <v/>
      </c>
      <c r="CG44" s="122" t="str">
        <f>IF(Tbl.Kosten[[#This Row],[Anr.]]=CG$7,Tbl.Kosten[[#This Row],[Totaal kosten]],"")</f>
        <v/>
      </c>
      <c r="CH44" s="122" t="str">
        <f>IF(Tbl.Kosten[[#This Row],[Anr.]]=CH$7,Tbl.Kosten[[#This Row],[Totaal kosten]],"")</f>
        <v/>
      </c>
      <c r="CI44" s="122" t="str">
        <f>IF(Tbl.Kosten[[#This Row],[Anr.]]=CI$7,Tbl.Kosten[[#This Row],[Totaal kosten]],"")</f>
        <v/>
      </c>
      <c r="CJ44" s="122" t="str">
        <f>IF(Tbl.Kosten[[#This Row],[Anr.]]=CJ$7,Tbl.Kosten[[#This Row],[Totaal kosten]],"")</f>
        <v/>
      </c>
      <c r="CK44" s="122" t="str">
        <f>IF(Tbl.Kosten[[#This Row],[Anr.]]=CK$7,Tbl.Kosten[[#This Row],[Totaal kosten]],"")</f>
        <v/>
      </c>
      <c r="CL44" s="122" t="str">
        <f>IF(Tbl.Kosten[[#This Row],[Anr.]]=CL$7,Tbl.Kosten[[#This Row],[Totaal kosten]],"")</f>
        <v/>
      </c>
      <c r="CM44" s="122" t="str">
        <f>IF(Tbl.Kosten[[#This Row],[Anr.]]=CM$7,Tbl.Kosten[[#This Row],[Totaal kosten]],"")</f>
        <v/>
      </c>
      <c r="CN44" s="122" t="str">
        <f>IF(Tbl.Kosten[[#This Row],[Anr.]]=CN$7,Tbl.Kosten[[#This Row],[Totaal kosten]],"")</f>
        <v/>
      </c>
      <c r="CO44" s="122" t="str">
        <f>IF(Tbl.Kosten[[#This Row],[Anr.]]=CO$7,Tbl.Kosten[[#This Row],[Totaal kosten]],"")</f>
        <v/>
      </c>
      <c r="CP44" s="122" t="str">
        <f>IF(Tbl.Kosten[[#This Row],[Anr.]]=CP$7,Tbl.Kosten[[#This Row],[Totaal kosten]],"")</f>
        <v/>
      </c>
      <c r="CQ44" s="122" t="str">
        <f>IF(Tbl.Kosten[[#This Row],[Anr.]]=CQ$7,Tbl.Kosten[[#This Row],[Totaal kosten]],"")</f>
        <v/>
      </c>
      <c r="CR44" s="122" t="str">
        <f>IF(Tbl.Kosten[[#This Row],[Anr.]]=CR$7,Tbl.Kosten[[#This Row],[Totaal kosten]],"")</f>
        <v/>
      </c>
      <c r="CS44" s="122" t="str">
        <f>IF(Tbl.Kosten[[#This Row],[Anr.]]=CS$7,Tbl.Kosten[[#This Row],[Totaal kosten]],"")</f>
        <v/>
      </c>
      <c r="CT44" s="122" t="str">
        <f>IF(Tbl.Kosten[[#This Row],[Anr.]]=CT$7,Tbl.Kosten[[#This Row],[Totaal kosten]],"")</f>
        <v/>
      </c>
      <c r="CU44" s="122" t="str">
        <f>IF(Tbl.Kosten[[#This Row],[Anr.]]=CU$7,Tbl.Kosten[[#This Row],[Totaal kosten]],"")</f>
        <v/>
      </c>
      <c r="CV44" s="122" t="str">
        <f>IF(Tbl.Kosten[[#This Row],[Anr.]]=CV$7,Tbl.Kosten[[#This Row],[Totaal kosten]],"")</f>
        <v/>
      </c>
      <c r="CW44" s="122" t="str">
        <f>IF(Tbl.Kosten[[#This Row],[Anr.]]=CW$7,Tbl.Kosten[[#This Row],[Totaal kosten]],"")</f>
        <v/>
      </c>
      <c r="CX44" s="122" t="str">
        <f>IF(Tbl.Kosten[[#This Row],[Anr.]]=CX$7,Tbl.Kosten[[#This Row],[Totaal kosten]],"")</f>
        <v/>
      </c>
      <c r="CY44" s="122" t="str">
        <f>IF(Tbl.Kosten[[#This Row],[Anr.]]=CY$7,Tbl.Kosten[[#This Row],[Totaal kosten]],"")</f>
        <v/>
      </c>
      <c r="CZ44" s="122" t="str">
        <f>IF(Tbl.Kosten[[#This Row],[Anr.]]=CZ$7,Tbl.Kosten[[#This Row],[Totaal kosten]],"")</f>
        <v/>
      </c>
      <c r="DA44" s="122" t="str">
        <f>IF(Tbl.Kosten[[#This Row],[Anr.]]=DA$7,Tbl.Kosten[[#This Row],[Totaal kosten]],"")</f>
        <v/>
      </c>
      <c r="DB44" s="122" t="str">
        <f>IF(Tbl.Kosten[[#This Row],[Anr.]]=DB$7,Tbl.Kosten[[#This Row],[Totaal kosten]],"")</f>
        <v/>
      </c>
      <c r="DC44" s="122" t="str">
        <f>IF(Tbl.Kosten[[#This Row],[Anr.]]=DC$7,Tbl.Kosten[[#This Row],[Totaal kosten]],"")</f>
        <v/>
      </c>
      <c r="DD44" s="122" t="str">
        <f>IF(Tbl.Kosten[[#This Row],[Anr.]]=DD$7,Tbl.Kosten[[#This Row],[Totaal kosten]],"")</f>
        <v/>
      </c>
      <c r="DE44" s="122" t="str">
        <f>IF(Tbl.Kosten[[#This Row],[Anr.]]=DE$7,Tbl.Kosten[[#This Row],[Totaal kosten]],"")</f>
        <v/>
      </c>
      <c r="DF44" s="122" t="str">
        <f>IF(Tbl.Kosten[[#This Row],[Anr.]]=DF$7,Tbl.Kosten[[#This Row],[Totaal kosten]],"")</f>
        <v/>
      </c>
      <c r="DG44" s="122" t="str">
        <f>IF(Tbl.Kosten[[#This Row],[Anr.]]=DG$7,Tbl.Kosten[[#This Row],[Totaal kosten]],"")</f>
        <v/>
      </c>
      <c r="DH44" s="122" t="str">
        <f>IF(Tbl.Kosten[[#This Row],[Anr.]]=DH$7,Tbl.Kosten[[#This Row],[Totaal kosten]],"")</f>
        <v/>
      </c>
      <c r="DI44" s="122" t="str">
        <f>IF(Tbl.Kosten[[#This Row],[Anr.]]=DI$7,Tbl.Kosten[[#This Row],[Totaal kosten]],"")</f>
        <v/>
      </c>
      <c r="DJ44" s="122" t="str">
        <f>IF(Tbl.Kosten[[#This Row],[Anr.]]=DJ$7,Tbl.Kosten[[#This Row],[Totaal kosten]],"")</f>
        <v/>
      </c>
      <c r="DK44" s="122" t="str">
        <f>IF(Tbl.Kosten[[#This Row],[Anr.]]=DK$7,Tbl.Kosten[[#This Row],[Totaal kosten]],"")</f>
        <v/>
      </c>
      <c r="DL44" s="122" t="str">
        <f>IF(Tbl.Kosten[[#This Row],[Anr.]]=DL$7,Tbl.Kosten[[#This Row],[Totaal kosten]],"")</f>
        <v/>
      </c>
      <c r="DM44" s="122" t="str">
        <f>IF(Tbl.Kosten[[#This Row],[Anr.]]=DM$7,Tbl.Kosten[[#This Row],[Totaal kosten]],"")</f>
        <v/>
      </c>
      <c r="DN44" s="122" t="str">
        <f>IF(Tbl.Kosten[[#This Row],[Anr.]]=DN$7,Tbl.Kosten[[#This Row],[Totaal kosten]],"")</f>
        <v/>
      </c>
      <c r="DO44" s="122" t="str">
        <f>IF(Tbl.Kosten[[#This Row],[Anr.]]=DO$7,Tbl.Kosten[[#This Row],[Totaal kosten]],"")</f>
        <v/>
      </c>
      <c r="DP44" s="122" t="str">
        <f>IF(Tbl.Kosten[[#This Row],[Anr.]]=DP$7,Tbl.Kosten[[#This Row],[Totaal kosten]],"")</f>
        <v/>
      </c>
      <c r="DQ44" s="122" t="str">
        <f>IF(Tbl.Kosten[[#This Row],[Anr.]]=DQ$7,Tbl.Kosten[[#This Row],[Totaal kosten]],"")</f>
        <v/>
      </c>
      <c r="DR44" s="122" t="str">
        <f>IF(Tbl.Kosten[[#This Row],[Anr.]]=DR$7,Tbl.Kosten[[#This Row],[Totaal kosten]],"")</f>
        <v/>
      </c>
      <c r="DS44" s="122" t="str">
        <f>IF(Tbl.Kosten[[#This Row],[Anr.]]=DS$7,Tbl.Kosten[[#This Row],[Totaal kosten]],"")</f>
        <v/>
      </c>
      <c r="DT44" s="122" t="str">
        <f>IF(Tbl.Kosten[[#This Row],[Anr.]]=DT$7,Tbl.Kosten[[#This Row],[Totaal kosten]],"")</f>
        <v/>
      </c>
      <c r="DU44" s="122" t="str">
        <f>IF(Tbl.Kosten[[#This Row],[Anr.]]=DU$7,Tbl.Kosten[[#This Row],[Totaal kosten]],"")</f>
        <v/>
      </c>
      <c r="DV44" s="122" t="str">
        <f>IF(Tbl.Kosten[[#This Row],[Anr.]]=DV$7,Tbl.Kosten[[#This Row],[Totaal kosten]],"")</f>
        <v/>
      </c>
      <c r="DW44" s="122" t="str">
        <f>IF(Tbl.Kosten[[#This Row],[Anr.]]=DW$7,Tbl.Kosten[[#This Row],[Totaal kosten]],"")</f>
        <v/>
      </c>
      <c r="DX44" s="122" t="str">
        <f>IF(Tbl.Kosten[[#This Row],[Anr.]]=DX$7,Tbl.Kosten[[#This Row],[Totaal kosten]],"")</f>
        <v/>
      </c>
      <c r="DY44" s="122" t="str">
        <f>IF(Tbl.Kosten[[#This Row],[Anr.]]=DY$7,Tbl.Kosten[[#This Row],[Totaal kosten]],"")</f>
        <v/>
      </c>
      <c r="DZ44" s="122" t="str">
        <f>IF(Tbl.Kosten[[#This Row],[Anr.]]=DZ$7,Tbl.Kosten[[#This Row],[Totaal kosten]],"")</f>
        <v/>
      </c>
      <c r="EA44" s="122" t="str">
        <f>IF(Tbl.Kosten[[#This Row],[Anr.]]=EA$7,Tbl.Kosten[[#This Row],[Totaal kosten]],"")</f>
        <v/>
      </c>
      <c r="EB44" s="122" t="str">
        <f>IF(Tbl.Kosten[[#This Row],[Anr.]]=EB$7,Tbl.Kosten[[#This Row],[Totaal kosten]],"")</f>
        <v/>
      </c>
      <c r="EC44" s="122" t="str">
        <f>IF(Tbl.Kosten[[#This Row],[Anr.]]=EC$7,Tbl.Kosten[[#This Row],[Totaal kosten]],"")</f>
        <v/>
      </c>
      <c r="ED44" s="122" t="str">
        <f>IF(Tbl.Kosten[[#This Row],[Anr.]]=ED$7,Tbl.Kosten[[#This Row],[Totaal kosten]],"")</f>
        <v/>
      </c>
      <c r="EE44" s="122" t="str">
        <f>IF(Tbl.Kosten[[#This Row],[Anr.]]=EE$7,Tbl.Kosten[[#This Row],[Totaal kosten]],"")</f>
        <v/>
      </c>
      <c r="EF44" s="122" t="str">
        <f>IF(Tbl.Kosten[[#This Row],[Anr.]]=EF$7,Tbl.Kosten[[#This Row],[Totaal kosten]],"")</f>
        <v/>
      </c>
      <c r="EG44" s="122" t="str">
        <f>IF(Tbl.Kosten[[#This Row],[Anr.]]=EG$7,Tbl.Kosten[[#This Row],[Totaal kosten]],"")</f>
        <v/>
      </c>
      <c r="EH44" s="122" t="str">
        <f>IF(Tbl.Kosten[[#This Row],[Anr.]]=EH$7,Tbl.Kosten[[#This Row],[Totaal kosten]],"")</f>
        <v/>
      </c>
      <c r="EI44" s="122" t="str">
        <f>IF(Tbl.Kosten[[#This Row],[Anr.]]=EI$7,Tbl.Kosten[[#This Row],[Totaal kosten]],"")</f>
        <v/>
      </c>
      <c r="EJ44" s="122" t="str">
        <f>IF(Tbl.Kosten[[#This Row],[Anr.]]=EJ$7,Tbl.Kosten[[#This Row],[Totaal kosten]],"")</f>
        <v/>
      </c>
      <c r="EK44" s="122" t="str">
        <f>IF(Tbl.Kosten[[#This Row],[Anr.]]=EK$7,Tbl.Kosten[[#This Row],[Totaal kosten]],"")</f>
        <v/>
      </c>
      <c r="EL44" s="122" t="str">
        <f>IF(Tbl.Kosten[[#This Row],[Anr.]]=EL$7,Tbl.Kosten[[#This Row],[Totaal kosten]],"")</f>
        <v/>
      </c>
      <c r="EM44" s="122" t="str">
        <f>IF(Tbl.Kosten[[#This Row],[Anr.]]=EM$7,Tbl.Kosten[[#This Row],[Totaal kosten]],"")</f>
        <v/>
      </c>
      <c r="EN44" s="122" t="str">
        <f>IF(Tbl.Kosten[[#This Row],[Anr.]]=EN$7,Tbl.Kosten[[#This Row],[Totaal kosten]],"")</f>
        <v/>
      </c>
      <c r="EO44" s="122" t="str">
        <f>IF(Tbl.Kosten[[#This Row],[Anr.]]=EO$7,Tbl.Kosten[[#This Row],[Totaal kosten]],"")</f>
        <v/>
      </c>
      <c r="EP44" s="122" t="str">
        <f>IF(Tbl.Kosten[[#This Row],[Anr.]]=EP$7,Tbl.Kosten[[#This Row],[Totaal kosten]],"")</f>
        <v/>
      </c>
      <c r="EQ44" s="122" t="str">
        <f>IF(Tbl.Kosten[[#This Row],[Anr.]]=EQ$7,Tbl.Kosten[[#This Row],[Totaal kosten]],"")</f>
        <v/>
      </c>
    </row>
    <row r="45" spans="2:147" x14ac:dyDescent="0.35">
      <c r="B45" s="99"/>
      <c r="C45" s="68"/>
      <c r="D45" s="119"/>
      <c r="E45" s="100"/>
      <c r="F45" s="13">
        <f>_xlfn.XLOOKUP(Tbl.Kosten[[#This Row],[Medewerker e/o 
functie]],Tbl.Uurtarief[Medewerker en/of functie],Tbl.Uurtarief[Uurtarief],"",,)</f>
        <v>0</v>
      </c>
      <c r="G45" s="118">
        <f>PRODUCT(Tbl.Kosten[[#This Row],[Uren]],Tbl.Kosten[[#This Row],[Uurtarief]])</f>
        <v>0</v>
      </c>
      <c r="H45" s="100"/>
      <c r="I45" s="98"/>
      <c r="J45" s="97">
        <f>Tbl.Kosten[[#This Row],[Aantal]]*Tbl.Kosten[[#This Row],[Tarief]]</f>
        <v>0</v>
      </c>
      <c r="K45" s="118">
        <f>Tbl.Kosten[[#This Row],[Subtotaal andere kosten]]+Tbl.Kosten[[#This Row],[Subtotaal arbeidskosten]]</f>
        <v>0</v>
      </c>
      <c r="L45" s="190">
        <f>IF(Tbl.Kosten[[#This Row],[Subtotaal andere kosten]]&lt;&gt;0,"Andere kosten",(_xlfn.XLOOKUP(Tbl.Kosten[[#This Row],[Medewerker e/o 
functie]],Tbl.Uurtarief[Medewerker en/of functie],Tbl.Uurtarief[Kostensoort],"",,)))</f>
        <v>0</v>
      </c>
      <c r="M45" s="190" t="str">
        <f>IF(AND(Tbl.Kosten[[#This Row],[Subtotaal arbeidskosten]]&lt;&gt;0,Tbl.Kosten[[#This Row],[Subtotaal andere kosten]]&lt;&gt;0),"Begroot Arbeidskosten en Overige kosten op verschillende regels!","")</f>
        <v/>
      </c>
      <c r="N45" s="3" t="str">
        <f>_xlfn.XLOOKUP(Tbl.Kosten[[#This Row],[Activiteitencode]],Tbl.Activiteiten[Activiteitcode],Tbl.Activiteiten[Werkpakketcode],"",,)</f>
        <v/>
      </c>
      <c r="O45" s="9" t="str">
        <f>_xlfn.XLOOKUP(Tbl.Kosten[[#This Row],[Werkpakketcode]],Tbl.Werkpakketten[Werkpakketcode],Tbl.Werkpakketten[WPnr.],"",,)</f>
        <v/>
      </c>
      <c r="P45" s="9" t="str">
        <f>IF(Tbl.Kosten[[#This Row],[WPnr.]]=P$7,Tbl.Kosten[[#This Row],[Totaal kosten]],"")</f>
        <v/>
      </c>
      <c r="Q45" s="9" t="str">
        <f>IF(Tbl.Kosten[[#This Row],[WPnr.]]=Q$7,Tbl.Kosten[[#This Row],[Totaal kosten]],"")</f>
        <v/>
      </c>
      <c r="R45" s="9" t="str">
        <f>IF(Tbl.Kosten[[#This Row],[WPnr.]]=R$7,Tbl.Kosten[[#This Row],[Totaal kosten]],"")</f>
        <v/>
      </c>
      <c r="S45" s="9" t="str">
        <f>IF(Tbl.Kosten[[#This Row],[WPnr.]]=S$7,Tbl.Kosten[[#This Row],[Totaal kosten]],"")</f>
        <v/>
      </c>
      <c r="T45" s="9" t="str">
        <f>IF(Tbl.Kosten[[#This Row],[WPnr.]]=T$7,Tbl.Kosten[[#This Row],[Totaal kosten]],"")</f>
        <v/>
      </c>
      <c r="U45" s="9" t="str">
        <f>IF(Tbl.Kosten[[#This Row],[WPnr.]]=U$7,Tbl.Kosten[[#This Row],[Totaal kosten]],"")</f>
        <v/>
      </c>
      <c r="V45" s="9" t="str">
        <f>IF(Tbl.Kosten[[#This Row],[WPnr.]]=V$7,Tbl.Kosten[[#This Row],[Totaal kosten]],"")</f>
        <v/>
      </c>
      <c r="W45" s="9" t="str">
        <f>IF(Tbl.Kosten[[#This Row],[WPnr.]]=W$7,Tbl.Kosten[[#This Row],[Totaal kosten]],"")</f>
        <v/>
      </c>
      <c r="X45" s="9" t="str">
        <f>IF(Tbl.Kosten[[#This Row],[WPnr.]]=X$7,Tbl.Kosten[[#This Row],[Totaal kosten]],"")</f>
        <v/>
      </c>
      <c r="Y45" s="9" t="str">
        <f>IF(Tbl.Kosten[[#This Row],[WPnr.]]=Y$7,Tbl.Kosten[[#This Row],[Totaal kosten]],"")</f>
        <v/>
      </c>
      <c r="Z45" s="15" t="str">
        <f>IFERROR(VLOOKUP(Tbl.Kosten[[#This Row],[Kostensoort]],Tbl.Kostensoorten[],2,FALSE),"")</f>
        <v/>
      </c>
      <c r="AA45" s="15" t="str">
        <f>IF(Tbl.Kosten[[#This Row],[KSnr.]]=AA$7,Tbl.Kosten[[#This Row],[Totaal kosten]],"")</f>
        <v/>
      </c>
      <c r="AB45" s="15" t="str">
        <f>IF(Tbl.Kosten[[#This Row],[KSnr.]]=AB$7,Tbl.Kosten[[#This Row],[Totaal kosten]],"")</f>
        <v/>
      </c>
      <c r="AC45" s="15" t="str">
        <f>IF(Tbl.Kosten[[#This Row],[KSnr.]]=AC$7,Tbl.Kosten[[#This Row],[Totaal kosten]],"")</f>
        <v/>
      </c>
      <c r="AD45" s="15" t="str">
        <f>IF(Tbl.Kosten[[#This Row],[KSnr.]]=AD$7,Tbl.Kosten[[#This Row],[Totaal kosten]],"")</f>
        <v/>
      </c>
      <c r="AE45" s="15" t="str">
        <f>IF(Tbl.Kosten[[#This Row],[KSnr.]]=AE$7,Tbl.Kosten[[#This Row],[Totaal kosten]],"")</f>
        <v/>
      </c>
      <c r="AF45" s="15" t="str">
        <f>IF(Tbl.Kosten[[#This Row],[KSnr.]]=AF$7,Tbl.Kosten[[#This Row],[Totaal kosten]],"")</f>
        <v/>
      </c>
      <c r="AG45" s="15" t="str">
        <f>IF(Tbl.Kosten[[#This Row],[KSnr.]]=AG$7,Tbl.Kosten[[#This Row],[Totaal kosten]],"")</f>
        <v/>
      </c>
      <c r="AH45" s="15" t="str">
        <f>IF(Tbl.Kosten[[#This Row],[KSnr.]]=AH$7,Tbl.Kosten[[#This Row],[Totaal kosten]],"")</f>
        <v/>
      </c>
      <c r="AI45" s="15" t="str">
        <f>IF(Tbl.Kosten[[#This Row],[KSnr.]]=AI$7,Tbl.Kosten[[#This Row],[Totaal kosten]],"")</f>
        <v/>
      </c>
      <c r="AJ45" s="15" t="str">
        <f>IF(Tbl.Kosten[[#This Row],[KSnr.]]=AJ$7,Tbl.Kosten[[#This Row],[Totaal kosten]],"")</f>
        <v/>
      </c>
      <c r="AK45" s="15" t="str">
        <f>IF(Tbl.Kosten[[#This Row],[KSnr.]]=AK$7,Tbl.Kosten[[#This Row],[Totaal kosten]],"")</f>
        <v/>
      </c>
      <c r="AL45" s="15" t="str">
        <f>IF(Tbl.Kosten[[#This Row],[KSnr.]]=AL$7,Tbl.Kosten[[#This Row],[Totaal kosten]],"")</f>
        <v/>
      </c>
      <c r="AM45" s="15" t="str">
        <f>IF(Tbl.Kosten[[#This Row],[KSnr.]]=AM$7,Tbl.Kosten[[#This Row],[Totaal kosten]],"")</f>
        <v/>
      </c>
      <c r="AN45" s="15" t="str">
        <f>IF(Tbl.Kosten[[#This Row],[KSnr.]]=AN$7,Tbl.Kosten[[#This Row],[Totaal kosten]],"")</f>
        <v/>
      </c>
      <c r="AO45" s="15" t="str">
        <f>IF(Tbl.Kosten[[#This Row],[KSnr.]]=AO$7,Tbl.Kosten[[#This Row],[Totaal kosten]],"")</f>
        <v/>
      </c>
      <c r="AP45" s="15" t="str">
        <f>IF(Tbl.Kosten[[#This Row],[KSnr.]]=AP$7,Tbl.Kosten[[#This Row],[Totaal kosten]],"")</f>
        <v/>
      </c>
      <c r="AQ45" s="15" t="str">
        <f>IF(Tbl.Kosten[[#This Row],[KSnr.]]=AQ$7,Tbl.Kosten[[#This Row],[Totaal kosten]],"")</f>
        <v/>
      </c>
      <c r="AR45" s="15" t="str">
        <f>IF(Tbl.Kosten[[#This Row],[KSnr.]]=AR$7,Tbl.Kosten[[#This Row],[Totaal kosten]],"")</f>
        <v/>
      </c>
      <c r="AS45" s="15" t="str">
        <f>IF(Tbl.Kosten[[#This Row],[KSnr.]]=AS$7,Tbl.Kosten[[#This Row],[Totaal kosten]],"")</f>
        <v/>
      </c>
      <c r="AT45" s="15" t="str">
        <f>IF(Tbl.Kosten[[#This Row],[KSnr.]]=AT$7,Tbl.Kosten[[#This Row],[Totaal kosten]],"")</f>
        <v/>
      </c>
      <c r="AU45" s="122" t="str">
        <f>_xlfn.XLOOKUP(Tbl.Kosten[[#This Row],[Activiteitencode]],Tbl.Activiteiten[Activiteitcode],Tbl.Activiteiten[Anr.],"",,)</f>
        <v/>
      </c>
      <c r="AV45" s="122" t="str">
        <f>IF(Tbl.Kosten[[#This Row],[Anr.]]=AV$7,Tbl.Kosten[[#This Row],[Totaal kosten]],"")</f>
        <v/>
      </c>
      <c r="AW45" s="122" t="str">
        <f>IF(Tbl.Kosten[[#This Row],[Anr.]]=AW$7,Tbl.Kosten[[#This Row],[Totaal kosten]],"")</f>
        <v/>
      </c>
      <c r="AX45" s="122" t="str">
        <f>IF(Tbl.Kosten[[#This Row],[Anr.]]=AX$7,Tbl.Kosten[[#This Row],[Totaal kosten]],"")</f>
        <v/>
      </c>
      <c r="AY45" s="122" t="str">
        <f>IF(Tbl.Kosten[[#This Row],[Anr.]]=AY$7,Tbl.Kosten[[#This Row],[Totaal kosten]],"")</f>
        <v/>
      </c>
      <c r="AZ45" s="122" t="str">
        <f>IF(Tbl.Kosten[[#This Row],[Anr.]]=AZ$7,Tbl.Kosten[[#This Row],[Totaal kosten]],"")</f>
        <v/>
      </c>
      <c r="BA45" s="122" t="str">
        <f>IF(Tbl.Kosten[[#This Row],[Anr.]]=BA$7,Tbl.Kosten[[#This Row],[Totaal kosten]],"")</f>
        <v/>
      </c>
      <c r="BB45" s="122" t="str">
        <f>IF(Tbl.Kosten[[#This Row],[Anr.]]=BB$7,Tbl.Kosten[[#This Row],[Totaal kosten]],"")</f>
        <v/>
      </c>
      <c r="BC45" s="122" t="str">
        <f>IF(Tbl.Kosten[[#This Row],[Anr.]]=BC$7,Tbl.Kosten[[#This Row],[Totaal kosten]],"")</f>
        <v/>
      </c>
      <c r="BD45" s="122" t="str">
        <f>IF(Tbl.Kosten[[#This Row],[Anr.]]=BD$7,Tbl.Kosten[[#This Row],[Totaal kosten]],"")</f>
        <v/>
      </c>
      <c r="BE45" s="122" t="str">
        <f>IF(Tbl.Kosten[[#This Row],[Anr.]]=BE$7,Tbl.Kosten[[#This Row],[Totaal kosten]],"")</f>
        <v/>
      </c>
      <c r="BF45" s="122" t="str">
        <f>IF(Tbl.Kosten[[#This Row],[Anr.]]=BF$7,Tbl.Kosten[[#This Row],[Totaal kosten]],"")</f>
        <v/>
      </c>
      <c r="BG45" s="122" t="str">
        <f>IF(Tbl.Kosten[[#This Row],[Anr.]]=BG$7,Tbl.Kosten[[#This Row],[Totaal kosten]],"")</f>
        <v/>
      </c>
      <c r="BH45" s="122" t="str">
        <f>IF(Tbl.Kosten[[#This Row],[Anr.]]=BH$7,Tbl.Kosten[[#This Row],[Totaal kosten]],"")</f>
        <v/>
      </c>
      <c r="BI45" s="122" t="str">
        <f>IF(Tbl.Kosten[[#This Row],[Anr.]]=BI$7,Tbl.Kosten[[#This Row],[Totaal kosten]],"")</f>
        <v/>
      </c>
      <c r="BJ45" s="122" t="str">
        <f>IF(Tbl.Kosten[[#This Row],[Anr.]]=BJ$7,Tbl.Kosten[[#This Row],[Totaal kosten]],"")</f>
        <v/>
      </c>
      <c r="BK45" s="122" t="str">
        <f>IF(Tbl.Kosten[[#This Row],[Anr.]]=BK$7,Tbl.Kosten[[#This Row],[Totaal kosten]],"")</f>
        <v/>
      </c>
      <c r="BL45" s="122" t="str">
        <f>IF(Tbl.Kosten[[#This Row],[Anr.]]=BL$7,Tbl.Kosten[[#This Row],[Totaal kosten]],"")</f>
        <v/>
      </c>
      <c r="BM45" s="122" t="str">
        <f>IF(Tbl.Kosten[[#This Row],[Anr.]]=BM$7,Tbl.Kosten[[#This Row],[Totaal kosten]],"")</f>
        <v/>
      </c>
      <c r="BN45" s="122" t="str">
        <f>IF(Tbl.Kosten[[#This Row],[Anr.]]=BN$7,Tbl.Kosten[[#This Row],[Totaal kosten]],"")</f>
        <v/>
      </c>
      <c r="BO45" s="122" t="str">
        <f>IF(Tbl.Kosten[[#This Row],[Anr.]]=BO$7,Tbl.Kosten[[#This Row],[Totaal kosten]],"")</f>
        <v/>
      </c>
      <c r="BP45" s="122" t="str">
        <f>IF(Tbl.Kosten[[#This Row],[Anr.]]=BP$7,Tbl.Kosten[[#This Row],[Totaal kosten]],"")</f>
        <v/>
      </c>
      <c r="BQ45" s="122" t="str">
        <f>IF(Tbl.Kosten[[#This Row],[Anr.]]=BQ$7,Tbl.Kosten[[#This Row],[Totaal kosten]],"")</f>
        <v/>
      </c>
      <c r="BR45" s="122" t="str">
        <f>IF(Tbl.Kosten[[#This Row],[Anr.]]=BR$7,Tbl.Kosten[[#This Row],[Totaal kosten]],"")</f>
        <v/>
      </c>
      <c r="BS45" s="122" t="str">
        <f>IF(Tbl.Kosten[[#This Row],[Anr.]]=BS$7,Tbl.Kosten[[#This Row],[Totaal kosten]],"")</f>
        <v/>
      </c>
      <c r="BT45" s="122" t="str">
        <f>IF(Tbl.Kosten[[#This Row],[Anr.]]=BT$7,Tbl.Kosten[[#This Row],[Totaal kosten]],"")</f>
        <v/>
      </c>
      <c r="BU45" s="122" t="str">
        <f>IF(Tbl.Kosten[[#This Row],[Anr.]]=BU$7,Tbl.Kosten[[#This Row],[Totaal kosten]],"")</f>
        <v/>
      </c>
      <c r="BV45" s="122" t="str">
        <f>IF(Tbl.Kosten[[#This Row],[Anr.]]=BV$7,Tbl.Kosten[[#This Row],[Totaal kosten]],"")</f>
        <v/>
      </c>
      <c r="BW45" s="122" t="str">
        <f>IF(Tbl.Kosten[[#This Row],[Anr.]]=BW$7,Tbl.Kosten[[#This Row],[Totaal kosten]],"")</f>
        <v/>
      </c>
      <c r="BX45" s="122" t="str">
        <f>IF(Tbl.Kosten[[#This Row],[Anr.]]=BX$7,Tbl.Kosten[[#This Row],[Totaal kosten]],"")</f>
        <v/>
      </c>
      <c r="BY45" s="122" t="str">
        <f>IF(Tbl.Kosten[[#This Row],[Anr.]]=BY$7,Tbl.Kosten[[#This Row],[Totaal kosten]],"")</f>
        <v/>
      </c>
      <c r="BZ45" s="122" t="str">
        <f>IF(Tbl.Kosten[[#This Row],[Anr.]]=BZ$7,Tbl.Kosten[[#This Row],[Totaal kosten]],"")</f>
        <v/>
      </c>
      <c r="CA45" s="122" t="str">
        <f>IF(Tbl.Kosten[[#This Row],[Anr.]]=CA$7,Tbl.Kosten[[#This Row],[Totaal kosten]],"")</f>
        <v/>
      </c>
      <c r="CB45" s="122" t="str">
        <f>IF(Tbl.Kosten[[#This Row],[Anr.]]=CB$7,Tbl.Kosten[[#This Row],[Totaal kosten]],"")</f>
        <v/>
      </c>
      <c r="CC45" s="122" t="str">
        <f>IF(Tbl.Kosten[[#This Row],[Anr.]]=CC$7,Tbl.Kosten[[#This Row],[Totaal kosten]],"")</f>
        <v/>
      </c>
      <c r="CD45" s="122" t="str">
        <f>IF(Tbl.Kosten[[#This Row],[Anr.]]=CD$7,Tbl.Kosten[[#This Row],[Totaal kosten]],"")</f>
        <v/>
      </c>
      <c r="CE45" s="122" t="str">
        <f>IF(Tbl.Kosten[[#This Row],[Anr.]]=CE$7,Tbl.Kosten[[#This Row],[Totaal kosten]],"")</f>
        <v/>
      </c>
      <c r="CF45" s="122" t="str">
        <f>IF(Tbl.Kosten[[#This Row],[Anr.]]=CF$7,Tbl.Kosten[[#This Row],[Totaal kosten]],"")</f>
        <v/>
      </c>
      <c r="CG45" s="122" t="str">
        <f>IF(Tbl.Kosten[[#This Row],[Anr.]]=CG$7,Tbl.Kosten[[#This Row],[Totaal kosten]],"")</f>
        <v/>
      </c>
      <c r="CH45" s="122" t="str">
        <f>IF(Tbl.Kosten[[#This Row],[Anr.]]=CH$7,Tbl.Kosten[[#This Row],[Totaal kosten]],"")</f>
        <v/>
      </c>
      <c r="CI45" s="122" t="str">
        <f>IF(Tbl.Kosten[[#This Row],[Anr.]]=CI$7,Tbl.Kosten[[#This Row],[Totaal kosten]],"")</f>
        <v/>
      </c>
      <c r="CJ45" s="122" t="str">
        <f>IF(Tbl.Kosten[[#This Row],[Anr.]]=CJ$7,Tbl.Kosten[[#This Row],[Totaal kosten]],"")</f>
        <v/>
      </c>
      <c r="CK45" s="122" t="str">
        <f>IF(Tbl.Kosten[[#This Row],[Anr.]]=CK$7,Tbl.Kosten[[#This Row],[Totaal kosten]],"")</f>
        <v/>
      </c>
      <c r="CL45" s="122" t="str">
        <f>IF(Tbl.Kosten[[#This Row],[Anr.]]=CL$7,Tbl.Kosten[[#This Row],[Totaal kosten]],"")</f>
        <v/>
      </c>
      <c r="CM45" s="122" t="str">
        <f>IF(Tbl.Kosten[[#This Row],[Anr.]]=CM$7,Tbl.Kosten[[#This Row],[Totaal kosten]],"")</f>
        <v/>
      </c>
      <c r="CN45" s="122" t="str">
        <f>IF(Tbl.Kosten[[#This Row],[Anr.]]=CN$7,Tbl.Kosten[[#This Row],[Totaal kosten]],"")</f>
        <v/>
      </c>
      <c r="CO45" s="122" t="str">
        <f>IF(Tbl.Kosten[[#This Row],[Anr.]]=CO$7,Tbl.Kosten[[#This Row],[Totaal kosten]],"")</f>
        <v/>
      </c>
      <c r="CP45" s="122" t="str">
        <f>IF(Tbl.Kosten[[#This Row],[Anr.]]=CP$7,Tbl.Kosten[[#This Row],[Totaal kosten]],"")</f>
        <v/>
      </c>
      <c r="CQ45" s="122" t="str">
        <f>IF(Tbl.Kosten[[#This Row],[Anr.]]=CQ$7,Tbl.Kosten[[#This Row],[Totaal kosten]],"")</f>
        <v/>
      </c>
      <c r="CR45" s="122" t="str">
        <f>IF(Tbl.Kosten[[#This Row],[Anr.]]=CR$7,Tbl.Kosten[[#This Row],[Totaal kosten]],"")</f>
        <v/>
      </c>
      <c r="CS45" s="122" t="str">
        <f>IF(Tbl.Kosten[[#This Row],[Anr.]]=CS$7,Tbl.Kosten[[#This Row],[Totaal kosten]],"")</f>
        <v/>
      </c>
      <c r="CT45" s="122" t="str">
        <f>IF(Tbl.Kosten[[#This Row],[Anr.]]=CT$7,Tbl.Kosten[[#This Row],[Totaal kosten]],"")</f>
        <v/>
      </c>
      <c r="CU45" s="122" t="str">
        <f>IF(Tbl.Kosten[[#This Row],[Anr.]]=CU$7,Tbl.Kosten[[#This Row],[Totaal kosten]],"")</f>
        <v/>
      </c>
      <c r="CV45" s="122" t="str">
        <f>IF(Tbl.Kosten[[#This Row],[Anr.]]=CV$7,Tbl.Kosten[[#This Row],[Totaal kosten]],"")</f>
        <v/>
      </c>
      <c r="CW45" s="122" t="str">
        <f>IF(Tbl.Kosten[[#This Row],[Anr.]]=CW$7,Tbl.Kosten[[#This Row],[Totaal kosten]],"")</f>
        <v/>
      </c>
      <c r="CX45" s="122" t="str">
        <f>IF(Tbl.Kosten[[#This Row],[Anr.]]=CX$7,Tbl.Kosten[[#This Row],[Totaal kosten]],"")</f>
        <v/>
      </c>
      <c r="CY45" s="122" t="str">
        <f>IF(Tbl.Kosten[[#This Row],[Anr.]]=CY$7,Tbl.Kosten[[#This Row],[Totaal kosten]],"")</f>
        <v/>
      </c>
      <c r="CZ45" s="122" t="str">
        <f>IF(Tbl.Kosten[[#This Row],[Anr.]]=CZ$7,Tbl.Kosten[[#This Row],[Totaal kosten]],"")</f>
        <v/>
      </c>
      <c r="DA45" s="122" t="str">
        <f>IF(Tbl.Kosten[[#This Row],[Anr.]]=DA$7,Tbl.Kosten[[#This Row],[Totaal kosten]],"")</f>
        <v/>
      </c>
      <c r="DB45" s="122" t="str">
        <f>IF(Tbl.Kosten[[#This Row],[Anr.]]=DB$7,Tbl.Kosten[[#This Row],[Totaal kosten]],"")</f>
        <v/>
      </c>
      <c r="DC45" s="122" t="str">
        <f>IF(Tbl.Kosten[[#This Row],[Anr.]]=DC$7,Tbl.Kosten[[#This Row],[Totaal kosten]],"")</f>
        <v/>
      </c>
      <c r="DD45" s="122" t="str">
        <f>IF(Tbl.Kosten[[#This Row],[Anr.]]=DD$7,Tbl.Kosten[[#This Row],[Totaal kosten]],"")</f>
        <v/>
      </c>
      <c r="DE45" s="122" t="str">
        <f>IF(Tbl.Kosten[[#This Row],[Anr.]]=DE$7,Tbl.Kosten[[#This Row],[Totaal kosten]],"")</f>
        <v/>
      </c>
      <c r="DF45" s="122" t="str">
        <f>IF(Tbl.Kosten[[#This Row],[Anr.]]=DF$7,Tbl.Kosten[[#This Row],[Totaal kosten]],"")</f>
        <v/>
      </c>
      <c r="DG45" s="122" t="str">
        <f>IF(Tbl.Kosten[[#This Row],[Anr.]]=DG$7,Tbl.Kosten[[#This Row],[Totaal kosten]],"")</f>
        <v/>
      </c>
      <c r="DH45" s="122" t="str">
        <f>IF(Tbl.Kosten[[#This Row],[Anr.]]=DH$7,Tbl.Kosten[[#This Row],[Totaal kosten]],"")</f>
        <v/>
      </c>
      <c r="DI45" s="122" t="str">
        <f>IF(Tbl.Kosten[[#This Row],[Anr.]]=DI$7,Tbl.Kosten[[#This Row],[Totaal kosten]],"")</f>
        <v/>
      </c>
      <c r="DJ45" s="122" t="str">
        <f>IF(Tbl.Kosten[[#This Row],[Anr.]]=DJ$7,Tbl.Kosten[[#This Row],[Totaal kosten]],"")</f>
        <v/>
      </c>
      <c r="DK45" s="122" t="str">
        <f>IF(Tbl.Kosten[[#This Row],[Anr.]]=DK$7,Tbl.Kosten[[#This Row],[Totaal kosten]],"")</f>
        <v/>
      </c>
      <c r="DL45" s="122" t="str">
        <f>IF(Tbl.Kosten[[#This Row],[Anr.]]=DL$7,Tbl.Kosten[[#This Row],[Totaal kosten]],"")</f>
        <v/>
      </c>
      <c r="DM45" s="122" t="str">
        <f>IF(Tbl.Kosten[[#This Row],[Anr.]]=DM$7,Tbl.Kosten[[#This Row],[Totaal kosten]],"")</f>
        <v/>
      </c>
      <c r="DN45" s="122" t="str">
        <f>IF(Tbl.Kosten[[#This Row],[Anr.]]=DN$7,Tbl.Kosten[[#This Row],[Totaal kosten]],"")</f>
        <v/>
      </c>
      <c r="DO45" s="122" t="str">
        <f>IF(Tbl.Kosten[[#This Row],[Anr.]]=DO$7,Tbl.Kosten[[#This Row],[Totaal kosten]],"")</f>
        <v/>
      </c>
      <c r="DP45" s="122" t="str">
        <f>IF(Tbl.Kosten[[#This Row],[Anr.]]=DP$7,Tbl.Kosten[[#This Row],[Totaal kosten]],"")</f>
        <v/>
      </c>
      <c r="DQ45" s="122" t="str">
        <f>IF(Tbl.Kosten[[#This Row],[Anr.]]=DQ$7,Tbl.Kosten[[#This Row],[Totaal kosten]],"")</f>
        <v/>
      </c>
      <c r="DR45" s="122" t="str">
        <f>IF(Tbl.Kosten[[#This Row],[Anr.]]=DR$7,Tbl.Kosten[[#This Row],[Totaal kosten]],"")</f>
        <v/>
      </c>
      <c r="DS45" s="122" t="str">
        <f>IF(Tbl.Kosten[[#This Row],[Anr.]]=DS$7,Tbl.Kosten[[#This Row],[Totaal kosten]],"")</f>
        <v/>
      </c>
      <c r="DT45" s="122" t="str">
        <f>IF(Tbl.Kosten[[#This Row],[Anr.]]=DT$7,Tbl.Kosten[[#This Row],[Totaal kosten]],"")</f>
        <v/>
      </c>
      <c r="DU45" s="122" t="str">
        <f>IF(Tbl.Kosten[[#This Row],[Anr.]]=DU$7,Tbl.Kosten[[#This Row],[Totaal kosten]],"")</f>
        <v/>
      </c>
      <c r="DV45" s="122" t="str">
        <f>IF(Tbl.Kosten[[#This Row],[Anr.]]=DV$7,Tbl.Kosten[[#This Row],[Totaal kosten]],"")</f>
        <v/>
      </c>
      <c r="DW45" s="122" t="str">
        <f>IF(Tbl.Kosten[[#This Row],[Anr.]]=DW$7,Tbl.Kosten[[#This Row],[Totaal kosten]],"")</f>
        <v/>
      </c>
      <c r="DX45" s="122" t="str">
        <f>IF(Tbl.Kosten[[#This Row],[Anr.]]=DX$7,Tbl.Kosten[[#This Row],[Totaal kosten]],"")</f>
        <v/>
      </c>
      <c r="DY45" s="122" t="str">
        <f>IF(Tbl.Kosten[[#This Row],[Anr.]]=DY$7,Tbl.Kosten[[#This Row],[Totaal kosten]],"")</f>
        <v/>
      </c>
      <c r="DZ45" s="122" t="str">
        <f>IF(Tbl.Kosten[[#This Row],[Anr.]]=DZ$7,Tbl.Kosten[[#This Row],[Totaal kosten]],"")</f>
        <v/>
      </c>
      <c r="EA45" s="122" t="str">
        <f>IF(Tbl.Kosten[[#This Row],[Anr.]]=EA$7,Tbl.Kosten[[#This Row],[Totaal kosten]],"")</f>
        <v/>
      </c>
      <c r="EB45" s="122" t="str">
        <f>IF(Tbl.Kosten[[#This Row],[Anr.]]=EB$7,Tbl.Kosten[[#This Row],[Totaal kosten]],"")</f>
        <v/>
      </c>
      <c r="EC45" s="122" t="str">
        <f>IF(Tbl.Kosten[[#This Row],[Anr.]]=EC$7,Tbl.Kosten[[#This Row],[Totaal kosten]],"")</f>
        <v/>
      </c>
      <c r="ED45" s="122" t="str">
        <f>IF(Tbl.Kosten[[#This Row],[Anr.]]=ED$7,Tbl.Kosten[[#This Row],[Totaal kosten]],"")</f>
        <v/>
      </c>
      <c r="EE45" s="122" t="str">
        <f>IF(Tbl.Kosten[[#This Row],[Anr.]]=EE$7,Tbl.Kosten[[#This Row],[Totaal kosten]],"")</f>
        <v/>
      </c>
      <c r="EF45" s="122" t="str">
        <f>IF(Tbl.Kosten[[#This Row],[Anr.]]=EF$7,Tbl.Kosten[[#This Row],[Totaal kosten]],"")</f>
        <v/>
      </c>
      <c r="EG45" s="122" t="str">
        <f>IF(Tbl.Kosten[[#This Row],[Anr.]]=EG$7,Tbl.Kosten[[#This Row],[Totaal kosten]],"")</f>
        <v/>
      </c>
      <c r="EH45" s="122" t="str">
        <f>IF(Tbl.Kosten[[#This Row],[Anr.]]=EH$7,Tbl.Kosten[[#This Row],[Totaal kosten]],"")</f>
        <v/>
      </c>
      <c r="EI45" s="122" t="str">
        <f>IF(Tbl.Kosten[[#This Row],[Anr.]]=EI$7,Tbl.Kosten[[#This Row],[Totaal kosten]],"")</f>
        <v/>
      </c>
      <c r="EJ45" s="122" t="str">
        <f>IF(Tbl.Kosten[[#This Row],[Anr.]]=EJ$7,Tbl.Kosten[[#This Row],[Totaal kosten]],"")</f>
        <v/>
      </c>
      <c r="EK45" s="122" t="str">
        <f>IF(Tbl.Kosten[[#This Row],[Anr.]]=EK$7,Tbl.Kosten[[#This Row],[Totaal kosten]],"")</f>
        <v/>
      </c>
      <c r="EL45" s="122" t="str">
        <f>IF(Tbl.Kosten[[#This Row],[Anr.]]=EL$7,Tbl.Kosten[[#This Row],[Totaal kosten]],"")</f>
        <v/>
      </c>
      <c r="EM45" s="122" t="str">
        <f>IF(Tbl.Kosten[[#This Row],[Anr.]]=EM$7,Tbl.Kosten[[#This Row],[Totaal kosten]],"")</f>
        <v/>
      </c>
      <c r="EN45" s="122" t="str">
        <f>IF(Tbl.Kosten[[#This Row],[Anr.]]=EN$7,Tbl.Kosten[[#This Row],[Totaal kosten]],"")</f>
        <v/>
      </c>
      <c r="EO45" s="122" t="str">
        <f>IF(Tbl.Kosten[[#This Row],[Anr.]]=EO$7,Tbl.Kosten[[#This Row],[Totaal kosten]],"")</f>
        <v/>
      </c>
      <c r="EP45" s="122" t="str">
        <f>IF(Tbl.Kosten[[#This Row],[Anr.]]=EP$7,Tbl.Kosten[[#This Row],[Totaal kosten]],"")</f>
        <v/>
      </c>
      <c r="EQ45" s="122" t="str">
        <f>IF(Tbl.Kosten[[#This Row],[Anr.]]=EQ$7,Tbl.Kosten[[#This Row],[Totaal kosten]],"")</f>
        <v/>
      </c>
    </row>
    <row r="46" spans="2:147" x14ac:dyDescent="0.35">
      <c r="B46" s="99"/>
      <c r="C46" s="68"/>
      <c r="D46" s="119"/>
      <c r="E46" s="100"/>
      <c r="F46" s="13">
        <f>_xlfn.XLOOKUP(Tbl.Kosten[[#This Row],[Medewerker e/o 
functie]],Tbl.Uurtarief[Medewerker en/of functie],Tbl.Uurtarief[Uurtarief],"",,)</f>
        <v>0</v>
      </c>
      <c r="G46" s="118">
        <f>PRODUCT(Tbl.Kosten[[#This Row],[Uren]],Tbl.Kosten[[#This Row],[Uurtarief]])</f>
        <v>0</v>
      </c>
      <c r="H46" s="100"/>
      <c r="I46" s="98"/>
      <c r="J46" s="97">
        <f>Tbl.Kosten[[#This Row],[Aantal]]*Tbl.Kosten[[#This Row],[Tarief]]</f>
        <v>0</v>
      </c>
      <c r="K46" s="118">
        <f>Tbl.Kosten[[#This Row],[Subtotaal andere kosten]]+Tbl.Kosten[[#This Row],[Subtotaal arbeidskosten]]</f>
        <v>0</v>
      </c>
      <c r="L46" s="190">
        <f>IF(Tbl.Kosten[[#This Row],[Subtotaal andere kosten]]&lt;&gt;0,"Andere kosten",(_xlfn.XLOOKUP(Tbl.Kosten[[#This Row],[Medewerker e/o 
functie]],Tbl.Uurtarief[Medewerker en/of functie],Tbl.Uurtarief[Kostensoort],"",,)))</f>
        <v>0</v>
      </c>
      <c r="M46" s="190" t="str">
        <f>IF(AND(Tbl.Kosten[[#This Row],[Subtotaal arbeidskosten]]&lt;&gt;0,Tbl.Kosten[[#This Row],[Subtotaal andere kosten]]&lt;&gt;0),"Begroot Arbeidskosten en Overige kosten op verschillende regels!","")</f>
        <v/>
      </c>
      <c r="N46" s="3" t="str">
        <f>_xlfn.XLOOKUP(Tbl.Kosten[[#This Row],[Activiteitencode]],Tbl.Activiteiten[Activiteitcode],Tbl.Activiteiten[Werkpakketcode],"",,)</f>
        <v/>
      </c>
      <c r="O46" s="9" t="str">
        <f>_xlfn.XLOOKUP(Tbl.Kosten[[#This Row],[Werkpakketcode]],Tbl.Werkpakketten[Werkpakketcode],Tbl.Werkpakketten[WPnr.],"",,)</f>
        <v/>
      </c>
      <c r="P46" s="9" t="str">
        <f>IF(Tbl.Kosten[[#This Row],[WPnr.]]=P$7,Tbl.Kosten[[#This Row],[Totaal kosten]],"")</f>
        <v/>
      </c>
      <c r="Q46" s="9" t="str">
        <f>IF(Tbl.Kosten[[#This Row],[WPnr.]]=Q$7,Tbl.Kosten[[#This Row],[Totaal kosten]],"")</f>
        <v/>
      </c>
      <c r="R46" s="9" t="str">
        <f>IF(Tbl.Kosten[[#This Row],[WPnr.]]=R$7,Tbl.Kosten[[#This Row],[Totaal kosten]],"")</f>
        <v/>
      </c>
      <c r="S46" s="9" t="str">
        <f>IF(Tbl.Kosten[[#This Row],[WPnr.]]=S$7,Tbl.Kosten[[#This Row],[Totaal kosten]],"")</f>
        <v/>
      </c>
      <c r="T46" s="9" t="str">
        <f>IF(Tbl.Kosten[[#This Row],[WPnr.]]=T$7,Tbl.Kosten[[#This Row],[Totaal kosten]],"")</f>
        <v/>
      </c>
      <c r="U46" s="9" t="str">
        <f>IF(Tbl.Kosten[[#This Row],[WPnr.]]=U$7,Tbl.Kosten[[#This Row],[Totaal kosten]],"")</f>
        <v/>
      </c>
      <c r="V46" s="9" t="str">
        <f>IF(Tbl.Kosten[[#This Row],[WPnr.]]=V$7,Tbl.Kosten[[#This Row],[Totaal kosten]],"")</f>
        <v/>
      </c>
      <c r="W46" s="9" t="str">
        <f>IF(Tbl.Kosten[[#This Row],[WPnr.]]=W$7,Tbl.Kosten[[#This Row],[Totaal kosten]],"")</f>
        <v/>
      </c>
      <c r="X46" s="9" t="str">
        <f>IF(Tbl.Kosten[[#This Row],[WPnr.]]=X$7,Tbl.Kosten[[#This Row],[Totaal kosten]],"")</f>
        <v/>
      </c>
      <c r="Y46" s="9" t="str">
        <f>IF(Tbl.Kosten[[#This Row],[WPnr.]]=Y$7,Tbl.Kosten[[#This Row],[Totaal kosten]],"")</f>
        <v/>
      </c>
      <c r="Z46" s="15" t="str">
        <f>IFERROR(VLOOKUP(Tbl.Kosten[[#This Row],[Kostensoort]],Tbl.Kostensoorten[],2,FALSE),"")</f>
        <v/>
      </c>
      <c r="AA46" s="15" t="str">
        <f>IF(Tbl.Kosten[[#This Row],[KSnr.]]=AA$7,Tbl.Kosten[[#This Row],[Totaal kosten]],"")</f>
        <v/>
      </c>
      <c r="AB46" s="15" t="str">
        <f>IF(Tbl.Kosten[[#This Row],[KSnr.]]=AB$7,Tbl.Kosten[[#This Row],[Totaal kosten]],"")</f>
        <v/>
      </c>
      <c r="AC46" s="15" t="str">
        <f>IF(Tbl.Kosten[[#This Row],[KSnr.]]=AC$7,Tbl.Kosten[[#This Row],[Totaal kosten]],"")</f>
        <v/>
      </c>
      <c r="AD46" s="15" t="str">
        <f>IF(Tbl.Kosten[[#This Row],[KSnr.]]=AD$7,Tbl.Kosten[[#This Row],[Totaal kosten]],"")</f>
        <v/>
      </c>
      <c r="AE46" s="15" t="str">
        <f>IF(Tbl.Kosten[[#This Row],[KSnr.]]=AE$7,Tbl.Kosten[[#This Row],[Totaal kosten]],"")</f>
        <v/>
      </c>
      <c r="AF46" s="15" t="str">
        <f>IF(Tbl.Kosten[[#This Row],[KSnr.]]=AF$7,Tbl.Kosten[[#This Row],[Totaal kosten]],"")</f>
        <v/>
      </c>
      <c r="AG46" s="15" t="str">
        <f>IF(Tbl.Kosten[[#This Row],[KSnr.]]=AG$7,Tbl.Kosten[[#This Row],[Totaal kosten]],"")</f>
        <v/>
      </c>
      <c r="AH46" s="15" t="str">
        <f>IF(Tbl.Kosten[[#This Row],[KSnr.]]=AH$7,Tbl.Kosten[[#This Row],[Totaal kosten]],"")</f>
        <v/>
      </c>
      <c r="AI46" s="15" t="str">
        <f>IF(Tbl.Kosten[[#This Row],[KSnr.]]=AI$7,Tbl.Kosten[[#This Row],[Totaal kosten]],"")</f>
        <v/>
      </c>
      <c r="AJ46" s="15" t="str">
        <f>IF(Tbl.Kosten[[#This Row],[KSnr.]]=AJ$7,Tbl.Kosten[[#This Row],[Totaal kosten]],"")</f>
        <v/>
      </c>
      <c r="AK46" s="15" t="str">
        <f>IF(Tbl.Kosten[[#This Row],[KSnr.]]=AK$7,Tbl.Kosten[[#This Row],[Totaal kosten]],"")</f>
        <v/>
      </c>
      <c r="AL46" s="15" t="str">
        <f>IF(Tbl.Kosten[[#This Row],[KSnr.]]=AL$7,Tbl.Kosten[[#This Row],[Totaal kosten]],"")</f>
        <v/>
      </c>
      <c r="AM46" s="15" t="str">
        <f>IF(Tbl.Kosten[[#This Row],[KSnr.]]=AM$7,Tbl.Kosten[[#This Row],[Totaal kosten]],"")</f>
        <v/>
      </c>
      <c r="AN46" s="15" t="str">
        <f>IF(Tbl.Kosten[[#This Row],[KSnr.]]=AN$7,Tbl.Kosten[[#This Row],[Totaal kosten]],"")</f>
        <v/>
      </c>
      <c r="AO46" s="15" t="str">
        <f>IF(Tbl.Kosten[[#This Row],[KSnr.]]=AO$7,Tbl.Kosten[[#This Row],[Totaal kosten]],"")</f>
        <v/>
      </c>
      <c r="AP46" s="15" t="str">
        <f>IF(Tbl.Kosten[[#This Row],[KSnr.]]=AP$7,Tbl.Kosten[[#This Row],[Totaal kosten]],"")</f>
        <v/>
      </c>
      <c r="AQ46" s="15" t="str">
        <f>IF(Tbl.Kosten[[#This Row],[KSnr.]]=AQ$7,Tbl.Kosten[[#This Row],[Totaal kosten]],"")</f>
        <v/>
      </c>
      <c r="AR46" s="15" t="str">
        <f>IF(Tbl.Kosten[[#This Row],[KSnr.]]=AR$7,Tbl.Kosten[[#This Row],[Totaal kosten]],"")</f>
        <v/>
      </c>
      <c r="AS46" s="15" t="str">
        <f>IF(Tbl.Kosten[[#This Row],[KSnr.]]=AS$7,Tbl.Kosten[[#This Row],[Totaal kosten]],"")</f>
        <v/>
      </c>
      <c r="AT46" s="15" t="str">
        <f>IF(Tbl.Kosten[[#This Row],[KSnr.]]=AT$7,Tbl.Kosten[[#This Row],[Totaal kosten]],"")</f>
        <v/>
      </c>
      <c r="AU46" s="122" t="str">
        <f>_xlfn.XLOOKUP(Tbl.Kosten[[#This Row],[Activiteitencode]],Tbl.Activiteiten[Activiteitcode],Tbl.Activiteiten[Anr.],"",,)</f>
        <v/>
      </c>
      <c r="AV46" s="122" t="str">
        <f>IF(Tbl.Kosten[[#This Row],[Anr.]]=AV$7,Tbl.Kosten[[#This Row],[Totaal kosten]],"")</f>
        <v/>
      </c>
      <c r="AW46" s="122" t="str">
        <f>IF(Tbl.Kosten[[#This Row],[Anr.]]=AW$7,Tbl.Kosten[[#This Row],[Totaal kosten]],"")</f>
        <v/>
      </c>
      <c r="AX46" s="122" t="str">
        <f>IF(Tbl.Kosten[[#This Row],[Anr.]]=AX$7,Tbl.Kosten[[#This Row],[Totaal kosten]],"")</f>
        <v/>
      </c>
      <c r="AY46" s="122" t="str">
        <f>IF(Tbl.Kosten[[#This Row],[Anr.]]=AY$7,Tbl.Kosten[[#This Row],[Totaal kosten]],"")</f>
        <v/>
      </c>
      <c r="AZ46" s="122" t="str">
        <f>IF(Tbl.Kosten[[#This Row],[Anr.]]=AZ$7,Tbl.Kosten[[#This Row],[Totaal kosten]],"")</f>
        <v/>
      </c>
      <c r="BA46" s="122" t="str">
        <f>IF(Tbl.Kosten[[#This Row],[Anr.]]=BA$7,Tbl.Kosten[[#This Row],[Totaal kosten]],"")</f>
        <v/>
      </c>
      <c r="BB46" s="122" t="str">
        <f>IF(Tbl.Kosten[[#This Row],[Anr.]]=BB$7,Tbl.Kosten[[#This Row],[Totaal kosten]],"")</f>
        <v/>
      </c>
      <c r="BC46" s="122" t="str">
        <f>IF(Tbl.Kosten[[#This Row],[Anr.]]=BC$7,Tbl.Kosten[[#This Row],[Totaal kosten]],"")</f>
        <v/>
      </c>
      <c r="BD46" s="122" t="str">
        <f>IF(Tbl.Kosten[[#This Row],[Anr.]]=BD$7,Tbl.Kosten[[#This Row],[Totaal kosten]],"")</f>
        <v/>
      </c>
      <c r="BE46" s="122" t="str">
        <f>IF(Tbl.Kosten[[#This Row],[Anr.]]=BE$7,Tbl.Kosten[[#This Row],[Totaal kosten]],"")</f>
        <v/>
      </c>
      <c r="BF46" s="122" t="str">
        <f>IF(Tbl.Kosten[[#This Row],[Anr.]]=BF$7,Tbl.Kosten[[#This Row],[Totaal kosten]],"")</f>
        <v/>
      </c>
      <c r="BG46" s="122" t="str">
        <f>IF(Tbl.Kosten[[#This Row],[Anr.]]=BG$7,Tbl.Kosten[[#This Row],[Totaal kosten]],"")</f>
        <v/>
      </c>
      <c r="BH46" s="122" t="str">
        <f>IF(Tbl.Kosten[[#This Row],[Anr.]]=BH$7,Tbl.Kosten[[#This Row],[Totaal kosten]],"")</f>
        <v/>
      </c>
      <c r="BI46" s="122" t="str">
        <f>IF(Tbl.Kosten[[#This Row],[Anr.]]=BI$7,Tbl.Kosten[[#This Row],[Totaal kosten]],"")</f>
        <v/>
      </c>
      <c r="BJ46" s="122" t="str">
        <f>IF(Tbl.Kosten[[#This Row],[Anr.]]=BJ$7,Tbl.Kosten[[#This Row],[Totaal kosten]],"")</f>
        <v/>
      </c>
      <c r="BK46" s="122" t="str">
        <f>IF(Tbl.Kosten[[#This Row],[Anr.]]=BK$7,Tbl.Kosten[[#This Row],[Totaal kosten]],"")</f>
        <v/>
      </c>
      <c r="BL46" s="122" t="str">
        <f>IF(Tbl.Kosten[[#This Row],[Anr.]]=BL$7,Tbl.Kosten[[#This Row],[Totaal kosten]],"")</f>
        <v/>
      </c>
      <c r="BM46" s="122" t="str">
        <f>IF(Tbl.Kosten[[#This Row],[Anr.]]=BM$7,Tbl.Kosten[[#This Row],[Totaal kosten]],"")</f>
        <v/>
      </c>
      <c r="BN46" s="122" t="str">
        <f>IF(Tbl.Kosten[[#This Row],[Anr.]]=BN$7,Tbl.Kosten[[#This Row],[Totaal kosten]],"")</f>
        <v/>
      </c>
      <c r="BO46" s="122" t="str">
        <f>IF(Tbl.Kosten[[#This Row],[Anr.]]=BO$7,Tbl.Kosten[[#This Row],[Totaal kosten]],"")</f>
        <v/>
      </c>
      <c r="BP46" s="122" t="str">
        <f>IF(Tbl.Kosten[[#This Row],[Anr.]]=BP$7,Tbl.Kosten[[#This Row],[Totaal kosten]],"")</f>
        <v/>
      </c>
      <c r="BQ46" s="122" t="str">
        <f>IF(Tbl.Kosten[[#This Row],[Anr.]]=BQ$7,Tbl.Kosten[[#This Row],[Totaal kosten]],"")</f>
        <v/>
      </c>
      <c r="BR46" s="122" t="str">
        <f>IF(Tbl.Kosten[[#This Row],[Anr.]]=BR$7,Tbl.Kosten[[#This Row],[Totaal kosten]],"")</f>
        <v/>
      </c>
      <c r="BS46" s="122" t="str">
        <f>IF(Tbl.Kosten[[#This Row],[Anr.]]=BS$7,Tbl.Kosten[[#This Row],[Totaal kosten]],"")</f>
        <v/>
      </c>
      <c r="BT46" s="122" t="str">
        <f>IF(Tbl.Kosten[[#This Row],[Anr.]]=BT$7,Tbl.Kosten[[#This Row],[Totaal kosten]],"")</f>
        <v/>
      </c>
      <c r="BU46" s="122" t="str">
        <f>IF(Tbl.Kosten[[#This Row],[Anr.]]=BU$7,Tbl.Kosten[[#This Row],[Totaal kosten]],"")</f>
        <v/>
      </c>
      <c r="BV46" s="122" t="str">
        <f>IF(Tbl.Kosten[[#This Row],[Anr.]]=BV$7,Tbl.Kosten[[#This Row],[Totaal kosten]],"")</f>
        <v/>
      </c>
      <c r="BW46" s="122" t="str">
        <f>IF(Tbl.Kosten[[#This Row],[Anr.]]=BW$7,Tbl.Kosten[[#This Row],[Totaal kosten]],"")</f>
        <v/>
      </c>
      <c r="BX46" s="122" t="str">
        <f>IF(Tbl.Kosten[[#This Row],[Anr.]]=BX$7,Tbl.Kosten[[#This Row],[Totaal kosten]],"")</f>
        <v/>
      </c>
      <c r="BY46" s="122" t="str">
        <f>IF(Tbl.Kosten[[#This Row],[Anr.]]=BY$7,Tbl.Kosten[[#This Row],[Totaal kosten]],"")</f>
        <v/>
      </c>
      <c r="BZ46" s="122" t="str">
        <f>IF(Tbl.Kosten[[#This Row],[Anr.]]=BZ$7,Tbl.Kosten[[#This Row],[Totaal kosten]],"")</f>
        <v/>
      </c>
      <c r="CA46" s="122" t="str">
        <f>IF(Tbl.Kosten[[#This Row],[Anr.]]=CA$7,Tbl.Kosten[[#This Row],[Totaal kosten]],"")</f>
        <v/>
      </c>
      <c r="CB46" s="122" t="str">
        <f>IF(Tbl.Kosten[[#This Row],[Anr.]]=CB$7,Tbl.Kosten[[#This Row],[Totaal kosten]],"")</f>
        <v/>
      </c>
      <c r="CC46" s="122" t="str">
        <f>IF(Tbl.Kosten[[#This Row],[Anr.]]=CC$7,Tbl.Kosten[[#This Row],[Totaal kosten]],"")</f>
        <v/>
      </c>
      <c r="CD46" s="122" t="str">
        <f>IF(Tbl.Kosten[[#This Row],[Anr.]]=CD$7,Tbl.Kosten[[#This Row],[Totaal kosten]],"")</f>
        <v/>
      </c>
      <c r="CE46" s="122" t="str">
        <f>IF(Tbl.Kosten[[#This Row],[Anr.]]=CE$7,Tbl.Kosten[[#This Row],[Totaal kosten]],"")</f>
        <v/>
      </c>
      <c r="CF46" s="122" t="str">
        <f>IF(Tbl.Kosten[[#This Row],[Anr.]]=CF$7,Tbl.Kosten[[#This Row],[Totaal kosten]],"")</f>
        <v/>
      </c>
      <c r="CG46" s="122" t="str">
        <f>IF(Tbl.Kosten[[#This Row],[Anr.]]=CG$7,Tbl.Kosten[[#This Row],[Totaal kosten]],"")</f>
        <v/>
      </c>
      <c r="CH46" s="122" t="str">
        <f>IF(Tbl.Kosten[[#This Row],[Anr.]]=CH$7,Tbl.Kosten[[#This Row],[Totaal kosten]],"")</f>
        <v/>
      </c>
      <c r="CI46" s="122" t="str">
        <f>IF(Tbl.Kosten[[#This Row],[Anr.]]=CI$7,Tbl.Kosten[[#This Row],[Totaal kosten]],"")</f>
        <v/>
      </c>
      <c r="CJ46" s="122" t="str">
        <f>IF(Tbl.Kosten[[#This Row],[Anr.]]=CJ$7,Tbl.Kosten[[#This Row],[Totaal kosten]],"")</f>
        <v/>
      </c>
      <c r="CK46" s="122" t="str">
        <f>IF(Tbl.Kosten[[#This Row],[Anr.]]=CK$7,Tbl.Kosten[[#This Row],[Totaal kosten]],"")</f>
        <v/>
      </c>
      <c r="CL46" s="122" t="str">
        <f>IF(Tbl.Kosten[[#This Row],[Anr.]]=CL$7,Tbl.Kosten[[#This Row],[Totaal kosten]],"")</f>
        <v/>
      </c>
      <c r="CM46" s="122" t="str">
        <f>IF(Tbl.Kosten[[#This Row],[Anr.]]=CM$7,Tbl.Kosten[[#This Row],[Totaal kosten]],"")</f>
        <v/>
      </c>
      <c r="CN46" s="122" t="str">
        <f>IF(Tbl.Kosten[[#This Row],[Anr.]]=CN$7,Tbl.Kosten[[#This Row],[Totaal kosten]],"")</f>
        <v/>
      </c>
      <c r="CO46" s="122" t="str">
        <f>IF(Tbl.Kosten[[#This Row],[Anr.]]=CO$7,Tbl.Kosten[[#This Row],[Totaal kosten]],"")</f>
        <v/>
      </c>
      <c r="CP46" s="122" t="str">
        <f>IF(Tbl.Kosten[[#This Row],[Anr.]]=CP$7,Tbl.Kosten[[#This Row],[Totaal kosten]],"")</f>
        <v/>
      </c>
      <c r="CQ46" s="122" t="str">
        <f>IF(Tbl.Kosten[[#This Row],[Anr.]]=CQ$7,Tbl.Kosten[[#This Row],[Totaal kosten]],"")</f>
        <v/>
      </c>
      <c r="CR46" s="122" t="str">
        <f>IF(Tbl.Kosten[[#This Row],[Anr.]]=CR$7,Tbl.Kosten[[#This Row],[Totaal kosten]],"")</f>
        <v/>
      </c>
      <c r="CS46" s="122" t="str">
        <f>IF(Tbl.Kosten[[#This Row],[Anr.]]=CS$7,Tbl.Kosten[[#This Row],[Totaal kosten]],"")</f>
        <v/>
      </c>
      <c r="CT46" s="122" t="str">
        <f>IF(Tbl.Kosten[[#This Row],[Anr.]]=CT$7,Tbl.Kosten[[#This Row],[Totaal kosten]],"")</f>
        <v/>
      </c>
      <c r="CU46" s="122" t="str">
        <f>IF(Tbl.Kosten[[#This Row],[Anr.]]=CU$7,Tbl.Kosten[[#This Row],[Totaal kosten]],"")</f>
        <v/>
      </c>
      <c r="CV46" s="122" t="str">
        <f>IF(Tbl.Kosten[[#This Row],[Anr.]]=CV$7,Tbl.Kosten[[#This Row],[Totaal kosten]],"")</f>
        <v/>
      </c>
      <c r="CW46" s="122" t="str">
        <f>IF(Tbl.Kosten[[#This Row],[Anr.]]=CW$7,Tbl.Kosten[[#This Row],[Totaal kosten]],"")</f>
        <v/>
      </c>
      <c r="CX46" s="122" t="str">
        <f>IF(Tbl.Kosten[[#This Row],[Anr.]]=CX$7,Tbl.Kosten[[#This Row],[Totaal kosten]],"")</f>
        <v/>
      </c>
      <c r="CY46" s="122" t="str">
        <f>IF(Tbl.Kosten[[#This Row],[Anr.]]=CY$7,Tbl.Kosten[[#This Row],[Totaal kosten]],"")</f>
        <v/>
      </c>
      <c r="CZ46" s="122" t="str">
        <f>IF(Tbl.Kosten[[#This Row],[Anr.]]=CZ$7,Tbl.Kosten[[#This Row],[Totaal kosten]],"")</f>
        <v/>
      </c>
      <c r="DA46" s="122" t="str">
        <f>IF(Tbl.Kosten[[#This Row],[Anr.]]=DA$7,Tbl.Kosten[[#This Row],[Totaal kosten]],"")</f>
        <v/>
      </c>
      <c r="DB46" s="122" t="str">
        <f>IF(Tbl.Kosten[[#This Row],[Anr.]]=DB$7,Tbl.Kosten[[#This Row],[Totaal kosten]],"")</f>
        <v/>
      </c>
      <c r="DC46" s="122" t="str">
        <f>IF(Tbl.Kosten[[#This Row],[Anr.]]=DC$7,Tbl.Kosten[[#This Row],[Totaal kosten]],"")</f>
        <v/>
      </c>
      <c r="DD46" s="122" t="str">
        <f>IF(Tbl.Kosten[[#This Row],[Anr.]]=DD$7,Tbl.Kosten[[#This Row],[Totaal kosten]],"")</f>
        <v/>
      </c>
      <c r="DE46" s="122" t="str">
        <f>IF(Tbl.Kosten[[#This Row],[Anr.]]=DE$7,Tbl.Kosten[[#This Row],[Totaal kosten]],"")</f>
        <v/>
      </c>
      <c r="DF46" s="122" t="str">
        <f>IF(Tbl.Kosten[[#This Row],[Anr.]]=DF$7,Tbl.Kosten[[#This Row],[Totaal kosten]],"")</f>
        <v/>
      </c>
      <c r="DG46" s="122" t="str">
        <f>IF(Tbl.Kosten[[#This Row],[Anr.]]=DG$7,Tbl.Kosten[[#This Row],[Totaal kosten]],"")</f>
        <v/>
      </c>
      <c r="DH46" s="122" t="str">
        <f>IF(Tbl.Kosten[[#This Row],[Anr.]]=DH$7,Tbl.Kosten[[#This Row],[Totaal kosten]],"")</f>
        <v/>
      </c>
      <c r="DI46" s="122" t="str">
        <f>IF(Tbl.Kosten[[#This Row],[Anr.]]=DI$7,Tbl.Kosten[[#This Row],[Totaal kosten]],"")</f>
        <v/>
      </c>
      <c r="DJ46" s="122" t="str">
        <f>IF(Tbl.Kosten[[#This Row],[Anr.]]=DJ$7,Tbl.Kosten[[#This Row],[Totaal kosten]],"")</f>
        <v/>
      </c>
      <c r="DK46" s="122" t="str">
        <f>IF(Tbl.Kosten[[#This Row],[Anr.]]=DK$7,Tbl.Kosten[[#This Row],[Totaal kosten]],"")</f>
        <v/>
      </c>
      <c r="DL46" s="122" t="str">
        <f>IF(Tbl.Kosten[[#This Row],[Anr.]]=DL$7,Tbl.Kosten[[#This Row],[Totaal kosten]],"")</f>
        <v/>
      </c>
      <c r="DM46" s="122" t="str">
        <f>IF(Tbl.Kosten[[#This Row],[Anr.]]=DM$7,Tbl.Kosten[[#This Row],[Totaal kosten]],"")</f>
        <v/>
      </c>
      <c r="DN46" s="122" t="str">
        <f>IF(Tbl.Kosten[[#This Row],[Anr.]]=DN$7,Tbl.Kosten[[#This Row],[Totaal kosten]],"")</f>
        <v/>
      </c>
      <c r="DO46" s="122" t="str">
        <f>IF(Tbl.Kosten[[#This Row],[Anr.]]=DO$7,Tbl.Kosten[[#This Row],[Totaal kosten]],"")</f>
        <v/>
      </c>
      <c r="DP46" s="122" t="str">
        <f>IF(Tbl.Kosten[[#This Row],[Anr.]]=DP$7,Tbl.Kosten[[#This Row],[Totaal kosten]],"")</f>
        <v/>
      </c>
      <c r="DQ46" s="122" t="str">
        <f>IF(Tbl.Kosten[[#This Row],[Anr.]]=DQ$7,Tbl.Kosten[[#This Row],[Totaal kosten]],"")</f>
        <v/>
      </c>
      <c r="DR46" s="122" t="str">
        <f>IF(Tbl.Kosten[[#This Row],[Anr.]]=DR$7,Tbl.Kosten[[#This Row],[Totaal kosten]],"")</f>
        <v/>
      </c>
      <c r="DS46" s="122" t="str">
        <f>IF(Tbl.Kosten[[#This Row],[Anr.]]=DS$7,Tbl.Kosten[[#This Row],[Totaal kosten]],"")</f>
        <v/>
      </c>
      <c r="DT46" s="122" t="str">
        <f>IF(Tbl.Kosten[[#This Row],[Anr.]]=DT$7,Tbl.Kosten[[#This Row],[Totaal kosten]],"")</f>
        <v/>
      </c>
      <c r="DU46" s="122" t="str">
        <f>IF(Tbl.Kosten[[#This Row],[Anr.]]=DU$7,Tbl.Kosten[[#This Row],[Totaal kosten]],"")</f>
        <v/>
      </c>
      <c r="DV46" s="122" t="str">
        <f>IF(Tbl.Kosten[[#This Row],[Anr.]]=DV$7,Tbl.Kosten[[#This Row],[Totaal kosten]],"")</f>
        <v/>
      </c>
      <c r="DW46" s="122" t="str">
        <f>IF(Tbl.Kosten[[#This Row],[Anr.]]=DW$7,Tbl.Kosten[[#This Row],[Totaal kosten]],"")</f>
        <v/>
      </c>
      <c r="DX46" s="122" t="str">
        <f>IF(Tbl.Kosten[[#This Row],[Anr.]]=DX$7,Tbl.Kosten[[#This Row],[Totaal kosten]],"")</f>
        <v/>
      </c>
      <c r="DY46" s="122" t="str">
        <f>IF(Tbl.Kosten[[#This Row],[Anr.]]=DY$7,Tbl.Kosten[[#This Row],[Totaal kosten]],"")</f>
        <v/>
      </c>
      <c r="DZ46" s="122" t="str">
        <f>IF(Tbl.Kosten[[#This Row],[Anr.]]=DZ$7,Tbl.Kosten[[#This Row],[Totaal kosten]],"")</f>
        <v/>
      </c>
      <c r="EA46" s="122" t="str">
        <f>IF(Tbl.Kosten[[#This Row],[Anr.]]=EA$7,Tbl.Kosten[[#This Row],[Totaal kosten]],"")</f>
        <v/>
      </c>
      <c r="EB46" s="122" t="str">
        <f>IF(Tbl.Kosten[[#This Row],[Anr.]]=EB$7,Tbl.Kosten[[#This Row],[Totaal kosten]],"")</f>
        <v/>
      </c>
      <c r="EC46" s="122" t="str">
        <f>IF(Tbl.Kosten[[#This Row],[Anr.]]=EC$7,Tbl.Kosten[[#This Row],[Totaal kosten]],"")</f>
        <v/>
      </c>
      <c r="ED46" s="122" t="str">
        <f>IF(Tbl.Kosten[[#This Row],[Anr.]]=ED$7,Tbl.Kosten[[#This Row],[Totaal kosten]],"")</f>
        <v/>
      </c>
      <c r="EE46" s="122" t="str">
        <f>IF(Tbl.Kosten[[#This Row],[Anr.]]=EE$7,Tbl.Kosten[[#This Row],[Totaal kosten]],"")</f>
        <v/>
      </c>
      <c r="EF46" s="122" t="str">
        <f>IF(Tbl.Kosten[[#This Row],[Anr.]]=EF$7,Tbl.Kosten[[#This Row],[Totaal kosten]],"")</f>
        <v/>
      </c>
      <c r="EG46" s="122" t="str">
        <f>IF(Tbl.Kosten[[#This Row],[Anr.]]=EG$7,Tbl.Kosten[[#This Row],[Totaal kosten]],"")</f>
        <v/>
      </c>
      <c r="EH46" s="122" t="str">
        <f>IF(Tbl.Kosten[[#This Row],[Anr.]]=EH$7,Tbl.Kosten[[#This Row],[Totaal kosten]],"")</f>
        <v/>
      </c>
      <c r="EI46" s="122" t="str">
        <f>IF(Tbl.Kosten[[#This Row],[Anr.]]=EI$7,Tbl.Kosten[[#This Row],[Totaal kosten]],"")</f>
        <v/>
      </c>
      <c r="EJ46" s="122" t="str">
        <f>IF(Tbl.Kosten[[#This Row],[Anr.]]=EJ$7,Tbl.Kosten[[#This Row],[Totaal kosten]],"")</f>
        <v/>
      </c>
      <c r="EK46" s="122" t="str">
        <f>IF(Tbl.Kosten[[#This Row],[Anr.]]=EK$7,Tbl.Kosten[[#This Row],[Totaal kosten]],"")</f>
        <v/>
      </c>
      <c r="EL46" s="122" t="str">
        <f>IF(Tbl.Kosten[[#This Row],[Anr.]]=EL$7,Tbl.Kosten[[#This Row],[Totaal kosten]],"")</f>
        <v/>
      </c>
      <c r="EM46" s="122" t="str">
        <f>IF(Tbl.Kosten[[#This Row],[Anr.]]=EM$7,Tbl.Kosten[[#This Row],[Totaal kosten]],"")</f>
        <v/>
      </c>
      <c r="EN46" s="122" t="str">
        <f>IF(Tbl.Kosten[[#This Row],[Anr.]]=EN$7,Tbl.Kosten[[#This Row],[Totaal kosten]],"")</f>
        <v/>
      </c>
      <c r="EO46" s="122" t="str">
        <f>IF(Tbl.Kosten[[#This Row],[Anr.]]=EO$7,Tbl.Kosten[[#This Row],[Totaal kosten]],"")</f>
        <v/>
      </c>
      <c r="EP46" s="122" t="str">
        <f>IF(Tbl.Kosten[[#This Row],[Anr.]]=EP$7,Tbl.Kosten[[#This Row],[Totaal kosten]],"")</f>
        <v/>
      </c>
      <c r="EQ46" s="122" t="str">
        <f>IF(Tbl.Kosten[[#This Row],[Anr.]]=EQ$7,Tbl.Kosten[[#This Row],[Totaal kosten]],"")</f>
        <v/>
      </c>
    </row>
    <row r="47" spans="2:147" x14ac:dyDescent="0.35">
      <c r="B47" s="99"/>
      <c r="C47" s="68"/>
      <c r="D47" s="119"/>
      <c r="E47" s="100"/>
      <c r="F47" s="13">
        <f>_xlfn.XLOOKUP(Tbl.Kosten[[#This Row],[Medewerker e/o 
functie]],Tbl.Uurtarief[Medewerker en/of functie],Tbl.Uurtarief[Uurtarief],"",,)</f>
        <v>0</v>
      </c>
      <c r="G47" s="118">
        <f>PRODUCT(Tbl.Kosten[[#This Row],[Uren]],Tbl.Kosten[[#This Row],[Uurtarief]])</f>
        <v>0</v>
      </c>
      <c r="H47" s="100"/>
      <c r="I47" s="98"/>
      <c r="J47" s="97">
        <f>Tbl.Kosten[[#This Row],[Aantal]]*Tbl.Kosten[[#This Row],[Tarief]]</f>
        <v>0</v>
      </c>
      <c r="K47" s="118">
        <f>Tbl.Kosten[[#This Row],[Subtotaal andere kosten]]+Tbl.Kosten[[#This Row],[Subtotaal arbeidskosten]]</f>
        <v>0</v>
      </c>
      <c r="L47" s="190">
        <f>IF(Tbl.Kosten[[#This Row],[Subtotaal andere kosten]]&lt;&gt;0,"Andere kosten",(_xlfn.XLOOKUP(Tbl.Kosten[[#This Row],[Medewerker e/o 
functie]],Tbl.Uurtarief[Medewerker en/of functie],Tbl.Uurtarief[Kostensoort],"",,)))</f>
        <v>0</v>
      </c>
      <c r="M47" s="190" t="str">
        <f>IF(AND(Tbl.Kosten[[#This Row],[Subtotaal arbeidskosten]]&lt;&gt;0,Tbl.Kosten[[#This Row],[Subtotaal andere kosten]]&lt;&gt;0),"Begroot Arbeidskosten en Overige kosten op verschillende regels!","")</f>
        <v/>
      </c>
      <c r="N47" s="3" t="str">
        <f>_xlfn.XLOOKUP(Tbl.Kosten[[#This Row],[Activiteitencode]],Tbl.Activiteiten[Activiteitcode],Tbl.Activiteiten[Werkpakketcode],"",,)</f>
        <v/>
      </c>
      <c r="O47" s="9" t="str">
        <f>_xlfn.XLOOKUP(Tbl.Kosten[[#This Row],[Werkpakketcode]],Tbl.Werkpakketten[Werkpakketcode],Tbl.Werkpakketten[WPnr.],"",,)</f>
        <v/>
      </c>
      <c r="P47" s="9" t="str">
        <f>IF(Tbl.Kosten[[#This Row],[WPnr.]]=P$7,Tbl.Kosten[[#This Row],[Totaal kosten]],"")</f>
        <v/>
      </c>
      <c r="Q47" s="9" t="str">
        <f>IF(Tbl.Kosten[[#This Row],[WPnr.]]=Q$7,Tbl.Kosten[[#This Row],[Totaal kosten]],"")</f>
        <v/>
      </c>
      <c r="R47" s="9" t="str">
        <f>IF(Tbl.Kosten[[#This Row],[WPnr.]]=R$7,Tbl.Kosten[[#This Row],[Totaal kosten]],"")</f>
        <v/>
      </c>
      <c r="S47" s="9" t="str">
        <f>IF(Tbl.Kosten[[#This Row],[WPnr.]]=S$7,Tbl.Kosten[[#This Row],[Totaal kosten]],"")</f>
        <v/>
      </c>
      <c r="T47" s="9" t="str">
        <f>IF(Tbl.Kosten[[#This Row],[WPnr.]]=T$7,Tbl.Kosten[[#This Row],[Totaal kosten]],"")</f>
        <v/>
      </c>
      <c r="U47" s="9" t="str">
        <f>IF(Tbl.Kosten[[#This Row],[WPnr.]]=U$7,Tbl.Kosten[[#This Row],[Totaal kosten]],"")</f>
        <v/>
      </c>
      <c r="V47" s="9" t="str">
        <f>IF(Tbl.Kosten[[#This Row],[WPnr.]]=V$7,Tbl.Kosten[[#This Row],[Totaal kosten]],"")</f>
        <v/>
      </c>
      <c r="W47" s="9" t="str">
        <f>IF(Tbl.Kosten[[#This Row],[WPnr.]]=W$7,Tbl.Kosten[[#This Row],[Totaal kosten]],"")</f>
        <v/>
      </c>
      <c r="X47" s="9" t="str">
        <f>IF(Tbl.Kosten[[#This Row],[WPnr.]]=X$7,Tbl.Kosten[[#This Row],[Totaal kosten]],"")</f>
        <v/>
      </c>
      <c r="Y47" s="9" t="str">
        <f>IF(Tbl.Kosten[[#This Row],[WPnr.]]=Y$7,Tbl.Kosten[[#This Row],[Totaal kosten]],"")</f>
        <v/>
      </c>
      <c r="Z47" s="15" t="str">
        <f>IFERROR(VLOOKUP(Tbl.Kosten[[#This Row],[Kostensoort]],Tbl.Kostensoorten[],2,FALSE),"")</f>
        <v/>
      </c>
      <c r="AA47" s="15" t="str">
        <f>IF(Tbl.Kosten[[#This Row],[KSnr.]]=AA$7,Tbl.Kosten[[#This Row],[Totaal kosten]],"")</f>
        <v/>
      </c>
      <c r="AB47" s="15" t="str">
        <f>IF(Tbl.Kosten[[#This Row],[KSnr.]]=AB$7,Tbl.Kosten[[#This Row],[Totaal kosten]],"")</f>
        <v/>
      </c>
      <c r="AC47" s="15" t="str">
        <f>IF(Tbl.Kosten[[#This Row],[KSnr.]]=AC$7,Tbl.Kosten[[#This Row],[Totaal kosten]],"")</f>
        <v/>
      </c>
      <c r="AD47" s="15" t="str">
        <f>IF(Tbl.Kosten[[#This Row],[KSnr.]]=AD$7,Tbl.Kosten[[#This Row],[Totaal kosten]],"")</f>
        <v/>
      </c>
      <c r="AE47" s="15" t="str">
        <f>IF(Tbl.Kosten[[#This Row],[KSnr.]]=AE$7,Tbl.Kosten[[#This Row],[Totaal kosten]],"")</f>
        <v/>
      </c>
      <c r="AF47" s="15" t="str">
        <f>IF(Tbl.Kosten[[#This Row],[KSnr.]]=AF$7,Tbl.Kosten[[#This Row],[Totaal kosten]],"")</f>
        <v/>
      </c>
      <c r="AG47" s="15" t="str">
        <f>IF(Tbl.Kosten[[#This Row],[KSnr.]]=AG$7,Tbl.Kosten[[#This Row],[Totaal kosten]],"")</f>
        <v/>
      </c>
      <c r="AH47" s="15" t="str">
        <f>IF(Tbl.Kosten[[#This Row],[KSnr.]]=AH$7,Tbl.Kosten[[#This Row],[Totaal kosten]],"")</f>
        <v/>
      </c>
      <c r="AI47" s="15" t="str">
        <f>IF(Tbl.Kosten[[#This Row],[KSnr.]]=AI$7,Tbl.Kosten[[#This Row],[Totaal kosten]],"")</f>
        <v/>
      </c>
      <c r="AJ47" s="15" t="str">
        <f>IF(Tbl.Kosten[[#This Row],[KSnr.]]=AJ$7,Tbl.Kosten[[#This Row],[Totaal kosten]],"")</f>
        <v/>
      </c>
      <c r="AK47" s="15" t="str">
        <f>IF(Tbl.Kosten[[#This Row],[KSnr.]]=AK$7,Tbl.Kosten[[#This Row],[Totaal kosten]],"")</f>
        <v/>
      </c>
      <c r="AL47" s="15" t="str">
        <f>IF(Tbl.Kosten[[#This Row],[KSnr.]]=AL$7,Tbl.Kosten[[#This Row],[Totaal kosten]],"")</f>
        <v/>
      </c>
      <c r="AM47" s="15" t="str">
        <f>IF(Tbl.Kosten[[#This Row],[KSnr.]]=AM$7,Tbl.Kosten[[#This Row],[Totaal kosten]],"")</f>
        <v/>
      </c>
      <c r="AN47" s="15" t="str">
        <f>IF(Tbl.Kosten[[#This Row],[KSnr.]]=AN$7,Tbl.Kosten[[#This Row],[Totaal kosten]],"")</f>
        <v/>
      </c>
      <c r="AO47" s="15" t="str">
        <f>IF(Tbl.Kosten[[#This Row],[KSnr.]]=AO$7,Tbl.Kosten[[#This Row],[Totaal kosten]],"")</f>
        <v/>
      </c>
      <c r="AP47" s="15" t="str">
        <f>IF(Tbl.Kosten[[#This Row],[KSnr.]]=AP$7,Tbl.Kosten[[#This Row],[Totaal kosten]],"")</f>
        <v/>
      </c>
      <c r="AQ47" s="15" t="str">
        <f>IF(Tbl.Kosten[[#This Row],[KSnr.]]=AQ$7,Tbl.Kosten[[#This Row],[Totaal kosten]],"")</f>
        <v/>
      </c>
      <c r="AR47" s="15" t="str">
        <f>IF(Tbl.Kosten[[#This Row],[KSnr.]]=AR$7,Tbl.Kosten[[#This Row],[Totaal kosten]],"")</f>
        <v/>
      </c>
      <c r="AS47" s="15" t="str">
        <f>IF(Tbl.Kosten[[#This Row],[KSnr.]]=AS$7,Tbl.Kosten[[#This Row],[Totaal kosten]],"")</f>
        <v/>
      </c>
      <c r="AT47" s="15" t="str">
        <f>IF(Tbl.Kosten[[#This Row],[KSnr.]]=AT$7,Tbl.Kosten[[#This Row],[Totaal kosten]],"")</f>
        <v/>
      </c>
      <c r="AU47" s="122" t="str">
        <f>_xlfn.XLOOKUP(Tbl.Kosten[[#This Row],[Activiteitencode]],Tbl.Activiteiten[Activiteitcode],Tbl.Activiteiten[Anr.],"",,)</f>
        <v/>
      </c>
      <c r="AV47" s="122" t="str">
        <f>IF(Tbl.Kosten[[#This Row],[Anr.]]=AV$7,Tbl.Kosten[[#This Row],[Totaal kosten]],"")</f>
        <v/>
      </c>
      <c r="AW47" s="122" t="str">
        <f>IF(Tbl.Kosten[[#This Row],[Anr.]]=AW$7,Tbl.Kosten[[#This Row],[Totaal kosten]],"")</f>
        <v/>
      </c>
      <c r="AX47" s="122" t="str">
        <f>IF(Tbl.Kosten[[#This Row],[Anr.]]=AX$7,Tbl.Kosten[[#This Row],[Totaal kosten]],"")</f>
        <v/>
      </c>
      <c r="AY47" s="122" t="str">
        <f>IF(Tbl.Kosten[[#This Row],[Anr.]]=AY$7,Tbl.Kosten[[#This Row],[Totaal kosten]],"")</f>
        <v/>
      </c>
      <c r="AZ47" s="122" t="str">
        <f>IF(Tbl.Kosten[[#This Row],[Anr.]]=AZ$7,Tbl.Kosten[[#This Row],[Totaal kosten]],"")</f>
        <v/>
      </c>
      <c r="BA47" s="122" t="str">
        <f>IF(Tbl.Kosten[[#This Row],[Anr.]]=BA$7,Tbl.Kosten[[#This Row],[Totaal kosten]],"")</f>
        <v/>
      </c>
      <c r="BB47" s="122" t="str">
        <f>IF(Tbl.Kosten[[#This Row],[Anr.]]=BB$7,Tbl.Kosten[[#This Row],[Totaal kosten]],"")</f>
        <v/>
      </c>
      <c r="BC47" s="122" t="str">
        <f>IF(Tbl.Kosten[[#This Row],[Anr.]]=BC$7,Tbl.Kosten[[#This Row],[Totaal kosten]],"")</f>
        <v/>
      </c>
      <c r="BD47" s="122" t="str">
        <f>IF(Tbl.Kosten[[#This Row],[Anr.]]=BD$7,Tbl.Kosten[[#This Row],[Totaal kosten]],"")</f>
        <v/>
      </c>
      <c r="BE47" s="122" t="str">
        <f>IF(Tbl.Kosten[[#This Row],[Anr.]]=BE$7,Tbl.Kosten[[#This Row],[Totaal kosten]],"")</f>
        <v/>
      </c>
      <c r="BF47" s="122" t="str">
        <f>IF(Tbl.Kosten[[#This Row],[Anr.]]=BF$7,Tbl.Kosten[[#This Row],[Totaal kosten]],"")</f>
        <v/>
      </c>
      <c r="BG47" s="122" t="str">
        <f>IF(Tbl.Kosten[[#This Row],[Anr.]]=BG$7,Tbl.Kosten[[#This Row],[Totaal kosten]],"")</f>
        <v/>
      </c>
      <c r="BH47" s="122" t="str">
        <f>IF(Tbl.Kosten[[#This Row],[Anr.]]=BH$7,Tbl.Kosten[[#This Row],[Totaal kosten]],"")</f>
        <v/>
      </c>
      <c r="BI47" s="122" t="str">
        <f>IF(Tbl.Kosten[[#This Row],[Anr.]]=BI$7,Tbl.Kosten[[#This Row],[Totaal kosten]],"")</f>
        <v/>
      </c>
      <c r="BJ47" s="122" t="str">
        <f>IF(Tbl.Kosten[[#This Row],[Anr.]]=BJ$7,Tbl.Kosten[[#This Row],[Totaal kosten]],"")</f>
        <v/>
      </c>
      <c r="BK47" s="122" t="str">
        <f>IF(Tbl.Kosten[[#This Row],[Anr.]]=BK$7,Tbl.Kosten[[#This Row],[Totaal kosten]],"")</f>
        <v/>
      </c>
      <c r="BL47" s="122" t="str">
        <f>IF(Tbl.Kosten[[#This Row],[Anr.]]=BL$7,Tbl.Kosten[[#This Row],[Totaal kosten]],"")</f>
        <v/>
      </c>
      <c r="BM47" s="122" t="str">
        <f>IF(Tbl.Kosten[[#This Row],[Anr.]]=BM$7,Tbl.Kosten[[#This Row],[Totaal kosten]],"")</f>
        <v/>
      </c>
      <c r="BN47" s="122" t="str">
        <f>IF(Tbl.Kosten[[#This Row],[Anr.]]=BN$7,Tbl.Kosten[[#This Row],[Totaal kosten]],"")</f>
        <v/>
      </c>
      <c r="BO47" s="122" t="str">
        <f>IF(Tbl.Kosten[[#This Row],[Anr.]]=BO$7,Tbl.Kosten[[#This Row],[Totaal kosten]],"")</f>
        <v/>
      </c>
      <c r="BP47" s="122" t="str">
        <f>IF(Tbl.Kosten[[#This Row],[Anr.]]=BP$7,Tbl.Kosten[[#This Row],[Totaal kosten]],"")</f>
        <v/>
      </c>
      <c r="BQ47" s="122" t="str">
        <f>IF(Tbl.Kosten[[#This Row],[Anr.]]=BQ$7,Tbl.Kosten[[#This Row],[Totaal kosten]],"")</f>
        <v/>
      </c>
      <c r="BR47" s="122" t="str">
        <f>IF(Tbl.Kosten[[#This Row],[Anr.]]=BR$7,Tbl.Kosten[[#This Row],[Totaal kosten]],"")</f>
        <v/>
      </c>
      <c r="BS47" s="122" t="str">
        <f>IF(Tbl.Kosten[[#This Row],[Anr.]]=BS$7,Tbl.Kosten[[#This Row],[Totaal kosten]],"")</f>
        <v/>
      </c>
      <c r="BT47" s="122" t="str">
        <f>IF(Tbl.Kosten[[#This Row],[Anr.]]=BT$7,Tbl.Kosten[[#This Row],[Totaal kosten]],"")</f>
        <v/>
      </c>
      <c r="BU47" s="122" t="str">
        <f>IF(Tbl.Kosten[[#This Row],[Anr.]]=BU$7,Tbl.Kosten[[#This Row],[Totaal kosten]],"")</f>
        <v/>
      </c>
      <c r="BV47" s="122" t="str">
        <f>IF(Tbl.Kosten[[#This Row],[Anr.]]=BV$7,Tbl.Kosten[[#This Row],[Totaal kosten]],"")</f>
        <v/>
      </c>
      <c r="BW47" s="122" t="str">
        <f>IF(Tbl.Kosten[[#This Row],[Anr.]]=BW$7,Tbl.Kosten[[#This Row],[Totaal kosten]],"")</f>
        <v/>
      </c>
      <c r="BX47" s="122" t="str">
        <f>IF(Tbl.Kosten[[#This Row],[Anr.]]=BX$7,Tbl.Kosten[[#This Row],[Totaal kosten]],"")</f>
        <v/>
      </c>
      <c r="BY47" s="122" t="str">
        <f>IF(Tbl.Kosten[[#This Row],[Anr.]]=BY$7,Tbl.Kosten[[#This Row],[Totaal kosten]],"")</f>
        <v/>
      </c>
      <c r="BZ47" s="122" t="str">
        <f>IF(Tbl.Kosten[[#This Row],[Anr.]]=BZ$7,Tbl.Kosten[[#This Row],[Totaal kosten]],"")</f>
        <v/>
      </c>
      <c r="CA47" s="122" t="str">
        <f>IF(Tbl.Kosten[[#This Row],[Anr.]]=CA$7,Tbl.Kosten[[#This Row],[Totaal kosten]],"")</f>
        <v/>
      </c>
      <c r="CB47" s="122" t="str">
        <f>IF(Tbl.Kosten[[#This Row],[Anr.]]=CB$7,Tbl.Kosten[[#This Row],[Totaal kosten]],"")</f>
        <v/>
      </c>
      <c r="CC47" s="122" t="str">
        <f>IF(Tbl.Kosten[[#This Row],[Anr.]]=CC$7,Tbl.Kosten[[#This Row],[Totaal kosten]],"")</f>
        <v/>
      </c>
      <c r="CD47" s="122" t="str">
        <f>IF(Tbl.Kosten[[#This Row],[Anr.]]=CD$7,Tbl.Kosten[[#This Row],[Totaal kosten]],"")</f>
        <v/>
      </c>
      <c r="CE47" s="122" t="str">
        <f>IF(Tbl.Kosten[[#This Row],[Anr.]]=CE$7,Tbl.Kosten[[#This Row],[Totaal kosten]],"")</f>
        <v/>
      </c>
      <c r="CF47" s="122" t="str">
        <f>IF(Tbl.Kosten[[#This Row],[Anr.]]=CF$7,Tbl.Kosten[[#This Row],[Totaal kosten]],"")</f>
        <v/>
      </c>
      <c r="CG47" s="122" t="str">
        <f>IF(Tbl.Kosten[[#This Row],[Anr.]]=CG$7,Tbl.Kosten[[#This Row],[Totaal kosten]],"")</f>
        <v/>
      </c>
      <c r="CH47" s="122" t="str">
        <f>IF(Tbl.Kosten[[#This Row],[Anr.]]=CH$7,Tbl.Kosten[[#This Row],[Totaal kosten]],"")</f>
        <v/>
      </c>
      <c r="CI47" s="122" t="str">
        <f>IF(Tbl.Kosten[[#This Row],[Anr.]]=CI$7,Tbl.Kosten[[#This Row],[Totaal kosten]],"")</f>
        <v/>
      </c>
      <c r="CJ47" s="122" t="str">
        <f>IF(Tbl.Kosten[[#This Row],[Anr.]]=CJ$7,Tbl.Kosten[[#This Row],[Totaal kosten]],"")</f>
        <v/>
      </c>
      <c r="CK47" s="122" t="str">
        <f>IF(Tbl.Kosten[[#This Row],[Anr.]]=CK$7,Tbl.Kosten[[#This Row],[Totaal kosten]],"")</f>
        <v/>
      </c>
      <c r="CL47" s="122" t="str">
        <f>IF(Tbl.Kosten[[#This Row],[Anr.]]=CL$7,Tbl.Kosten[[#This Row],[Totaal kosten]],"")</f>
        <v/>
      </c>
      <c r="CM47" s="122" t="str">
        <f>IF(Tbl.Kosten[[#This Row],[Anr.]]=CM$7,Tbl.Kosten[[#This Row],[Totaal kosten]],"")</f>
        <v/>
      </c>
      <c r="CN47" s="122" t="str">
        <f>IF(Tbl.Kosten[[#This Row],[Anr.]]=CN$7,Tbl.Kosten[[#This Row],[Totaal kosten]],"")</f>
        <v/>
      </c>
      <c r="CO47" s="122" t="str">
        <f>IF(Tbl.Kosten[[#This Row],[Anr.]]=CO$7,Tbl.Kosten[[#This Row],[Totaal kosten]],"")</f>
        <v/>
      </c>
      <c r="CP47" s="122" t="str">
        <f>IF(Tbl.Kosten[[#This Row],[Anr.]]=CP$7,Tbl.Kosten[[#This Row],[Totaal kosten]],"")</f>
        <v/>
      </c>
      <c r="CQ47" s="122" t="str">
        <f>IF(Tbl.Kosten[[#This Row],[Anr.]]=CQ$7,Tbl.Kosten[[#This Row],[Totaal kosten]],"")</f>
        <v/>
      </c>
      <c r="CR47" s="122" t="str">
        <f>IF(Tbl.Kosten[[#This Row],[Anr.]]=CR$7,Tbl.Kosten[[#This Row],[Totaal kosten]],"")</f>
        <v/>
      </c>
      <c r="CS47" s="122" t="str">
        <f>IF(Tbl.Kosten[[#This Row],[Anr.]]=CS$7,Tbl.Kosten[[#This Row],[Totaal kosten]],"")</f>
        <v/>
      </c>
      <c r="CT47" s="122" t="str">
        <f>IF(Tbl.Kosten[[#This Row],[Anr.]]=CT$7,Tbl.Kosten[[#This Row],[Totaal kosten]],"")</f>
        <v/>
      </c>
      <c r="CU47" s="122" t="str">
        <f>IF(Tbl.Kosten[[#This Row],[Anr.]]=CU$7,Tbl.Kosten[[#This Row],[Totaal kosten]],"")</f>
        <v/>
      </c>
      <c r="CV47" s="122" t="str">
        <f>IF(Tbl.Kosten[[#This Row],[Anr.]]=CV$7,Tbl.Kosten[[#This Row],[Totaal kosten]],"")</f>
        <v/>
      </c>
      <c r="CW47" s="122" t="str">
        <f>IF(Tbl.Kosten[[#This Row],[Anr.]]=CW$7,Tbl.Kosten[[#This Row],[Totaal kosten]],"")</f>
        <v/>
      </c>
      <c r="CX47" s="122" t="str">
        <f>IF(Tbl.Kosten[[#This Row],[Anr.]]=CX$7,Tbl.Kosten[[#This Row],[Totaal kosten]],"")</f>
        <v/>
      </c>
      <c r="CY47" s="122" t="str">
        <f>IF(Tbl.Kosten[[#This Row],[Anr.]]=CY$7,Tbl.Kosten[[#This Row],[Totaal kosten]],"")</f>
        <v/>
      </c>
      <c r="CZ47" s="122" t="str">
        <f>IF(Tbl.Kosten[[#This Row],[Anr.]]=CZ$7,Tbl.Kosten[[#This Row],[Totaal kosten]],"")</f>
        <v/>
      </c>
      <c r="DA47" s="122" t="str">
        <f>IF(Tbl.Kosten[[#This Row],[Anr.]]=DA$7,Tbl.Kosten[[#This Row],[Totaal kosten]],"")</f>
        <v/>
      </c>
      <c r="DB47" s="122" t="str">
        <f>IF(Tbl.Kosten[[#This Row],[Anr.]]=DB$7,Tbl.Kosten[[#This Row],[Totaal kosten]],"")</f>
        <v/>
      </c>
      <c r="DC47" s="122" t="str">
        <f>IF(Tbl.Kosten[[#This Row],[Anr.]]=DC$7,Tbl.Kosten[[#This Row],[Totaal kosten]],"")</f>
        <v/>
      </c>
      <c r="DD47" s="122" t="str">
        <f>IF(Tbl.Kosten[[#This Row],[Anr.]]=DD$7,Tbl.Kosten[[#This Row],[Totaal kosten]],"")</f>
        <v/>
      </c>
      <c r="DE47" s="122" t="str">
        <f>IF(Tbl.Kosten[[#This Row],[Anr.]]=DE$7,Tbl.Kosten[[#This Row],[Totaal kosten]],"")</f>
        <v/>
      </c>
      <c r="DF47" s="122" t="str">
        <f>IF(Tbl.Kosten[[#This Row],[Anr.]]=DF$7,Tbl.Kosten[[#This Row],[Totaal kosten]],"")</f>
        <v/>
      </c>
      <c r="DG47" s="122" t="str">
        <f>IF(Tbl.Kosten[[#This Row],[Anr.]]=DG$7,Tbl.Kosten[[#This Row],[Totaal kosten]],"")</f>
        <v/>
      </c>
      <c r="DH47" s="122" t="str">
        <f>IF(Tbl.Kosten[[#This Row],[Anr.]]=DH$7,Tbl.Kosten[[#This Row],[Totaal kosten]],"")</f>
        <v/>
      </c>
      <c r="DI47" s="122" t="str">
        <f>IF(Tbl.Kosten[[#This Row],[Anr.]]=DI$7,Tbl.Kosten[[#This Row],[Totaal kosten]],"")</f>
        <v/>
      </c>
      <c r="DJ47" s="122" t="str">
        <f>IF(Tbl.Kosten[[#This Row],[Anr.]]=DJ$7,Tbl.Kosten[[#This Row],[Totaal kosten]],"")</f>
        <v/>
      </c>
      <c r="DK47" s="122" t="str">
        <f>IF(Tbl.Kosten[[#This Row],[Anr.]]=DK$7,Tbl.Kosten[[#This Row],[Totaal kosten]],"")</f>
        <v/>
      </c>
      <c r="DL47" s="122" t="str">
        <f>IF(Tbl.Kosten[[#This Row],[Anr.]]=DL$7,Tbl.Kosten[[#This Row],[Totaal kosten]],"")</f>
        <v/>
      </c>
      <c r="DM47" s="122" t="str">
        <f>IF(Tbl.Kosten[[#This Row],[Anr.]]=DM$7,Tbl.Kosten[[#This Row],[Totaal kosten]],"")</f>
        <v/>
      </c>
      <c r="DN47" s="122" t="str">
        <f>IF(Tbl.Kosten[[#This Row],[Anr.]]=DN$7,Tbl.Kosten[[#This Row],[Totaal kosten]],"")</f>
        <v/>
      </c>
      <c r="DO47" s="122" t="str">
        <f>IF(Tbl.Kosten[[#This Row],[Anr.]]=DO$7,Tbl.Kosten[[#This Row],[Totaal kosten]],"")</f>
        <v/>
      </c>
      <c r="DP47" s="122" t="str">
        <f>IF(Tbl.Kosten[[#This Row],[Anr.]]=DP$7,Tbl.Kosten[[#This Row],[Totaal kosten]],"")</f>
        <v/>
      </c>
      <c r="DQ47" s="122" t="str">
        <f>IF(Tbl.Kosten[[#This Row],[Anr.]]=DQ$7,Tbl.Kosten[[#This Row],[Totaal kosten]],"")</f>
        <v/>
      </c>
      <c r="DR47" s="122" t="str">
        <f>IF(Tbl.Kosten[[#This Row],[Anr.]]=DR$7,Tbl.Kosten[[#This Row],[Totaal kosten]],"")</f>
        <v/>
      </c>
      <c r="DS47" s="122" t="str">
        <f>IF(Tbl.Kosten[[#This Row],[Anr.]]=DS$7,Tbl.Kosten[[#This Row],[Totaal kosten]],"")</f>
        <v/>
      </c>
      <c r="DT47" s="122" t="str">
        <f>IF(Tbl.Kosten[[#This Row],[Anr.]]=DT$7,Tbl.Kosten[[#This Row],[Totaal kosten]],"")</f>
        <v/>
      </c>
      <c r="DU47" s="122" t="str">
        <f>IF(Tbl.Kosten[[#This Row],[Anr.]]=DU$7,Tbl.Kosten[[#This Row],[Totaal kosten]],"")</f>
        <v/>
      </c>
      <c r="DV47" s="122" t="str">
        <f>IF(Tbl.Kosten[[#This Row],[Anr.]]=DV$7,Tbl.Kosten[[#This Row],[Totaal kosten]],"")</f>
        <v/>
      </c>
      <c r="DW47" s="122" t="str">
        <f>IF(Tbl.Kosten[[#This Row],[Anr.]]=DW$7,Tbl.Kosten[[#This Row],[Totaal kosten]],"")</f>
        <v/>
      </c>
      <c r="DX47" s="122" t="str">
        <f>IF(Tbl.Kosten[[#This Row],[Anr.]]=DX$7,Tbl.Kosten[[#This Row],[Totaal kosten]],"")</f>
        <v/>
      </c>
      <c r="DY47" s="122" t="str">
        <f>IF(Tbl.Kosten[[#This Row],[Anr.]]=DY$7,Tbl.Kosten[[#This Row],[Totaal kosten]],"")</f>
        <v/>
      </c>
      <c r="DZ47" s="122" t="str">
        <f>IF(Tbl.Kosten[[#This Row],[Anr.]]=DZ$7,Tbl.Kosten[[#This Row],[Totaal kosten]],"")</f>
        <v/>
      </c>
      <c r="EA47" s="122" t="str">
        <f>IF(Tbl.Kosten[[#This Row],[Anr.]]=EA$7,Tbl.Kosten[[#This Row],[Totaal kosten]],"")</f>
        <v/>
      </c>
      <c r="EB47" s="122" t="str">
        <f>IF(Tbl.Kosten[[#This Row],[Anr.]]=EB$7,Tbl.Kosten[[#This Row],[Totaal kosten]],"")</f>
        <v/>
      </c>
      <c r="EC47" s="122" t="str">
        <f>IF(Tbl.Kosten[[#This Row],[Anr.]]=EC$7,Tbl.Kosten[[#This Row],[Totaal kosten]],"")</f>
        <v/>
      </c>
      <c r="ED47" s="122" t="str">
        <f>IF(Tbl.Kosten[[#This Row],[Anr.]]=ED$7,Tbl.Kosten[[#This Row],[Totaal kosten]],"")</f>
        <v/>
      </c>
      <c r="EE47" s="122" t="str">
        <f>IF(Tbl.Kosten[[#This Row],[Anr.]]=EE$7,Tbl.Kosten[[#This Row],[Totaal kosten]],"")</f>
        <v/>
      </c>
      <c r="EF47" s="122" t="str">
        <f>IF(Tbl.Kosten[[#This Row],[Anr.]]=EF$7,Tbl.Kosten[[#This Row],[Totaal kosten]],"")</f>
        <v/>
      </c>
      <c r="EG47" s="122" t="str">
        <f>IF(Tbl.Kosten[[#This Row],[Anr.]]=EG$7,Tbl.Kosten[[#This Row],[Totaal kosten]],"")</f>
        <v/>
      </c>
      <c r="EH47" s="122" t="str">
        <f>IF(Tbl.Kosten[[#This Row],[Anr.]]=EH$7,Tbl.Kosten[[#This Row],[Totaal kosten]],"")</f>
        <v/>
      </c>
      <c r="EI47" s="122" t="str">
        <f>IF(Tbl.Kosten[[#This Row],[Anr.]]=EI$7,Tbl.Kosten[[#This Row],[Totaal kosten]],"")</f>
        <v/>
      </c>
      <c r="EJ47" s="122" t="str">
        <f>IF(Tbl.Kosten[[#This Row],[Anr.]]=EJ$7,Tbl.Kosten[[#This Row],[Totaal kosten]],"")</f>
        <v/>
      </c>
      <c r="EK47" s="122" t="str">
        <f>IF(Tbl.Kosten[[#This Row],[Anr.]]=EK$7,Tbl.Kosten[[#This Row],[Totaal kosten]],"")</f>
        <v/>
      </c>
      <c r="EL47" s="122" t="str">
        <f>IF(Tbl.Kosten[[#This Row],[Anr.]]=EL$7,Tbl.Kosten[[#This Row],[Totaal kosten]],"")</f>
        <v/>
      </c>
      <c r="EM47" s="122" t="str">
        <f>IF(Tbl.Kosten[[#This Row],[Anr.]]=EM$7,Tbl.Kosten[[#This Row],[Totaal kosten]],"")</f>
        <v/>
      </c>
      <c r="EN47" s="122" t="str">
        <f>IF(Tbl.Kosten[[#This Row],[Anr.]]=EN$7,Tbl.Kosten[[#This Row],[Totaal kosten]],"")</f>
        <v/>
      </c>
      <c r="EO47" s="122" t="str">
        <f>IF(Tbl.Kosten[[#This Row],[Anr.]]=EO$7,Tbl.Kosten[[#This Row],[Totaal kosten]],"")</f>
        <v/>
      </c>
      <c r="EP47" s="122" t="str">
        <f>IF(Tbl.Kosten[[#This Row],[Anr.]]=EP$7,Tbl.Kosten[[#This Row],[Totaal kosten]],"")</f>
        <v/>
      </c>
      <c r="EQ47" s="122" t="str">
        <f>IF(Tbl.Kosten[[#This Row],[Anr.]]=EQ$7,Tbl.Kosten[[#This Row],[Totaal kosten]],"")</f>
        <v/>
      </c>
    </row>
    <row r="48" spans="2:147" x14ac:dyDescent="0.35">
      <c r="B48" s="99"/>
      <c r="C48" s="68"/>
      <c r="D48" s="119"/>
      <c r="E48" s="100"/>
      <c r="F48" s="13">
        <f>_xlfn.XLOOKUP(Tbl.Kosten[[#This Row],[Medewerker e/o 
functie]],Tbl.Uurtarief[Medewerker en/of functie],Tbl.Uurtarief[Uurtarief],"",,)</f>
        <v>0</v>
      </c>
      <c r="G48" s="118">
        <f>PRODUCT(Tbl.Kosten[[#This Row],[Uren]],Tbl.Kosten[[#This Row],[Uurtarief]])</f>
        <v>0</v>
      </c>
      <c r="H48" s="100"/>
      <c r="I48" s="98"/>
      <c r="J48" s="97">
        <f>Tbl.Kosten[[#This Row],[Aantal]]*Tbl.Kosten[[#This Row],[Tarief]]</f>
        <v>0</v>
      </c>
      <c r="K48" s="118">
        <f>Tbl.Kosten[[#This Row],[Subtotaal andere kosten]]+Tbl.Kosten[[#This Row],[Subtotaal arbeidskosten]]</f>
        <v>0</v>
      </c>
      <c r="L48" s="190">
        <f>IF(Tbl.Kosten[[#This Row],[Subtotaal andere kosten]]&lt;&gt;0,"Andere kosten",(_xlfn.XLOOKUP(Tbl.Kosten[[#This Row],[Medewerker e/o 
functie]],Tbl.Uurtarief[Medewerker en/of functie],Tbl.Uurtarief[Kostensoort],"",,)))</f>
        <v>0</v>
      </c>
      <c r="M48" s="190" t="str">
        <f>IF(AND(Tbl.Kosten[[#This Row],[Subtotaal arbeidskosten]]&lt;&gt;0,Tbl.Kosten[[#This Row],[Subtotaal andere kosten]]&lt;&gt;0),"Begroot Arbeidskosten en Overige kosten op verschillende regels!","")</f>
        <v/>
      </c>
      <c r="N48" s="3" t="str">
        <f>_xlfn.XLOOKUP(Tbl.Kosten[[#This Row],[Activiteitencode]],Tbl.Activiteiten[Activiteitcode],Tbl.Activiteiten[Werkpakketcode],"",,)</f>
        <v/>
      </c>
      <c r="O48" s="9" t="str">
        <f>_xlfn.XLOOKUP(Tbl.Kosten[[#This Row],[Werkpakketcode]],Tbl.Werkpakketten[Werkpakketcode],Tbl.Werkpakketten[WPnr.],"",,)</f>
        <v/>
      </c>
      <c r="P48" s="9" t="str">
        <f>IF(Tbl.Kosten[[#This Row],[WPnr.]]=P$7,Tbl.Kosten[[#This Row],[Totaal kosten]],"")</f>
        <v/>
      </c>
      <c r="Q48" s="9" t="str">
        <f>IF(Tbl.Kosten[[#This Row],[WPnr.]]=Q$7,Tbl.Kosten[[#This Row],[Totaal kosten]],"")</f>
        <v/>
      </c>
      <c r="R48" s="9" t="str">
        <f>IF(Tbl.Kosten[[#This Row],[WPnr.]]=R$7,Tbl.Kosten[[#This Row],[Totaal kosten]],"")</f>
        <v/>
      </c>
      <c r="S48" s="9" t="str">
        <f>IF(Tbl.Kosten[[#This Row],[WPnr.]]=S$7,Tbl.Kosten[[#This Row],[Totaal kosten]],"")</f>
        <v/>
      </c>
      <c r="T48" s="9" t="str">
        <f>IF(Tbl.Kosten[[#This Row],[WPnr.]]=T$7,Tbl.Kosten[[#This Row],[Totaal kosten]],"")</f>
        <v/>
      </c>
      <c r="U48" s="9" t="str">
        <f>IF(Tbl.Kosten[[#This Row],[WPnr.]]=U$7,Tbl.Kosten[[#This Row],[Totaal kosten]],"")</f>
        <v/>
      </c>
      <c r="V48" s="9" t="str">
        <f>IF(Tbl.Kosten[[#This Row],[WPnr.]]=V$7,Tbl.Kosten[[#This Row],[Totaal kosten]],"")</f>
        <v/>
      </c>
      <c r="W48" s="9" t="str">
        <f>IF(Tbl.Kosten[[#This Row],[WPnr.]]=W$7,Tbl.Kosten[[#This Row],[Totaal kosten]],"")</f>
        <v/>
      </c>
      <c r="X48" s="9" t="str">
        <f>IF(Tbl.Kosten[[#This Row],[WPnr.]]=X$7,Tbl.Kosten[[#This Row],[Totaal kosten]],"")</f>
        <v/>
      </c>
      <c r="Y48" s="9" t="str">
        <f>IF(Tbl.Kosten[[#This Row],[WPnr.]]=Y$7,Tbl.Kosten[[#This Row],[Totaal kosten]],"")</f>
        <v/>
      </c>
      <c r="Z48" s="15" t="str">
        <f>IFERROR(VLOOKUP(Tbl.Kosten[[#This Row],[Kostensoort]],Tbl.Kostensoorten[],2,FALSE),"")</f>
        <v/>
      </c>
      <c r="AA48" s="15" t="str">
        <f>IF(Tbl.Kosten[[#This Row],[KSnr.]]=AA$7,Tbl.Kosten[[#This Row],[Totaal kosten]],"")</f>
        <v/>
      </c>
      <c r="AB48" s="15" t="str">
        <f>IF(Tbl.Kosten[[#This Row],[KSnr.]]=AB$7,Tbl.Kosten[[#This Row],[Totaal kosten]],"")</f>
        <v/>
      </c>
      <c r="AC48" s="15" t="str">
        <f>IF(Tbl.Kosten[[#This Row],[KSnr.]]=AC$7,Tbl.Kosten[[#This Row],[Totaal kosten]],"")</f>
        <v/>
      </c>
      <c r="AD48" s="15" t="str">
        <f>IF(Tbl.Kosten[[#This Row],[KSnr.]]=AD$7,Tbl.Kosten[[#This Row],[Totaal kosten]],"")</f>
        <v/>
      </c>
      <c r="AE48" s="15" t="str">
        <f>IF(Tbl.Kosten[[#This Row],[KSnr.]]=AE$7,Tbl.Kosten[[#This Row],[Totaal kosten]],"")</f>
        <v/>
      </c>
      <c r="AF48" s="15" t="str">
        <f>IF(Tbl.Kosten[[#This Row],[KSnr.]]=AF$7,Tbl.Kosten[[#This Row],[Totaal kosten]],"")</f>
        <v/>
      </c>
      <c r="AG48" s="15" t="str">
        <f>IF(Tbl.Kosten[[#This Row],[KSnr.]]=AG$7,Tbl.Kosten[[#This Row],[Totaal kosten]],"")</f>
        <v/>
      </c>
      <c r="AH48" s="15" t="str">
        <f>IF(Tbl.Kosten[[#This Row],[KSnr.]]=AH$7,Tbl.Kosten[[#This Row],[Totaal kosten]],"")</f>
        <v/>
      </c>
      <c r="AI48" s="15" t="str">
        <f>IF(Tbl.Kosten[[#This Row],[KSnr.]]=AI$7,Tbl.Kosten[[#This Row],[Totaal kosten]],"")</f>
        <v/>
      </c>
      <c r="AJ48" s="15" t="str">
        <f>IF(Tbl.Kosten[[#This Row],[KSnr.]]=AJ$7,Tbl.Kosten[[#This Row],[Totaal kosten]],"")</f>
        <v/>
      </c>
      <c r="AK48" s="15" t="str">
        <f>IF(Tbl.Kosten[[#This Row],[KSnr.]]=AK$7,Tbl.Kosten[[#This Row],[Totaal kosten]],"")</f>
        <v/>
      </c>
      <c r="AL48" s="15" t="str">
        <f>IF(Tbl.Kosten[[#This Row],[KSnr.]]=AL$7,Tbl.Kosten[[#This Row],[Totaal kosten]],"")</f>
        <v/>
      </c>
      <c r="AM48" s="15" t="str">
        <f>IF(Tbl.Kosten[[#This Row],[KSnr.]]=AM$7,Tbl.Kosten[[#This Row],[Totaal kosten]],"")</f>
        <v/>
      </c>
      <c r="AN48" s="15" t="str">
        <f>IF(Tbl.Kosten[[#This Row],[KSnr.]]=AN$7,Tbl.Kosten[[#This Row],[Totaal kosten]],"")</f>
        <v/>
      </c>
      <c r="AO48" s="15" t="str">
        <f>IF(Tbl.Kosten[[#This Row],[KSnr.]]=AO$7,Tbl.Kosten[[#This Row],[Totaal kosten]],"")</f>
        <v/>
      </c>
      <c r="AP48" s="15" t="str">
        <f>IF(Tbl.Kosten[[#This Row],[KSnr.]]=AP$7,Tbl.Kosten[[#This Row],[Totaal kosten]],"")</f>
        <v/>
      </c>
      <c r="AQ48" s="15" t="str">
        <f>IF(Tbl.Kosten[[#This Row],[KSnr.]]=AQ$7,Tbl.Kosten[[#This Row],[Totaal kosten]],"")</f>
        <v/>
      </c>
      <c r="AR48" s="15" t="str">
        <f>IF(Tbl.Kosten[[#This Row],[KSnr.]]=AR$7,Tbl.Kosten[[#This Row],[Totaal kosten]],"")</f>
        <v/>
      </c>
      <c r="AS48" s="15" t="str">
        <f>IF(Tbl.Kosten[[#This Row],[KSnr.]]=AS$7,Tbl.Kosten[[#This Row],[Totaal kosten]],"")</f>
        <v/>
      </c>
      <c r="AT48" s="15" t="str">
        <f>IF(Tbl.Kosten[[#This Row],[KSnr.]]=AT$7,Tbl.Kosten[[#This Row],[Totaal kosten]],"")</f>
        <v/>
      </c>
      <c r="AU48" s="122" t="str">
        <f>_xlfn.XLOOKUP(Tbl.Kosten[[#This Row],[Activiteitencode]],Tbl.Activiteiten[Activiteitcode],Tbl.Activiteiten[Anr.],"",,)</f>
        <v/>
      </c>
      <c r="AV48" s="122" t="str">
        <f>IF(Tbl.Kosten[[#This Row],[Anr.]]=AV$7,Tbl.Kosten[[#This Row],[Totaal kosten]],"")</f>
        <v/>
      </c>
      <c r="AW48" s="122" t="str">
        <f>IF(Tbl.Kosten[[#This Row],[Anr.]]=AW$7,Tbl.Kosten[[#This Row],[Totaal kosten]],"")</f>
        <v/>
      </c>
      <c r="AX48" s="122" t="str">
        <f>IF(Tbl.Kosten[[#This Row],[Anr.]]=AX$7,Tbl.Kosten[[#This Row],[Totaal kosten]],"")</f>
        <v/>
      </c>
      <c r="AY48" s="122" t="str">
        <f>IF(Tbl.Kosten[[#This Row],[Anr.]]=AY$7,Tbl.Kosten[[#This Row],[Totaal kosten]],"")</f>
        <v/>
      </c>
      <c r="AZ48" s="122" t="str">
        <f>IF(Tbl.Kosten[[#This Row],[Anr.]]=AZ$7,Tbl.Kosten[[#This Row],[Totaal kosten]],"")</f>
        <v/>
      </c>
      <c r="BA48" s="122" t="str">
        <f>IF(Tbl.Kosten[[#This Row],[Anr.]]=BA$7,Tbl.Kosten[[#This Row],[Totaal kosten]],"")</f>
        <v/>
      </c>
      <c r="BB48" s="122" t="str">
        <f>IF(Tbl.Kosten[[#This Row],[Anr.]]=BB$7,Tbl.Kosten[[#This Row],[Totaal kosten]],"")</f>
        <v/>
      </c>
      <c r="BC48" s="122" t="str">
        <f>IF(Tbl.Kosten[[#This Row],[Anr.]]=BC$7,Tbl.Kosten[[#This Row],[Totaal kosten]],"")</f>
        <v/>
      </c>
      <c r="BD48" s="122" t="str">
        <f>IF(Tbl.Kosten[[#This Row],[Anr.]]=BD$7,Tbl.Kosten[[#This Row],[Totaal kosten]],"")</f>
        <v/>
      </c>
      <c r="BE48" s="122" t="str">
        <f>IF(Tbl.Kosten[[#This Row],[Anr.]]=BE$7,Tbl.Kosten[[#This Row],[Totaal kosten]],"")</f>
        <v/>
      </c>
      <c r="BF48" s="122" t="str">
        <f>IF(Tbl.Kosten[[#This Row],[Anr.]]=BF$7,Tbl.Kosten[[#This Row],[Totaal kosten]],"")</f>
        <v/>
      </c>
      <c r="BG48" s="122" t="str">
        <f>IF(Tbl.Kosten[[#This Row],[Anr.]]=BG$7,Tbl.Kosten[[#This Row],[Totaal kosten]],"")</f>
        <v/>
      </c>
      <c r="BH48" s="122" t="str">
        <f>IF(Tbl.Kosten[[#This Row],[Anr.]]=BH$7,Tbl.Kosten[[#This Row],[Totaal kosten]],"")</f>
        <v/>
      </c>
      <c r="BI48" s="122" t="str">
        <f>IF(Tbl.Kosten[[#This Row],[Anr.]]=BI$7,Tbl.Kosten[[#This Row],[Totaal kosten]],"")</f>
        <v/>
      </c>
      <c r="BJ48" s="122" t="str">
        <f>IF(Tbl.Kosten[[#This Row],[Anr.]]=BJ$7,Tbl.Kosten[[#This Row],[Totaal kosten]],"")</f>
        <v/>
      </c>
      <c r="BK48" s="122" t="str">
        <f>IF(Tbl.Kosten[[#This Row],[Anr.]]=BK$7,Tbl.Kosten[[#This Row],[Totaal kosten]],"")</f>
        <v/>
      </c>
      <c r="BL48" s="122" t="str">
        <f>IF(Tbl.Kosten[[#This Row],[Anr.]]=BL$7,Tbl.Kosten[[#This Row],[Totaal kosten]],"")</f>
        <v/>
      </c>
      <c r="BM48" s="122" t="str">
        <f>IF(Tbl.Kosten[[#This Row],[Anr.]]=BM$7,Tbl.Kosten[[#This Row],[Totaal kosten]],"")</f>
        <v/>
      </c>
      <c r="BN48" s="122" t="str">
        <f>IF(Tbl.Kosten[[#This Row],[Anr.]]=BN$7,Tbl.Kosten[[#This Row],[Totaal kosten]],"")</f>
        <v/>
      </c>
      <c r="BO48" s="122" t="str">
        <f>IF(Tbl.Kosten[[#This Row],[Anr.]]=BO$7,Tbl.Kosten[[#This Row],[Totaal kosten]],"")</f>
        <v/>
      </c>
      <c r="BP48" s="122" t="str">
        <f>IF(Tbl.Kosten[[#This Row],[Anr.]]=BP$7,Tbl.Kosten[[#This Row],[Totaal kosten]],"")</f>
        <v/>
      </c>
      <c r="BQ48" s="122" t="str">
        <f>IF(Tbl.Kosten[[#This Row],[Anr.]]=BQ$7,Tbl.Kosten[[#This Row],[Totaal kosten]],"")</f>
        <v/>
      </c>
      <c r="BR48" s="122" t="str">
        <f>IF(Tbl.Kosten[[#This Row],[Anr.]]=BR$7,Tbl.Kosten[[#This Row],[Totaal kosten]],"")</f>
        <v/>
      </c>
      <c r="BS48" s="122" t="str">
        <f>IF(Tbl.Kosten[[#This Row],[Anr.]]=BS$7,Tbl.Kosten[[#This Row],[Totaal kosten]],"")</f>
        <v/>
      </c>
      <c r="BT48" s="122" t="str">
        <f>IF(Tbl.Kosten[[#This Row],[Anr.]]=BT$7,Tbl.Kosten[[#This Row],[Totaal kosten]],"")</f>
        <v/>
      </c>
      <c r="BU48" s="122" t="str">
        <f>IF(Tbl.Kosten[[#This Row],[Anr.]]=BU$7,Tbl.Kosten[[#This Row],[Totaal kosten]],"")</f>
        <v/>
      </c>
      <c r="BV48" s="122" t="str">
        <f>IF(Tbl.Kosten[[#This Row],[Anr.]]=BV$7,Tbl.Kosten[[#This Row],[Totaal kosten]],"")</f>
        <v/>
      </c>
      <c r="BW48" s="122" t="str">
        <f>IF(Tbl.Kosten[[#This Row],[Anr.]]=BW$7,Tbl.Kosten[[#This Row],[Totaal kosten]],"")</f>
        <v/>
      </c>
      <c r="BX48" s="122" t="str">
        <f>IF(Tbl.Kosten[[#This Row],[Anr.]]=BX$7,Tbl.Kosten[[#This Row],[Totaal kosten]],"")</f>
        <v/>
      </c>
      <c r="BY48" s="122" t="str">
        <f>IF(Tbl.Kosten[[#This Row],[Anr.]]=BY$7,Tbl.Kosten[[#This Row],[Totaal kosten]],"")</f>
        <v/>
      </c>
      <c r="BZ48" s="122" t="str">
        <f>IF(Tbl.Kosten[[#This Row],[Anr.]]=BZ$7,Tbl.Kosten[[#This Row],[Totaal kosten]],"")</f>
        <v/>
      </c>
      <c r="CA48" s="122" t="str">
        <f>IF(Tbl.Kosten[[#This Row],[Anr.]]=CA$7,Tbl.Kosten[[#This Row],[Totaal kosten]],"")</f>
        <v/>
      </c>
      <c r="CB48" s="122" t="str">
        <f>IF(Tbl.Kosten[[#This Row],[Anr.]]=CB$7,Tbl.Kosten[[#This Row],[Totaal kosten]],"")</f>
        <v/>
      </c>
      <c r="CC48" s="122" t="str">
        <f>IF(Tbl.Kosten[[#This Row],[Anr.]]=CC$7,Tbl.Kosten[[#This Row],[Totaal kosten]],"")</f>
        <v/>
      </c>
      <c r="CD48" s="122" t="str">
        <f>IF(Tbl.Kosten[[#This Row],[Anr.]]=CD$7,Tbl.Kosten[[#This Row],[Totaal kosten]],"")</f>
        <v/>
      </c>
      <c r="CE48" s="122" t="str">
        <f>IF(Tbl.Kosten[[#This Row],[Anr.]]=CE$7,Tbl.Kosten[[#This Row],[Totaal kosten]],"")</f>
        <v/>
      </c>
      <c r="CF48" s="122" t="str">
        <f>IF(Tbl.Kosten[[#This Row],[Anr.]]=CF$7,Tbl.Kosten[[#This Row],[Totaal kosten]],"")</f>
        <v/>
      </c>
      <c r="CG48" s="122" t="str">
        <f>IF(Tbl.Kosten[[#This Row],[Anr.]]=CG$7,Tbl.Kosten[[#This Row],[Totaal kosten]],"")</f>
        <v/>
      </c>
      <c r="CH48" s="122" t="str">
        <f>IF(Tbl.Kosten[[#This Row],[Anr.]]=CH$7,Tbl.Kosten[[#This Row],[Totaal kosten]],"")</f>
        <v/>
      </c>
      <c r="CI48" s="122" t="str">
        <f>IF(Tbl.Kosten[[#This Row],[Anr.]]=CI$7,Tbl.Kosten[[#This Row],[Totaal kosten]],"")</f>
        <v/>
      </c>
      <c r="CJ48" s="122" t="str">
        <f>IF(Tbl.Kosten[[#This Row],[Anr.]]=CJ$7,Tbl.Kosten[[#This Row],[Totaal kosten]],"")</f>
        <v/>
      </c>
      <c r="CK48" s="122" t="str">
        <f>IF(Tbl.Kosten[[#This Row],[Anr.]]=CK$7,Tbl.Kosten[[#This Row],[Totaal kosten]],"")</f>
        <v/>
      </c>
      <c r="CL48" s="122" t="str">
        <f>IF(Tbl.Kosten[[#This Row],[Anr.]]=CL$7,Tbl.Kosten[[#This Row],[Totaal kosten]],"")</f>
        <v/>
      </c>
      <c r="CM48" s="122" t="str">
        <f>IF(Tbl.Kosten[[#This Row],[Anr.]]=CM$7,Tbl.Kosten[[#This Row],[Totaal kosten]],"")</f>
        <v/>
      </c>
      <c r="CN48" s="122" t="str">
        <f>IF(Tbl.Kosten[[#This Row],[Anr.]]=CN$7,Tbl.Kosten[[#This Row],[Totaal kosten]],"")</f>
        <v/>
      </c>
      <c r="CO48" s="122" t="str">
        <f>IF(Tbl.Kosten[[#This Row],[Anr.]]=CO$7,Tbl.Kosten[[#This Row],[Totaal kosten]],"")</f>
        <v/>
      </c>
      <c r="CP48" s="122" t="str">
        <f>IF(Tbl.Kosten[[#This Row],[Anr.]]=CP$7,Tbl.Kosten[[#This Row],[Totaal kosten]],"")</f>
        <v/>
      </c>
      <c r="CQ48" s="122" t="str">
        <f>IF(Tbl.Kosten[[#This Row],[Anr.]]=CQ$7,Tbl.Kosten[[#This Row],[Totaal kosten]],"")</f>
        <v/>
      </c>
      <c r="CR48" s="122" t="str">
        <f>IF(Tbl.Kosten[[#This Row],[Anr.]]=CR$7,Tbl.Kosten[[#This Row],[Totaal kosten]],"")</f>
        <v/>
      </c>
      <c r="CS48" s="122" t="str">
        <f>IF(Tbl.Kosten[[#This Row],[Anr.]]=CS$7,Tbl.Kosten[[#This Row],[Totaal kosten]],"")</f>
        <v/>
      </c>
      <c r="CT48" s="122" t="str">
        <f>IF(Tbl.Kosten[[#This Row],[Anr.]]=CT$7,Tbl.Kosten[[#This Row],[Totaal kosten]],"")</f>
        <v/>
      </c>
      <c r="CU48" s="122" t="str">
        <f>IF(Tbl.Kosten[[#This Row],[Anr.]]=CU$7,Tbl.Kosten[[#This Row],[Totaal kosten]],"")</f>
        <v/>
      </c>
      <c r="CV48" s="122" t="str">
        <f>IF(Tbl.Kosten[[#This Row],[Anr.]]=CV$7,Tbl.Kosten[[#This Row],[Totaal kosten]],"")</f>
        <v/>
      </c>
      <c r="CW48" s="122" t="str">
        <f>IF(Tbl.Kosten[[#This Row],[Anr.]]=CW$7,Tbl.Kosten[[#This Row],[Totaal kosten]],"")</f>
        <v/>
      </c>
      <c r="CX48" s="122" t="str">
        <f>IF(Tbl.Kosten[[#This Row],[Anr.]]=CX$7,Tbl.Kosten[[#This Row],[Totaal kosten]],"")</f>
        <v/>
      </c>
      <c r="CY48" s="122" t="str">
        <f>IF(Tbl.Kosten[[#This Row],[Anr.]]=CY$7,Tbl.Kosten[[#This Row],[Totaal kosten]],"")</f>
        <v/>
      </c>
      <c r="CZ48" s="122" t="str">
        <f>IF(Tbl.Kosten[[#This Row],[Anr.]]=CZ$7,Tbl.Kosten[[#This Row],[Totaal kosten]],"")</f>
        <v/>
      </c>
      <c r="DA48" s="122" t="str">
        <f>IF(Tbl.Kosten[[#This Row],[Anr.]]=DA$7,Tbl.Kosten[[#This Row],[Totaal kosten]],"")</f>
        <v/>
      </c>
      <c r="DB48" s="122" t="str">
        <f>IF(Tbl.Kosten[[#This Row],[Anr.]]=DB$7,Tbl.Kosten[[#This Row],[Totaal kosten]],"")</f>
        <v/>
      </c>
      <c r="DC48" s="122" t="str">
        <f>IF(Tbl.Kosten[[#This Row],[Anr.]]=DC$7,Tbl.Kosten[[#This Row],[Totaal kosten]],"")</f>
        <v/>
      </c>
      <c r="DD48" s="122" t="str">
        <f>IF(Tbl.Kosten[[#This Row],[Anr.]]=DD$7,Tbl.Kosten[[#This Row],[Totaal kosten]],"")</f>
        <v/>
      </c>
      <c r="DE48" s="122" t="str">
        <f>IF(Tbl.Kosten[[#This Row],[Anr.]]=DE$7,Tbl.Kosten[[#This Row],[Totaal kosten]],"")</f>
        <v/>
      </c>
      <c r="DF48" s="122" t="str">
        <f>IF(Tbl.Kosten[[#This Row],[Anr.]]=DF$7,Tbl.Kosten[[#This Row],[Totaal kosten]],"")</f>
        <v/>
      </c>
      <c r="DG48" s="122" t="str">
        <f>IF(Tbl.Kosten[[#This Row],[Anr.]]=DG$7,Tbl.Kosten[[#This Row],[Totaal kosten]],"")</f>
        <v/>
      </c>
      <c r="DH48" s="122" t="str">
        <f>IF(Tbl.Kosten[[#This Row],[Anr.]]=DH$7,Tbl.Kosten[[#This Row],[Totaal kosten]],"")</f>
        <v/>
      </c>
      <c r="DI48" s="122" t="str">
        <f>IF(Tbl.Kosten[[#This Row],[Anr.]]=DI$7,Tbl.Kosten[[#This Row],[Totaal kosten]],"")</f>
        <v/>
      </c>
      <c r="DJ48" s="122" t="str">
        <f>IF(Tbl.Kosten[[#This Row],[Anr.]]=DJ$7,Tbl.Kosten[[#This Row],[Totaal kosten]],"")</f>
        <v/>
      </c>
      <c r="DK48" s="122" t="str">
        <f>IF(Tbl.Kosten[[#This Row],[Anr.]]=DK$7,Tbl.Kosten[[#This Row],[Totaal kosten]],"")</f>
        <v/>
      </c>
      <c r="DL48" s="122" t="str">
        <f>IF(Tbl.Kosten[[#This Row],[Anr.]]=DL$7,Tbl.Kosten[[#This Row],[Totaal kosten]],"")</f>
        <v/>
      </c>
      <c r="DM48" s="122" t="str">
        <f>IF(Tbl.Kosten[[#This Row],[Anr.]]=DM$7,Tbl.Kosten[[#This Row],[Totaal kosten]],"")</f>
        <v/>
      </c>
      <c r="DN48" s="122" t="str">
        <f>IF(Tbl.Kosten[[#This Row],[Anr.]]=DN$7,Tbl.Kosten[[#This Row],[Totaal kosten]],"")</f>
        <v/>
      </c>
      <c r="DO48" s="122" t="str">
        <f>IF(Tbl.Kosten[[#This Row],[Anr.]]=DO$7,Tbl.Kosten[[#This Row],[Totaal kosten]],"")</f>
        <v/>
      </c>
      <c r="DP48" s="122" t="str">
        <f>IF(Tbl.Kosten[[#This Row],[Anr.]]=DP$7,Tbl.Kosten[[#This Row],[Totaal kosten]],"")</f>
        <v/>
      </c>
      <c r="DQ48" s="122" t="str">
        <f>IF(Tbl.Kosten[[#This Row],[Anr.]]=DQ$7,Tbl.Kosten[[#This Row],[Totaal kosten]],"")</f>
        <v/>
      </c>
      <c r="DR48" s="122" t="str">
        <f>IF(Tbl.Kosten[[#This Row],[Anr.]]=DR$7,Tbl.Kosten[[#This Row],[Totaal kosten]],"")</f>
        <v/>
      </c>
      <c r="DS48" s="122" t="str">
        <f>IF(Tbl.Kosten[[#This Row],[Anr.]]=DS$7,Tbl.Kosten[[#This Row],[Totaal kosten]],"")</f>
        <v/>
      </c>
      <c r="DT48" s="122" t="str">
        <f>IF(Tbl.Kosten[[#This Row],[Anr.]]=DT$7,Tbl.Kosten[[#This Row],[Totaal kosten]],"")</f>
        <v/>
      </c>
      <c r="DU48" s="122" t="str">
        <f>IF(Tbl.Kosten[[#This Row],[Anr.]]=DU$7,Tbl.Kosten[[#This Row],[Totaal kosten]],"")</f>
        <v/>
      </c>
      <c r="DV48" s="122" t="str">
        <f>IF(Tbl.Kosten[[#This Row],[Anr.]]=DV$7,Tbl.Kosten[[#This Row],[Totaal kosten]],"")</f>
        <v/>
      </c>
      <c r="DW48" s="122" t="str">
        <f>IF(Tbl.Kosten[[#This Row],[Anr.]]=DW$7,Tbl.Kosten[[#This Row],[Totaal kosten]],"")</f>
        <v/>
      </c>
      <c r="DX48" s="122" t="str">
        <f>IF(Tbl.Kosten[[#This Row],[Anr.]]=DX$7,Tbl.Kosten[[#This Row],[Totaal kosten]],"")</f>
        <v/>
      </c>
      <c r="DY48" s="122" t="str">
        <f>IF(Tbl.Kosten[[#This Row],[Anr.]]=DY$7,Tbl.Kosten[[#This Row],[Totaal kosten]],"")</f>
        <v/>
      </c>
      <c r="DZ48" s="122" t="str">
        <f>IF(Tbl.Kosten[[#This Row],[Anr.]]=DZ$7,Tbl.Kosten[[#This Row],[Totaal kosten]],"")</f>
        <v/>
      </c>
      <c r="EA48" s="122" t="str">
        <f>IF(Tbl.Kosten[[#This Row],[Anr.]]=EA$7,Tbl.Kosten[[#This Row],[Totaal kosten]],"")</f>
        <v/>
      </c>
      <c r="EB48" s="122" t="str">
        <f>IF(Tbl.Kosten[[#This Row],[Anr.]]=EB$7,Tbl.Kosten[[#This Row],[Totaal kosten]],"")</f>
        <v/>
      </c>
      <c r="EC48" s="122" t="str">
        <f>IF(Tbl.Kosten[[#This Row],[Anr.]]=EC$7,Tbl.Kosten[[#This Row],[Totaal kosten]],"")</f>
        <v/>
      </c>
      <c r="ED48" s="122" t="str">
        <f>IF(Tbl.Kosten[[#This Row],[Anr.]]=ED$7,Tbl.Kosten[[#This Row],[Totaal kosten]],"")</f>
        <v/>
      </c>
      <c r="EE48" s="122" t="str">
        <f>IF(Tbl.Kosten[[#This Row],[Anr.]]=EE$7,Tbl.Kosten[[#This Row],[Totaal kosten]],"")</f>
        <v/>
      </c>
      <c r="EF48" s="122" t="str">
        <f>IF(Tbl.Kosten[[#This Row],[Anr.]]=EF$7,Tbl.Kosten[[#This Row],[Totaal kosten]],"")</f>
        <v/>
      </c>
      <c r="EG48" s="122" t="str">
        <f>IF(Tbl.Kosten[[#This Row],[Anr.]]=EG$7,Tbl.Kosten[[#This Row],[Totaal kosten]],"")</f>
        <v/>
      </c>
      <c r="EH48" s="122" t="str">
        <f>IF(Tbl.Kosten[[#This Row],[Anr.]]=EH$7,Tbl.Kosten[[#This Row],[Totaal kosten]],"")</f>
        <v/>
      </c>
      <c r="EI48" s="122" t="str">
        <f>IF(Tbl.Kosten[[#This Row],[Anr.]]=EI$7,Tbl.Kosten[[#This Row],[Totaal kosten]],"")</f>
        <v/>
      </c>
      <c r="EJ48" s="122" t="str">
        <f>IF(Tbl.Kosten[[#This Row],[Anr.]]=EJ$7,Tbl.Kosten[[#This Row],[Totaal kosten]],"")</f>
        <v/>
      </c>
      <c r="EK48" s="122" t="str">
        <f>IF(Tbl.Kosten[[#This Row],[Anr.]]=EK$7,Tbl.Kosten[[#This Row],[Totaal kosten]],"")</f>
        <v/>
      </c>
      <c r="EL48" s="122" t="str">
        <f>IF(Tbl.Kosten[[#This Row],[Anr.]]=EL$7,Tbl.Kosten[[#This Row],[Totaal kosten]],"")</f>
        <v/>
      </c>
      <c r="EM48" s="122" t="str">
        <f>IF(Tbl.Kosten[[#This Row],[Anr.]]=EM$7,Tbl.Kosten[[#This Row],[Totaal kosten]],"")</f>
        <v/>
      </c>
      <c r="EN48" s="122" t="str">
        <f>IF(Tbl.Kosten[[#This Row],[Anr.]]=EN$7,Tbl.Kosten[[#This Row],[Totaal kosten]],"")</f>
        <v/>
      </c>
      <c r="EO48" s="122" t="str">
        <f>IF(Tbl.Kosten[[#This Row],[Anr.]]=EO$7,Tbl.Kosten[[#This Row],[Totaal kosten]],"")</f>
        <v/>
      </c>
      <c r="EP48" s="122" t="str">
        <f>IF(Tbl.Kosten[[#This Row],[Anr.]]=EP$7,Tbl.Kosten[[#This Row],[Totaal kosten]],"")</f>
        <v/>
      </c>
      <c r="EQ48" s="122" t="str">
        <f>IF(Tbl.Kosten[[#This Row],[Anr.]]=EQ$7,Tbl.Kosten[[#This Row],[Totaal kosten]],"")</f>
        <v/>
      </c>
    </row>
    <row r="49" spans="2:147" x14ac:dyDescent="0.35">
      <c r="B49" s="99"/>
      <c r="C49" s="68"/>
      <c r="D49" s="119"/>
      <c r="E49" s="100"/>
      <c r="F49" s="13">
        <f>_xlfn.XLOOKUP(Tbl.Kosten[[#This Row],[Medewerker e/o 
functie]],Tbl.Uurtarief[Medewerker en/of functie],Tbl.Uurtarief[Uurtarief],"",,)</f>
        <v>0</v>
      </c>
      <c r="G49" s="118">
        <f>PRODUCT(Tbl.Kosten[[#This Row],[Uren]],Tbl.Kosten[[#This Row],[Uurtarief]])</f>
        <v>0</v>
      </c>
      <c r="H49" s="100"/>
      <c r="I49" s="98"/>
      <c r="J49" s="97">
        <f>Tbl.Kosten[[#This Row],[Aantal]]*Tbl.Kosten[[#This Row],[Tarief]]</f>
        <v>0</v>
      </c>
      <c r="K49" s="118">
        <f>Tbl.Kosten[[#This Row],[Subtotaal andere kosten]]+Tbl.Kosten[[#This Row],[Subtotaal arbeidskosten]]</f>
        <v>0</v>
      </c>
      <c r="L49" s="190">
        <f>IF(Tbl.Kosten[[#This Row],[Subtotaal andere kosten]]&lt;&gt;0,"Andere kosten",(_xlfn.XLOOKUP(Tbl.Kosten[[#This Row],[Medewerker e/o 
functie]],Tbl.Uurtarief[Medewerker en/of functie],Tbl.Uurtarief[Kostensoort],"",,)))</f>
        <v>0</v>
      </c>
      <c r="M49" s="190" t="str">
        <f>IF(AND(Tbl.Kosten[[#This Row],[Subtotaal arbeidskosten]]&lt;&gt;0,Tbl.Kosten[[#This Row],[Subtotaal andere kosten]]&lt;&gt;0),"Begroot Arbeidskosten en Overige kosten op verschillende regels!","")</f>
        <v/>
      </c>
      <c r="N49" s="3" t="str">
        <f>_xlfn.XLOOKUP(Tbl.Kosten[[#This Row],[Activiteitencode]],Tbl.Activiteiten[Activiteitcode],Tbl.Activiteiten[Werkpakketcode],"",,)</f>
        <v/>
      </c>
      <c r="O49" s="9" t="str">
        <f>_xlfn.XLOOKUP(Tbl.Kosten[[#This Row],[Werkpakketcode]],Tbl.Werkpakketten[Werkpakketcode],Tbl.Werkpakketten[WPnr.],"",,)</f>
        <v/>
      </c>
      <c r="P49" s="9" t="str">
        <f>IF(Tbl.Kosten[[#This Row],[WPnr.]]=P$7,Tbl.Kosten[[#This Row],[Totaal kosten]],"")</f>
        <v/>
      </c>
      <c r="Q49" s="9" t="str">
        <f>IF(Tbl.Kosten[[#This Row],[WPnr.]]=Q$7,Tbl.Kosten[[#This Row],[Totaal kosten]],"")</f>
        <v/>
      </c>
      <c r="R49" s="9" t="str">
        <f>IF(Tbl.Kosten[[#This Row],[WPnr.]]=R$7,Tbl.Kosten[[#This Row],[Totaal kosten]],"")</f>
        <v/>
      </c>
      <c r="S49" s="9" t="str">
        <f>IF(Tbl.Kosten[[#This Row],[WPnr.]]=S$7,Tbl.Kosten[[#This Row],[Totaal kosten]],"")</f>
        <v/>
      </c>
      <c r="T49" s="9" t="str">
        <f>IF(Tbl.Kosten[[#This Row],[WPnr.]]=T$7,Tbl.Kosten[[#This Row],[Totaal kosten]],"")</f>
        <v/>
      </c>
      <c r="U49" s="9" t="str">
        <f>IF(Tbl.Kosten[[#This Row],[WPnr.]]=U$7,Tbl.Kosten[[#This Row],[Totaal kosten]],"")</f>
        <v/>
      </c>
      <c r="V49" s="9" t="str">
        <f>IF(Tbl.Kosten[[#This Row],[WPnr.]]=V$7,Tbl.Kosten[[#This Row],[Totaal kosten]],"")</f>
        <v/>
      </c>
      <c r="W49" s="9" t="str">
        <f>IF(Tbl.Kosten[[#This Row],[WPnr.]]=W$7,Tbl.Kosten[[#This Row],[Totaal kosten]],"")</f>
        <v/>
      </c>
      <c r="X49" s="9" t="str">
        <f>IF(Tbl.Kosten[[#This Row],[WPnr.]]=X$7,Tbl.Kosten[[#This Row],[Totaal kosten]],"")</f>
        <v/>
      </c>
      <c r="Y49" s="9" t="str">
        <f>IF(Tbl.Kosten[[#This Row],[WPnr.]]=Y$7,Tbl.Kosten[[#This Row],[Totaal kosten]],"")</f>
        <v/>
      </c>
      <c r="Z49" s="15" t="str">
        <f>IFERROR(VLOOKUP(Tbl.Kosten[[#This Row],[Kostensoort]],Tbl.Kostensoorten[],2,FALSE),"")</f>
        <v/>
      </c>
      <c r="AA49" s="15" t="str">
        <f>IF(Tbl.Kosten[[#This Row],[KSnr.]]=AA$7,Tbl.Kosten[[#This Row],[Totaal kosten]],"")</f>
        <v/>
      </c>
      <c r="AB49" s="15" t="str">
        <f>IF(Tbl.Kosten[[#This Row],[KSnr.]]=AB$7,Tbl.Kosten[[#This Row],[Totaal kosten]],"")</f>
        <v/>
      </c>
      <c r="AC49" s="15" t="str">
        <f>IF(Tbl.Kosten[[#This Row],[KSnr.]]=AC$7,Tbl.Kosten[[#This Row],[Totaal kosten]],"")</f>
        <v/>
      </c>
      <c r="AD49" s="15" t="str">
        <f>IF(Tbl.Kosten[[#This Row],[KSnr.]]=AD$7,Tbl.Kosten[[#This Row],[Totaal kosten]],"")</f>
        <v/>
      </c>
      <c r="AE49" s="15" t="str">
        <f>IF(Tbl.Kosten[[#This Row],[KSnr.]]=AE$7,Tbl.Kosten[[#This Row],[Totaal kosten]],"")</f>
        <v/>
      </c>
      <c r="AF49" s="15" t="str">
        <f>IF(Tbl.Kosten[[#This Row],[KSnr.]]=AF$7,Tbl.Kosten[[#This Row],[Totaal kosten]],"")</f>
        <v/>
      </c>
      <c r="AG49" s="15" t="str">
        <f>IF(Tbl.Kosten[[#This Row],[KSnr.]]=AG$7,Tbl.Kosten[[#This Row],[Totaal kosten]],"")</f>
        <v/>
      </c>
      <c r="AH49" s="15" t="str">
        <f>IF(Tbl.Kosten[[#This Row],[KSnr.]]=AH$7,Tbl.Kosten[[#This Row],[Totaal kosten]],"")</f>
        <v/>
      </c>
      <c r="AI49" s="15" t="str">
        <f>IF(Tbl.Kosten[[#This Row],[KSnr.]]=AI$7,Tbl.Kosten[[#This Row],[Totaal kosten]],"")</f>
        <v/>
      </c>
      <c r="AJ49" s="15" t="str">
        <f>IF(Tbl.Kosten[[#This Row],[KSnr.]]=AJ$7,Tbl.Kosten[[#This Row],[Totaal kosten]],"")</f>
        <v/>
      </c>
      <c r="AK49" s="15" t="str">
        <f>IF(Tbl.Kosten[[#This Row],[KSnr.]]=AK$7,Tbl.Kosten[[#This Row],[Totaal kosten]],"")</f>
        <v/>
      </c>
      <c r="AL49" s="15" t="str">
        <f>IF(Tbl.Kosten[[#This Row],[KSnr.]]=AL$7,Tbl.Kosten[[#This Row],[Totaal kosten]],"")</f>
        <v/>
      </c>
      <c r="AM49" s="15" t="str">
        <f>IF(Tbl.Kosten[[#This Row],[KSnr.]]=AM$7,Tbl.Kosten[[#This Row],[Totaal kosten]],"")</f>
        <v/>
      </c>
      <c r="AN49" s="15" t="str">
        <f>IF(Tbl.Kosten[[#This Row],[KSnr.]]=AN$7,Tbl.Kosten[[#This Row],[Totaal kosten]],"")</f>
        <v/>
      </c>
      <c r="AO49" s="15" t="str">
        <f>IF(Tbl.Kosten[[#This Row],[KSnr.]]=AO$7,Tbl.Kosten[[#This Row],[Totaal kosten]],"")</f>
        <v/>
      </c>
      <c r="AP49" s="15" t="str">
        <f>IF(Tbl.Kosten[[#This Row],[KSnr.]]=AP$7,Tbl.Kosten[[#This Row],[Totaal kosten]],"")</f>
        <v/>
      </c>
      <c r="AQ49" s="15" t="str">
        <f>IF(Tbl.Kosten[[#This Row],[KSnr.]]=AQ$7,Tbl.Kosten[[#This Row],[Totaal kosten]],"")</f>
        <v/>
      </c>
      <c r="AR49" s="15" t="str">
        <f>IF(Tbl.Kosten[[#This Row],[KSnr.]]=AR$7,Tbl.Kosten[[#This Row],[Totaal kosten]],"")</f>
        <v/>
      </c>
      <c r="AS49" s="15" t="str">
        <f>IF(Tbl.Kosten[[#This Row],[KSnr.]]=AS$7,Tbl.Kosten[[#This Row],[Totaal kosten]],"")</f>
        <v/>
      </c>
      <c r="AT49" s="15" t="str">
        <f>IF(Tbl.Kosten[[#This Row],[KSnr.]]=AT$7,Tbl.Kosten[[#This Row],[Totaal kosten]],"")</f>
        <v/>
      </c>
      <c r="AU49" s="122" t="str">
        <f>_xlfn.XLOOKUP(Tbl.Kosten[[#This Row],[Activiteitencode]],Tbl.Activiteiten[Activiteitcode],Tbl.Activiteiten[Anr.],"",,)</f>
        <v/>
      </c>
      <c r="AV49" s="122" t="str">
        <f>IF(Tbl.Kosten[[#This Row],[Anr.]]=AV$7,Tbl.Kosten[[#This Row],[Totaal kosten]],"")</f>
        <v/>
      </c>
      <c r="AW49" s="122" t="str">
        <f>IF(Tbl.Kosten[[#This Row],[Anr.]]=AW$7,Tbl.Kosten[[#This Row],[Totaal kosten]],"")</f>
        <v/>
      </c>
      <c r="AX49" s="122" t="str">
        <f>IF(Tbl.Kosten[[#This Row],[Anr.]]=AX$7,Tbl.Kosten[[#This Row],[Totaal kosten]],"")</f>
        <v/>
      </c>
      <c r="AY49" s="122" t="str">
        <f>IF(Tbl.Kosten[[#This Row],[Anr.]]=AY$7,Tbl.Kosten[[#This Row],[Totaal kosten]],"")</f>
        <v/>
      </c>
      <c r="AZ49" s="122" t="str">
        <f>IF(Tbl.Kosten[[#This Row],[Anr.]]=AZ$7,Tbl.Kosten[[#This Row],[Totaal kosten]],"")</f>
        <v/>
      </c>
      <c r="BA49" s="122" t="str">
        <f>IF(Tbl.Kosten[[#This Row],[Anr.]]=BA$7,Tbl.Kosten[[#This Row],[Totaal kosten]],"")</f>
        <v/>
      </c>
      <c r="BB49" s="122" t="str">
        <f>IF(Tbl.Kosten[[#This Row],[Anr.]]=BB$7,Tbl.Kosten[[#This Row],[Totaal kosten]],"")</f>
        <v/>
      </c>
      <c r="BC49" s="122" t="str">
        <f>IF(Tbl.Kosten[[#This Row],[Anr.]]=BC$7,Tbl.Kosten[[#This Row],[Totaal kosten]],"")</f>
        <v/>
      </c>
      <c r="BD49" s="122" t="str">
        <f>IF(Tbl.Kosten[[#This Row],[Anr.]]=BD$7,Tbl.Kosten[[#This Row],[Totaal kosten]],"")</f>
        <v/>
      </c>
      <c r="BE49" s="122" t="str">
        <f>IF(Tbl.Kosten[[#This Row],[Anr.]]=BE$7,Tbl.Kosten[[#This Row],[Totaal kosten]],"")</f>
        <v/>
      </c>
      <c r="BF49" s="122" t="str">
        <f>IF(Tbl.Kosten[[#This Row],[Anr.]]=BF$7,Tbl.Kosten[[#This Row],[Totaal kosten]],"")</f>
        <v/>
      </c>
      <c r="BG49" s="122" t="str">
        <f>IF(Tbl.Kosten[[#This Row],[Anr.]]=BG$7,Tbl.Kosten[[#This Row],[Totaal kosten]],"")</f>
        <v/>
      </c>
      <c r="BH49" s="122" t="str">
        <f>IF(Tbl.Kosten[[#This Row],[Anr.]]=BH$7,Tbl.Kosten[[#This Row],[Totaal kosten]],"")</f>
        <v/>
      </c>
      <c r="BI49" s="122" t="str">
        <f>IF(Tbl.Kosten[[#This Row],[Anr.]]=BI$7,Tbl.Kosten[[#This Row],[Totaal kosten]],"")</f>
        <v/>
      </c>
      <c r="BJ49" s="122" t="str">
        <f>IF(Tbl.Kosten[[#This Row],[Anr.]]=BJ$7,Tbl.Kosten[[#This Row],[Totaal kosten]],"")</f>
        <v/>
      </c>
      <c r="BK49" s="122" t="str">
        <f>IF(Tbl.Kosten[[#This Row],[Anr.]]=BK$7,Tbl.Kosten[[#This Row],[Totaal kosten]],"")</f>
        <v/>
      </c>
      <c r="BL49" s="122" t="str">
        <f>IF(Tbl.Kosten[[#This Row],[Anr.]]=BL$7,Tbl.Kosten[[#This Row],[Totaal kosten]],"")</f>
        <v/>
      </c>
      <c r="BM49" s="122" t="str">
        <f>IF(Tbl.Kosten[[#This Row],[Anr.]]=BM$7,Tbl.Kosten[[#This Row],[Totaal kosten]],"")</f>
        <v/>
      </c>
      <c r="BN49" s="122" t="str">
        <f>IF(Tbl.Kosten[[#This Row],[Anr.]]=BN$7,Tbl.Kosten[[#This Row],[Totaal kosten]],"")</f>
        <v/>
      </c>
      <c r="BO49" s="122" t="str">
        <f>IF(Tbl.Kosten[[#This Row],[Anr.]]=BO$7,Tbl.Kosten[[#This Row],[Totaal kosten]],"")</f>
        <v/>
      </c>
      <c r="BP49" s="122" t="str">
        <f>IF(Tbl.Kosten[[#This Row],[Anr.]]=BP$7,Tbl.Kosten[[#This Row],[Totaal kosten]],"")</f>
        <v/>
      </c>
      <c r="BQ49" s="122" t="str">
        <f>IF(Tbl.Kosten[[#This Row],[Anr.]]=BQ$7,Tbl.Kosten[[#This Row],[Totaal kosten]],"")</f>
        <v/>
      </c>
      <c r="BR49" s="122" t="str">
        <f>IF(Tbl.Kosten[[#This Row],[Anr.]]=BR$7,Tbl.Kosten[[#This Row],[Totaal kosten]],"")</f>
        <v/>
      </c>
      <c r="BS49" s="122" t="str">
        <f>IF(Tbl.Kosten[[#This Row],[Anr.]]=BS$7,Tbl.Kosten[[#This Row],[Totaal kosten]],"")</f>
        <v/>
      </c>
      <c r="BT49" s="122" t="str">
        <f>IF(Tbl.Kosten[[#This Row],[Anr.]]=BT$7,Tbl.Kosten[[#This Row],[Totaal kosten]],"")</f>
        <v/>
      </c>
      <c r="BU49" s="122" t="str">
        <f>IF(Tbl.Kosten[[#This Row],[Anr.]]=BU$7,Tbl.Kosten[[#This Row],[Totaal kosten]],"")</f>
        <v/>
      </c>
      <c r="BV49" s="122" t="str">
        <f>IF(Tbl.Kosten[[#This Row],[Anr.]]=BV$7,Tbl.Kosten[[#This Row],[Totaal kosten]],"")</f>
        <v/>
      </c>
      <c r="BW49" s="122" t="str">
        <f>IF(Tbl.Kosten[[#This Row],[Anr.]]=BW$7,Tbl.Kosten[[#This Row],[Totaal kosten]],"")</f>
        <v/>
      </c>
      <c r="BX49" s="122" t="str">
        <f>IF(Tbl.Kosten[[#This Row],[Anr.]]=BX$7,Tbl.Kosten[[#This Row],[Totaal kosten]],"")</f>
        <v/>
      </c>
      <c r="BY49" s="122" t="str">
        <f>IF(Tbl.Kosten[[#This Row],[Anr.]]=BY$7,Tbl.Kosten[[#This Row],[Totaal kosten]],"")</f>
        <v/>
      </c>
      <c r="BZ49" s="122" t="str">
        <f>IF(Tbl.Kosten[[#This Row],[Anr.]]=BZ$7,Tbl.Kosten[[#This Row],[Totaal kosten]],"")</f>
        <v/>
      </c>
      <c r="CA49" s="122" t="str">
        <f>IF(Tbl.Kosten[[#This Row],[Anr.]]=CA$7,Tbl.Kosten[[#This Row],[Totaal kosten]],"")</f>
        <v/>
      </c>
      <c r="CB49" s="122" t="str">
        <f>IF(Tbl.Kosten[[#This Row],[Anr.]]=CB$7,Tbl.Kosten[[#This Row],[Totaal kosten]],"")</f>
        <v/>
      </c>
      <c r="CC49" s="122" t="str">
        <f>IF(Tbl.Kosten[[#This Row],[Anr.]]=CC$7,Tbl.Kosten[[#This Row],[Totaal kosten]],"")</f>
        <v/>
      </c>
      <c r="CD49" s="122" t="str">
        <f>IF(Tbl.Kosten[[#This Row],[Anr.]]=CD$7,Tbl.Kosten[[#This Row],[Totaal kosten]],"")</f>
        <v/>
      </c>
      <c r="CE49" s="122" t="str">
        <f>IF(Tbl.Kosten[[#This Row],[Anr.]]=CE$7,Tbl.Kosten[[#This Row],[Totaal kosten]],"")</f>
        <v/>
      </c>
      <c r="CF49" s="122" t="str">
        <f>IF(Tbl.Kosten[[#This Row],[Anr.]]=CF$7,Tbl.Kosten[[#This Row],[Totaal kosten]],"")</f>
        <v/>
      </c>
      <c r="CG49" s="122" t="str">
        <f>IF(Tbl.Kosten[[#This Row],[Anr.]]=CG$7,Tbl.Kosten[[#This Row],[Totaal kosten]],"")</f>
        <v/>
      </c>
      <c r="CH49" s="122" t="str">
        <f>IF(Tbl.Kosten[[#This Row],[Anr.]]=CH$7,Tbl.Kosten[[#This Row],[Totaal kosten]],"")</f>
        <v/>
      </c>
      <c r="CI49" s="122" t="str">
        <f>IF(Tbl.Kosten[[#This Row],[Anr.]]=CI$7,Tbl.Kosten[[#This Row],[Totaal kosten]],"")</f>
        <v/>
      </c>
      <c r="CJ49" s="122" t="str">
        <f>IF(Tbl.Kosten[[#This Row],[Anr.]]=CJ$7,Tbl.Kosten[[#This Row],[Totaal kosten]],"")</f>
        <v/>
      </c>
      <c r="CK49" s="122" t="str">
        <f>IF(Tbl.Kosten[[#This Row],[Anr.]]=CK$7,Tbl.Kosten[[#This Row],[Totaal kosten]],"")</f>
        <v/>
      </c>
      <c r="CL49" s="122" t="str">
        <f>IF(Tbl.Kosten[[#This Row],[Anr.]]=CL$7,Tbl.Kosten[[#This Row],[Totaal kosten]],"")</f>
        <v/>
      </c>
      <c r="CM49" s="122" t="str">
        <f>IF(Tbl.Kosten[[#This Row],[Anr.]]=CM$7,Tbl.Kosten[[#This Row],[Totaal kosten]],"")</f>
        <v/>
      </c>
      <c r="CN49" s="122" t="str">
        <f>IF(Tbl.Kosten[[#This Row],[Anr.]]=CN$7,Tbl.Kosten[[#This Row],[Totaal kosten]],"")</f>
        <v/>
      </c>
      <c r="CO49" s="122" t="str">
        <f>IF(Tbl.Kosten[[#This Row],[Anr.]]=CO$7,Tbl.Kosten[[#This Row],[Totaal kosten]],"")</f>
        <v/>
      </c>
      <c r="CP49" s="122" t="str">
        <f>IF(Tbl.Kosten[[#This Row],[Anr.]]=CP$7,Tbl.Kosten[[#This Row],[Totaal kosten]],"")</f>
        <v/>
      </c>
      <c r="CQ49" s="122" t="str">
        <f>IF(Tbl.Kosten[[#This Row],[Anr.]]=CQ$7,Tbl.Kosten[[#This Row],[Totaal kosten]],"")</f>
        <v/>
      </c>
      <c r="CR49" s="122" t="str">
        <f>IF(Tbl.Kosten[[#This Row],[Anr.]]=CR$7,Tbl.Kosten[[#This Row],[Totaal kosten]],"")</f>
        <v/>
      </c>
      <c r="CS49" s="122" t="str">
        <f>IF(Tbl.Kosten[[#This Row],[Anr.]]=CS$7,Tbl.Kosten[[#This Row],[Totaal kosten]],"")</f>
        <v/>
      </c>
      <c r="CT49" s="122" t="str">
        <f>IF(Tbl.Kosten[[#This Row],[Anr.]]=CT$7,Tbl.Kosten[[#This Row],[Totaal kosten]],"")</f>
        <v/>
      </c>
      <c r="CU49" s="122" t="str">
        <f>IF(Tbl.Kosten[[#This Row],[Anr.]]=CU$7,Tbl.Kosten[[#This Row],[Totaal kosten]],"")</f>
        <v/>
      </c>
      <c r="CV49" s="122" t="str">
        <f>IF(Tbl.Kosten[[#This Row],[Anr.]]=CV$7,Tbl.Kosten[[#This Row],[Totaal kosten]],"")</f>
        <v/>
      </c>
      <c r="CW49" s="122" t="str">
        <f>IF(Tbl.Kosten[[#This Row],[Anr.]]=CW$7,Tbl.Kosten[[#This Row],[Totaal kosten]],"")</f>
        <v/>
      </c>
      <c r="CX49" s="122" t="str">
        <f>IF(Tbl.Kosten[[#This Row],[Anr.]]=CX$7,Tbl.Kosten[[#This Row],[Totaal kosten]],"")</f>
        <v/>
      </c>
      <c r="CY49" s="122" t="str">
        <f>IF(Tbl.Kosten[[#This Row],[Anr.]]=CY$7,Tbl.Kosten[[#This Row],[Totaal kosten]],"")</f>
        <v/>
      </c>
      <c r="CZ49" s="122" t="str">
        <f>IF(Tbl.Kosten[[#This Row],[Anr.]]=CZ$7,Tbl.Kosten[[#This Row],[Totaal kosten]],"")</f>
        <v/>
      </c>
      <c r="DA49" s="122" t="str">
        <f>IF(Tbl.Kosten[[#This Row],[Anr.]]=DA$7,Tbl.Kosten[[#This Row],[Totaal kosten]],"")</f>
        <v/>
      </c>
      <c r="DB49" s="122" t="str">
        <f>IF(Tbl.Kosten[[#This Row],[Anr.]]=DB$7,Tbl.Kosten[[#This Row],[Totaal kosten]],"")</f>
        <v/>
      </c>
      <c r="DC49" s="122" t="str">
        <f>IF(Tbl.Kosten[[#This Row],[Anr.]]=DC$7,Tbl.Kosten[[#This Row],[Totaal kosten]],"")</f>
        <v/>
      </c>
      <c r="DD49" s="122" t="str">
        <f>IF(Tbl.Kosten[[#This Row],[Anr.]]=DD$7,Tbl.Kosten[[#This Row],[Totaal kosten]],"")</f>
        <v/>
      </c>
      <c r="DE49" s="122" t="str">
        <f>IF(Tbl.Kosten[[#This Row],[Anr.]]=DE$7,Tbl.Kosten[[#This Row],[Totaal kosten]],"")</f>
        <v/>
      </c>
      <c r="DF49" s="122" t="str">
        <f>IF(Tbl.Kosten[[#This Row],[Anr.]]=DF$7,Tbl.Kosten[[#This Row],[Totaal kosten]],"")</f>
        <v/>
      </c>
      <c r="DG49" s="122" t="str">
        <f>IF(Tbl.Kosten[[#This Row],[Anr.]]=DG$7,Tbl.Kosten[[#This Row],[Totaal kosten]],"")</f>
        <v/>
      </c>
      <c r="DH49" s="122" t="str">
        <f>IF(Tbl.Kosten[[#This Row],[Anr.]]=DH$7,Tbl.Kosten[[#This Row],[Totaal kosten]],"")</f>
        <v/>
      </c>
      <c r="DI49" s="122" t="str">
        <f>IF(Tbl.Kosten[[#This Row],[Anr.]]=DI$7,Tbl.Kosten[[#This Row],[Totaal kosten]],"")</f>
        <v/>
      </c>
      <c r="DJ49" s="122" t="str">
        <f>IF(Tbl.Kosten[[#This Row],[Anr.]]=DJ$7,Tbl.Kosten[[#This Row],[Totaal kosten]],"")</f>
        <v/>
      </c>
      <c r="DK49" s="122" t="str">
        <f>IF(Tbl.Kosten[[#This Row],[Anr.]]=DK$7,Tbl.Kosten[[#This Row],[Totaal kosten]],"")</f>
        <v/>
      </c>
      <c r="DL49" s="122" t="str">
        <f>IF(Tbl.Kosten[[#This Row],[Anr.]]=DL$7,Tbl.Kosten[[#This Row],[Totaal kosten]],"")</f>
        <v/>
      </c>
      <c r="DM49" s="122" t="str">
        <f>IF(Tbl.Kosten[[#This Row],[Anr.]]=DM$7,Tbl.Kosten[[#This Row],[Totaal kosten]],"")</f>
        <v/>
      </c>
      <c r="DN49" s="122" t="str">
        <f>IF(Tbl.Kosten[[#This Row],[Anr.]]=DN$7,Tbl.Kosten[[#This Row],[Totaal kosten]],"")</f>
        <v/>
      </c>
      <c r="DO49" s="122" t="str">
        <f>IF(Tbl.Kosten[[#This Row],[Anr.]]=DO$7,Tbl.Kosten[[#This Row],[Totaal kosten]],"")</f>
        <v/>
      </c>
      <c r="DP49" s="122" t="str">
        <f>IF(Tbl.Kosten[[#This Row],[Anr.]]=DP$7,Tbl.Kosten[[#This Row],[Totaal kosten]],"")</f>
        <v/>
      </c>
      <c r="DQ49" s="122" t="str">
        <f>IF(Tbl.Kosten[[#This Row],[Anr.]]=DQ$7,Tbl.Kosten[[#This Row],[Totaal kosten]],"")</f>
        <v/>
      </c>
      <c r="DR49" s="122" t="str">
        <f>IF(Tbl.Kosten[[#This Row],[Anr.]]=DR$7,Tbl.Kosten[[#This Row],[Totaal kosten]],"")</f>
        <v/>
      </c>
      <c r="DS49" s="122" t="str">
        <f>IF(Tbl.Kosten[[#This Row],[Anr.]]=DS$7,Tbl.Kosten[[#This Row],[Totaal kosten]],"")</f>
        <v/>
      </c>
      <c r="DT49" s="122" t="str">
        <f>IF(Tbl.Kosten[[#This Row],[Anr.]]=DT$7,Tbl.Kosten[[#This Row],[Totaal kosten]],"")</f>
        <v/>
      </c>
      <c r="DU49" s="122" t="str">
        <f>IF(Tbl.Kosten[[#This Row],[Anr.]]=DU$7,Tbl.Kosten[[#This Row],[Totaal kosten]],"")</f>
        <v/>
      </c>
      <c r="DV49" s="122" t="str">
        <f>IF(Tbl.Kosten[[#This Row],[Anr.]]=DV$7,Tbl.Kosten[[#This Row],[Totaal kosten]],"")</f>
        <v/>
      </c>
      <c r="DW49" s="122" t="str">
        <f>IF(Tbl.Kosten[[#This Row],[Anr.]]=DW$7,Tbl.Kosten[[#This Row],[Totaal kosten]],"")</f>
        <v/>
      </c>
      <c r="DX49" s="122" t="str">
        <f>IF(Tbl.Kosten[[#This Row],[Anr.]]=DX$7,Tbl.Kosten[[#This Row],[Totaal kosten]],"")</f>
        <v/>
      </c>
      <c r="DY49" s="122" t="str">
        <f>IF(Tbl.Kosten[[#This Row],[Anr.]]=DY$7,Tbl.Kosten[[#This Row],[Totaal kosten]],"")</f>
        <v/>
      </c>
      <c r="DZ49" s="122" t="str">
        <f>IF(Tbl.Kosten[[#This Row],[Anr.]]=DZ$7,Tbl.Kosten[[#This Row],[Totaal kosten]],"")</f>
        <v/>
      </c>
      <c r="EA49" s="122" t="str">
        <f>IF(Tbl.Kosten[[#This Row],[Anr.]]=EA$7,Tbl.Kosten[[#This Row],[Totaal kosten]],"")</f>
        <v/>
      </c>
      <c r="EB49" s="122" t="str">
        <f>IF(Tbl.Kosten[[#This Row],[Anr.]]=EB$7,Tbl.Kosten[[#This Row],[Totaal kosten]],"")</f>
        <v/>
      </c>
      <c r="EC49" s="122" t="str">
        <f>IF(Tbl.Kosten[[#This Row],[Anr.]]=EC$7,Tbl.Kosten[[#This Row],[Totaal kosten]],"")</f>
        <v/>
      </c>
      <c r="ED49" s="122" t="str">
        <f>IF(Tbl.Kosten[[#This Row],[Anr.]]=ED$7,Tbl.Kosten[[#This Row],[Totaal kosten]],"")</f>
        <v/>
      </c>
      <c r="EE49" s="122" t="str">
        <f>IF(Tbl.Kosten[[#This Row],[Anr.]]=EE$7,Tbl.Kosten[[#This Row],[Totaal kosten]],"")</f>
        <v/>
      </c>
      <c r="EF49" s="122" t="str">
        <f>IF(Tbl.Kosten[[#This Row],[Anr.]]=EF$7,Tbl.Kosten[[#This Row],[Totaal kosten]],"")</f>
        <v/>
      </c>
      <c r="EG49" s="122" t="str">
        <f>IF(Tbl.Kosten[[#This Row],[Anr.]]=EG$7,Tbl.Kosten[[#This Row],[Totaal kosten]],"")</f>
        <v/>
      </c>
      <c r="EH49" s="122" t="str">
        <f>IF(Tbl.Kosten[[#This Row],[Anr.]]=EH$7,Tbl.Kosten[[#This Row],[Totaal kosten]],"")</f>
        <v/>
      </c>
      <c r="EI49" s="122" t="str">
        <f>IF(Tbl.Kosten[[#This Row],[Anr.]]=EI$7,Tbl.Kosten[[#This Row],[Totaal kosten]],"")</f>
        <v/>
      </c>
      <c r="EJ49" s="122" t="str">
        <f>IF(Tbl.Kosten[[#This Row],[Anr.]]=EJ$7,Tbl.Kosten[[#This Row],[Totaal kosten]],"")</f>
        <v/>
      </c>
      <c r="EK49" s="122" t="str">
        <f>IF(Tbl.Kosten[[#This Row],[Anr.]]=EK$7,Tbl.Kosten[[#This Row],[Totaal kosten]],"")</f>
        <v/>
      </c>
      <c r="EL49" s="122" t="str">
        <f>IF(Tbl.Kosten[[#This Row],[Anr.]]=EL$7,Tbl.Kosten[[#This Row],[Totaal kosten]],"")</f>
        <v/>
      </c>
      <c r="EM49" s="122" t="str">
        <f>IF(Tbl.Kosten[[#This Row],[Anr.]]=EM$7,Tbl.Kosten[[#This Row],[Totaal kosten]],"")</f>
        <v/>
      </c>
      <c r="EN49" s="122" t="str">
        <f>IF(Tbl.Kosten[[#This Row],[Anr.]]=EN$7,Tbl.Kosten[[#This Row],[Totaal kosten]],"")</f>
        <v/>
      </c>
      <c r="EO49" s="122" t="str">
        <f>IF(Tbl.Kosten[[#This Row],[Anr.]]=EO$7,Tbl.Kosten[[#This Row],[Totaal kosten]],"")</f>
        <v/>
      </c>
      <c r="EP49" s="122" t="str">
        <f>IF(Tbl.Kosten[[#This Row],[Anr.]]=EP$7,Tbl.Kosten[[#This Row],[Totaal kosten]],"")</f>
        <v/>
      </c>
      <c r="EQ49" s="122" t="str">
        <f>IF(Tbl.Kosten[[#This Row],[Anr.]]=EQ$7,Tbl.Kosten[[#This Row],[Totaal kosten]],"")</f>
        <v/>
      </c>
    </row>
    <row r="50" spans="2:147" x14ac:dyDescent="0.35">
      <c r="B50" s="99"/>
      <c r="C50" s="68"/>
      <c r="D50" s="119"/>
      <c r="E50" s="100"/>
      <c r="F50" s="13">
        <f>_xlfn.XLOOKUP(Tbl.Kosten[[#This Row],[Medewerker e/o 
functie]],Tbl.Uurtarief[Medewerker en/of functie],Tbl.Uurtarief[Uurtarief],"",,)</f>
        <v>0</v>
      </c>
      <c r="G50" s="118">
        <f>PRODUCT(Tbl.Kosten[[#This Row],[Uren]],Tbl.Kosten[[#This Row],[Uurtarief]])</f>
        <v>0</v>
      </c>
      <c r="H50" s="100"/>
      <c r="I50" s="98"/>
      <c r="J50" s="97">
        <f>Tbl.Kosten[[#This Row],[Aantal]]*Tbl.Kosten[[#This Row],[Tarief]]</f>
        <v>0</v>
      </c>
      <c r="K50" s="118">
        <f>Tbl.Kosten[[#This Row],[Subtotaal andere kosten]]+Tbl.Kosten[[#This Row],[Subtotaal arbeidskosten]]</f>
        <v>0</v>
      </c>
      <c r="L50" s="190">
        <f>IF(Tbl.Kosten[[#This Row],[Subtotaal andere kosten]]&lt;&gt;0,"Andere kosten",(_xlfn.XLOOKUP(Tbl.Kosten[[#This Row],[Medewerker e/o 
functie]],Tbl.Uurtarief[Medewerker en/of functie],Tbl.Uurtarief[Kostensoort],"",,)))</f>
        <v>0</v>
      </c>
      <c r="M50" s="190" t="str">
        <f>IF(AND(Tbl.Kosten[[#This Row],[Subtotaal arbeidskosten]]&lt;&gt;0,Tbl.Kosten[[#This Row],[Subtotaal andere kosten]]&lt;&gt;0),"Begroot Arbeidskosten en Overige kosten op verschillende regels!","")</f>
        <v/>
      </c>
      <c r="N50" s="3" t="str">
        <f>_xlfn.XLOOKUP(Tbl.Kosten[[#This Row],[Activiteitencode]],Tbl.Activiteiten[Activiteitcode],Tbl.Activiteiten[Werkpakketcode],"",,)</f>
        <v/>
      </c>
      <c r="O50" s="9" t="str">
        <f>_xlfn.XLOOKUP(Tbl.Kosten[[#This Row],[Werkpakketcode]],Tbl.Werkpakketten[Werkpakketcode],Tbl.Werkpakketten[WPnr.],"",,)</f>
        <v/>
      </c>
      <c r="P50" s="9" t="str">
        <f>IF(Tbl.Kosten[[#This Row],[WPnr.]]=P$7,Tbl.Kosten[[#This Row],[Totaal kosten]],"")</f>
        <v/>
      </c>
      <c r="Q50" s="9" t="str">
        <f>IF(Tbl.Kosten[[#This Row],[WPnr.]]=Q$7,Tbl.Kosten[[#This Row],[Totaal kosten]],"")</f>
        <v/>
      </c>
      <c r="R50" s="9" t="str">
        <f>IF(Tbl.Kosten[[#This Row],[WPnr.]]=R$7,Tbl.Kosten[[#This Row],[Totaal kosten]],"")</f>
        <v/>
      </c>
      <c r="S50" s="9" t="str">
        <f>IF(Tbl.Kosten[[#This Row],[WPnr.]]=S$7,Tbl.Kosten[[#This Row],[Totaal kosten]],"")</f>
        <v/>
      </c>
      <c r="T50" s="9" t="str">
        <f>IF(Tbl.Kosten[[#This Row],[WPnr.]]=T$7,Tbl.Kosten[[#This Row],[Totaal kosten]],"")</f>
        <v/>
      </c>
      <c r="U50" s="9" t="str">
        <f>IF(Tbl.Kosten[[#This Row],[WPnr.]]=U$7,Tbl.Kosten[[#This Row],[Totaal kosten]],"")</f>
        <v/>
      </c>
      <c r="V50" s="9" t="str">
        <f>IF(Tbl.Kosten[[#This Row],[WPnr.]]=V$7,Tbl.Kosten[[#This Row],[Totaal kosten]],"")</f>
        <v/>
      </c>
      <c r="W50" s="9" t="str">
        <f>IF(Tbl.Kosten[[#This Row],[WPnr.]]=W$7,Tbl.Kosten[[#This Row],[Totaal kosten]],"")</f>
        <v/>
      </c>
      <c r="X50" s="9" t="str">
        <f>IF(Tbl.Kosten[[#This Row],[WPnr.]]=X$7,Tbl.Kosten[[#This Row],[Totaal kosten]],"")</f>
        <v/>
      </c>
      <c r="Y50" s="9" t="str">
        <f>IF(Tbl.Kosten[[#This Row],[WPnr.]]=Y$7,Tbl.Kosten[[#This Row],[Totaal kosten]],"")</f>
        <v/>
      </c>
      <c r="Z50" s="15" t="str">
        <f>IFERROR(VLOOKUP(Tbl.Kosten[[#This Row],[Kostensoort]],Tbl.Kostensoorten[],2,FALSE),"")</f>
        <v/>
      </c>
      <c r="AA50" s="15" t="str">
        <f>IF(Tbl.Kosten[[#This Row],[KSnr.]]=AA$7,Tbl.Kosten[[#This Row],[Totaal kosten]],"")</f>
        <v/>
      </c>
      <c r="AB50" s="15" t="str">
        <f>IF(Tbl.Kosten[[#This Row],[KSnr.]]=AB$7,Tbl.Kosten[[#This Row],[Totaal kosten]],"")</f>
        <v/>
      </c>
      <c r="AC50" s="15" t="str">
        <f>IF(Tbl.Kosten[[#This Row],[KSnr.]]=AC$7,Tbl.Kosten[[#This Row],[Totaal kosten]],"")</f>
        <v/>
      </c>
      <c r="AD50" s="15" t="str">
        <f>IF(Tbl.Kosten[[#This Row],[KSnr.]]=AD$7,Tbl.Kosten[[#This Row],[Totaal kosten]],"")</f>
        <v/>
      </c>
      <c r="AE50" s="15" t="str">
        <f>IF(Tbl.Kosten[[#This Row],[KSnr.]]=AE$7,Tbl.Kosten[[#This Row],[Totaal kosten]],"")</f>
        <v/>
      </c>
      <c r="AF50" s="15" t="str">
        <f>IF(Tbl.Kosten[[#This Row],[KSnr.]]=AF$7,Tbl.Kosten[[#This Row],[Totaal kosten]],"")</f>
        <v/>
      </c>
      <c r="AG50" s="15" t="str">
        <f>IF(Tbl.Kosten[[#This Row],[KSnr.]]=AG$7,Tbl.Kosten[[#This Row],[Totaal kosten]],"")</f>
        <v/>
      </c>
      <c r="AH50" s="15" t="str">
        <f>IF(Tbl.Kosten[[#This Row],[KSnr.]]=AH$7,Tbl.Kosten[[#This Row],[Totaal kosten]],"")</f>
        <v/>
      </c>
      <c r="AI50" s="15" t="str">
        <f>IF(Tbl.Kosten[[#This Row],[KSnr.]]=AI$7,Tbl.Kosten[[#This Row],[Totaal kosten]],"")</f>
        <v/>
      </c>
      <c r="AJ50" s="15" t="str">
        <f>IF(Tbl.Kosten[[#This Row],[KSnr.]]=AJ$7,Tbl.Kosten[[#This Row],[Totaal kosten]],"")</f>
        <v/>
      </c>
      <c r="AK50" s="15" t="str">
        <f>IF(Tbl.Kosten[[#This Row],[KSnr.]]=AK$7,Tbl.Kosten[[#This Row],[Totaal kosten]],"")</f>
        <v/>
      </c>
      <c r="AL50" s="15" t="str">
        <f>IF(Tbl.Kosten[[#This Row],[KSnr.]]=AL$7,Tbl.Kosten[[#This Row],[Totaal kosten]],"")</f>
        <v/>
      </c>
      <c r="AM50" s="15" t="str">
        <f>IF(Tbl.Kosten[[#This Row],[KSnr.]]=AM$7,Tbl.Kosten[[#This Row],[Totaal kosten]],"")</f>
        <v/>
      </c>
      <c r="AN50" s="15" t="str">
        <f>IF(Tbl.Kosten[[#This Row],[KSnr.]]=AN$7,Tbl.Kosten[[#This Row],[Totaal kosten]],"")</f>
        <v/>
      </c>
      <c r="AO50" s="15" t="str">
        <f>IF(Tbl.Kosten[[#This Row],[KSnr.]]=AO$7,Tbl.Kosten[[#This Row],[Totaal kosten]],"")</f>
        <v/>
      </c>
      <c r="AP50" s="15" t="str">
        <f>IF(Tbl.Kosten[[#This Row],[KSnr.]]=AP$7,Tbl.Kosten[[#This Row],[Totaal kosten]],"")</f>
        <v/>
      </c>
      <c r="AQ50" s="15" t="str">
        <f>IF(Tbl.Kosten[[#This Row],[KSnr.]]=AQ$7,Tbl.Kosten[[#This Row],[Totaal kosten]],"")</f>
        <v/>
      </c>
      <c r="AR50" s="15" t="str">
        <f>IF(Tbl.Kosten[[#This Row],[KSnr.]]=AR$7,Tbl.Kosten[[#This Row],[Totaal kosten]],"")</f>
        <v/>
      </c>
      <c r="AS50" s="15" t="str">
        <f>IF(Tbl.Kosten[[#This Row],[KSnr.]]=AS$7,Tbl.Kosten[[#This Row],[Totaal kosten]],"")</f>
        <v/>
      </c>
      <c r="AT50" s="15" t="str">
        <f>IF(Tbl.Kosten[[#This Row],[KSnr.]]=AT$7,Tbl.Kosten[[#This Row],[Totaal kosten]],"")</f>
        <v/>
      </c>
      <c r="AU50" s="122" t="str">
        <f>_xlfn.XLOOKUP(Tbl.Kosten[[#This Row],[Activiteitencode]],Tbl.Activiteiten[Activiteitcode],Tbl.Activiteiten[Anr.],"",,)</f>
        <v/>
      </c>
      <c r="AV50" s="122" t="str">
        <f>IF(Tbl.Kosten[[#This Row],[Anr.]]=AV$7,Tbl.Kosten[[#This Row],[Totaal kosten]],"")</f>
        <v/>
      </c>
      <c r="AW50" s="122" t="str">
        <f>IF(Tbl.Kosten[[#This Row],[Anr.]]=AW$7,Tbl.Kosten[[#This Row],[Totaal kosten]],"")</f>
        <v/>
      </c>
      <c r="AX50" s="122" t="str">
        <f>IF(Tbl.Kosten[[#This Row],[Anr.]]=AX$7,Tbl.Kosten[[#This Row],[Totaal kosten]],"")</f>
        <v/>
      </c>
      <c r="AY50" s="122" t="str">
        <f>IF(Tbl.Kosten[[#This Row],[Anr.]]=AY$7,Tbl.Kosten[[#This Row],[Totaal kosten]],"")</f>
        <v/>
      </c>
      <c r="AZ50" s="122" t="str">
        <f>IF(Tbl.Kosten[[#This Row],[Anr.]]=AZ$7,Tbl.Kosten[[#This Row],[Totaal kosten]],"")</f>
        <v/>
      </c>
      <c r="BA50" s="122" t="str">
        <f>IF(Tbl.Kosten[[#This Row],[Anr.]]=BA$7,Tbl.Kosten[[#This Row],[Totaal kosten]],"")</f>
        <v/>
      </c>
      <c r="BB50" s="122" t="str">
        <f>IF(Tbl.Kosten[[#This Row],[Anr.]]=BB$7,Tbl.Kosten[[#This Row],[Totaal kosten]],"")</f>
        <v/>
      </c>
      <c r="BC50" s="122" t="str">
        <f>IF(Tbl.Kosten[[#This Row],[Anr.]]=BC$7,Tbl.Kosten[[#This Row],[Totaal kosten]],"")</f>
        <v/>
      </c>
      <c r="BD50" s="122" t="str">
        <f>IF(Tbl.Kosten[[#This Row],[Anr.]]=BD$7,Tbl.Kosten[[#This Row],[Totaal kosten]],"")</f>
        <v/>
      </c>
      <c r="BE50" s="122" t="str">
        <f>IF(Tbl.Kosten[[#This Row],[Anr.]]=BE$7,Tbl.Kosten[[#This Row],[Totaal kosten]],"")</f>
        <v/>
      </c>
      <c r="BF50" s="122" t="str">
        <f>IF(Tbl.Kosten[[#This Row],[Anr.]]=BF$7,Tbl.Kosten[[#This Row],[Totaal kosten]],"")</f>
        <v/>
      </c>
      <c r="BG50" s="122" t="str">
        <f>IF(Tbl.Kosten[[#This Row],[Anr.]]=BG$7,Tbl.Kosten[[#This Row],[Totaal kosten]],"")</f>
        <v/>
      </c>
      <c r="BH50" s="122" t="str">
        <f>IF(Tbl.Kosten[[#This Row],[Anr.]]=BH$7,Tbl.Kosten[[#This Row],[Totaal kosten]],"")</f>
        <v/>
      </c>
      <c r="BI50" s="122" t="str">
        <f>IF(Tbl.Kosten[[#This Row],[Anr.]]=BI$7,Tbl.Kosten[[#This Row],[Totaal kosten]],"")</f>
        <v/>
      </c>
      <c r="BJ50" s="122" t="str">
        <f>IF(Tbl.Kosten[[#This Row],[Anr.]]=BJ$7,Tbl.Kosten[[#This Row],[Totaal kosten]],"")</f>
        <v/>
      </c>
      <c r="BK50" s="122" t="str">
        <f>IF(Tbl.Kosten[[#This Row],[Anr.]]=BK$7,Tbl.Kosten[[#This Row],[Totaal kosten]],"")</f>
        <v/>
      </c>
      <c r="BL50" s="122" t="str">
        <f>IF(Tbl.Kosten[[#This Row],[Anr.]]=BL$7,Tbl.Kosten[[#This Row],[Totaal kosten]],"")</f>
        <v/>
      </c>
      <c r="BM50" s="122" t="str">
        <f>IF(Tbl.Kosten[[#This Row],[Anr.]]=BM$7,Tbl.Kosten[[#This Row],[Totaal kosten]],"")</f>
        <v/>
      </c>
      <c r="BN50" s="122" t="str">
        <f>IF(Tbl.Kosten[[#This Row],[Anr.]]=BN$7,Tbl.Kosten[[#This Row],[Totaal kosten]],"")</f>
        <v/>
      </c>
      <c r="BO50" s="122" t="str">
        <f>IF(Tbl.Kosten[[#This Row],[Anr.]]=BO$7,Tbl.Kosten[[#This Row],[Totaal kosten]],"")</f>
        <v/>
      </c>
      <c r="BP50" s="122" t="str">
        <f>IF(Tbl.Kosten[[#This Row],[Anr.]]=BP$7,Tbl.Kosten[[#This Row],[Totaal kosten]],"")</f>
        <v/>
      </c>
      <c r="BQ50" s="122" t="str">
        <f>IF(Tbl.Kosten[[#This Row],[Anr.]]=BQ$7,Tbl.Kosten[[#This Row],[Totaal kosten]],"")</f>
        <v/>
      </c>
      <c r="BR50" s="122" t="str">
        <f>IF(Tbl.Kosten[[#This Row],[Anr.]]=BR$7,Tbl.Kosten[[#This Row],[Totaal kosten]],"")</f>
        <v/>
      </c>
      <c r="BS50" s="122" t="str">
        <f>IF(Tbl.Kosten[[#This Row],[Anr.]]=BS$7,Tbl.Kosten[[#This Row],[Totaal kosten]],"")</f>
        <v/>
      </c>
      <c r="BT50" s="122" t="str">
        <f>IF(Tbl.Kosten[[#This Row],[Anr.]]=BT$7,Tbl.Kosten[[#This Row],[Totaal kosten]],"")</f>
        <v/>
      </c>
      <c r="BU50" s="122" t="str">
        <f>IF(Tbl.Kosten[[#This Row],[Anr.]]=BU$7,Tbl.Kosten[[#This Row],[Totaal kosten]],"")</f>
        <v/>
      </c>
      <c r="BV50" s="122" t="str">
        <f>IF(Tbl.Kosten[[#This Row],[Anr.]]=BV$7,Tbl.Kosten[[#This Row],[Totaal kosten]],"")</f>
        <v/>
      </c>
      <c r="BW50" s="122" t="str">
        <f>IF(Tbl.Kosten[[#This Row],[Anr.]]=BW$7,Tbl.Kosten[[#This Row],[Totaal kosten]],"")</f>
        <v/>
      </c>
      <c r="BX50" s="122" t="str">
        <f>IF(Tbl.Kosten[[#This Row],[Anr.]]=BX$7,Tbl.Kosten[[#This Row],[Totaal kosten]],"")</f>
        <v/>
      </c>
      <c r="BY50" s="122" t="str">
        <f>IF(Tbl.Kosten[[#This Row],[Anr.]]=BY$7,Tbl.Kosten[[#This Row],[Totaal kosten]],"")</f>
        <v/>
      </c>
      <c r="BZ50" s="122" t="str">
        <f>IF(Tbl.Kosten[[#This Row],[Anr.]]=BZ$7,Tbl.Kosten[[#This Row],[Totaal kosten]],"")</f>
        <v/>
      </c>
      <c r="CA50" s="122" t="str">
        <f>IF(Tbl.Kosten[[#This Row],[Anr.]]=CA$7,Tbl.Kosten[[#This Row],[Totaal kosten]],"")</f>
        <v/>
      </c>
      <c r="CB50" s="122" t="str">
        <f>IF(Tbl.Kosten[[#This Row],[Anr.]]=CB$7,Tbl.Kosten[[#This Row],[Totaal kosten]],"")</f>
        <v/>
      </c>
      <c r="CC50" s="122" t="str">
        <f>IF(Tbl.Kosten[[#This Row],[Anr.]]=CC$7,Tbl.Kosten[[#This Row],[Totaal kosten]],"")</f>
        <v/>
      </c>
      <c r="CD50" s="122" t="str">
        <f>IF(Tbl.Kosten[[#This Row],[Anr.]]=CD$7,Tbl.Kosten[[#This Row],[Totaal kosten]],"")</f>
        <v/>
      </c>
      <c r="CE50" s="122" t="str">
        <f>IF(Tbl.Kosten[[#This Row],[Anr.]]=CE$7,Tbl.Kosten[[#This Row],[Totaal kosten]],"")</f>
        <v/>
      </c>
      <c r="CF50" s="122" t="str">
        <f>IF(Tbl.Kosten[[#This Row],[Anr.]]=CF$7,Tbl.Kosten[[#This Row],[Totaal kosten]],"")</f>
        <v/>
      </c>
      <c r="CG50" s="122" t="str">
        <f>IF(Tbl.Kosten[[#This Row],[Anr.]]=CG$7,Tbl.Kosten[[#This Row],[Totaal kosten]],"")</f>
        <v/>
      </c>
      <c r="CH50" s="122" t="str">
        <f>IF(Tbl.Kosten[[#This Row],[Anr.]]=CH$7,Tbl.Kosten[[#This Row],[Totaal kosten]],"")</f>
        <v/>
      </c>
      <c r="CI50" s="122" t="str">
        <f>IF(Tbl.Kosten[[#This Row],[Anr.]]=CI$7,Tbl.Kosten[[#This Row],[Totaal kosten]],"")</f>
        <v/>
      </c>
      <c r="CJ50" s="122" t="str">
        <f>IF(Tbl.Kosten[[#This Row],[Anr.]]=CJ$7,Tbl.Kosten[[#This Row],[Totaal kosten]],"")</f>
        <v/>
      </c>
      <c r="CK50" s="122" t="str">
        <f>IF(Tbl.Kosten[[#This Row],[Anr.]]=CK$7,Tbl.Kosten[[#This Row],[Totaal kosten]],"")</f>
        <v/>
      </c>
      <c r="CL50" s="122" t="str">
        <f>IF(Tbl.Kosten[[#This Row],[Anr.]]=CL$7,Tbl.Kosten[[#This Row],[Totaal kosten]],"")</f>
        <v/>
      </c>
      <c r="CM50" s="122" t="str">
        <f>IF(Tbl.Kosten[[#This Row],[Anr.]]=CM$7,Tbl.Kosten[[#This Row],[Totaal kosten]],"")</f>
        <v/>
      </c>
      <c r="CN50" s="122" t="str">
        <f>IF(Tbl.Kosten[[#This Row],[Anr.]]=CN$7,Tbl.Kosten[[#This Row],[Totaal kosten]],"")</f>
        <v/>
      </c>
      <c r="CO50" s="122" t="str">
        <f>IF(Tbl.Kosten[[#This Row],[Anr.]]=CO$7,Tbl.Kosten[[#This Row],[Totaal kosten]],"")</f>
        <v/>
      </c>
      <c r="CP50" s="122" t="str">
        <f>IF(Tbl.Kosten[[#This Row],[Anr.]]=CP$7,Tbl.Kosten[[#This Row],[Totaal kosten]],"")</f>
        <v/>
      </c>
      <c r="CQ50" s="122" t="str">
        <f>IF(Tbl.Kosten[[#This Row],[Anr.]]=CQ$7,Tbl.Kosten[[#This Row],[Totaal kosten]],"")</f>
        <v/>
      </c>
      <c r="CR50" s="122" t="str">
        <f>IF(Tbl.Kosten[[#This Row],[Anr.]]=CR$7,Tbl.Kosten[[#This Row],[Totaal kosten]],"")</f>
        <v/>
      </c>
      <c r="CS50" s="122" t="str">
        <f>IF(Tbl.Kosten[[#This Row],[Anr.]]=CS$7,Tbl.Kosten[[#This Row],[Totaal kosten]],"")</f>
        <v/>
      </c>
      <c r="CT50" s="122" t="str">
        <f>IF(Tbl.Kosten[[#This Row],[Anr.]]=CT$7,Tbl.Kosten[[#This Row],[Totaal kosten]],"")</f>
        <v/>
      </c>
      <c r="CU50" s="122" t="str">
        <f>IF(Tbl.Kosten[[#This Row],[Anr.]]=CU$7,Tbl.Kosten[[#This Row],[Totaal kosten]],"")</f>
        <v/>
      </c>
      <c r="CV50" s="122" t="str">
        <f>IF(Tbl.Kosten[[#This Row],[Anr.]]=CV$7,Tbl.Kosten[[#This Row],[Totaal kosten]],"")</f>
        <v/>
      </c>
      <c r="CW50" s="122" t="str">
        <f>IF(Tbl.Kosten[[#This Row],[Anr.]]=CW$7,Tbl.Kosten[[#This Row],[Totaal kosten]],"")</f>
        <v/>
      </c>
      <c r="CX50" s="122" t="str">
        <f>IF(Tbl.Kosten[[#This Row],[Anr.]]=CX$7,Tbl.Kosten[[#This Row],[Totaal kosten]],"")</f>
        <v/>
      </c>
      <c r="CY50" s="122" t="str">
        <f>IF(Tbl.Kosten[[#This Row],[Anr.]]=CY$7,Tbl.Kosten[[#This Row],[Totaal kosten]],"")</f>
        <v/>
      </c>
      <c r="CZ50" s="122" t="str">
        <f>IF(Tbl.Kosten[[#This Row],[Anr.]]=CZ$7,Tbl.Kosten[[#This Row],[Totaal kosten]],"")</f>
        <v/>
      </c>
      <c r="DA50" s="122" t="str">
        <f>IF(Tbl.Kosten[[#This Row],[Anr.]]=DA$7,Tbl.Kosten[[#This Row],[Totaal kosten]],"")</f>
        <v/>
      </c>
      <c r="DB50" s="122" t="str">
        <f>IF(Tbl.Kosten[[#This Row],[Anr.]]=DB$7,Tbl.Kosten[[#This Row],[Totaal kosten]],"")</f>
        <v/>
      </c>
      <c r="DC50" s="122" t="str">
        <f>IF(Tbl.Kosten[[#This Row],[Anr.]]=DC$7,Tbl.Kosten[[#This Row],[Totaal kosten]],"")</f>
        <v/>
      </c>
      <c r="DD50" s="122" t="str">
        <f>IF(Tbl.Kosten[[#This Row],[Anr.]]=DD$7,Tbl.Kosten[[#This Row],[Totaal kosten]],"")</f>
        <v/>
      </c>
      <c r="DE50" s="122" t="str">
        <f>IF(Tbl.Kosten[[#This Row],[Anr.]]=DE$7,Tbl.Kosten[[#This Row],[Totaal kosten]],"")</f>
        <v/>
      </c>
      <c r="DF50" s="122" t="str">
        <f>IF(Tbl.Kosten[[#This Row],[Anr.]]=DF$7,Tbl.Kosten[[#This Row],[Totaal kosten]],"")</f>
        <v/>
      </c>
      <c r="DG50" s="122" t="str">
        <f>IF(Tbl.Kosten[[#This Row],[Anr.]]=DG$7,Tbl.Kosten[[#This Row],[Totaal kosten]],"")</f>
        <v/>
      </c>
      <c r="DH50" s="122" t="str">
        <f>IF(Tbl.Kosten[[#This Row],[Anr.]]=DH$7,Tbl.Kosten[[#This Row],[Totaal kosten]],"")</f>
        <v/>
      </c>
      <c r="DI50" s="122" t="str">
        <f>IF(Tbl.Kosten[[#This Row],[Anr.]]=DI$7,Tbl.Kosten[[#This Row],[Totaal kosten]],"")</f>
        <v/>
      </c>
      <c r="DJ50" s="122" t="str">
        <f>IF(Tbl.Kosten[[#This Row],[Anr.]]=DJ$7,Tbl.Kosten[[#This Row],[Totaal kosten]],"")</f>
        <v/>
      </c>
      <c r="DK50" s="122" t="str">
        <f>IF(Tbl.Kosten[[#This Row],[Anr.]]=DK$7,Tbl.Kosten[[#This Row],[Totaal kosten]],"")</f>
        <v/>
      </c>
      <c r="DL50" s="122" t="str">
        <f>IF(Tbl.Kosten[[#This Row],[Anr.]]=DL$7,Tbl.Kosten[[#This Row],[Totaal kosten]],"")</f>
        <v/>
      </c>
      <c r="DM50" s="122" t="str">
        <f>IF(Tbl.Kosten[[#This Row],[Anr.]]=DM$7,Tbl.Kosten[[#This Row],[Totaal kosten]],"")</f>
        <v/>
      </c>
      <c r="DN50" s="122" t="str">
        <f>IF(Tbl.Kosten[[#This Row],[Anr.]]=DN$7,Tbl.Kosten[[#This Row],[Totaal kosten]],"")</f>
        <v/>
      </c>
      <c r="DO50" s="122" t="str">
        <f>IF(Tbl.Kosten[[#This Row],[Anr.]]=DO$7,Tbl.Kosten[[#This Row],[Totaal kosten]],"")</f>
        <v/>
      </c>
      <c r="DP50" s="122" t="str">
        <f>IF(Tbl.Kosten[[#This Row],[Anr.]]=DP$7,Tbl.Kosten[[#This Row],[Totaal kosten]],"")</f>
        <v/>
      </c>
      <c r="DQ50" s="122" t="str">
        <f>IF(Tbl.Kosten[[#This Row],[Anr.]]=DQ$7,Tbl.Kosten[[#This Row],[Totaal kosten]],"")</f>
        <v/>
      </c>
      <c r="DR50" s="122" t="str">
        <f>IF(Tbl.Kosten[[#This Row],[Anr.]]=DR$7,Tbl.Kosten[[#This Row],[Totaal kosten]],"")</f>
        <v/>
      </c>
      <c r="DS50" s="122" t="str">
        <f>IF(Tbl.Kosten[[#This Row],[Anr.]]=DS$7,Tbl.Kosten[[#This Row],[Totaal kosten]],"")</f>
        <v/>
      </c>
      <c r="DT50" s="122" t="str">
        <f>IF(Tbl.Kosten[[#This Row],[Anr.]]=DT$7,Tbl.Kosten[[#This Row],[Totaal kosten]],"")</f>
        <v/>
      </c>
      <c r="DU50" s="122" t="str">
        <f>IF(Tbl.Kosten[[#This Row],[Anr.]]=DU$7,Tbl.Kosten[[#This Row],[Totaal kosten]],"")</f>
        <v/>
      </c>
      <c r="DV50" s="122" t="str">
        <f>IF(Tbl.Kosten[[#This Row],[Anr.]]=DV$7,Tbl.Kosten[[#This Row],[Totaal kosten]],"")</f>
        <v/>
      </c>
      <c r="DW50" s="122" t="str">
        <f>IF(Tbl.Kosten[[#This Row],[Anr.]]=DW$7,Tbl.Kosten[[#This Row],[Totaal kosten]],"")</f>
        <v/>
      </c>
      <c r="DX50" s="122" t="str">
        <f>IF(Tbl.Kosten[[#This Row],[Anr.]]=DX$7,Tbl.Kosten[[#This Row],[Totaal kosten]],"")</f>
        <v/>
      </c>
      <c r="DY50" s="122" t="str">
        <f>IF(Tbl.Kosten[[#This Row],[Anr.]]=DY$7,Tbl.Kosten[[#This Row],[Totaal kosten]],"")</f>
        <v/>
      </c>
      <c r="DZ50" s="122" t="str">
        <f>IF(Tbl.Kosten[[#This Row],[Anr.]]=DZ$7,Tbl.Kosten[[#This Row],[Totaal kosten]],"")</f>
        <v/>
      </c>
      <c r="EA50" s="122" t="str">
        <f>IF(Tbl.Kosten[[#This Row],[Anr.]]=EA$7,Tbl.Kosten[[#This Row],[Totaal kosten]],"")</f>
        <v/>
      </c>
      <c r="EB50" s="122" t="str">
        <f>IF(Tbl.Kosten[[#This Row],[Anr.]]=EB$7,Tbl.Kosten[[#This Row],[Totaal kosten]],"")</f>
        <v/>
      </c>
      <c r="EC50" s="122" t="str">
        <f>IF(Tbl.Kosten[[#This Row],[Anr.]]=EC$7,Tbl.Kosten[[#This Row],[Totaal kosten]],"")</f>
        <v/>
      </c>
      <c r="ED50" s="122" t="str">
        <f>IF(Tbl.Kosten[[#This Row],[Anr.]]=ED$7,Tbl.Kosten[[#This Row],[Totaal kosten]],"")</f>
        <v/>
      </c>
      <c r="EE50" s="122" t="str">
        <f>IF(Tbl.Kosten[[#This Row],[Anr.]]=EE$7,Tbl.Kosten[[#This Row],[Totaal kosten]],"")</f>
        <v/>
      </c>
      <c r="EF50" s="122" t="str">
        <f>IF(Tbl.Kosten[[#This Row],[Anr.]]=EF$7,Tbl.Kosten[[#This Row],[Totaal kosten]],"")</f>
        <v/>
      </c>
      <c r="EG50" s="122" t="str">
        <f>IF(Tbl.Kosten[[#This Row],[Anr.]]=EG$7,Tbl.Kosten[[#This Row],[Totaal kosten]],"")</f>
        <v/>
      </c>
      <c r="EH50" s="122" t="str">
        <f>IF(Tbl.Kosten[[#This Row],[Anr.]]=EH$7,Tbl.Kosten[[#This Row],[Totaal kosten]],"")</f>
        <v/>
      </c>
      <c r="EI50" s="122" t="str">
        <f>IF(Tbl.Kosten[[#This Row],[Anr.]]=EI$7,Tbl.Kosten[[#This Row],[Totaal kosten]],"")</f>
        <v/>
      </c>
      <c r="EJ50" s="122" t="str">
        <f>IF(Tbl.Kosten[[#This Row],[Anr.]]=EJ$7,Tbl.Kosten[[#This Row],[Totaal kosten]],"")</f>
        <v/>
      </c>
      <c r="EK50" s="122" t="str">
        <f>IF(Tbl.Kosten[[#This Row],[Anr.]]=EK$7,Tbl.Kosten[[#This Row],[Totaal kosten]],"")</f>
        <v/>
      </c>
      <c r="EL50" s="122" t="str">
        <f>IF(Tbl.Kosten[[#This Row],[Anr.]]=EL$7,Tbl.Kosten[[#This Row],[Totaal kosten]],"")</f>
        <v/>
      </c>
      <c r="EM50" s="122" t="str">
        <f>IF(Tbl.Kosten[[#This Row],[Anr.]]=EM$7,Tbl.Kosten[[#This Row],[Totaal kosten]],"")</f>
        <v/>
      </c>
      <c r="EN50" s="122" t="str">
        <f>IF(Tbl.Kosten[[#This Row],[Anr.]]=EN$7,Tbl.Kosten[[#This Row],[Totaal kosten]],"")</f>
        <v/>
      </c>
      <c r="EO50" s="122" t="str">
        <f>IF(Tbl.Kosten[[#This Row],[Anr.]]=EO$7,Tbl.Kosten[[#This Row],[Totaal kosten]],"")</f>
        <v/>
      </c>
      <c r="EP50" s="122" t="str">
        <f>IF(Tbl.Kosten[[#This Row],[Anr.]]=EP$7,Tbl.Kosten[[#This Row],[Totaal kosten]],"")</f>
        <v/>
      </c>
      <c r="EQ50" s="122" t="str">
        <f>IF(Tbl.Kosten[[#This Row],[Anr.]]=EQ$7,Tbl.Kosten[[#This Row],[Totaal kosten]],"")</f>
        <v/>
      </c>
    </row>
    <row r="51" spans="2:147" x14ac:dyDescent="0.35">
      <c r="B51" s="99"/>
      <c r="C51" s="68"/>
      <c r="D51" s="119"/>
      <c r="E51" s="100"/>
      <c r="F51" s="13">
        <f>_xlfn.XLOOKUP(Tbl.Kosten[[#This Row],[Medewerker e/o 
functie]],Tbl.Uurtarief[Medewerker en/of functie],Tbl.Uurtarief[Uurtarief],"",,)</f>
        <v>0</v>
      </c>
      <c r="G51" s="118">
        <f>PRODUCT(Tbl.Kosten[[#This Row],[Uren]],Tbl.Kosten[[#This Row],[Uurtarief]])</f>
        <v>0</v>
      </c>
      <c r="H51" s="100"/>
      <c r="I51" s="98"/>
      <c r="J51" s="97">
        <f>Tbl.Kosten[[#This Row],[Aantal]]*Tbl.Kosten[[#This Row],[Tarief]]</f>
        <v>0</v>
      </c>
      <c r="K51" s="118">
        <f>Tbl.Kosten[[#This Row],[Subtotaal andere kosten]]+Tbl.Kosten[[#This Row],[Subtotaal arbeidskosten]]</f>
        <v>0</v>
      </c>
      <c r="L51" s="190">
        <f>IF(Tbl.Kosten[[#This Row],[Subtotaal andere kosten]]&lt;&gt;0,"Andere kosten",(_xlfn.XLOOKUP(Tbl.Kosten[[#This Row],[Medewerker e/o 
functie]],Tbl.Uurtarief[Medewerker en/of functie],Tbl.Uurtarief[Kostensoort],"",,)))</f>
        <v>0</v>
      </c>
      <c r="M51" s="190" t="str">
        <f>IF(AND(Tbl.Kosten[[#This Row],[Subtotaal arbeidskosten]]&lt;&gt;0,Tbl.Kosten[[#This Row],[Subtotaal andere kosten]]&lt;&gt;0),"Begroot Arbeidskosten en Overige kosten op verschillende regels!","")</f>
        <v/>
      </c>
      <c r="N51" s="3" t="str">
        <f>_xlfn.XLOOKUP(Tbl.Kosten[[#This Row],[Activiteitencode]],Tbl.Activiteiten[Activiteitcode],Tbl.Activiteiten[Werkpakketcode],"",,)</f>
        <v/>
      </c>
      <c r="O51" s="9" t="str">
        <f>_xlfn.XLOOKUP(Tbl.Kosten[[#This Row],[Werkpakketcode]],Tbl.Werkpakketten[Werkpakketcode],Tbl.Werkpakketten[WPnr.],"",,)</f>
        <v/>
      </c>
      <c r="P51" s="9" t="str">
        <f>IF(Tbl.Kosten[[#This Row],[WPnr.]]=P$7,Tbl.Kosten[[#This Row],[Totaal kosten]],"")</f>
        <v/>
      </c>
      <c r="Q51" s="9" t="str">
        <f>IF(Tbl.Kosten[[#This Row],[WPnr.]]=Q$7,Tbl.Kosten[[#This Row],[Totaal kosten]],"")</f>
        <v/>
      </c>
      <c r="R51" s="9" t="str">
        <f>IF(Tbl.Kosten[[#This Row],[WPnr.]]=R$7,Tbl.Kosten[[#This Row],[Totaal kosten]],"")</f>
        <v/>
      </c>
      <c r="S51" s="9" t="str">
        <f>IF(Tbl.Kosten[[#This Row],[WPnr.]]=S$7,Tbl.Kosten[[#This Row],[Totaal kosten]],"")</f>
        <v/>
      </c>
      <c r="T51" s="9" t="str">
        <f>IF(Tbl.Kosten[[#This Row],[WPnr.]]=T$7,Tbl.Kosten[[#This Row],[Totaal kosten]],"")</f>
        <v/>
      </c>
      <c r="U51" s="9" t="str">
        <f>IF(Tbl.Kosten[[#This Row],[WPnr.]]=U$7,Tbl.Kosten[[#This Row],[Totaal kosten]],"")</f>
        <v/>
      </c>
      <c r="V51" s="9" t="str">
        <f>IF(Tbl.Kosten[[#This Row],[WPnr.]]=V$7,Tbl.Kosten[[#This Row],[Totaal kosten]],"")</f>
        <v/>
      </c>
      <c r="W51" s="9" t="str">
        <f>IF(Tbl.Kosten[[#This Row],[WPnr.]]=W$7,Tbl.Kosten[[#This Row],[Totaal kosten]],"")</f>
        <v/>
      </c>
      <c r="X51" s="9" t="str">
        <f>IF(Tbl.Kosten[[#This Row],[WPnr.]]=X$7,Tbl.Kosten[[#This Row],[Totaal kosten]],"")</f>
        <v/>
      </c>
      <c r="Y51" s="9" t="str">
        <f>IF(Tbl.Kosten[[#This Row],[WPnr.]]=Y$7,Tbl.Kosten[[#This Row],[Totaal kosten]],"")</f>
        <v/>
      </c>
      <c r="Z51" s="15" t="str">
        <f>IFERROR(VLOOKUP(Tbl.Kosten[[#This Row],[Kostensoort]],Tbl.Kostensoorten[],2,FALSE),"")</f>
        <v/>
      </c>
      <c r="AA51" s="15" t="str">
        <f>IF(Tbl.Kosten[[#This Row],[KSnr.]]=AA$7,Tbl.Kosten[[#This Row],[Totaal kosten]],"")</f>
        <v/>
      </c>
      <c r="AB51" s="15" t="str">
        <f>IF(Tbl.Kosten[[#This Row],[KSnr.]]=AB$7,Tbl.Kosten[[#This Row],[Totaal kosten]],"")</f>
        <v/>
      </c>
      <c r="AC51" s="15" t="str">
        <f>IF(Tbl.Kosten[[#This Row],[KSnr.]]=AC$7,Tbl.Kosten[[#This Row],[Totaal kosten]],"")</f>
        <v/>
      </c>
      <c r="AD51" s="15" t="str">
        <f>IF(Tbl.Kosten[[#This Row],[KSnr.]]=AD$7,Tbl.Kosten[[#This Row],[Totaal kosten]],"")</f>
        <v/>
      </c>
      <c r="AE51" s="15" t="str">
        <f>IF(Tbl.Kosten[[#This Row],[KSnr.]]=AE$7,Tbl.Kosten[[#This Row],[Totaal kosten]],"")</f>
        <v/>
      </c>
      <c r="AF51" s="15" t="str">
        <f>IF(Tbl.Kosten[[#This Row],[KSnr.]]=AF$7,Tbl.Kosten[[#This Row],[Totaal kosten]],"")</f>
        <v/>
      </c>
      <c r="AG51" s="15" t="str">
        <f>IF(Tbl.Kosten[[#This Row],[KSnr.]]=AG$7,Tbl.Kosten[[#This Row],[Totaal kosten]],"")</f>
        <v/>
      </c>
      <c r="AH51" s="15" t="str">
        <f>IF(Tbl.Kosten[[#This Row],[KSnr.]]=AH$7,Tbl.Kosten[[#This Row],[Totaal kosten]],"")</f>
        <v/>
      </c>
      <c r="AI51" s="15" t="str">
        <f>IF(Tbl.Kosten[[#This Row],[KSnr.]]=AI$7,Tbl.Kosten[[#This Row],[Totaal kosten]],"")</f>
        <v/>
      </c>
      <c r="AJ51" s="15" t="str">
        <f>IF(Tbl.Kosten[[#This Row],[KSnr.]]=AJ$7,Tbl.Kosten[[#This Row],[Totaal kosten]],"")</f>
        <v/>
      </c>
      <c r="AK51" s="15" t="str">
        <f>IF(Tbl.Kosten[[#This Row],[KSnr.]]=AK$7,Tbl.Kosten[[#This Row],[Totaal kosten]],"")</f>
        <v/>
      </c>
      <c r="AL51" s="15" t="str">
        <f>IF(Tbl.Kosten[[#This Row],[KSnr.]]=AL$7,Tbl.Kosten[[#This Row],[Totaal kosten]],"")</f>
        <v/>
      </c>
      <c r="AM51" s="15" t="str">
        <f>IF(Tbl.Kosten[[#This Row],[KSnr.]]=AM$7,Tbl.Kosten[[#This Row],[Totaal kosten]],"")</f>
        <v/>
      </c>
      <c r="AN51" s="15" t="str">
        <f>IF(Tbl.Kosten[[#This Row],[KSnr.]]=AN$7,Tbl.Kosten[[#This Row],[Totaal kosten]],"")</f>
        <v/>
      </c>
      <c r="AO51" s="15" t="str">
        <f>IF(Tbl.Kosten[[#This Row],[KSnr.]]=AO$7,Tbl.Kosten[[#This Row],[Totaal kosten]],"")</f>
        <v/>
      </c>
      <c r="AP51" s="15" t="str">
        <f>IF(Tbl.Kosten[[#This Row],[KSnr.]]=AP$7,Tbl.Kosten[[#This Row],[Totaal kosten]],"")</f>
        <v/>
      </c>
      <c r="AQ51" s="15" t="str">
        <f>IF(Tbl.Kosten[[#This Row],[KSnr.]]=AQ$7,Tbl.Kosten[[#This Row],[Totaal kosten]],"")</f>
        <v/>
      </c>
      <c r="AR51" s="15" t="str">
        <f>IF(Tbl.Kosten[[#This Row],[KSnr.]]=AR$7,Tbl.Kosten[[#This Row],[Totaal kosten]],"")</f>
        <v/>
      </c>
      <c r="AS51" s="15" t="str">
        <f>IF(Tbl.Kosten[[#This Row],[KSnr.]]=AS$7,Tbl.Kosten[[#This Row],[Totaal kosten]],"")</f>
        <v/>
      </c>
      <c r="AT51" s="15" t="str">
        <f>IF(Tbl.Kosten[[#This Row],[KSnr.]]=AT$7,Tbl.Kosten[[#This Row],[Totaal kosten]],"")</f>
        <v/>
      </c>
      <c r="AU51" s="122" t="str">
        <f>_xlfn.XLOOKUP(Tbl.Kosten[[#This Row],[Activiteitencode]],Tbl.Activiteiten[Activiteitcode],Tbl.Activiteiten[Anr.],"",,)</f>
        <v/>
      </c>
      <c r="AV51" s="122" t="str">
        <f>IF(Tbl.Kosten[[#This Row],[Anr.]]=AV$7,Tbl.Kosten[[#This Row],[Totaal kosten]],"")</f>
        <v/>
      </c>
      <c r="AW51" s="122" t="str">
        <f>IF(Tbl.Kosten[[#This Row],[Anr.]]=AW$7,Tbl.Kosten[[#This Row],[Totaal kosten]],"")</f>
        <v/>
      </c>
      <c r="AX51" s="122" t="str">
        <f>IF(Tbl.Kosten[[#This Row],[Anr.]]=AX$7,Tbl.Kosten[[#This Row],[Totaal kosten]],"")</f>
        <v/>
      </c>
      <c r="AY51" s="122" t="str">
        <f>IF(Tbl.Kosten[[#This Row],[Anr.]]=AY$7,Tbl.Kosten[[#This Row],[Totaal kosten]],"")</f>
        <v/>
      </c>
      <c r="AZ51" s="122" t="str">
        <f>IF(Tbl.Kosten[[#This Row],[Anr.]]=AZ$7,Tbl.Kosten[[#This Row],[Totaal kosten]],"")</f>
        <v/>
      </c>
      <c r="BA51" s="122" t="str">
        <f>IF(Tbl.Kosten[[#This Row],[Anr.]]=BA$7,Tbl.Kosten[[#This Row],[Totaal kosten]],"")</f>
        <v/>
      </c>
      <c r="BB51" s="122" t="str">
        <f>IF(Tbl.Kosten[[#This Row],[Anr.]]=BB$7,Tbl.Kosten[[#This Row],[Totaal kosten]],"")</f>
        <v/>
      </c>
      <c r="BC51" s="122" t="str">
        <f>IF(Tbl.Kosten[[#This Row],[Anr.]]=BC$7,Tbl.Kosten[[#This Row],[Totaal kosten]],"")</f>
        <v/>
      </c>
      <c r="BD51" s="122" t="str">
        <f>IF(Tbl.Kosten[[#This Row],[Anr.]]=BD$7,Tbl.Kosten[[#This Row],[Totaal kosten]],"")</f>
        <v/>
      </c>
      <c r="BE51" s="122" t="str">
        <f>IF(Tbl.Kosten[[#This Row],[Anr.]]=BE$7,Tbl.Kosten[[#This Row],[Totaal kosten]],"")</f>
        <v/>
      </c>
      <c r="BF51" s="122" t="str">
        <f>IF(Tbl.Kosten[[#This Row],[Anr.]]=BF$7,Tbl.Kosten[[#This Row],[Totaal kosten]],"")</f>
        <v/>
      </c>
      <c r="BG51" s="122" t="str">
        <f>IF(Tbl.Kosten[[#This Row],[Anr.]]=BG$7,Tbl.Kosten[[#This Row],[Totaal kosten]],"")</f>
        <v/>
      </c>
      <c r="BH51" s="122" t="str">
        <f>IF(Tbl.Kosten[[#This Row],[Anr.]]=BH$7,Tbl.Kosten[[#This Row],[Totaal kosten]],"")</f>
        <v/>
      </c>
      <c r="BI51" s="122" t="str">
        <f>IF(Tbl.Kosten[[#This Row],[Anr.]]=BI$7,Tbl.Kosten[[#This Row],[Totaal kosten]],"")</f>
        <v/>
      </c>
      <c r="BJ51" s="122" t="str">
        <f>IF(Tbl.Kosten[[#This Row],[Anr.]]=BJ$7,Tbl.Kosten[[#This Row],[Totaal kosten]],"")</f>
        <v/>
      </c>
      <c r="BK51" s="122" t="str">
        <f>IF(Tbl.Kosten[[#This Row],[Anr.]]=BK$7,Tbl.Kosten[[#This Row],[Totaal kosten]],"")</f>
        <v/>
      </c>
      <c r="BL51" s="122" t="str">
        <f>IF(Tbl.Kosten[[#This Row],[Anr.]]=BL$7,Tbl.Kosten[[#This Row],[Totaal kosten]],"")</f>
        <v/>
      </c>
      <c r="BM51" s="122" t="str">
        <f>IF(Tbl.Kosten[[#This Row],[Anr.]]=BM$7,Tbl.Kosten[[#This Row],[Totaal kosten]],"")</f>
        <v/>
      </c>
      <c r="BN51" s="122" t="str">
        <f>IF(Tbl.Kosten[[#This Row],[Anr.]]=BN$7,Tbl.Kosten[[#This Row],[Totaal kosten]],"")</f>
        <v/>
      </c>
      <c r="BO51" s="122" t="str">
        <f>IF(Tbl.Kosten[[#This Row],[Anr.]]=BO$7,Tbl.Kosten[[#This Row],[Totaal kosten]],"")</f>
        <v/>
      </c>
      <c r="BP51" s="122" t="str">
        <f>IF(Tbl.Kosten[[#This Row],[Anr.]]=BP$7,Tbl.Kosten[[#This Row],[Totaal kosten]],"")</f>
        <v/>
      </c>
      <c r="BQ51" s="122" t="str">
        <f>IF(Tbl.Kosten[[#This Row],[Anr.]]=BQ$7,Tbl.Kosten[[#This Row],[Totaal kosten]],"")</f>
        <v/>
      </c>
      <c r="BR51" s="122" t="str">
        <f>IF(Tbl.Kosten[[#This Row],[Anr.]]=BR$7,Tbl.Kosten[[#This Row],[Totaal kosten]],"")</f>
        <v/>
      </c>
      <c r="BS51" s="122" t="str">
        <f>IF(Tbl.Kosten[[#This Row],[Anr.]]=BS$7,Tbl.Kosten[[#This Row],[Totaal kosten]],"")</f>
        <v/>
      </c>
      <c r="BT51" s="122" t="str">
        <f>IF(Tbl.Kosten[[#This Row],[Anr.]]=BT$7,Tbl.Kosten[[#This Row],[Totaal kosten]],"")</f>
        <v/>
      </c>
      <c r="BU51" s="122" t="str">
        <f>IF(Tbl.Kosten[[#This Row],[Anr.]]=BU$7,Tbl.Kosten[[#This Row],[Totaal kosten]],"")</f>
        <v/>
      </c>
      <c r="BV51" s="122" t="str">
        <f>IF(Tbl.Kosten[[#This Row],[Anr.]]=BV$7,Tbl.Kosten[[#This Row],[Totaal kosten]],"")</f>
        <v/>
      </c>
      <c r="BW51" s="122" t="str">
        <f>IF(Tbl.Kosten[[#This Row],[Anr.]]=BW$7,Tbl.Kosten[[#This Row],[Totaal kosten]],"")</f>
        <v/>
      </c>
      <c r="BX51" s="122" t="str">
        <f>IF(Tbl.Kosten[[#This Row],[Anr.]]=BX$7,Tbl.Kosten[[#This Row],[Totaal kosten]],"")</f>
        <v/>
      </c>
      <c r="BY51" s="122" t="str">
        <f>IF(Tbl.Kosten[[#This Row],[Anr.]]=BY$7,Tbl.Kosten[[#This Row],[Totaal kosten]],"")</f>
        <v/>
      </c>
      <c r="BZ51" s="122" t="str">
        <f>IF(Tbl.Kosten[[#This Row],[Anr.]]=BZ$7,Tbl.Kosten[[#This Row],[Totaal kosten]],"")</f>
        <v/>
      </c>
      <c r="CA51" s="122" t="str">
        <f>IF(Tbl.Kosten[[#This Row],[Anr.]]=CA$7,Tbl.Kosten[[#This Row],[Totaal kosten]],"")</f>
        <v/>
      </c>
      <c r="CB51" s="122" t="str">
        <f>IF(Tbl.Kosten[[#This Row],[Anr.]]=CB$7,Tbl.Kosten[[#This Row],[Totaal kosten]],"")</f>
        <v/>
      </c>
      <c r="CC51" s="122" t="str">
        <f>IF(Tbl.Kosten[[#This Row],[Anr.]]=CC$7,Tbl.Kosten[[#This Row],[Totaal kosten]],"")</f>
        <v/>
      </c>
      <c r="CD51" s="122" t="str">
        <f>IF(Tbl.Kosten[[#This Row],[Anr.]]=CD$7,Tbl.Kosten[[#This Row],[Totaal kosten]],"")</f>
        <v/>
      </c>
      <c r="CE51" s="122" t="str">
        <f>IF(Tbl.Kosten[[#This Row],[Anr.]]=CE$7,Tbl.Kosten[[#This Row],[Totaal kosten]],"")</f>
        <v/>
      </c>
      <c r="CF51" s="122" t="str">
        <f>IF(Tbl.Kosten[[#This Row],[Anr.]]=CF$7,Tbl.Kosten[[#This Row],[Totaal kosten]],"")</f>
        <v/>
      </c>
      <c r="CG51" s="122" t="str">
        <f>IF(Tbl.Kosten[[#This Row],[Anr.]]=CG$7,Tbl.Kosten[[#This Row],[Totaal kosten]],"")</f>
        <v/>
      </c>
      <c r="CH51" s="122" t="str">
        <f>IF(Tbl.Kosten[[#This Row],[Anr.]]=CH$7,Tbl.Kosten[[#This Row],[Totaal kosten]],"")</f>
        <v/>
      </c>
      <c r="CI51" s="122" t="str">
        <f>IF(Tbl.Kosten[[#This Row],[Anr.]]=CI$7,Tbl.Kosten[[#This Row],[Totaal kosten]],"")</f>
        <v/>
      </c>
      <c r="CJ51" s="122" t="str">
        <f>IF(Tbl.Kosten[[#This Row],[Anr.]]=CJ$7,Tbl.Kosten[[#This Row],[Totaal kosten]],"")</f>
        <v/>
      </c>
      <c r="CK51" s="122" t="str">
        <f>IF(Tbl.Kosten[[#This Row],[Anr.]]=CK$7,Tbl.Kosten[[#This Row],[Totaal kosten]],"")</f>
        <v/>
      </c>
      <c r="CL51" s="122" t="str">
        <f>IF(Tbl.Kosten[[#This Row],[Anr.]]=CL$7,Tbl.Kosten[[#This Row],[Totaal kosten]],"")</f>
        <v/>
      </c>
      <c r="CM51" s="122" t="str">
        <f>IF(Tbl.Kosten[[#This Row],[Anr.]]=CM$7,Tbl.Kosten[[#This Row],[Totaal kosten]],"")</f>
        <v/>
      </c>
      <c r="CN51" s="122" t="str">
        <f>IF(Tbl.Kosten[[#This Row],[Anr.]]=CN$7,Tbl.Kosten[[#This Row],[Totaal kosten]],"")</f>
        <v/>
      </c>
      <c r="CO51" s="122" t="str">
        <f>IF(Tbl.Kosten[[#This Row],[Anr.]]=CO$7,Tbl.Kosten[[#This Row],[Totaal kosten]],"")</f>
        <v/>
      </c>
      <c r="CP51" s="122" t="str">
        <f>IF(Tbl.Kosten[[#This Row],[Anr.]]=CP$7,Tbl.Kosten[[#This Row],[Totaal kosten]],"")</f>
        <v/>
      </c>
      <c r="CQ51" s="122" t="str">
        <f>IF(Tbl.Kosten[[#This Row],[Anr.]]=CQ$7,Tbl.Kosten[[#This Row],[Totaal kosten]],"")</f>
        <v/>
      </c>
      <c r="CR51" s="122" t="str">
        <f>IF(Tbl.Kosten[[#This Row],[Anr.]]=CR$7,Tbl.Kosten[[#This Row],[Totaal kosten]],"")</f>
        <v/>
      </c>
      <c r="CS51" s="122" t="str">
        <f>IF(Tbl.Kosten[[#This Row],[Anr.]]=CS$7,Tbl.Kosten[[#This Row],[Totaal kosten]],"")</f>
        <v/>
      </c>
      <c r="CT51" s="122" t="str">
        <f>IF(Tbl.Kosten[[#This Row],[Anr.]]=CT$7,Tbl.Kosten[[#This Row],[Totaal kosten]],"")</f>
        <v/>
      </c>
      <c r="CU51" s="122" t="str">
        <f>IF(Tbl.Kosten[[#This Row],[Anr.]]=CU$7,Tbl.Kosten[[#This Row],[Totaal kosten]],"")</f>
        <v/>
      </c>
      <c r="CV51" s="122" t="str">
        <f>IF(Tbl.Kosten[[#This Row],[Anr.]]=CV$7,Tbl.Kosten[[#This Row],[Totaal kosten]],"")</f>
        <v/>
      </c>
      <c r="CW51" s="122" t="str">
        <f>IF(Tbl.Kosten[[#This Row],[Anr.]]=CW$7,Tbl.Kosten[[#This Row],[Totaal kosten]],"")</f>
        <v/>
      </c>
      <c r="CX51" s="122" t="str">
        <f>IF(Tbl.Kosten[[#This Row],[Anr.]]=CX$7,Tbl.Kosten[[#This Row],[Totaal kosten]],"")</f>
        <v/>
      </c>
      <c r="CY51" s="122" t="str">
        <f>IF(Tbl.Kosten[[#This Row],[Anr.]]=CY$7,Tbl.Kosten[[#This Row],[Totaal kosten]],"")</f>
        <v/>
      </c>
      <c r="CZ51" s="122" t="str">
        <f>IF(Tbl.Kosten[[#This Row],[Anr.]]=CZ$7,Tbl.Kosten[[#This Row],[Totaal kosten]],"")</f>
        <v/>
      </c>
      <c r="DA51" s="122" t="str">
        <f>IF(Tbl.Kosten[[#This Row],[Anr.]]=DA$7,Tbl.Kosten[[#This Row],[Totaal kosten]],"")</f>
        <v/>
      </c>
      <c r="DB51" s="122" t="str">
        <f>IF(Tbl.Kosten[[#This Row],[Anr.]]=DB$7,Tbl.Kosten[[#This Row],[Totaal kosten]],"")</f>
        <v/>
      </c>
      <c r="DC51" s="122" t="str">
        <f>IF(Tbl.Kosten[[#This Row],[Anr.]]=DC$7,Tbl.Kosten[[#This Row],[Totaal kosten]],"")</f>
        <v/>
      </c>
      <c r="DD51" s="122" t="str">
        <f>IF(Tbl.Kosten[[#This Row],[Anr.]]=DD$7,Tbl.Kosten[[#This Row],[Totaal kosten]],"")</f>
        <v/>
      </c>
      <c r="DE51" s="122" t="str">
        <f>IF(Tbl.Kosten[[#This Row],[Anr.]]=DE$7,Tbl.Kosten[[#This Row],[Totaal kosten]],"")</f>
        <v/>
      </c>
      <c r="DF51" s="122" t="str">
        <f>IF(Tbl.Kosten[[#This Row],[Anr.]]=DF$7,Tbl.Kosten[[#This Row],[Totaal kosten]],"")</f>
        <v/>
      </c>
      <c r="DG51" s="122" t="str">
        <f>IF(Tbl.Kosten[[#This Row],[Anr.]]=DG$7,Tbl.Kosten[[#This Row],[Totaal kosten]],"")</f>
        <v/>
      </c>
      <c r="DH51" s="122" t="str">
        <f>IF(Tbl.Kosten[[#This Row],[Anr.]]=DH$7,Tbl.Kosten[[#This Row],[Totaal kosten]],"")</f>
        <v/>
      </c>
      <c r="DI51" s="122" t="str">
        <f>IF(Tbl.Kosten[[#This Row],[Anr.]]=DI$7,Tbl.Kosten[[#This Row],[Totaal kosten]],"")</f>
        <v/>
      </c>
      <c r="DJ51" s="122" t="str">
        <f>IF(Tbl.Kosten[[#This Row],[Anr.]]=DJ$7,Tbl.Kosten[[#This Row],[Totaal kosten]],"")</f>
        <v/>
      </c>
      <c r="DK51" s="122" t="str">
        <f>IF(Tbl.Kosten[[#This Row],[Anr.]]=DK$7,Tbl.Kosten[[#This Row],[Totaal kosten]],"")</f>
        <v/>
      </c>
      <c r="DL51" s="122" t="str">
        <f>IF(Tbl.Kosten[[#This Row],[Anr.]]=DL$7,Tbl.Kosten[[#This Row],[Totaal kosten]],"")</f>
        <v/>
      </c>
      <c r="DM51" s="122" t="str">
        <f>IF(Tbl.Kosten[[#This Row],[Anr.]]=DM$7,Tbl.Kosten[[#This Row],[Totaal kosten]],"")</f>
        <v/>
      </c>
      <c r="DN51" s="122" t="str">
        <f>IF(Tbl.Kosten[[#This Row],[Anr.]]=DN$7,Tbl.Kosten[[#This Row],[Totaal kosten]],"")</f>
        <v/>
      </c>
      <c r="DO51" s="122" t="str">
        <f>IF(Tbl.Kosten[[#This Row],[Anr.]]=DO$7,Tbl.Kosten[[#This Row],[Totaal kosten]],"")</f>
        <v/>
      </c>
      <c r="DP51" s="122" t="str">
        <f>IF(Tbl.Kosten[[#This Row],[Anr.]]=DP$7,Tbl.Kosten[[#This Row],[Totaal kosten]],"")</f>
        <v/>
      </c>
      <c r="DQ51" s="122" t="str">
        <f>IF(Tbl.Kosten[[#This Row],[Anr.]]=DQ$7,Tbl.Kosten[[#This Row],[Totaal kosten]],"")</f>
        <v/>
      </c>
      <c r="DR51" s="122" t="str">
        <f>IF(Tbl.Kosten[[#This Row],[Anr.]]=DR$7,Tbl.Kosten[[#This Row],[Totaal kosten]],"")</f>
        <v/>
      </c>
      <c r="DS51" s="122" t="str">
        <f>IF(Tbl.Kosten[[#This Row],[Anr.]]=DS$7,Tbl.Kosten[[#This Row],[Totaal kosten]],"")</f>
        <v/>
      </c>
      <c r="DT51" s="122" t="str">
        <f>IF(Tbl.Kosten[[#This Row],[Anr.]]=DT$7,Tbl.Kosten[[#This Row],[Totaal kosten]],"")</f>
        <v/>
      </c>
      <c r="DU51" s="122" t="str">
        <f>IF(Tbl.Kosten[[#This Row],[Anr.]]=DU$7,Tbl.Kosten[[#This Row],[Totaal kosten]],"")</f>
        <v/>
      </c>
      <c r="DV51" s="122" t="str">
        <f>IF(Tbl.Kosten[[#This Row],[Anr.]]=DV$7,Tbl.Kosten[[#This Row],[Totaal kosten]],"")</f>
        <v/>
      </c>
      <c r="DW51" s="122" t="str">
        <f>IF(Tbl.Kosten[[#This Row],[Anr.]]=DW$7,Tbl.Kosten[[#This Row],[Totaal kosten]],"")</f>
        <v/>
      </c>
      <c r="DX51" s="122" t="str">
        <f>IF(Tbl.Kosten[[#This Row],[Anr.]]=DX$7,Tbl.Kosten[[#This Row],[Totaal kosten]],"")</f>
        <v/>
      </c>
      <c r="DY51" s="122" t="str">
        <f>IF(Tbl.Kosten[[#This Row],[Anr.]]=DY$7,Tbl.Kosten[[#This Row],[Totaal kosten]],"")</f>
        <v/>
      </c>
      <c r="DZ51" s="122" t="str">
        <f>IF(Tbl.Kosten[[#This Row],[Anr.]]=DZ$7,Tbl.Kosten[[#This Row],[Totaal kosten]],"")</f>
        <v/>
      </c>
      <c r="EA51" s="122" t="str">
        <f>IF(Tbl.Kosten[[#This Row],[Anr.]]=EA$7,Tbl.Kosten[[#This Row],[Totaal kosten]],"")</f>
        <v/>
      </c>
      <c r="EB51" s="122" t="str">
        <f>IF(Tbl.Kosten[[#This Row],[Anr.]]=EB$7,Tbl.Kosten[[#This Row],[Totaal kosten]],"")</f>
        <v/>
      </c>
      <c r="EC51" s="122" t="str">
        <f>IF(Tbl.Kosten[[#This Row],[Anr.]]=EC$7,Tbl.Kosten[[#This Row],[Totaal kosten]],"")</f>
        <v/>
      </c>
      <c r="ED51" s="122" t="str">
        <f>IF(Tbl.Kosten[[#This Row],[Anr.]]=ED$7,Tbl.Kosten[[#This Row],[Totaal kosten]],"")</f>
        <v/>
      </c>
      <c r="EE51" s="122" t="str">
        <f>IF(Tbl.Kosten[[#This Row],[Anr.]]=EE$7,Tbl.Kosten[[#This Row],[Totaal kosten]],"")</f>
        <v/>
      </c>
      <c r="EF51" s="122" t="str">
        <f>IF(Tbl.Kosten[[#This Row],[Anr.]]=EF$7,Tbl.Kosten[[#This Row],[Totaal kosten]],"")</f>
        <v/>
      </c>
      <c r="EG51" s="122" t="str">
        <f>IF(Tbl.Kosten[[#This Row],[Anr.]]=EG$7,Tbl.Kosten[[#This Row],[Totaal kosten]],"")</f>
        <v/>
      </c>
      <c r="EH51" s="122" t="str">
        <f>IF(Tbl.Kosten[[#This Row],[Anr.]]=EH$7,Tbl.Kosten[[#This Row],[Totaal kosten]],"")</f>
        <v/>
      </c>
      <c r="EI51" s="122" t="str">
        <f>IF(Tbl.Kosten[[#This Row],[Anr.]]=EI$7,Tbl.Kosten[[#This Row],[Totaal kosten]],"")</f>
        <v/>
      </c>
      <c r="EJ51" s="122" t="str">
        <f>IF(Tbl.Kosten[[#This Row],[Anr.]]=EJ$7,Tbl.Kosten[[#This Row],[Totaal kosten]],"")</f>
        <v/>
      </c>
      <c r="EK51" s="122" t="str">
        <f>IF(Tbl.Kosten[[#This Row],[Anr.]]=EK$7,Tbl.Kosten[[#This Row],[Totaal kosten]],"")</f>
        <v/>
      </c>
      <c r="EL51" s="122" t="str">
        <f>IF(Tbl.Kosten[[#This Row],[Anr.]]=EL$7,Tbl.Kosten[[#This Row],[Totaal kosten]],"")</f>
        <v/>
      </c>
      <c r="EM51" s="122" t="str">
        <f>IF(Tbl.Kosten[[#This Row],[Anr.]]=EM$7,Tbl.Kosten[[#This Row],[Totaal kosten]],"")</f>
        <v/>
      </c>
      <c r="EN51" s="122" t="str">
        <f>IF(Tbl.Kosten[[#This Row],[Anr.]]=EN$7,Tbl.Kosten[[#This Row],[Totaal kosten]],"")</f>
        <v/>
      </c>
      <c r="EO51" s="122" t="str">
        <f>IF(Tbl.Kosten[[#This Row],[Anr.]]=EO$7,Tbl.Kosten[[#This Row],[Totaal kosten]],"")</f>
        <v/>
      </c>
      <c r="EP51" s="122" t="str">
        <f>IF(Tbl.Kosten[[#This Row],[Anr.]]=EP$7,Tbl.Kosten[[#This Row],[Totaal kosten]],"")</f>
        <v/>
      </c>
      <c r="EQ51" s="122" t="str">
        <f>IF(Tbl.Kosten[[#This Row],[Anr.]]=EQ$7,Tbl.Kosten[[#This Row],[Totaal kosten]],"")</f>
        <v/>
      </c>
    </row>
    <row r="52" spans="2:147" x14ac:dyDescent="0.35">
      <c r="B52" s="99"/>
      <c r="C52" s="68"/>
      <c r="D52" s="119"/>
      <c r="E52" s="100"/>
      <c r="F52" s="13">
        <f>_xlfn.XLOOKUP(Tbl.Kosten[[#This Row],[Medewerker e/o 
functie]],Tbl.Uurtarief[Medewerker en/of functie],Tbl.Uurtarief[Uurtarief],"",,)</f>
        <v>0</v>
      </c>
      <c r="G52" s="118">
        <f>PRODUCT(Tbl.Kosten[[#This Row],[Uren]],Tbl.Kosten[[#This Row],[Uurtarief]])</f>
        <v>0</v>
      </c>
      <c r="H52" s="100"/>
      <c r="I52" s="98"/>
      <c r="J52" s="97">
        <f>Tbl.Kosten[[#This Row],[Aantal]]*Tbl.Kosten[[#This Row],[Tarief]]</f>
        <v>0</v>
      </c>
      <c r="K52" s="118">
        <f>Tbl.Kosten[[#This Row],[Subtotaal andere kosten]]+Tbl.Kosten[[#This Row],[Subtotaal arbeidskosten]]</f>
        <v>0</v>
      </c>
      <c r="L52" s="190">
        <f>IF(Tbl.Kosten[[#This Row],[Subtotaal andere kosten]]&lt;&gt;0,"Andere kosten",(_xlfn.XLOOKUP(Tbl.Kosten[[#This Row],[Medewerker e/o 
functie]],Tbl.Uurtarief[Medewerker en/of functie],Tbl.Uurtarief[Kostensoort],"",,)))</f>
        <v>0</v>
      </c>
      <c r="M52" s="190" t="str">
        <f>IF(AND(Tbl.Kosten[[#This Row],[Subtotaal arbeidskosten]]&lt;&gt;0,Tbl.Kosten[[#This Row],[Subtotaal andere kosten]]&lt;&gt;0),"Begroot Arbeidskosten en Overige kosten op verschillende regels!","")</f>
        <v/>
      </c>
      <c r="N52" s="3" t="str">
        <f>_xlfn.XLOOKUP(Tbl.Kosten[[#This Row],[Activiteitencode]],Tbl.Activiteiten[Activiteitcode],Tbl.Activiteiten[Werkpakketcode],"",,)</f>
        <v/>
      </c>
      <c r="O52" s="9" t="str">
        <f>_xlfn.XLOOKUP(Tbl.Kosten[[#This Row],[Werkpakketcode]],Tbl.Werkpakketten[Werkpakketcode],Tbl.Werkpakketten[WPnr.],"",,)</f>
        <v/>
      </c>
      <c r="P52" s="9" t="str">
        <f>IF(Tbl.Kosten[[#This Row],[WPnr.]]=P$7,Tbl.Kosten[[#This Row],[Totaal kosten]],"")</f>
        <v/>
      </c>
      <c r="Q52" s="9" t="str">
        <f>IF(Tbl.Kosten[[#This Row],[WPnr.]]=Q$7,Tbl.Kosten[[#This Row],[Totaal kosten]],"")</f>
        <v/>
      </c>
      <c r="R52" s="9" t="str">
        <f>IF(Tbl.Kosten[[#This Row],[WPnr.]]=R$7,Tbl.Kosten[[#This Row],[Totaal kosten]],"")</f>
        <v/>
      </c>
      <c r="S52" s="9" t="str">
        <f>IF(Tbl.Kosten[[#This Row],[WPnr.]]=S$7,Tbl.Kosten[[#This Row],[Totaal kosten]],"")</f>
        <v/>
      </c>
      <c r="T52" s="9" t="str">
        <f>IF(Tbl.Kosten[[#This Row],[WPnr.]]=T$7,Tbl.Kosten[[#This Row],[Totaal kosten]],"")</f>
        <v/>
      </c>
      <c r="U52" s="9" t="str">
        <f>IF(Tbl.Kosten[[#This Row],[WPnr.]]=U$7,Tbl.Kosten[[#This Row],[Totaal kosten]],"")</f>
        <v/>
      </c>
      <c r="V52" s="9" t="str">
        <f>IF(Tbl.Kosten[[#This Row],[WPnr.]]=V$7,Tbl.Kosten[[#This Row],[Totaal kosten]],"")</f>
        <v/>
      </c>
      <c r="W52" s="9" t="str">
        <f>IF(Tbl.Kosten[[#This Row],[WPnr.]]=W$7,Tbl.Kosten[[#This Row],[Totaal kosten]],"")</f>
        <v/>
      </c>
      <c r="X52" s="9" t="str">
        <f>IF(Tbl.Kosten[[#This Row],[WPnr.]]=X$7,Tbl.Kosten[[#This Row],[Totaal kosten]],"")</f>
        <v/>
      </c>
      <c r="Y52" s="9" t="str">
        <f>IF(Tbl.Kosten[[#This Row],[WPnr.]]=Y$7,Tbl.Kosten[[#This Row],[Totaal kosten]],"")</f>
        <v/>
      </c>
      <c r="Z52" s="15" t="str">
        <f>IFERROR(VLOOKUP(Tbl.Kosten[[#This Row],[Kostensoort]],Tbl.Kostensoorten[],2,FALSE),"")</f>
        <v/>
      </c>
      <c r="AA52" s="15" t="str">
        <f>IF(Tbl.Kosten[[#This Row],[KSnr.]]=AA$7,Tbl.Kosten[[#This Row],[Totaal kosten]],"")</f>
        <v/>
      </c>
      <c r="AB52" s="15" t="str">
        <f>IF(Tbl.Kosten[[#This Row],[KSnr.]]=AB$7,Tbl.Kosten[[#This Row],[Totaal kosten]],"")</f>
        <v/>
      </c>
      <c r="AC52" s="15" t="str">
        <f>IF(Tbl.Kosten[[#This Row],[KSnr.]]=AC$7,Tbl.Kosten[[#This Row],[Totaal kosten]],"")</f>
        <v/>
      </c>
      <c r="AD52" s="15" t="str">
        <f>IF(Tbl.Kosten[[#This Row],[KSnr.]]=AD$7,Tbl.Kosten[[#This Row],[Totaal kosten]],"")</f>
        <v/>
      </c>
      <c r="AE52" s="15" t="str">
        <f>IF(Tbl.Kosten[[#This Row],[KSnr.]]=AE$7,Tbl.Kosten[[#This Row],[Totaal kosten]],"")</f>
        <v/>
      </c>
      <c r="AF52" s="15" t="str">
        <f>IF(Tbl.Kosten[[#This Row],[KSnr.]]=AF$7,Tbl.Kosten[[#This Row],[Totaal kosten]],"")</f>
        <v/>
      </c>
      <c r="AG52" s="15" t="str">
        <f>IF(Tbl.Kosten[[#This Row],[KSnr.]]=AG$7,Tbl.Kosten[[#This Row],[Totaal kosten]],"")</f>
        <v/>
      </c>
      <c r="AH52" s="15" t="str">
        <f>IF(Tbl.Kosten[[#This Row],[KSnr.]]=AH$7,Tbl.Kosten[[#This Row],[Totaal kosten]],"")</f>
        <v/>
      </c>
      <c r="AI52" s="15" t="str">
        <f>IF(Tbl.Kosten[[#This Row],[KSnr.]]=AI$7,Tbl.Kosten[[#This Row],[Totaal kosten]],"")</f>
        <v/>
      </c>
      <c r="AJ52" s="15" t="str">
        <f>IF(Tbl.Kosten[[#This Row],[KSnr.]]=AJ$7,Tbl.Kosten[[#This Row],[Totaal kosten]],"")</f>
        <v/>
      </c>
      <c r="AK52" s="15" t="str">
        <f>IF(Tbl.Kosten[[#This Row],[KSnr.]]=AK$7,Tbl.Kosten[[#This Row],[Totaal kosten]],"")</f>
        <v/>
      </c>
      <c r="AL52" s="15" t="str">
        <f>IF(Tbl.Kosten[[#This Row],[KSnr.]]=AL$7,Tbl.Kosten[[#This Row],[Totaal kosten]],"")</f>
        <v/>
      </c>
      <c r="AM52" s="15" t="str">
        <f>IF(Tbl.Kosten[[#This Row],[KSnr.]]=AM$7,Tbl.Kosten[[#This Row],[Totaal kosten]],"")</f>
        <v/>
      </c>
      <c r="AN52" s="15" t="str">
        <f>IF(Tbl.Kosten[[#This Row],[KSnr.]]=AN$7,Tbl.Kosten[[#This Row],[Totaal kosten]],"")</f>
        <v/>
      </c>
      <c r="AO52" s="15" t="str">
        <f>IF(Tbl.Kosten[[#This Row],[KSnr.]]=AO$7,Tbl.Kosten[[#This Row],[Totaal kosten]],"")</f>
        <v/>
      </c>
      <c r="AP52" s="15" t="str">
        <f>IF(Tbl.Kosten[[#This Row],[KSnr.]]=AP$7,Tbl.Kosten[[#This Row],[Totaal kosten]],"")</f>
        <v/>
      </c>
      <c r="AQ52" s="15" t="str">
        <f>IF(Tbl.Kosten[[#This Row],[KSnr.]]=AQ$7,Tbl.Kosten[[#This Row],[Totaal kosten]],"")</f>
        <v/>
      </c>
      <c r="AR52" s="15" t="str">
        <f>IF(Tbl.Kosten[[#This Row],[KSnr.]]=AR$7,Tbl.Kosten[[#This Row],[Totaal kosten]],"")</f>
        <v/>
      </c>
      <c r="AS52" s="15" t="str">
        <f>IF(Tbl.Kosten[[#This Row],[KSnr.]]=AS$7,Tbl.Kosten[[#This Row],[Totaal kosten]],"")</f>
        <v/>
      </c>
      <c r="AT52" s="15" t="str">
        <f>IF(Tbl.Kosten[[#This Row],[KSnr.]]=AT$7,Tbl.Kosten[[#This Row],[Totaal kosten]],"")</f>
        <v/>
      </c>
      <c r="AU52" s="122" t="str">
        <f>_xlfn.XLOOKUP(Tbl.Kosten[[#This Row],[Activiteitencode]],Tbl.Activiteiten[Activiteitcode],Tbl.Activiteiten[Anr.],"",,)</f>
        <v/>
      </c>
      <c r="AV52" s="122" t="str">
        <f>IF(Tbl.Kosten[[#This Row],[Anr.]]=AV$7,Tbl.Kosten[[#This Row],[Totaal kosten]],"")</f>
        <v/>
      </c>
      <c r="AW52" s="122" t="str">
        <f>IF(Tbl.Kosten[[#This Row],[Anr.]]=AW$7,Tbl.Kosten[[#This Row],[Totaal kosten]],"")</f>
        <v/>
      </c>
      <c r="AX52" s="122" t="str">
        <f>IF(Tbl.Kosten[[#This Row],[Anr.]]=AX$7,Tbl.Kosten[[#This Row],[Totaal kosten]],"")</f>
        <v/>
      </c>
      <c r="AY52" s="122" t="str">
        <f>IF(Tbl.Kosten[[#This Row],[Anr.]]=AY$7,Tbl.Kosten[[#This Row],[Totaal kosten]],"")</f>
        <v/>
      </c>
      <c r="AZ52" s="122" t="str">
        <f>IF(Tbl.Kosten[[#This Row],[Anr.]]=AZ$7,Tbl.Kosten[[#This Row],[Totaal kosten]],"")</f>
        <v/>
      </c>
      <c r="BA52" s="122" t="str">
        <f>IF(Tbl.Kosten[[#This Row],[Anr.]]=BA$7,Tbl.Kosten[[#This Row],[Totaal kosten]],"")</f>
        <v/>
      </c>
      <c r="BB52" s="122" t="str">
        <f>IF(Tbl.Kosten[[#This Row],[Anr.]]=BB$7,Tbl.Kosten[[#This Row],[Totaal kosten]],"")</f>
        <v/>
      </c>
      <c r="BC52" s="122" t="str">
        <f>IF(Tbl.Kosten[[#This Row],[Anr.]]=BC$7,Tbl.Kosten[[#This Row],[Totaal kosten]],"")</f>
        <v/>
      </c>
      <c r="BD52" s="122" t="str">
        <f>IF(Tbl.Kosten[[#This Row],[Anr.]]=BD$7,Tbl.Kosten[[#This Row],[Totaal kosten]],"")</f>
        <v/>
      </c>
      <c r="BE52" s="122" t="str">
        <f>IF(Tbl.Kosten[[#This Row],[Anr.]]=BE$7,Tbl.Kosten[[#This Row],[Totaal kosten]],"")</f>
        <v/>
      </c>
      <c r="BF52" s="122" t="str">
        <f>IF(Tbl.Kosten[[#This Row],[Anr.]]=BF$7,Tbl.Kosten[[#This Row],[Totaal kosten]],"")</f>
        <v/>
      </c>
      <c r="BG52" s="122" t="str">
        <f>IF(Tbl.Kosten[[#This Row],[Anr.]]=BG$7,Tbl.Kosten[[#This Row],[Totaal kosten]],"")</f>
        <v/>
      </c>
      <c r="BH52" s="122" t="str">
        <f>IF(Tbl.Kosten[[#This Row],[Anr.]]=BH$7,Tbl.Kosten[[#This Row],[Totaal kosten]],"")</f>
        <v/>
      </c>
      <c r="BI52" s="122" t="str">
        <f>IF(Tbl.Kosten[[#This Row],[Anr.]]=BI$7,Tbl.Kosten[[#This Row],[Totaal kosten]],"")</f>
        <v/>
      </c>
      <c r="BJ52" s="122" t="str">
        <f>IF(Tbl.Kosten[[#This Row],[Anr.]]=BJ$7,Tbl.Kosten[[#This Row],[Totaal kosten]],"")</f>
        <v/>
      </c>
      <c r="BK52" s="122" t="str">
        <f>IF(Tbl.Kosten[[#This Row],[Anr.]]=BK$7,Tbl.Kosten[[#This Row],[Totaal kosten]],"")</f>
        <v/>
      </c>
      <c r="BL52" s="122" t="str">
        <f>IF(Tbl.Kosten[[#This Row],[Anr.]]=BL$7,Tbl.Kosten[[#This Row],[Totaal kosten]],"")</f>
        <v/>
      </c>
      <c r="BM52" s="122" t="str">
        <f>IF(Tbl.Kosten[[#This Row],[Anr.]]=BM$7,Tbl.Kosten[[#This Row],[Totaal kosten]],"")</f>
        <v/>
      </c>
      <c r="BN52" s="122" t="str">
        <f>IF(Tbl.Kosten[[#This Row],[Anr.]]=BN$7,Tbl.Kosten[[#This Row],[Totaal kosten]],"")</f>
        <v/>
      </c>
      <c r="BO52" s="122" t="str">
        <f>IF(Tbl.Kosten[[#This Row],[Anr.]]=BO$7,Tbl.Kosten[[#This Row],[Totaal kosten]],"")</f>
        <v/>
      </c>
      <c r="BP52" s="122" t="str">
        <f>IF(Tbl.Kosten[[#This Row],[Anr.]]=BP$7,Tbl.Kosten[[#This Row],[Totaal kosten]],"")</f>
        <v/>
      </c>
      <c r="BQ52" s="122" t="str">
        <f>IF(Tbl.Kosten[[#This Row],[Anr.]]=BQ$7,Tbl.Kosten[[#This Row],[Totaal kosten]],"")</f>
        <v/>
      </c>
      <c r="BR52" s="122" t="str">
        <f>IF(Tbl.Kosten[[#This Row],[Anr.]]=BR$7,Tbl.Kosten[[#This Row],[Totaal kosten]],"")</f>
        <v/>
      </c>
      <c r="BS52" s="122" t="str">
        <f>IF(Tbl.Kosten[[#This Row],[Anr.]]=BS$7,Tbl.Kosten[[#This Row],[Totaal kosten]],"")</f>
        <v/>
      </c>
      <c r="BT52" s="122" t="str">
        <f>IF(Tbl.Kosten[[#This Row],[Anr.]]=BT$7,Tbl.Kosten[[#This Row],[Totaal kosten]],"")</f>
        <v/>
      </c>
      <c r="BU52" s="122" t="str">
        <f>IF(Tbl.Kosten[[#This Row],[Anr.]]=BU$7,Tbl.Kosten[[#This Row],[Totaal kosten]],"")</f>
        <v/>
      </c>
      <c r="BV52" s="122" t="str">
        <f>IF(Tbl.Kosten[[#This Row],[Anr.]]=BV$7,Tbl.Kosten[[#This Row],[Totaal kosten]],"")</f>
        <v/>
      </c>
      <c r="BW52" s="122" t="str">
        <f>IF(Tbl.Kosten[[#This Row],[Anr.]]=BW$7,Tbl.Kosten[[#This Row],[Totaal kosten]],"")</f>
        <v/>
      </c>
      <c r="BX52" s="122" t="str">
        <f>IF(Tbl.Kosten[[#This Row],[Anr.]]=BX$7,Tbl.Kosten[[#This Row],[Totaal kosten]],"")</f>
        <v/>
      </c>
      <c r="BY52" s="122" t="str">
        <f>IF(Tbl.Kosten[[#This Row],[Anr.]]=BY$7,Tbl.Kosten[[#This Row],[Totaal kosten]],"")</f>
        <v/>
      </c>
      <c r="BZ52" s="122" t="str">
        <f>IF(Tbl.Kosten[[#This Row],[Anr.]]=BZ$7,Tbl.Kosten[[#This Row],[Totaal kosten]],"")</f>
        <v/>
      </c>
      <c r="CA52" s="122" t="str">
        <f>IF(Tbl.Kosten[[#This Row],[Anr.]]=CA$7,Tbl.Kosten[[#This Row],[Totaal kosten]],"")</f>
        <v/>
      </c>
      <c r="CB52" s="122" t="str">
        <f>IF(Tbl.Kosten[[#This Row],[Anr.]]=CB$7,Tbl.Kosten[[#This Row],[Totaal kosten]],"")</f>
        <v/>
      </c>
      <c r="CC52" s="122" t="str">
        <f>IF(Tbl.Kosten[[#This Row],[Anr.]]=CC$7,Tbl.Kosten[[#This Row],[Totaal kosten]],"")</f>
        <v/>
      </c>
      <c r="CD52" s="122" t="str">
        <f>IF(Tbl.Kosten[[#This Row],[Anr.]]=CD$7,Tbl.Kosten[[#This Row],[Totaal kosten]],"")</f>
        <v/>
      </c>
      <c r="CE52" s="122" t="str">
        <f>IF(Tbl.Kosten[[#This Row],[Anr.]]=CE$7,Tbl.Kosten[[#This Row],[Totaal kosten]],"")</f>
        <v/>
      </c>
      <c r="CF52" s="122" t="str">
        <f>IF(Tbl.Kosten[[#This Row],[Anr.]]=CF$7,Tbl.Kosten[[#This Row],[Totaal kosten]],"")</f>
        <v/>
      </c>
      <c r="CG52" s="122" t="str">
        <f>IF(Tbl.Kosten[[#This Row],[Anr.]]=CG$7,Tbl.Kosten[[#This Row],[Totaal kosten]],"")</f>
        <v/>
      </c>
      <c r="CH52" s="122" t="str">
        <f>IF(Tbl.Kosten[[#This Row],[Anr.]]=CH$7,Tbl.Kosten[[#This Row],[Totaal kosten]],"")</f>
        <v/>
      </c>
      <c r="CI52" s="122" t="str">
        <f>IF(Tbl.Kosten[[#This Row],[Anr.]]=CI$7,Tbl.Kosten[[#This Row],[Totaal kosten]],"")</f>
        <v/>
      </c>
      <c r="CJ52" s="122" t="str">
        <f>IF(Tbl.Kosten[[#This Row],[Anr.]]=CJ$7,Tbl.Kosten[[#This Row],[Totaal kosten]],"")</f>
        <v/>
      </c>
      <c r="CK52" s="122" t="str">
        <f>IF(Tbl.Kosten[[#This Row],[Anr.]]=CK$7,Tbl.Kosten[[#This Row],[Totaal kosten]],"")</f>
        <v/>
      </c>
      <c r="CL52" s="122" t="str">
        <f>IF(Tbl.Kosten[[#This Row],[Anr.]]=CL$7,Tbl.Kosten[[#This Row],[Totaal kosten]],"")</f>
        <v/>
      </c>
      <c r="CM52" s="122" t="str">
        <f>IF(Tbl.Kosten[[#This Row],[Anr.]]=CM$7,Tbl.Kosten[[#This Row],[Totaal kosten]],"")</f>
        <v/>
      </c>
      <c r="CN52" s="122" t="str">
        <f>IF(Tbl.Kosten[[#This Row],[Anr.]]=CN$7,Tbl.Kosten[[#This Row],[Totaal kosten]],"")</f>
        <v/>
      </c>
      <c r="CO52" s="122" t="str">
        <f>IF(Tbl.Kosten[[#This Row],[Anr.]]=CO$7,Tbl.Kosten[[#This Row],[Totaal kosten]],"")</f>
        <v/>
      </c>
      <c r="CP52" s="122" t="str">
        <f>IF(Tbl.Kosten[[#This Row],[Anr.]]=CP$7,Tbl.Kosten[[#This Row],[Totaal kosten]],"")</f>
        <v/>
      </c>
      <c r="CQ52" s="122" t="str">
        <f>IF(Tbl.Kosten[[#This Row],[Anr.]]=CQ$7,Tbl.Kosten[[#This Row],[Totaal kosten]],"")</f>
        <v/>
      </c>
      <c r="CR52" s="122" t="str">
        <f>IF(Tbl.Kosten[[#This Row],[Anr.]]=CR$7,Tbl.Kosten[[#This Row],[Totaal kosten]],"")</f>
        <v/>
      </c>
      <c r="CS52" s="122" t="str">
        <f>IF(Tbl.Kosten[[#This Row],[Anr.]]=CS$7,Tbl.Kosten[[#This Row],[Totaal kosten]],"")</f>
        <v/>
      </c>
      <c r="CT52" s="122" t="str">
        <f>IF(Tbl.Kosten[[#This Row],[Anr.]]=CT$7,Tbl.Kosten[[#This Row],[Totaal kosten]],"")</f>
        <v/>
      </c>
      <c r="CU52" s="122" t="str">
        <f>IF(Tbl.Kosten[[#This Row],[Anr.]]=CU$7,Tbl.Kosten[[#This Row],[Totaal kosten]],"")</f>
        <v/>
      </c>
      <c r="CV52" s="122" t="str">
        <f>IF(Tbl.Kosten[[#This Row],[Anr.]]=CV$7,Tbl.Kosten[[#This Row],[Totaal kosten]],"")</f>
        <v/>
      </c>
      <c r="CW52" s="122" t="str">
        <f>IF(Tbl.Kosten[[#This Row],[Anr.]]=CW$7,Tbl.Kosten[[#This Row],[Totaal kosten]],"")</f>
        <v/>
      </c>
      <c r="CX52" s="122" t="str">
        <f>IF(Tbl.Kosten[[#This Row],[Anr.]]=CX$7,Tbl.Kosten[[#This Row],[Totaal kosten]],"")</f>
        <v/>
      </c>
      <c r="CY52" s="122" t="str">
        <f>IF(Tbl.Kosten[[#This Row],[Anr.]]=CY$7,Tbl.Kosten[[#This Row],[Totaal kosten]],"")</f>
        <v/>
      </c>
      <c r="CZ52" s="122" t="str">
        <f>IF(Tbl.Kosten[[#This Row],[Anr.]]=CZ$7,Tbl.Kosten[[#This Row],[Totaal kosten]],"")</f>
        <v/>
      </c>
      <c r="DA52" s="122" t="str">
        <f>IF(Tbl.Kosten[[#This Row],[Anr.]]=DA$7,Tbl.Kosten[[#This Row],[Totaal kosten]],"")</f>
        <v/>
      </c>
      <c r="DB52" s="122" t="str">
        <f>IF(Tbl.Kosten[[#This Row],[Anr.]]=DB$7,Tbl.Kosten[[#This Row],[Totaal kosten]],"")</f>
        <v/>
      </c>
      <c r="DC52" s="122" t="str">
        <f>IF(Tbl.Kosten[[#This Row],[Anr.]]=DC$7,Tbl.Kosten[[#This Row],[Totaal kosten]],"")</f>
        <v/>
      </c>
      <c r="DD52" s="122" t="str">
        <f>IF(Tbl.Kosten[[#This Row],[Anr.]]=DD$7,Tbl.Kosten[[#This Row],[Totaal kosten]],"")</f>
        <v/>
      </c>
      <c r="DE52" s="122" t="str">
        <f>IF(Tbl.Kosten[[#This Row],[Anr.]]=DE$7,Tbl.Kosten[[#This Row],[Totaal kosten]],"")</f>
        <v/>
      </c>
      <c r="DF52" s="122" t="str">
        <f>IF(Tbl.Kosten[[#This Row],[Anr.]]=DF$7,Tbl.Kosten[[#This Row],[Totaal kosten]],"")</f>
        <v/>
      </c>
      <c r="DG52" s="122" t="str">
        <f>IF(Tbl.Kosten[[#This Row],[Anr.]]=DG$7,Tbl.Kosten[[#This Row],[Totaal kosten]],"")</f>
        <v/>
      </c>
      <c r="DH52" s="122" t="str">
        <f>IF(Tbl.Kosten[[#This Row],[Anr.]]=DH$7,Tbl.Kosten[[#This Row],[Totaal kosten]],"")</f>
        <v/>
      </c>
      <c r="DI52" s="122" t="str">
        <f>IF(Tbl.Kosten[[#This Row],[Anr.]]=DI$7,Tbl.Kosten[[#This Row],[Totaal kosten]],"")</f>
        <v/>
      </c>
      <c r="DJ52" s="122" t="str">
        <f>IF(Tbl.Kosten[[#This Row],[Anr.]]=DJ$7,Tbl.Kosten[[#This Row],[Totaal kosten]],"")</f>
        <v/>
      </c>
      <c r="DK52" s="122" t="str">
        <f>IF(Tbl.Kosten[[#This Row],[Anr.]]=DK$7,Tbl.Kosten[[#This Row],[Totaal kosten]],"")</f>
        <v/>
      </c>
      <c r="DL52" s="122" t="str">
        <f>IF(Tbl.Kosten[[#This Row],[Anr.]]=DL$7,Tbl.Kosten[[#This Row],[Totaal kosten]],"")</f>
        <v/>
      </c>
      <c r="DM52" s="122" t="str">
        <f>IF(Tbl.Kosten[[#This Row],[Anr.]]=DM$7,Tbl.Kosten[[#This Row],[Totaal kosten]],"")</f>
        <v/>
      </c>
      <c r="DN52" s="122" t="str">
        <f>IF(Tbl.Kosten[[#This Row],[Anr.]]=DN$7,Tbl.Kosten[[#This Row],[Totaal kosten]],"")</f>
        <v/>
      </c>
      <c r="DO52" s="122" t="str">
        <f>IF(Tbl.Kosten[[#This Row],[Anr.]]=DO$7,Tbl.Kosten[[#This Row],[Totaal kosten]],"")</f>
        <v/>
      </c>
      <c r="DP52" s="122" t="str">
        <f>IF(Tbl.Kosten[[#This Row],[Anr.]]=DP$7,Tbl.Kosten[[#This Row],[Totaal kosten]],"")</f>
        <v/>
      </c>
      <c r="DQ52" s="122" t="str">
        <f>IF(Tbl.Kosten[[#This Row],[Anr.]]=DQ$7,Tbl.Kosten[[#This Row],[Totaal kosten]],"")</f>
        <v/>
      </c>
      <c r="DR52" s="122" t="str">
        <f>IF(Tbl.Kosten[[#This Row],[Anr.]]=DR$7,Tbl.Kosten[[#This Row],[Totaal kosten]],"")</f>
        <v/>
      </c>
      <c r="DS52" s="122" t="str">
        <f>IF(Tbl.Kosten[[#This Row],[Anr.]]=DS$7,Tbl.Kosten[[#This Row],[Totaal kosten]],"")</f>
        <v/>
      </c>
      <c r="DT52" s="122" t="str">
        <f>IF(Tbl.Kosten[[#This Row],[Anr.]]=DT$7,Tbl.Kosten[[#This Row],[Totaal kosten]],"")</f>
        <v/>
      </c>
      <c r="DU52" s="122" t="str">
        <f>IF(Tbl.Kosten[[#This Row],[Anr.]]=DU$7,Tbl.Kosten[[#This Row],[Totaal kosten]],"")</f>
        <v/>
      </c>
      <c r="DV52" s="122" t="str">
        <f>IF(Tbl.Kosten[[#This Row],[Anr.]]=DV$7,Tbl.Kosten[[#This Row],[Totaal kosten]],"")</f>
        <v/>
      </c>
      <c r="DW52" s="122" t="str">
        <f>IF(Tbl.Kosten[[#This Row],[Anr.]]=DW$7,Tbl.Kosten[[#This Row],[Totaal kosten]],"")</f>
        <v/>
      </c>
      <c r="DX52" s="122" t="str">
        <f>IF(Tbl.Kosten[[#This Row],[Anr.]]=DX$7,Tbl.Kosten[[#This Row],[Totaal kosten]],"")</f>
        <v/>
      </c>
      <c r="DY52" s="122" t="str">
        <f>IF(Tbl.Kosten[[#This Row],[Anr.]]=DY$7,Tbl.Kosten[[#This Row],[Totaal kosten]],"")</f>
        <v/>
      </c>
      <c r="DZ52" s="122" t="str">
        <f>IF(Tbl.Kosten[[#This Row],[Anr.]]=DZ$7,Tbl.Kosten[[#This Row],[Totaal kosten]],"")</f>
        <v/>
      </c>
      <c r="EA52" s="122" t="str">
        <f>IF(Tbl.Kosten[[#This Row],[Anr.]]=EA$7,Tbl.Kosten[[#This Row],[Totaal kosten]],"")</f>
        <v/>
      </c>
      <c r="EB52" s="122" t="str">
        <f>IF(Tbl.Kosten[[#This Row],[Anr.]]=EB$7,Tbl.Kosten[[#This Row],[Totaal kosten]],"")</f>
        <v/>
      </c>
      <c r="EC52" s="122" t="str">
        <f>IF(Tbl.Kosten[[#This Row],[Anr.]]=EC$7,Tbl.Kosten[[#This Row],[Totaal kosten]],"")</f>
        <v/>
      </c>
      <c r="ED52" s="122" t="str">
        <f>IF(Tbl.Kosten[[#This Row],[Anr.]]=ED$7,Tbl.Kosten[[#This Row],[Totaal kosten]],"")</f>
        <v/>
      </c>
      <c r="EE52" s="122" t="str">
        <f>IF(Tbl.Kosten[[#This Row],[Anr.]]=EE$7,Tbl.Kosten[[#This Row],[Totaal kosten]],"")</f>
        <v/>
      </c>
      <c r="EF52" s="122" t="str">
        <f>IF(Tbl.Kosten[[#This Row],[Anr.]]=EF$7,Tbl.Kosten[[#This Row],[Totaal kosten]],"")</f>
        <v/>
      </c>
      <c r="EG52" s="122" t="str">
        <f>IF(Tbl.Kosten[[#This Row],[Anr.]]=EG$7,Tbl.Kosten[[#This Row],[Totaal kosten]],"")</f>
        <v/>
      </c>
      <c r="EH52" s="122" t="str">
        <f>IF(Tbl.Kosten[[#This Row],[Anr.]]=EH$7,Tbl.Kosten[[#This Row],[Totaal kosten]],"")</f>
        <v/>
      </c>
      <c r="EI52" s="122" t="str">
        <f>IF(Tbl.Kosten[[#This Row],[Anr.]]=EI$7,Tbl.Kosten[[#This Row],[Totaal kosten]],"")</f>
        <v/>
      </c>
      <c r="EJ52" s="122" t="str">
        <f>IF(Tbl.Kosten[[#This Row],[Anr.]]=EJ$7,Tbl.Kosten[[#This Row],[Totaal kosten]],"")</f>
        <v/>
      </c>
      <c r="EK52" s="122" t="str">
        <f>IF(Tbl.Kosten[[#This Row],[Anr.]]=EK$7,Tbl.Kosten[[#This Row],[Totaal kosten]],"")</f>
        <v/>
      </c>
      <c r="EL52" s="122" t="str">
        <f>IF(Tbl.Kosten[[#This Row],[Anr.]]=EL$7,Tbl.Kosten[[#This Row],[Totaal kosten]],"")</f>
        <v/>
      </c>
      <c r="EM52" s="122" t="str">
        <f>IF(Tbl.Kosten[[#This Row],[Anr.]]=EM$7,Tbl.Kosten[[#This Row],[Totaal kosten]],"")</f>
        <v/>
      </c>
      <c r="EN52" s="122" t="str">
        <f>IF(Tbl.Kosten[[#This Row],[Anr.]]=EN$7,Tbl.Kosten[[#This Row],[Totaal kosten]],"")</f>
        <v/>
      </c>
      <c r="EO52" s="122" t="str">
        <f>IF(Tbl.Kosten[[#This Row],[Anr.]]=EO$7,Tbl.Kosten[[#This Row],[Totaal kosten]],"")</f>
        <v/>
      </c>
      <c r="EP52" s="122" t="str">
        <f>IF(Tbl.Kosten[[#This Row],[Anr.]]=EP$7,Tbl.Kosten[[#This Row],[Totaal kosten]],"")</f>
        <v/>
      </c>
      <c r="EQ52" s="122" t="str">
        <f>IF(Tbl.Kosten[[#This Row],[Anr.]]=EQ$7,Tbl.Kosten[[#This Row],[Totaal kosten]],"")</f>
        <v/>
      </c>
    </row>
    <row r="53" spans="2:147" x14ac:dyDescent="0.35">
      <c r="B53" s="99"/>
      <c r="C53" s="68"/>
      <c r="D53" s="119"/>
      <c r="E53" s="100"/>
      <c r="F53" s="13">
        <f>_xlfn.XLOOKUP(Tbl.Kosten[[#This Row],[Medewerker e/o 
functie]],Tbl.Uurtarief[Medewerker en/of functie],Tbl.Uurtarief[Uurtarief],"",,)</f>
        <v>0</v>
      </c>
      <c r="G53" s="118">
        <f>PRODUCT(Tbl.Kosten[[#This Row],[Uren]],Tbl.Kosten[[#This Row],[Uurtarief]])</f>
        <v>0</v>
      </c>
      <c r="H53" s="100"/>
      <c r="I53" s="98"/>
      <c r="J53" s="97">
        <f>Tbl.Kosten[[#This Row],[Aantal]]*Tbl.Kosten[[#This Row],[Tarief]]</f>
        <v>0</v>
      </c>
      <c r="K53" s="118">
        <f>Tbl.Kosten[[#This Row],[Subtotaal andere kosten]]+Tbl.Kosten[[#This Row],[Subtotaal arbeidskosten]]</f>
        <v>0</v>
      </c>
      <c r="L53" s="190">
        <f>IF(Tbl.Kosten[[#This Row],[Subtotaal andere kosten]]&lt;&gt;0,"Andere kosten",(_xlfn.XLOOKUP(Tbl.Kosten[[#This Row],[Medewerker e/o 
functie]],Tbl.Uurtarief[Medewerker en/of functie],Tbl.Uurtarief[Kostensoort],"",,)))</f>
        <v>0</v>
      </c>
      <c r="M53" s="190" t="str">
        <f>IF(AND(Tbl.Kosten[[#This Row],[Subtotaal arbeidskosten]]&lt;&gt;0,Tbl.Kosten[[#This Row],[Subtotaal andere kosten]]&lt;&gt;0),"Begroot Arbeidskosten en Overige kosten op verschillende regels!","")</f>
        <v/>
      </c>
      <c r="N53" s="3" t="str">
        <f>_xlfn.XLOOKUP(Tbl.Kosten[[#This Row],[Activiteitencode]],Tbl.Activiteiten[Activiteitcode],Tbl.Activiteiten[Werkpakketcode],"",,)</f>
        <v/>
      </c>
      <c r="O53" s="9" t="str">
        <f>_xlfn.XLOOKUP(Tbl.Kosten[[#This Row],[Werkpakketcode]],Tbl.Werkpakketten[Werkpakketcode],Tbl.Werkpakketten[WPnr.],"",,)</f>
        <v/>
      </c>
      <c r="P53" s="9" t="str">
        <f>IF(Tbl.Kosten[[#This Row],[WPnr.]]=P$7,Tbl.Kosten[[#This Row],[Totaal kosten]],"")</f>
        <v/>
      </c>
      <c r="Q53" s="9" t="str">
        <f>IF(Tbl.Kosten[[#This Row],[WPnr.]]=Q$7,Tbl.Kosten[[#This Row],[Totaal kosten]],"")</f>
        <v/>
      </c>
      <c r="R53" s="9" t="str">
        <f>IF(Tbl.Kosten[[#This Row],[WPnr.]]=R$7,Tbl.Kosten[[#This Row],[Totaal kosten]],"")</f>
        <v/>
      </c>
      <c r="S53" s="9" t="str">
        <f>IF(Tbl.Kosten[[#This Row],[WPnr.]]=S$7,Tbl.Kosten[[#This Row],[Totaal kosten]],"")</f>
        <v/>
      </c>
      <c r="T53" s="9" t="str">
        <f>IF(Tbl.Kosten[[#This Row],[WPnr.]]=T$7,Tbl.Kosten[[#This Row],[Totaal kosten]],"")</f>
        <v/>
      </c>
      <c r="U53" s="9" t="str">
        <f>IF(Tbl.Kosten[[#This Row],[WPnr.]]=U$7,Tbl.Kosten[[#This Row],[Totaal kosten]],"")</f>
        <v/>
      </c>
      <c r="V53" s="9" t="str">
        <f>IF(Tbl.Kosten[[#This Row],[WPnr.]]=V$7,Tbl.Kosten[[#This Row],[Totaal kosten]],"")</f>
        <v/>
      </c>
      <c r="W53" s="9" t="str">
        <f>IF(Tbl.Kosten[[#This Row],[WPnr.]]=W$7,Tbl.Kosten[[#This Row],[Totaal kosten]],"")</f>
        <v/>
      </c>
      <c r="X53" s="9" t="str">
        <f>IF(Tbl.Kosten[[#This Row],[WPnr.]]=X$7,Tbl.Kosten[[#This Row],[Totaal kosten]],"")</f>
        <v/>
      </c>
      <c r="Y53" s="9" t="str">
        <f>IF(Tbl.Kosten[[#This Row],[WPnr.]]=Y$7,Tbl.Kosten[[#This Row],[Totaal kosten]],"")</f>
        <v/>
      </c>
      <c r="Z53" s="15" t="str">
        <f>IFERROR(VLOOKUP(Tbl.Kosten[[#This Row],[Kostensoort]],Tbl.Kostensoorten[],2,FALSE),"")</f>
        <v/>
      </c>
      <c r="AA53" s="15" t="str">
        <f>IF(Tbl.Kosten[[#This Row],[KSnr.]]=AA$7,Tbl.Kosten[[#This Row],[Totaal kosten]],"")</f>
        <v/>
      </c>
      <c r="AB53" s="15" t="str">
        <f>IF(Tbl.Kosten[[#This Row],[KSnr.]]=AB$7,Tbl.Kosten[[#This Row],[Totaal kosten]],"")</f>
        <v/>
      </c>
      <c r="AC53" s="15" t="str">
        <f>IF(Tbl.Kosten[[#This Row],[KSnr.]]=AC$7,Tbl.Kosten[[#This Row],[Totaal kosten]],"")</f>
        <v/>
      </c>
      <c r="AD53" s="15" t="str">
        <f>IF(Tbl.Kosten[[#This Row],[KSnr.]]=AD$7,Tbl.Kosten[[#This Row],[Totaal kosten]],"")</f>
        <v/>
      </c>
      <c r="AE53" s="15" t="str">
        <f>IF(Tbl.Kosten[[#This Row],[KSnr.]]=AE$7,Tbl.Kosten[[#This Row],[Totaal kosten]],"")</f>
        <v/>
      </c>
      <c r="AF53" s="15" t="str">
        <f>IF(Tbl.Kosten[[#This Row],[KSnr.]]=AF$7,Tbl.Kosten[[#This Row],[Totaal kosten]],"")</f>
        <v/>
      </c>
      <c r="AG53" s="15" t="str">
        <f>IF(Tbl.Kosten[[#This Row],[KSnr.]]=AG$7,Tbl.Kosten[[#This Row],[Totaal kosten]],"")</f>
        <v/>
      </c>
      <c r="AH53" s="15" t="str">
        <f>IF(Tbl.Kosten[[#This Row],[KSnr.]]=AH$7,Tbl.Kosten[[#This Row],[Totaal kosten]],"")</f>
        <v/>
      </c>
      <c r="AI53" s="15" t="str">
        <f>IF(Tbl.Kosten[[#This Row],[KSnr.]]=AI$7,Tbl.Kosten[[#This Row],[Totaal kosten]],"")</f>
        <v/>
      </c>
      <c r="AJ53" s="15" t="str">
        <f>IF(Tbl.Kosten[[#This Row],[KSnr.]]=AJ$7,Tbl.Kosten[[#This Row],[Totaal kosten]],"")</f>
        <v/>
      </c>
      <c r="AK53" s="15" t="str">
        <f>IF(Tbl.Kosten[[#This Row],[KSnr.]]=AK$7,Tbl.Kosten[[#This Row],[Totaal kosten]],"")</f>
        <v/>
      </c>
      <c r="AL53" s="15" t="str">
        <f>IF(Tbl.Kosten[[#This Row],[KSnr.]]=AL$7,Tbl.Kosten[[#This Row],[Totaal kosten]],"")</f>
        <v/>
      </c>
      <c r="AM53" s="15" t="str">
        <f>IF(Tbl.Kosten[[#This Row],[KSnr.]]=AM$7,Tbl.Kosten[[#This Row],[Totaal kosten]],"")</f>
        <v/>
      </c>
      <c r="AN53" s="15" t="str">
        <f>IF(Tbl.Kosten[[#This Row],[KSnr.]]=AN$7,Tbl.Kosten[[#This Row],[Totaal kosten]],"")</f>
        <v/>
      </c>
      <c r="AO53" s="15" t="str">
        <f>IF(Tbl.Kosten[[#This Row],[KSnr.]]=AO$7,Tbl.Kosten[[#This Row],[Totaal kosten]],"")</f>
        <v/>
      </c>
      <c r="AP53" s="15" t="str">
        <f>IF(Tbl.Kosten[[#This Row],[KSnr.]]=AP$7,Tbl.Kosten[[#This Row],[Totaal kosten]],"")</f>
        <v/>
      </c>
      <c r="AQ53" s="15" t="str">
        <f>IF(Tbl.Kosten[[#This Row],[KSnr.]]=AQ$7,Tbl.Kosten[[#This Row],[Totaal kosten]],"")</f>
        <v/>
      </c>
      <c r="AR53" s="15" t="str">
        <f>IF(Tbl.Kosten[[#This Row],[KSnr.]]=AR$7,Tbl.Kosten[[#This Row],[Totaal kosten]],"")</f>
        <v/>
      </c>
      <c r="AS53" s="15" t="str">
        <f>IF(Tbl.Kosten[[#This Row],[KSnr.]]=AS$7,Tbl.Kosten[[#This Row],[Totaal kosten]],"")</f>
        <v/>
      </c>
      <c r="AT53" s="15" t="str">
        <f>IF(Tbl.Kosten[[#This Row],[KSnr.]]=AT$7,Tbl.Kosten[[#This Row],[Totaal kosten]],"")</f>
        <v/>
      </c>
      <c r="AU53" s="122" t="str">
        <f>_xlfn.XLOOKUP(Tbl.Kosten[[#This Row],[Activiteitencode]],Tbl.Activiteiten[Activiteitcode],Tbl.Activiteiten[Anr.],"",,)</f>
        <v/>
      </c>
      <c r="AV53" s="122" t="str">
        <f>IF(Tbl.Kosten[[#This Row],[Anr.]]=AV$7,Tbl.Kosten[[#This Row],[Totaal kosten]],"")</f>
        <v/>
      </c>
      <c r="AW53" s="122" t="str">
        <f>IF(Tbl.Kosten[[#This Row],[Anr.]]=AW$7,Tbl.Kosten[[#This Row],[Totaal kosten]],"")</f>
        <v/>
      </c>
      <c r="AX53" s="122" t="str">
        <f>IF(Tbl.Kosten[[#This Row],[Anr.]]=AX$7,Tbl.Kosten[[#This Row],[Totaal kosten]],"")</f>
        <v/>
      </c>
      <c r="AY53" s="122" t="str">
        <f>IF(Tbl.Kosten[[#This Row],[Anr.]]=AY$7,Tbl.Kosten[[#This Row],[Totaal kosten]],"")</f>
        <v/>
      </c>
      <c r="AZ53" s="122" t="str">
        <f>IF(Tbl.Kosten[[#This Row],[Anr.]]=AZ$7,Tbl.Kosten[[#This Row],[Totaal kosten]],"")</f>
        <v/>
      </c>
      <c r="BA53" s="122" t="str">
        <f>IF(Tbl.Kosten[[#This Row],[Anr.]]=BA$7,Tbl.Kosten[[#This Row],[Totaal kosten]],"")</f>
        <v/>
      </c>
      <c r="BB53" s="122" t="str">
        <f>IF(Tbl.Kosten[[#This Row],[Anr.]]=BB$7,Tbl.Kosten[[#This Row],[Totaal kosten]],"")</f>
        <v/>
      </c>
      <c r="BC53" s="122" t="str">
        <f>IF(Tbl.Kosten[[#This Row],[Anr.]]=BC$7,Tbl.Kosten[[#This Row],[Totaal kosten]],"")</f>
        <v/>
      </c>
      <c r="BD53" s="122" t="str">
        <f>IF(Tbl.Kosten[[#This Row],[Anr.]]=BD$7,Tbl.Kosten[[#This Row],[Totaal kosten]],"")</f>
        <v/>
      </c>
      <c r="BE53" s="122" t="str">
        <f>IF(Tbl.Kosten[[#This Row],[Anr.]]=BE$7,Tbl.Kosten[[#This Row],[Totaal kosten]],"")</f>
        <v/>
      </c>
      <c r="BF53" s="122" t="str">
        <f>IF(Tbl.Kosten[[#This Row],[Anr.]]=BF$7,Tbl.Kosten[[#This Row],[Totaal kosten]],"")</f>
        <v/>
      </c>
      <c r="BG53" s="122" t="str">
        <f>IF(Tbl.Kosten[[#This Row],[Anr.]]=BG$7,Tbl.Kosten[[#This Row],[Totaal kosten]],"")</f>
        <v/>
      </c>
      <c r="BH53" s="122" t="str">
        <f>IF(Tbl.Kosten[[#This Row],[Anr.]]=BH$7,Tbl.Kosten[[#This Row],[Totaal kosten]],"")</f>
        <v/>
      </c>
      <c r="BI53" s="122" t="str">
        <f>IF(Tbl.Kosten[[#This Row],[Anr.]]=BI$7,Tbl.Kosten[[#This Row],[Totaal kosten]],"")</f>
        <v/>
      </c>
      <c r="BJ53" s="122" t="str">
        <f>IF(Tbl.Kosten[[#This Row],[Anr.]]=BJ$7,Tbl.Kosten[[#This Row],[Totaal kosten]],"")</f>
        <v/>
      </c>
      <c r="BK53" s="122" t="str">
        <f>IF(Tbl.Kosten[[#This Row],[Anr.]]=BK$7,Tbl.Kosten[[#This Row],[Totaal kosten]],"")</f>
        <v/>
      </c>
      <c r="BL53" s="122" t="str">
        <f>IF(Tbl.Kosten[[#This Row],[Anr.]]=BL$7,Tbl.Kosten[[#This Row],[Totaal kosten]],"")</f>
        <v/>
      </c>
      <c r="BM53" s="122" t="str">
        <f>IF(Tbl.Kosten[[#This Row],[Anr.]]=BM$7,Tbl.Kosten[[#This Row],[Totaal kosten]],"")</f>
        <v/>
      </c>
      <c r="BN53" s="122" t="str">
        <f>IF(Tbl.Kosten[[#This Row],[Anr.]]=BN$7,Tbl.Kosten[[#This Row],[Totaal kosten]],"")</f>
        <v/>
      </c>
      <c r="BO53" s="122" t="str">
        <f>IF(Tbl.Kosten[[#This Row],[Anr.]]=BO$7,Tbl.Kosten[[#This Row],[Totaal kosten]],"")</f>
        <v/>
      </c>
      <c r="BP53" s="122" t="str">
        <f>IF(Tbl.Kosten[[#This Row],[Anr.]]=BP$7,Tbl.Kosten[[#This Row],[Totaal kosten]],"")</f>
        <v/>
      </c>
      <c r="BQ53" s="122" t="str">
        <f>IF(Tbl.Kosten[[#This Row],[Anr.]]=BQ$7,Tbl.Kosten[[#This Row],[Totaal kosten]],"")</f>
        <v/>
      </c>
      <c r="BR53" s="122" t="str">
        <f>IF(Tbl.Kosten[[#This Row],[Anr.]]=BR$7,Tbl.Kosten[[#This Row],[Totaal kosten]],"")</f>
        <v/>
      </c>
      <c r="BS53" s="122" t="str">
        <f>IF(Tbl.Kosten[[#This Row],[Anr.]]=BS$7,Tbl.Kosten[[#This Row],[Totaal kosten]],"")</f>
        <v/>
      </c>
      <c r="BT53" s="122" t="str">
        <f>IF(Tbl.Kosten[[#This Row],[Anr.]]=BT$7,Tbl.Kosten[[#This Row],[Totaal kosten]],"")</f>
        <v/>
      </c>
      <c r="BU53" s="122" t="str">
        <f>IF(Tbl.Kosten[[#This Row],[Anr.]]=BU$7,Tbl.Kosten[[#This Row],[Totaal kosten]],"")</f>
        <v/>
      </c>
      <c r="BV53" s="122" t="str">
        <f>IF(Tbl.Kosten[[#This Row],[Anr.]]=BV$7,Tbl.Kosten[[#This Row],[Totaal kosten]],"")</f>
        <v/>
      </c>
      <c r="BW53" s="122" t="str">
        <f>IF(Tbl.Kosten[[#This Row],[Anr.]]=BW$7,Tbl.Kosten[[#This Row],[Totaal kosten]],"")</f>
        <v/>
      </c>
      <c r="BX53" s="122" t="str">
        <f>IF(Tbl.Kosten[[#This Row],[Anr.]]=BX$7,Tbl.Kosten[[#This Row],[Totaal kosten]],"")</f>
        <v/>
      </c>
      <c r="BY53" s="122" t="str">
        <f>IF(Tbl.Kosten[[#This Row],[Anr.]]=BY$7,Tbl.Kosten[[#This Row],[Totaal kosten]],"")</f>
        <v/>
      </c>
      <c r="BZ53" s="122" t="str">
        <f>IF(Tbl.Kosten[[#This Row],[Anr.]]=BZ$7,Tbl.Kosten[[#This Row],[Totaal kosten]],"")</f>
        <v/>
      </c>
      <c r="CA53" s="122" t="str">
        <f>IF(Tbl.Kosten[[#This Row],[Anr.]]=CA$7,Tbl.Kosten[[#This Row],[Totaal kosten]],"")</f>
        <v/>
      </c>
      <c r="CB53" s="122" t="str">
        <f>IF(Tbl.Kosten[[#This Row],[Anr.]]=CB$7,Tbl.Kosten[[#This Row],[Totaal kosten]],"")</f>
        <v/>
      </c>
      <c r="CC53" s="122" t="str">
        <f>IF(Tbl.Kosten[[#This Row],[Anr.]]=CC$7,Tbl.Kosten[[#This Row],[Totaal kosten]],"")</f>
        <v/>
      </c>
      <c r="CD53" s="122" t="str">
        <f>IF(Tbl.Kosten[[#This Row],[Anr.]]=CD$7,Tbl.Kosten[[#This Row],[Totaal kosten]],"")</f>
        <v/>
      </c>
      <c r="CE53" s="122" t="str">
        <f>IF(Tbl.Kosten[[#This Row],[Anr.]]=CE$7,Tbl.Kosten[[#This Row],[Totaal kosten]],"")</f>
        <v/>
      </c>
      <c r="CF53" s="122" t="str">
        <f>IF(Tbl.Kosten[[#This Row],[Anr.]]=CF$7,Tbl.Kosten[[#This Row],[Totaal kosten]],"")</f>
        <v/>
      </c>
      <c r="CG53" s="122" t="str">
        <f>IF(Tbl.Kosten[[#This Row],[Anr.]]=CG$7,Tbl.Kosten[[#This Row],[Totaal kosten]],"")</f>
        <v/>
      </c>
      <c r="CH53" s="122" t="str">
        <f>IF(Tbl.Kosten[[#This Row],[Anr.]]=CH$7,Tbl.Kosten[[#This Row],[Totaal kosten]],"")</f>
        <v/>
      </c>
      <c r="CI53" s="122" t="str">
        <f>IF(Tbl.Kosten[[#This Row],[Anr.]]=CI$7,Tbl.Kosten[[#This Row],[Totaal kosten]],"")</f>
        <v/>
      </c>
      <c r="CJ53" s="122" t="str">
        <f>IF(Tbl.Kosten[[#This Row],[Anr.]]=CJ$7,Tbl.Kosten[[#This Row],[Totaal kosten]],"")</f>
        <v/>
      </c>
      <c r="CK53" s="122" t="str">
        <f>IF(Tbl.Kosten[[#This Row],[Anr.]]=CK$7,Tbl.Kosten[[#This Row],[Totaal kosten]],"")</f>
        <v/>
      </c>
      <c r="CL53" s="122" t="str">
        <f>IF(Tbl.Kosten[[#This Row],[Anr.]]=CL$7,Tbl.Kosten[[#This Row],[Totaal kosten]],"")</f>
        <v/>
      </c>
      <c r="CM53" s="122" t="str">
        <f>IF(Tbl.Kosten[[#This Row],[Anr.]]=CM$7,Tbl.Kosten[[#This Row],[Totaal kosten]],"")</f>
        <v/>
      </c>
      <c r="CN53" s="122" t="str">
        <f>IF(Tbl.Kosten[[#This Row],[Anr.]]=CN$7,Tbl.Kosten[[#This Row],[Totaal kosten]],"")</f>
        <v/>
      </c>
      <c r="CO53" s="122" t="str">
        <f>IF(Tbl.Kosten[[#This Row],[Anr.]]=CO$7,Tbl.Kosten[[#This Row],[Totaal kosten]],"")</f>
        <v/>
      </c>
      <c r="CP53" s="122" t="str">
        <f>IF(Tbl.Kosten[[#This Row],[Anr.]]=CP$7,Tbl.Kosten[[#This Row],[Totaal kosten]],"")</f>
        <v/>
      </c>
      <c r="CQ53" s="122" t="str">
        <f>IF(Tbl.Kosten[[#This Row],[Anr.]]=CQ$7,Tbl.Kosten[[#This Row],[Totaal kosten]],"")</f>
        <v/>
      </c>
      <c r="CR53" s="122" t="str">
        <f>IF(Tbl.Kosten[[#This Row],[Anr.]]=CR$7,Tbl.Kosten[[#This Row],[Totaal kosten]],"")</f>
        <v/>
      </c>
      <c r="CS53" s="122" t="str">
        <f>IF(Tbl.Kosten[[#This Row],[Anr.]]=CS$7,Tbl.Kosten[[#This Row],[Totaal kosten]],"")</f>
        <v/>
      </c>
      <c r="CT53" s="122" t="str">
        <f>IF(Tbl.Kosten[[#This Row],[Anr.]]=CT$7,Tbl.Kosten[[#This Row],[Totaal kosten]],"")</f>
        <v/>
      </c>
      <c r="CU53" s="122" t="str">
        <f>IF(Tbl.Kosten[[#This Row],[Anr.]]=CU$7,Tbl.Kosten[[#This Row],[Totaal kosten]],"")</f>
        <v/>
      </c>
      <c r="CV53" s="122" t="str">
        <f>IF(Tbl.Kosten[[#This Row],[Anr.]]=CV$7,Tbl.Kosten[[#This Row],[Totaal kosten]],"")</f>
        <v/>
      </c>
      <c r="CW53" s="122" t="str">
        <f>IF(Tbl.Kosten[[#This Row],[Anr.]]=CW$7,Tbl.Kosten[[#This Row],[Totaal kosten]],"")</f>
        <v/>
      </c>
      <c r="CX53" s="122" t="str">
        <f>IF(Tbl.Kosten[[#This Row],[Anr.]]=CX$7,Tbl.Kosten[[#This Row],[Totaal kosten]],"")</f>
        <v/>
      </c>
      <c r="CY53" s="122" t="str">
        <f>IF(Tbl.Kosten[[#This Row],[Anr.]]=CY$7,Tbl.Kosten[[#This Row],[Totaal kosten]],"")</f>
        <v/>
      </c>
      <c r="CZ53" s="122" t="str">
        <f>IF(Tbl.Kosten[[#This Row],[Anr.]]=CZ$7,Tbl.Kosten[[#This Row],[Totaal kosten]],"")</f>
        <v/>
      </c>
      <c r="DA53" s="122" t="str">
        <f>IF(Tbl.Kosten[[#This Row],[Anr.]]=DA$7,Tbl.Kosten[[#This Row],[Totaal kosten]],"")</f>
        <v/>
      </c>
      <c r="DB53" s="122" t="str">
        <f>IF(Tbl.Kosten[[#This Row],[Anr.]]=DB$7,Tbl.Kosten[[#This Row],[Totaal kosten]],"")</f>
        <v/>
      </c>
      <c r="DC53" s="122" t="str">
        <f>IF(Tbl.Kosten[[#This Row],[Anr.]]=DC$7,Tbl.Kosten[[#This Row],[Totaal kosten]],"")</f>
        <v/>
      </c>
      <c r="DD53" s="122" t="str">
        <f>IF(Tbl.Kosten[[#This Row],[Anr.]]=DD$7,Tbl.Kosten[[#This Row],[Totaal kosten]],"")</f>
        <v/>
      </c>
      <c r="DE53" s="122" t="str">
        <f>IF(Tbl.Kosten[[#This Row],[Anr.]]=DE$7,Tbl.Kosten[[#This Row],[Totaal kosten]],"")</f>
        <v/>
      </c>
      <c r="DF53" s="122" t="str">
        <f>IF(Tbl.Kosten[[#This Row],[Anr.]]=DF$7,Tbl.Kosten[[#This Row],[Totaal kosten]],"")</f>
        <v/>
      </c>
      <c r="DG53" s="122" t="str">
        <f>IF(Tbl.Kosten[[#This Row],[Anr.]]=DG$7,Tbl.Kosten[[#This Row],[Totaal kosten]],"")</f>
        <v/>
      </c>
      <c r="DH53" s="122" t="str">
        <f>IF(Tbl.Kosten[[#This Row],[Anr.]]=DH$7,Tbl.Kosten[[#This Row],[Totaal kosten]],"")</f>
        <v/>
      </c>
      <c r="DI53" s="122" t="str">
        <f>IF(Tbl.Kosten[[#This Row],[Anr.]]=DI$7,Tbl.Kosten[[#This Row],[Totaal kosten]],"")</f>
        <v/>
      </c>
      <c r="DJ53" s="122" t="str">
        <f>IF(Tbl.Kosten[[#This Row],[Anr.]]=DJ$7,Tbl.Kosten[[#This Row],[Totaal kosten]],"")</f>
        <v/>
      </c>
      <c r="DK53" s="122" t="str">
        <f>IF(Tbl.Kosten[[#This Row],[Anr.]]=DK$7,Tbl.Kosten[[#This Row],[Totaal kosten]],"")</f>
        <v/>
      </c>
      <c r="DL53" s="122" t="str">
        <f>IF(Tbl.Kosten[[#This Row],[Anr.]]=DL$7,Tbl.Kosten[[#This Row],[Totaal kosten]],"")</f>
        <v/>
      </c>
      <c r="DM53" s="122" t="str">
        <f>IF(Tbl.Kosten[[#This Row],[Anr.]]=DM$7,Tbl.Kosten[[#This Row],[Totaal kosten]],"")</f>
        <v/>
      </c>
      <c r="DN53" s="122" t="str">
        <f>IF(Tbl.Kosten[[#This Row],[Anr.]]=DN$7,Tbl.Kosten[[#This Row],[Totaal kosten]],"")</f>
        <v/>
      </c>
      <c r="DO53" s="122" t="str">
        <f>IF(Tbl.Kosten[[#This Row],[Anr.]]=DO$7,Tbl.Kosten[[#This Row],[Totaal kosten]],"")</f>
        <v/>
      </c>
      <c r="DP53" s="122" t="str">
        <f>IF(Tbl.Kosten[[#This Row],[Anr.]]=DP$7,Tbl.Kosten[[#This Row],[Totaal kosten]],"")</f>
        <v/>
      </c>
      <c r="DQ53" s="122" t="str">
        <f>IF(Tbl.Kosten[[#This Row],[Anr.]]=DQ$7,Tbl.Kosten[[#This Row],[Totaal kosten]],"")</f>
        <v/>
      </c>
      <c r="DR53" s="122" t="str">
        <f>IF(Tbl.Kosten[[#This Row],[Anr.]]=DR$7,Tbl.Kosten[[#This Row],[Totaal kosten]],"")</f>
        <v/>
      </c>
      <c r="DS53" s="122" t="str">
        <f>IF(Tbl.Kosten[[#This Row],[Anr.]]=DS$7,Tbl.Kosten[[#This Row],[Totaal kosten]],"")</f>
        <v/>
      </c>
      <c r="DT53" s="122" t="str">
        <f>IF(Tbl.Kosten[[#This Row],[Anr.]]=DT$7,Tbl.Kosten[[#This Row],[Totaal kosten]],"")</f>
        <v/>
      </c>
      <c r="DU53" s="122" t="str">
        <f>IF(Tbl.Kosten[[#This Row],[Anr.]]=DU$7,Tbl.Kosten[[#This Row],[Totaal kosten]],"")</f>
        <v/>
      </c>
      <c r="DV53" s="122" t="str">
        <f>IF(Tbl.Kosten[[#This Row],[Anr.]]=DV$7,Tbl.Kosten[[#This Row],[Totaal kosten]],"")</f>
        <v/>
      </c>
      <c r="DW53" s="122" t="str">
        <f>IF(Tbl.Kosten[[#This Row],[Anr.]]=DW$7,Tbl.Kosten[[#This Row],[Totaal kosten]],"")</f>
        <v/>
      </c>
      <c r="DX53" s="122" t="str">
        <f>IF(Tbl.Kosten[[#This Row],[Anr.]]=DX$7,Tbl.Kosten[[#This Row],[Totaal kosten]],"")</f>
        <v/>
      </c>
      <c r="DY53" s="122" t="str">
        <f>IF(Tbl.Kosten[[#This Row],[Anr.]]=DY$7,Tbl.Kosten[[#This Row],[Totaal kosten]],"")</f>
        <v/>
      </c>
      <c r="DZ53" s="122" t="str">
        <f>IF(Tbl.Kosten[[#This Row],[Anr.]]=DZ$7,Tbl.Kosten[[#This Row],[Totaal kosten]],"")</f>
        <v/>
      </c>
      <c r="EA53" s="122" t="str">
        <f>IF(Tbl.Kosten[[#This Row],[Anr.]]=EA$7,Tbl.Kosten[[#This Row],[Totaal kosten]],"")</f>
        <v/>
      </c>
      <c r="EB53" s="122" t="str">
        <f>IF(Tbl.Kosten[[#This Row],[Anr.]]=EB$7,Tbl.Kosten[[#This Row],[Totaal kosten]],"")</f>
        <v/>
      </c>
      <c r="EC53" s="122" t="str">
        <f>IF(Tbl.Kosten[[#This Row],[Anr.]]=EC$7,Tbl.Kosten[[#This Row],[Totaal kosten]],"")</f>
        <v/>
      </c>
      <c r="ED53" s="122" t="str">
        <f>IF(Tbl.Kosten[[#This Row],[Anr.]]=ED$7,Tbl.Kosten[[#This Row],[Totaal kosten]],"")</f>
        <v/>
      </c>
      <c r="EE53" s="122" t="str">
        <f>IF(Tbl.Kosten[[#This Row],[Anr.]]=EE$7,Tbl.Kosten[[#This Row],[Totaal kosten]],"")</f>
        <v/>
      </c>
      <c r="EF53" s="122" t="str">
        <f>IF(Tbl.Kosten[[#This Row],[Anr.]]=EF$7,Tbl.Kosten[[#This Row],[Totaal kosten]],"")</f>
        <v/>
      </c>
      <c r="EG53" s="122" t="str">
        <f>IF(Tbl.Kosten[[#This Row],[Anr.]]=EG$7,Tbl.Kosten[[#This Row],[Totaal kosten]],"")</f>
        <v/>
      </c>
      <c r="EH53" s="122" t="str">
        <f>IF(Tbl.Kosten[[#This Row],[Anr.]]=EH$7,Tbl.Kosten[[#This Row],[Totaal kosten]],"")</f>
        <v/>
      </c>
      <c r="EI53" s="122" t="str">
        <f>IF(Tbl.Kosten[[#This Row],[Anr.]]=EI$7,Tbl.Kosten[[#This Row],[Totaal kosten]],"")</f>
        <v/>
      </c>
      <c r="EJ53" s="122" t="str">
        <f>IF(Tbl.Kosten[[#This Row],[Anr.]]=EJ$7,Tbl.Kosten[[#This Row],[Totaal kosten]],"")</f>
        <v/>
      </c>
      <c r="EK53" s="122" t="str">
        <f>IF(Tbl.Kosten[[#This Row],[Anr.]]=EK$7,Tbl.Kosten[[#This Row],[Totaal kosten]],"")</f>
        <v/>
      </c>
      <c r="EL53" s="122" t="str">
        <f>IF(Tbl.Kosten[[#This Row],[Anr.]]=EL$7,Tbl.Kosten[[#This Row],[Totaal kosten]],"")</f>
        <v/>
      </c>
      <c r="EM53" s="122" t="str">
        <f>IF(Tbl.Kosten[[#This Row],[Anr.]]=EM$7,Tbl.Kosten[[#This Row],[Totaal kosten]],"")</f>
        <v/>
      </c>
      <c r="EN53" s="122" t="str">
        <f>IF(Tbl.Kosten[[#This Row],[Anr.]]=EN$7,Tbl.Kosten[[#This Row],[Totaal kosten]],"")</f>
        <v/>
      </c>
      <c r="EO53" s="122" t="str">
        <f>IF(Tbl.Kosten[[#This Row],[Anr.]]=EO$7,Tbl.Kosten[[#This Row],[Totaal kosten]],"")</f>
        <v/>
      </c>
      <c r="EP53" s="122" t="str">
        <f>IF(Tbl.Kosten[[#This Row],[Anr.]]=EP$7,Tbl.Kosten[[#This Row],[Totaal kosten]],"")</f>
        <v/>
      </c>
      <c r="EQ53" s="122" t="str">
        <f>IF(Tbl.Kosten[[#This Row],[Anr.]]=EQ$7,Tbl.Kosten[[#This Row],[Totaal kosten]],"")</f>
        <v/>
      </c>
    </row>
    <row r="54" spans="2:147" x14ac:dyDescent="0.35">
      <c r="B54" s="99"/>
      <c r="C54" s="68"/>
      <c r="D54" s="119"/>
      <c r="E54" s="100"/>
      <c r="F54" s="13">
        <f>_xlfn.XLOOKUP(Tbl.Kosten[[#This Row],[Medewerker e/o 
functie]],Tbl.Uurtarief[Medewerker en/of functie],Tbl.Uurtarief[Uurtarief],"",,)</f>
        <v>0</v>
      </c>
      <c r="G54" s="118">
        <f>PRODUCT(Tbl.Kosten[[#This Row],[Uren]],Tbl.Kosten[[#This Row],[Uurtarief]])</f>
        <v>0</v>
      </c>
      <c r="H54" s="100"/>
      <c r="I54" s="98"/>
      <c r="J54" s="97">
        <f>Tbl.Kosten[[#This Row],[Aantal]]*Tbl.Kosten[[#This Row],[Tarief]]</f>
        <v>0</v>
      </c>
      <c r="K54" s="118">
        <f>Tbl.Kosten[[#This Row],[Subtotaal andere kosten]]+Tbl.Kosten[[#This Row],[Subtotaal arbeidskosten]]</f>
        <v>0</v>
      </c>
      <c r="L54" s="190">
        <f>IF(Tbl.Kosten[[#This Row],[Subtotaal andere kosten]]&lt;&gt;0,"Andere kosten",(_xlfn.XLOOKUP(Tbl.Kosten[[#This Row],[Medewerker e/o 
functie]],Tbl.Uurtarief[Medewerker en/of functie],Tbl.Uurtarief[Kostensoort],"",,)))</f>
        <v>0</v>
      </c>
      <c r="M54" s="190" t="str">
        <f>IF(AND(Tbl.Kosten[[#This Row],[Subtotaal arbeidskosten]]&lt;&gt;0,Tbl.Kosten[[#This Row],[Subtotaal andere kosten]]&lt;&gt;0),"Begroot Arbeidskosten en Overige kosten op verschillende regels!","")</f>
        <v/>
      </c>
      <c r="N54" s="3" t="str">
        <f>_xlfn.XLOOKUP(Tbl.Kosten[[#This Row],[Activiteitencode]],Tbl.Activiteiten[Activiteitcode],Tbl.Activiteiten[Werkpakketcode],"",,)</f>
        <v/>
      </c>
      <c r="O54" s="9" t="str">
        <f>_xlfn.XLOOKUP(Tbl.Kosten[[#This Row],[Werkpakketcode]],Tbl.Werkpakketten[Werkpakketcode],Tbl.Werkpakketten[WPnr.],"",,)</f>
        <v/>
      </c>
      <c r="P54" s="9" t="str">
        <f>IF(Tbl.Kosten[[#This Row],[WPnr.]]=P$7,Tbl.Kosten[[#This Row],[Totaal kosten]],"")</f>
        <v/>
      </c>
      <c r="Q54" s="9" t="str">
        <f>IF(Tbl.Kosten[[#This Row],[WPnr.]]=Q$7,Tbl.Kosten[[#This Row],[Totaal kosten]],"")</f>
        <v/>
      </c>
      <c r="R54" s="9" t="str">
        <f>IF(Tbl.Kosten[[#This Row],[WPnr.]]=R$7,Tbl.Kosten[[#This Row],[Totaal kosten]],"")</f>
        <v/>
      </c>
      <c r="S54" s="9" t="str">
        <f>IF(Tbl.Kosten[[#This Row],[WPnr.]]=S$7,Tbl.Kosten[[#This Row],[Totaal kosten]],"")</f>
        <v/>
      </c>
      <c r="T54" s="9" t="str">
        <f>IF(Tbl.Kosten[[#This Row],[WPnr.]]=T$7,Tbl.Kosten[[#This Row],[Totaal kosten]],"")</f>
        <v/>
      </c>
      <c r="U54" s="9" t="str">
        <f>IF(Tbl.Kosten[[#This Row],[WPnr.]]=U$7,Tbl.Kosten[[#This Row],[Totaal kosten]],"")</f>
        <v/>
      </c>
      <c r="V54" s="9" t="str">
        <f>IF(Tbl.Kosten[[#This Row],[WPnr.]]=V$7,Tbl.Kosten[[#This Row],[Totaal kosten]],"")</f>
        <v/>
      </c>
      <c r="W54" s="9" t="str">
        <f>IF(Tbl.Kosten[[#This Row],[WPnr.]]=W$7,Tbl.Kosten[[#This Row],[Totaal kosten]],"")</f>
        <v/>
      </c>
      <c r="X54" s="9" t="str">
        <f>IF(Tbl.Kosten[[#This Row],[WPnr.]]=X$7,Tbl.Kosten[[#This Row],[Totaal kosten]],"")</f>
        <v/>
      </c>
      <c r="Y54" s="9" t="str">
        <f>IF(Tbl.Kosten[[#This Row],[WPnr.]]=Y$7,Tbl.Kosten[[#This Row],[Totaal kosten]],"")</f>
        <v/>
      </c>
      <c r="Z54" s="15" t="str">
        <f>IFERROR(VLOOKUP(Tbl.Kosten[[#This Row],[Kostensoort]],Tbl.Kostensoorten[],2,FALSE),"")</f>
        <v/>
      </c>
      <c r="AA54" s="15" t="str">
        <f>IF(Tbl.Kosten[[#This Row],[KSnr.]]=AA$7,Tbl.Kosten[[#This Row],[Totaal kosten]],"")</f>
        <v/>
      </c>
      <c r="AB54" s="15" t="str">
        <f>IF(Tbl.Kosten[[#This Row],[KSnr.]]=AB$7,Tbl.Kosten[[#This Row],[Totaal kosten]],"")</f>
        <v/>
      </c>
      <c r="AC54" s="15" t="str">
        <f>IF(Tbl.Kosten[[#This Row],[KSnr.]]=AC$7,Tbl.Kosten[[#This Row],[Totaal kosten]],"")</f>
        <v/>
      </c>
      <c r="AD54" s="15" t="str">
        <f>IF(Tbl.Kosten[[#This Row],[KSnr.]]=AD$7,Tbl.Kosten[[#This Row],[Totaal kosten]],"")</f>
        <v/>
      </c>
      <c r="AE54" s="15" t="str">
        <f>IF(Tbl.Kosten[[#This Row],[KSnr.]]=AE$7,Tbl.Kosten[[#This Row],[Totaal kosten]],"")</f>
        <v/>
      </c>
      <c r="AF54" s="15" t="str">
        <f>IF(Tbl.Kosten[[#This Row],[KSnr.]]=AF$7,Tbl.Kosten[[#This Row],[Totaal kosten]],"")</f>
        <v/>
      </c>
      <c r="AG54" s="15" t="str">
        <f>IF(Tbl.Kosten[[#This Row],[KSnr.]]=AG$7,Tbl.Kosten[[#This Row],[Totaal kosten]],"")</f>
        <v/>
      </c>
      <c r="AH54" s="15" t="str">
        <f>IF(Tbl.Kosten[[#This Row],[KSnr.]]=AH$7,Tbl.Kosten[[#This Row],[Totaal kosten]],"")</f>
        <v/>
      </c>
      <c r="AI54" s="15" t="str">
        <f>IF(Tbl.Kosten[[#This Row],[KSnr.]]=AI$7,Tbl.Kosten[[#This Row],[Totaal kosten]],"")</f>
        <v/>
      </c>
      <c r="AJ54" s="15" t="str">
        <f>IF(Tbl.Kosten[[#This Row],[KSnr.]]=AJ$7,Tbl.Kosten[[#This Row],[Totaal kosten]],"")</f>
        <v/>
      </c>
      <c r="AK54" s="15" t="str">
        <f>IF(Tbl.Kosten[[#This Row],[KSnr.]]=AK$7,Tbl.Kosten[[#This Row],[Totaal kosten]],"")</f>
        <v/>
      </c>
      <c r="AL54" s="15" t="str">
        <f>IF(Tbl.Kosten[[#This Row],[KSnr.]]=AL$7,Tbl.Kosten[[#This Row],[Totaal kosten]],"")</f>
        <v/>
      </c>
      <c r="AM54" s="15" t="str">
        <f>IF(Tbl.Kosten[[#This Row],[KSnr.]]=AM$7,Tbl.Kosten[[#This Row],[Totaal kosten]],"")</f>
        <v/>
      </c>
      <c r="AN54" s="15" t="str">
        <f>IF(Tbl.Kosten[[#This Row],[KSnr.]]=AN$7,Tbl.Kosten[[#This Row],[Totaal kosten]],"")</f>
        <v/>
      </c>
      <c r="AO54" s="15" t="str">
        <f>IF(Tbl.Kosten[[#This Row],[KSnr.]]=AO$7,Tbl.Kosten[[#This Row],[Totaal kosten]],"")</f>
        <v/>
      </c>
      <c r="AP54" s="15" t="str">
        <f>IF(Tbl.Kosten[[#This Row],[KSnr.]]=AP$7,Tbl.Kosten[[#This Row],[Totaal kosten]],"")</f>
        <v/>
      </c>
      <c r="AQ54" s="15" t="str">
        <f>IF(Tbl.Kosten[[#This Row],[KSnr.]]=AQ$7,Tbl.Kosten[[#This Row],[Totaal kosten]],"")</f>
        <v/>
      </c>
      <c r="AR54" s="15" t="str">
        <f>IF(Tbl.Kosten[[#This Row],[KSnr.]]=AR$7,Tbl.Kosten[[#This Row],[Totaal kosten]],"")</f>
        <v/>
      </c>
      <c r="AS54" s="15" t="str">
        <f>IF(Tbl.Kosten[[#This Row],[KSnr.]]=AS$7,Tbl.Kosten[[#This Row],[Totaal kosten]],"")</f>
        <v/>
      </c>
      <c r="AT54" s="15" t="str">
        <f>IF(Tbl.Kosten[[#This Row],[KSnr.]]=AT$7,Tbl.Kosten[[#This Row],[Totaal kosten]],"")</f>
        <v/>
      </c>
      <c r="AU54" s="122" t="str">
        <f>_xlfn.XLOOKUP(Tbl.Kosten[[#This Row],[Activiteitencode]],Tbl.Activiteiten[Activiteitcode],Tbl.Activiteiten[Anr.],"",,)</f>
        <v/>
      </c>
      <c r="AV54" s="122" t="str">
        <f>IF(Tbl.Kosten[[#This Row],[Anr.]]=AV$7,Tbl.Kosten[[#This Row],[Totaal kosten]],"")</f>
        <v/>
      </c>
      <c r="AW54" s="122" t="str">
        <f>IF(Tbl.Kosten[[#This Row],[Anr.]]=AW$7,Tbl.Kosten[[#This Row],[Totaal kosten]],"")</f>
        <v/>
      </c>
      <c r="AX54" s="122" t="str">
        <f>IF(Tbl.Kosten[[#This Row],[Anr.]]=AX$7,Tbl.Kosten[[#This Row],[Totaal kosten]],"")</f>
        <v/>
      </c>
      <c r="AY54" s="122" t="str">
        <f>IF(Tbl.Kosten[[#This Row],[Anr.]]=AY$7,Tbl.Kosten[[#This Row],[Totaal kosten]],"")</f>
        <v/>
      </c>
      <c r="AZ54" s="122" t="str">
        <f>IF(Tbl.Kosten[[#This Row],[Anr.]]=AZ$7,Tbl.Kosten[[#This Row],[Totaal kosten]],"")</f>
        <v/>
      </c>
      <c r="BA54" s="122" t="str">
        <f>IF(Tbl.Kosten[[#This Row],[Anr.]]=BA$7,Tbl.Kosten[[#This Row],[Totaal kosten]],"")</f>
        <v/>
      </c>
      <c r="BB54" s="122" t="str">
        <f>IF(Tbl.Kosten[[#This Row],[Anr.]]=BB$7,Tbl.Kosten[[#This Row],[Totaal kosten]],"")</f>
        <v/>
      </c>
      <c r="BC54" s="122" t="str">
        <f>IF(Tbl.Kosten[[#This Row],[Anr.]]=BC$7,Tbl.Kosten[[#This Row],[Totaal kosten]],"")</f>
        <v/>
      </c>
      <c r="BD54" s="122" t="str">
        <f>IF(Tbl.Kosten[[#This Row],[Anr.]]=BD$7,Tbl.Kosten[[#This Row],[Totaal kosten]],"")</f>
        <v/>
      </c>
      <c r="BE54" s="122" t="str">
        <f>IF(Tbl.Kosten[[#This Row],[Anr.]]=BE$7,Tbl.Kosten[[#This Row],[Totaal kosten]],"")</f>
        <v/>
      </c>
      <c r="BF54" s="122" t="str">
        <f>IF(Tbl.Kosten[[#This Row],[Anr.]]=BF$7,Tbl.Kosten[[#This Row],[Totaal kosten]],"")</f>
        <v/>
      </c>
      <c r="BG54" s="122" t="str">
        <f>IF(Tbl.Kosten[[#This Row],[Anr.]]=BG$7,Tbl.Kosten[[#This Row],[Totaal kosten]],"")</f>
        <v/>
      </c>
      <c r="BH54" s="122" t="str">
        <f>IF(Tbl.Kosten[[#This Row],[Anr.]]=BH$7,Tbl.Kosten[[#This Row],[Totaal kosten]],"")</f>
        <v/>
      </c>
      <c r="BI54" s="122" t="str">
        <f>IF(Tbl.Kosten[[#This Row],[Anr.]]=BI$7,Tbl.Kosten[[#This Row],[Totaal kosten]],"")</f>
        <v/>
      </c>
      <c r="BJ54" s="122" t="str">
        <f>IF(Tbl.Kosten[[#This Row],[Anr.]]=BJ$7,Tbl.Kosten[[#This Row],[Totaal kosten]],"")</f>
        <v/>
      </c>
      <c r="BK54" s="122" t="str">
        <f>IF(Tbl.Kosten[[#This Row],[Anr.]]=BK$7,Tbl.Kosten[[#This Row],[Totaal kosten]],"")</f>
        <v/>
      </c>
      <c r="BL54" s="122" t="str">
        <f>IF(Tbl.Kosten[[#This Row],[Anr.]]=BL$7,Tbl.Kosten[[#This Row],[Totaal kosten]],"")</f>
        <v/>
      </c>
      <c r="BM54" s="122" t="str">
        <f>IF(Tbl.Kosten[[#This Row],[Anr.]]=BM$7,Tbl.Kosten[[#This Row],[Totaal kosten]],"")</f>
        <v/>
      </c>
      <c r="BN54" s="122" t="str">
        <f>IF(Tbl.Kosten[[#This Row],[Anr.]]=BN$7,Tbl.Kosten[[#This Row],[Totaal kosten]],"")</f>
        <v/>
      </c>
      <c r="BO54" s="122" t="str">
        <f>IF(Tbl.Kosten[[#This Row],[Anr.]]=BO$7,Tbl.Kosten[[#This Row],[Totaal kosten]],"")</f>
        <v/>
      </c>
      <c r="BP54" s="122" t="str">
        <f>IF(Tbl.Kosten[[#This Row],[Anr.]]=BP$7,Tbl.Kosten[[#This Row],[Totaal kosten]],"")</f>
        <v/>
      </c>
      <c r="BQ54" s="122" t="str">
        <f>IF(Tbl.Kosten[[#This Row],[Anr.]]=BQ$7,Tbl.Kosten[[#This Row],[Totaal kosten]],"")</f>
        <v/>
      </c>
      <c r="BR54" s="122" t="str">
        <f>IF(Tbl.Kosten[[#This Row],[Anr.]]=BR$7,Tbl.Kosten[[#This Row],[Totaal kosten]],"")</f>
        <v/>
      </c>
      <c r="BS54" s="122" t="str">
        <f>IF(Tbl.Kosten[[#This Row],[Anr.]]=BS$7,Tbl.Kosten[[#This Row],[Totaal kosten]],"")</f>
        <v/>
      </c>
      <c r="BT54" s="122" t="str">
        <f>IF(Tbl.Kosten[[#This Row],[Anr.]]=BT$7,Tbl.Kosten[[#This Row],[Totaal kosten]],"")</f>
        <v/>
      </c>
      <c r="BU54" s="122" t="str">
        <f>IF(Tbl.Kosten[[#This Row],[Anr.]]=BU$7,Tbl.Kosten[[#This Row],[Totaal kosten]],"")</f>
        <v/>
      </c>
      <c r="BV54" s="122" t="str">
        <f>IF(Tbl.Kosten[[#This Row],[Anr.]]=BV$7,Tbl.Kosten[[#This Row],[Totaal kosten]],"")</f>
        <v/>
      </c>
      <c r="BW54" s="122" t="str">
        <f>IF(Tbl.Kosten[[#This Row],[Anr.]]=BW$7,Tbl.Kosten[[#This Row],[Totaal kosten]],"")</f>
        <v/>
      </c>
      <c r="BX54" s="122" t="str">
        <f>IF(Tbl.Kosten[[#This Row],[Anr.]]=BX$7,Tbl.Kosten[[#This Row],[Totaal kosten]],"")</f>
        <v/>
      </c>
      <c r="BY54" s="122" t="str">
        <f>IF(Tbl.Kosten[[#This Row],[Anr.]]=BY$7,Tbl.Kosten[[#This Row],[Totaal kosten]],"")</f>
        <v/>
      </c>
      <c r="BZ54" s="122" t="str">
        <f>IF(Tbl.Kosten[[#This Row],[Anr.]]=BZ$7,Tbl.Kosten[[#This Row],[Totaal kosten]],"")</f>
        <v/>
      </c>
      <c r="CA54" s="122" t="str">
        <f>IF(Tbl.Kosten[[#This Row],[Anr.]]=CA$7,Tbl.Kosten[[#This Row],[Totaal kosten]],"")</f>
        <v/>
      </c>
      <c r="CB54" s="122" t="str">
        <f>IF(Tbl.Kosten[[#This Row],[Anr.]]=CB$7,Tbl.Kosten[[#This Row],[Totaal kosten]],"")</f>
        <v/>
      </c>
      <c r="CC54" s="122" t="str">
        <f>IF(Tbl.Kosten[[#This Row],[Anr.]]=CC$7,Tbl.Kosten[[#This Row],[Totaal kosten]],"")</f>
        <v/>
      </c>
      <c r="CD54" s="122" t="str">
        <f>IF(Tbl.Kosten[[#This Row],[Anr.]]=CD$7,Tbl.Kosten[[#This Row],[Totaal kosten]],"")</f>
        <v/>
      </c>
      <c r="CE54" s="122" t="str">
        <f>IF(Tbl.Kosten[[#This Row],[Anr.]]=CE$7,Tbl.Kosten[[#This Row],[Totaal kosten]],"")</f>
        <v/>
      </c>
      <c r="CF54" s="122" t="str">
        <f>IF(Tbl.Kosten[[#This Row],[Anr.]]=CF$7,Tbl.Kosten[[#This Row],[Totaal kosten]],"")</f>
        <v/>
      </c>
      <c r="CG54" s="122" t="str">
        <f>IF(Tbl.Kosten[[#This Row],[Anr.]]=CG$7,Tbl.Kosten[[#This Row],[Totaal kosten]],"")</f>
        <v/>
      </c>
      <c r="CH54" s="122" t="str">
        <f>IF(Tbl.Kosten[[#This Row],[Anr.]]=CH$7,Tbl.Kosten[[#This Row],[Totaal kosten]],"")</f>
        <v/>
      </c>
      <c r="CI54" s="122" t="str">
        <f>IF(Tbl.Kosten[[#This Row],[Anr.]]=CI$7,Tbl.Kosten[[#This Row],[Totaal kosten]],"")</f>
        <v/>
      </c>
      <c r="CJ54" s="122" t="str">
        <f>IF(Tbl.Kosten[[#This Row],[Anr.]]=CJ$7,Tbl.Kosten[[#This Row],[Totaal kosten]],"")</f>
        <v/>
      </c>
      <c r="CK54" s="122" t="str">
        <f>IF(Tbl.Kosten[[#This Row],[Anr.]]=CK$7,Tbl.Kosten[[#This Row],[Totaal kosten]],"")</f>
        <v/>
      </c>
      <c r="CL54" s="122" t="str">
        <f>IF(Tbl.Kosten[[#This Row],[Anr.]]=CL$7,Tbl.Kosten[[#This Row],[Totaal kosten]],"")</f>
        <v/>
      </c>
      <c r="CM54" s="122" t="str">
        <f>IF(Tbl.Kosten[[#This Row],[Anr.]]=CM$7,Tbl.Kosten[[#This Row],[Totaal kosten]],"")</f>
        <v/>
      </c>
      <c r="CN54" s="122" t="str">
        <f>IF(Tbl.Kosten[[#This Row],[Anr.]]=CN$7,Tbl.Kosten[[#This Row],[Totaal kosten]],"")</f>
        <v/>
      </c>
      <c r="CO54" s="122" t="str">
        <f>IF(Tbl.Kosten[[#This Row],[Anr.]]=CO$7,Tbl.Kosten[[#This Row],[Totaal kosten]],"")</f>
        <v/>
      </c>
      <c r="CP54" s="122" t="str">
        <f>IF(Tbl.Kosten[[#This Row],[Anr.]]=CP$7,Tbl.Kosten[[#This Row],[Totaal kosten]],"")</f>
        <v/>
      </c>
      <c r="CQ54" s="122" t="str">
        <f>IF(Tbl.Kosten[[#This Row],[Anr.]]=CQ$7,Tbl.Kosten[[#This Row],[Totaal kosten]],"")</f>
        <v/>
      </c>
      <c r="CR54" s="122" t="str">
        <f>IF(Tbl.Kosten[[#This Row],[Anr.]]=CR$7,Tbl.Kosten[[#This Row],[Totaal kosten]],"")</f>
        <v/>
      </c>
      <c r="CS54" s="122" t="str">
        <f>IF(Tbl.Kosten[[#This Row],[Anr.]]=CS$7,Tbl.Kosten[[#This Row],[Totaal kosten]],"")</f>
        <v/>
      </c>
      <c r="CT54" s="122" t="str">
        <f>IF(Tbl.Kosten[[#This Row],[Anr.]]=CT$7,Tbl.Kosten[[#This Row],[Totaal kosten]],"")</f>
        <v/>
      </c>
      <c r="CU54" s="122" t="str">
        <f>IF(Tbl.Kosten[[#This Row],[Anr.]]=CU$7,Tbl.Kosten[[#This Row],[Totaal kosten]],"")</f>
        <v/>
      </c>
      <c r="CV54" s="122" t="str">
        <f>IF(Tbl.Kosten[[#This Row],[Anr.]]=CV$7,Tbl.Kosten[[#This Row],[Totaal kosten]],"")</f>
        <v/>
      </c>
      <c r="CW54" s="122" t="str">
        <f>IF(Tbl.Kosten[[#This Row],[Anr.]]=CW$7,Tbl.Kosten[[#This Row],[Totaal kosten]],"")</f>
        <v/>
      </c>
      <c r="CX54" s="122" t="str">
        <f>IF(Tbl.Kosten[[#This Row],[Anr.]]=CX$7,Tbl.Kosten[[#This Row],[Totaal kosten]],"")</f>
        <v/>
      </c>
      <c r="CY54" s="122" t="str">
        <f>IF(Tbl.Kosten[[#This Row],[Anr.]]=CY$7,Tbl.Kosten[[#This Row],[Totaal kosten]],"")</f>
        <v/>
      </c>
      <c r="CZ54" s="122" t="str">
        <f>IF(Tbl.Kosten[[#This Row],[Anr.]]=CZ$7,Tbl.Kosten[[#This Row],[Totaal kosten]],"")</f>
        <v/>
      </c>
      <c r="DA54" s="122" t="str">
        <f>IF(Tbl.Kosten[[#This Row],[Anr.]]=DA$7,Tbl.Kosten[[#This Row],[Totaal kosten]],"")</f>
        <v/>
      </c>
      <c r="DB54" s="122" t="str">
        <f>IF(Tbl.Kosten[[#This Row],[Anr.]]=DB$7,Tbl.Kosten[[#This Row],[Totaal kosten]],"")</f>
        <v/>
      </c>
      <c r="DC54" s="122" t="str">
        <f>IF(Tbl.Kosten[[#This Row],[Anr.]]=DC$7,Tbl.Kosten[[#This Row],[Totaal kosten]],"")</f>
        <v/>
      </c>
      <c r="DD54" s="122" t="str">
        <f>IF(Tbl.Kosten[[#This Row],[Anr.]]=DD$7,Tbl.Kosten[[#This Row],[Totaal kosten]],"")</f>
        <v/>
      </c>
      <c r="DE54" s="122" t="str">
        <f>IF(Tbl.Kosten[[#This Row],[Anr.]]=DE$7,Tbl.Kosten[[#This Row],[Totaal kosten]],"")</f>
        <v/>
      </c>
      <c r="DF54" s="122" t="str">
        <f>IF(Tbl.Kosten[[#This Row],[Anr.]]=DF$7,Tbl.Kosten[[#This Row],[Totaal kosten]],"")</f>
        <v/>
      </c>
      <c r="DG54" s="122" t="str">
        <f>IF(Tbl.Kosten[[#This Row],[Anr.]]=DG$7,Tbl.Kosten[[#This Row],[Totaal kosten]],"")</f>
        <v/>
      </c>
      <c r="DH54" s="122" t="str">
        <f>IF(Tbl.Kosten[[#This Row],[Anr.]]=DH$7,Tbl.Kosten[[#This Row],[Totaal kosten]],"")</f>
        <v/>
      </c>
      <c r="DI54" s="122" t="str">
        <f>IF(Tbl.Kosten[[#This Row],[Anr.]]=DI$7,Tbl.Kosten[[#This Row],[Totaal kosten]],"")</f>
        <v/>
      </c>
      <c r="DJ54" s="122" t="str">
        <f>IF(Tbl.Kosten[[#This Row],[Anr.]]=DJ$7,Tbl.Kosten[[#This Row],[Totaal kosten]],"")</f>
        <v/>
      </c>
      <c r="DK54" s="122" t="str">
        <f>IF(Tbl.Kosten[[#This Row],[Anr.]]=DK$7,Tbl.Kosten[[#This Row],[Totaal kosten]],"")</f>
        <v/>
      </c>
      <c r="DL54" s="122" t="str">
        <f>IF(Tbl.Kosten[[#This Row],[Anr.]]=DL$7,Tbl.Kosten[[#This Row],[Totaal kosten]],"")</f>
        <v/>
      </c>
      <c r="DM54" s="122" t="str">
        <f>IF(Tbl.Kosten[[#This Row],[Anr.]]=DM$7,Tbl.Kosten[[#This Row],[Totaal kosten]],"")</f>
        <v/>
      </c>
      <c r="DN54" s="122" t="str">
        <f>IF(Tbl.Kosten[[#This Row],[Anr.]]=DN$7,Tbl.Kosten[[#This Row],[Totaal kosten]],"")</f>
        <v/>
      </c>
      <c r="DO54" s="122" t="str">
        <f>IF(Tbl.Kosten[[#This Row],[Anr.]]=DO$7,Tbl.Kosten[[#This Row],[Totaal kosten]],"")</f>
        <v/>
      </c>
      <c r="DP54" s="122" t="str">
        <f>IF(Tbl.Kosten[[#This Row],[Anr.]]=DP$7,Tbl.Kosten[[#This Row],[Totaal kosten]],"")</f>
        <v/>
      </c>
      <c r="DQ54" s="122" t="str">
        <f>IF(Tbl.Kosten[[#This Row],[Anr.]]=DQ$7,Tbl.Kosten[[#This Row],[Totaal kosten]],"")</f>
        <v/>
      </c>
      <c r="DR54" s="122" t="str">
        <f>IF(Tbl.Kosten[[#This Row],[Anr.]]=DR$7,Tbl.Kosten[[#This Row],[Totaal kosten]],"")</f>
        <v/>
      </c>
      <c r="DS54" s="122" t="str">
        <f>IF(Tbl.Kosten[[#This Row],[Anr.]]=DS$7,Tbl.Kosten[[#This Row],[Totaal kosten]],"")</f>
        <v/>
      </c>
      <c r="DT54" s="122" t="str">
        <f>IF(Tbl.Kosten[[#This Row],[Anr.]]=DT$7,Tbl.Kosten[[#This Row],[Totaal kosten]],"")</f>
        <v/>
      </c>
      <c r="DU54" s="122" t="str">
        <f>IF(Tbl.Kosten[[#This Row],[Anr.]]=DU$7,Tbl.Kosten[[#This Row],[Totaal kosten]],"")</f>
        <v/>
      </c>
      <c r="DV54" s="122" t="str">
        <f>IF(Tbl.Kosten[[#This Row],[Anr.]]=DV$7,Tbl.Kosten[[#This Row],[Totaal kosten]],"")</f>
        <v/>
      </c>
      <c r="DW54" s="122" t="str">
        <f>IF(Tbl.Kosten[[#This Row],[Anr.]]=DW$7,Tbl.Kosten[[#This Row],[Totaal kosten]],"")</f>
        <v/>
      </c>
      <c r="DX54" s="122" t="str">
        <f>IF(Tbl.Kosten[[#This Row],[Anr.]]=DX$7,Tbl.Kosten[[#This Row],[Totaal kosten]],"")</f>
        <v/>
      </c>
      <c r="DY54" s="122" t="str">
        <f>IF(Tbl.Kosten[[#This Row],[Anr.]]=DY$7,Tbl.Kosten[[#This Row],[Totaal kosten]],"")</f>
        <v/>
      </c>
      <c r="DZ54" s="122" t="str">
        <f>IF(Tbl.Kosten[[#This Row],[Anr.]]=DZ$7,Tbl.Kosten[[#This Row],[Totaal kosten]],"")</f>
        <v/>
      </c>
      <c r="EA54" s="122" t="str">
        <f>IF(Tbl.Kosten[[#This Row],[Anr.]]=EA$7,Tbl.Kosten[[#This Row],[Totaal kosten]],"")</f>
        <v/>
      </c>
      <c r="EB54" s="122" t="str">
        <f>IF(Tbl.Kosten[[#This Row],[Anr.]]=EB$7,Tbl.Kosten[[#This Row],[Totaal kosten]],"")</f>
        <v/>
      </c>
      <c r="EC54" s="122" t="str">
        <f>IF(Tbl.Kosten[[#This Row],[Anr.]]=EC$7,Tbl.Kosten[[#This Row],[Totaal kosten]],"")</f>
        <v/>
      </c>
      <c r="ED54" s="122" t="str">
        <f>IF(Tbl.Kosten[[#This Row],[Anr.]]=ED$7,Tbl.Kosten[[#This Row],[Totaal kosten]],"")</f>
        <v/>
      </c>
      <c r="EE54" s="122" t="str">
        <f>IF(Tbl.Kosten[[#This Row],[Anr.]]=EE$7,Tbl.Kosten[[#This Row],[Totaal kosten]],"")</f>
        <v/>
      </c>
      <c r="EF54" s="122" t="str">
        <f>IF(Tbl.Kosten[[#This Row],[Anr.]]=EF$7,Tbl.Kosten[[#This Row],[Totaal kosten]],"")</f>
        <v/>
      </c>
      <c r="EG54" s="122" t="str">
        <f>IF(Tbl.Kosten[[#This Row],[Anr.]]=EG$7,Tbl.Kosten[[#This Row],[Totaal kosten]],"")</f>
        <v/>
      </c>
      <c r="EH54" s="122" t="str">
        <f>IF(Tbl.Kosten[[#This Row],[Anr.]]=EH$7,Tbl.Kosten[[#This Row],[Totaal kosten]],"")</f>
        <v/>
      </c>
      <c r="EI54" s="122" t="str">
        <f>IF(Tbl.Kosten[[#This Row],[Anr.]]=EI$7,Tbl.Kosten[[#This Row],[Totaal kosten]],"")</f>
        <v/>
      </c>
      <c r="EJ54" s="122" t="str">
        <f>IF(Tbl.Kosten[[#This Row],[Anr.]]=EJ$7,Tbl.Kosten[[#This Row],[Totaal kosten]],"")</f>
        <v/>
      </c>
      <c r="EK54" s="122" t="str">
        <f>IF(Tbl.Kosten[[#This Row],[Anr.]]=EK$7,Tbl.Kosten[[#This Row],[Totaal kosten]],"")</f>
        <v/>
      </c>
      <c r="EL54" s="122" t="str">
        <f>IF(Tbl.Kosten[[#This Row],[Anr.]]=EL$7,Tbl.Kosten[[#This Row],[Totaal kosten]],"")</f>
        <v/>
      </c>
      <c r="EM54" s="122" t="str">
        <f>IF(Tbl.Kosten[[#This Row],[Anr.]]=EM$7,Tbl.Kosten[[#This Row],[Totaal kosten]],"")</f>
        <v/>
      </c>
      <c r="EN54" s="122" t="str">
        <f>IF(Tbl.Kosten[[#This Row],[Anr.]]=EN$7,Tbl.Kosten[[#This Row],[Totaal kosten]],"")</f>
        <v/>
      </c>
      <c r="EO54" s="122" t="str">
        <f>IF(Tbl.Kosten[[#This Row],[Anr.]]=EO$7,Tbl.Kosten[[#This Row],[Totaal kosten]],"")</f>
        <v/>
      </c>
      <c r="EP54" s="122" t="str">
        <f>IF(Tbl.Kosten[[#This Row],[Anr.]]=EP$7,Tbl.Kosten[[#This Row],[Totaal kosten]],"")</f>
        <v/>
      </c>
      <c r="EQ54" s="122" t="str">
        <f>IF(Tbl.Kosten[[#This Row],[Anr.]]=EQ$7,Tbl.Kosten[[#This Row],[Totaal kosten]],"")</f>
        <v/>
      </c>
    </row>
    <row r="55" spans="2:147" x14ac:dyDescent="0.35">
      <c r="B55" s="99"/>
      <c r="C55" s="68"/>
      <c r="D55" s="119"/>
      <c r="E55" s="100"/>
      <c r="F55" s="13">
        <f>_xlfn.XLOOKUP(Tbl.Kosten[[#This Row],[Medewerker e/o 
functie]],Tbl.Uurtarief[Medewerker en/of functie],Tbl.Uurtarief[Uurtarief],"",,)</f>
        <v>0</v>
      </c>
      <c r="G55" s="118">
        <f>PRODUCT(Tbl.Kosten[[#This Row],[Uren]],Tbl.Kosten[[#This Row],[Uurtarief]])</f>
        <v>0</v>
      </c>
      <c r="H55" s="100"/>
      <c r="I55" s="98"/>
      <c r="J55" s="97">
        <f>Tbl.Kosten[[#This Row],[Aantal]]*Tbl.Kosten[[#This Row],[Tarief]]</f>
        <v>0</v>
      </c>
      <c r="K55" s="118">
        <f>Tbl.Kosten[[#This Row],[Subtotaal andere kosten]]+Tbl.Kosten[[#This Row],[Subtotaal arbeidskosten]]</f>
        <v>0</v>
      </c>
      <c r="L55" s="190">
        <f>IF(Tbl.Kosten[[#This Row],[Subtotaal andere kosten]]&lt;&gt;0,"Andere kosten",(_xlfn.XLOOKUP(Tbl.Kosten[[#This Row],[Medewerker e/o 
functie]],Tbl.Uurtarief[Medewerker en/of functie],Tbl.Uurtarief[Kostensoort],"",,)))</f>
        <v>0</v>
      </c>
      <c r="M55" s="190" t="str">
        <f>IF(AND(Tbl.Kosten[[#This Row],[Subtotaal arbeidskosten]]&lt;&gt;0,Tbl.Kosten[[#This Row],[Subtotaal andere kosten]]&lt;&gt;0),"Begroot Arbeidskosten en Overige kosten op verschillende regels!","")</f>
        <v/>
      </c>
      <c r="N55" s="3" t="str">
        <f>_xlfn.XLOOKUP(Tbl.Kosten[[#This Row],[Activiteitencode]],Tbl.Activiteiten[Activiteitcode],Tbl.Activiteiten[Werkpakketcode],"",,)</f>
        <v/>
      </c>
      <c r="O55" s="9" t="str">
        <f>_xlfn.XLOOKUP(Tbl.Kosten[[#This Row],[Werkpakketcode]],Tbl.Werkpakketten[Werkpakketcode],Tbl.Werkpakketten[WPnr.],"",,)</f>
        <v/>
      </c>
      <c r="P55" s="9" t="str">
        <f>IF(Tbl.Kosten[[#This Row],[WPnr.]]=P$7,Tbl.Kosten[[#This Row],[Totaal kosten]],"")</f>
        <v/>
      </c>
      <c r="Q55" s="9" t="str">
        <f>IF(Tbl.Kosten[[#This Row],[WPnr.]]=Q$7,Tbl.Kosten[[#This Row],[Totaal kosten]],"")</f>
        <v/>
      </c>
      <c r="R55" s="9" t="str">
        <f>IF(Tbl.Kosten[[#This Row],[WPnr.]]=R$7,Tbl.Kosten[[#This Row],[Totaal kosten]],"")</f>
        <v/>
      </c>
      <c r="S55" s="9" t="str">
        <f>IF(Tbl.Kosten[[#This Row],[WPnr.]]=S$7,Tbl.Kosten[[#This Row],[Totaal kosten]],"")</f>
        <v/>
      </c>
      <c r="T55" s="9" t="str">
        <f>IF(Tbl.Kosten[[#This Row],[WPnr.]]=T$7,Tbl.Kosten[[#This Row],[Totaal kosten]],"")</f>
        <v/>
      </c>
      <c r="U55" s="9" t="str">
        <f>IF(Tbl.Kosten[[#This Row],[WPnr.]]=U$7,Tbl.Kosten[[#This Row],[Totaal kosten]],"")</f>
        <v/>
      </c>
      <c r="V55" s="9" t="str">
        <f>IF(Tbl.Kosten[[#This Row],[WPnr.]]=V$7,Tbl.Kosten[[#This Row],[Totaal kosten]],"")</f>
        <v/>
      </c>
      <c r="W55" s="9" t="str">
        <f>IF(Tbl.Kosten[[#This Row],[WPnr.]]=W$7,Tbl.Kosten[[#This Row],[Totaal kosten]],"")</f>
        <v/>
      </c>
      <c r="X55" s="9" t="str">
        <f>IF(Tbl.Kosten[[#This Row],[WPnr.]]=X$7,Tbl.Kosten[[#This Row],[Totaal kosten]],"")</f>
        <v/>
      </c>
      <c r="Y55" s="9" t="str">
        <f>IF(Tbl.Kosten[[#This Row],[WPnr.]]=Y$7,Tbl.Kosten[[#This Row],[Totaal kosten]],"")</f>
        <v/>
      </c>
      <c r="Z55" s="15" t="str">
        <f>IFERROR(VLOOKUP(Tbl.Kosten[[#This Row],[Kostensoort]],Tbl.Kostensoorten[],2,FALSE),"")</f>
        <v/>
      </c>
      <c r="AA55" s="15" t="str">
        <f>IF(Tbl.Kosten[[#This Row],[KSnr.]]=AA$7,Tbl.Kosten[[#This Row],[Totaal kosten]],"")</f>
        <v/>
      </c>
      <c r="AB55" s="15" t="str">
        <f>IF(Tbl.Kosten[[#This Row],[KSnr.]]=AB$7,Tbl.Kosten[[#This Row],[Totaal kosten]],"")</f>
        <v/>
      </c>
      <c r="AC55" s="15" t="str">
        <f>IF(Tbl.Kosten[[#This Row],[KSnr.]]=AC$7,Tbl.Kosten[[#This Row],[Totaal kosten]],"")</f>
        <v/>
      </c>
      <c r="AD55" s="15" t="str">
        <f>IF(Tbl.Kosten[[#This Row],[KSnr.]]=AD$7,Tbl.Kosten[[#This Row],[Totaal kosten]],"")</f>
        <v/>
      </c>
      <c r="AE55" s="15" t="str">
        <f>IF(Tbl.Kosten[[#This Row],[KSnr.]]=AE$7,Tbl.Kosten[[#This Row],[Totaal kosten]],"")</f>
        <v/>
      </c>
      <c r="AF55" s="15" t="str">
        <f>IF(Tbl.Kosten[[#This Row],[KSnr.]]=AF$7,Tbl.Kosten[[#This Row],[Totaal kosten]],"")</f>
        <v/>
      </c>
      <c r="AG55" s="15" t="str">
        <f>IF(Tbl.Kosten[[#This Row],[KSnr.]]=AG$7,Tbl.Kosten[[#This Row],[Totaal kosten]],"")</f>
        <v/>
      </c>
      <c r="AH55" s="15" t="str">
        <f>IF(Tbl.Kosten[[#This Row],[KSnr.]]=AH$7,Tbl.Kosten[[#This Row],[Totaal kosten]],"")</f>
        <v/>
      </c>
      <c r="AI55" s="15" t="str">
        <f>IF(Tbl.Kosten[[#This Row],[KSnr.]]=AI$7,Tbl.Kosten[[#This Row],[Totaal kosten]],"")</f>
        <v/>
      </c>
      <c r="AJ55" s="15" t="str">
        <f>IF(Tbl.Kosten[[#This Row],[KSnr.]]=AJ$7,Tbl.Kosten[[#This Row],[Totaal kosten]],"")</f>
        <v/>
      </c>
      <c r="AK55" s="15" t="str">
        <f>IF(Tbl.Kosten[[#This Row],[KSnr.]]=AK$7,Tbl.Kosten[[#This Row],[Totaal kosten]],"")</f>
        <v/>
      </c>
      <c r="AL55" s="15" t="str">
        <f>IF(Tbl.Kosten[[#This Row],[KSnr.]]=AL$7,Tbl.Kosten[[#This Row],[Totaal kosten]],"")</f>
        <v/>
      </c>
      <c r="AM55" s="15" t="str">
        <f>IF(Tbl.Kosten[[#This Row],[KSnr.]]=AM$7,Tbl.Kosten[[#This Row],[Totaal kosten]],"")</f>
        <v/>
      </c>
      <c r="AN55" s="15" t="str">
        <f>IF(Tbl.Kosten[[#This Row],[KSnr.]]=AN$7,Tbl.Kosten[[#This Row],[Totaal kosten]],"")</f>
        <v/>
      </c>
      <c r="AO55" s="15" t="str">
        <f>IF(Tbl.Kosten[[#This Row],[KSnr.]]=AO$7,Tbl.Kosten[[#This Row],[Totaal kosten]],"")</f>
        <v/>
      </c>
      <c r="AP55" s="15" t="str">
        <f>IF(Tbl.Kosten[[#This Row],[KSnr.]]=AP$7,Tbl.Kosten[[#This Row],[Totaal kosten]],"")</f>
        <v/>
      </c>
      <c r="AQ55" s="15" t="str">
        <f>IF(Tbl.Kosten[[#This Row],[KSnr.]]=AQ$7,Tbl.Kosten[[#This Row],[Totaal kosten]],"")</f>
        <v/>
      </c>
      <c r="AR55" s="15" t="str">
        <f>IF(Tbl.Kosten[[#This Row],[KSnr.]]=AR$7,Tbl.Kosten[[#This Row],[Totaal kosten]],"")</f>
        <v/>
      </c>
      <c r="AS55" s="15" t="str">
        <f>IF(Tbl.Kosten[[#This Row],[KSnr.]]=AS$7,Tbl.Kosten[[#This Row],[Totaal kosten]],"")</f>
        <v/>
      </c>
      <c r="AT55" s="15" t="str">
        <f>IF(Tbl.Kosten[[#This Row],[KSnr.]]=AT$7,Tbl.Kosten[[#This Row],[Totaal kosten]],"")</f>
        <v/>
      </c>
      <c r="AU55" s="122" t="str">
        <f>_xlfn.XLOOKUP(Tbl.Kosten[[#This Row],[Activiteitencode]],Tbl.Activiteiten[Activiteitcode],Tbl.Activiteiten[Anr.],"",,)</f>
        <v/>
      </c>
      <c r="AV55" s="122" t="str">
        <f>IF(Tbl.Kosten[[#This Row],[Anr.]]=AV$7,Tbl.Kosten[[#This Row],[Totaal kosten]],"")</f>
        <v/>
      </c>
      <c r="AW55" s="122" t="str">
        <f>IF(Tbl.Kosten[[#This Row],[Anr.]]=AW$7,Tbl.Kosten[[#This Row],[Totaal kosten]],"")</f>
        <v/>
      </c>
      <c r="AX55" s="122" t="str">
        <f>IF(Tbl.Kosten[[#This Row],[Anr.]]=AX$7,Tbl.Kosten[[#This Row],[Totaal kosten]],"")</f>
        <v/>
      </c>
      <c r="AY55" s="122" t="str">
        <f>IF(Tbl.Kosten[[#This Row],[Anr.]]=AY$7,Tbl.Kosten[[#This Row],[Totaal kosten]],"")</f>
        <v/>
      </c>
      <c r="AZ55" s="122" t="str">
        <f>IF(Tbl.Kosten[[#This Row],[Anr.]]=AZ$7,Tbl.Kosten[[#This Row],[Totaal kosten]],"")</f>
        <v/>
      </c>
      <c r="BA55" s="122" t="str">
        <f>IF(Tbl.Kosten[[#This Row],[Anr.]]=BA$7,Tbl.Kosten[[#This Row],[Totaal kosten]],"")</f>
        <v/>
      </c>
      <c r="BB55" s="122" t="str">
        <f>IF(Tbl.Kosten[[#This Row],[Anr.]]=BB$7,Tbl.Kosten[[#This Row],[Totaal kosten]],"")</f>
        <v/>
      </c>
      <c r="BC55" s="122" t="str">
        <f>IF(Tbl.Kosten[[#This Row],[Anr.]]=BC$7,Tbl.Kosten[[#This Row],[Totaal kosten]],"")</f>
        <v/>
      </c>
      <c r="BD55" s="122" t="str">
        <f>IF(Tbl.Kosten[[#This Row],[Anr.]]=BD$7,Tbl.Kosten[[#This Row],[Totaal kosten]],"")</f>
        <v/>
      </c>
      <c r="BE55" s="122" t="str">
        <f>IF(Tbl.Kosten[[#This Row],[Anr.]]=BE$7,Tbl.Kosten[[#This Row],[Totaal kosten]],"")</f>
        <v/>
      </c>
      <c r="BF55" s="122" t="str">
        <f>IF(Tbl.Kosten[[#This Row],[Anr.]]=BF$7,Tbl.Kosten[[#This Row],[Totaal kosten]],"")</f>
        <v/>
      </c>
      <c r="BG55" s="122" t="str">
        <f>IF(Tbl.Kosten[[#This Row],[Anr.]]=BG$7,Tbl.Kosten[[#This Row],[Totaal kosten]],"")</f>
        <v/>
      </c>
      <c r="BH55" s="122" t="str">
        <f>IF(Tbl.Kosten[[#This Row],[Anr.]]=BH$7,Tbl.Kosten[[#This Row],[Totaal kosten]],"")</f>
        <v/>
      </c>
      <c r="BI55" s="122" t="str">
        <f>IF(Tbl.Kosten[[#This Row],[Anr.]]=BI$7,Tbl.Kosten[[#This Row],[Totaal kosten]],"")</f>
        <v/>
      </c>
      <c r="BJ55" s="122" t="str">
        <f>IF(Tbl.Kosten[[#This Row],[Anr.]]=BJ$7,Tbl.Kosten[[#This Row],[Totaal kosten]],"")</f>
        <v/>
      </c>
      <c r="BK55" s="122" t="str">
        <f>IF(Tbl.Kosten[[#This Row],[Anr.]]=BK$7,Tbl.Kosten[[#This Row],[Totaal kosten]],"")</f>
        <v/>
      </c>
      <c r="BL55" s="122" t="str">
        <f>IF(Tbl.Kosten[[#This Row],[Anr.]]=BL$7,Tbl.Kosten[[#This Row],[Totaal kosten]],"")</f>
        <v/>
      </c>
      <c r="BM55" s="122" t="str">
        <f>IF(Tbl.Kosten[[#This Row],[Anr.]]=BM$7,Tbl.Kosten[[#This Row],[Totaal kosten]],"")</f>
        <v/>
      </c>
      <c r="BN55" s="122" t="str">
        <f>IF(Tbl.Kosten[[#This Row],[Anr.]]=BN$7,Tbl.Kosten[[#This Row],[Totaal kosten]],"")</f>
        <v/>
      </c>
      <c r="BO55" s="122" t="str">
        <f>IF(Tbl.Kosten[[#This Row],[Anr.]]=BO$7,Tbl.Kosten[[#This Row],[Totaal kosten]],"")</f>
        <v/>
      </c>
      <c r="BP55" s="122" t="str">
        <f>IF(Tbl.Kosten[[#This Row],[Anr.]]=BP$7,Tbl.Kosten[[#This Row],[Totaal kosten]],"")</f>
        <v/>
      </c>
      <c r="BQ55" s="122" t="str">
        <f>IF(Tbl.Kosten[[#This Row],[Anr.]]=BQ$7,Tbl.Kosten[[#This Row],[Totaal kosten]],"")</f>
        <v/>
      </c>
      <c r="BR55" s="122" t="str">
        <f>IF(Tbl.Kosten[[#This Row],[Anr.]]=BR$7,Tbl.Kosten[[#This Row],[Totaal kosten]],"")</f>
        <v/>
      </c>
      <c r="BS55" s="122" t="str">
        <f>IF(Tbl.Kosten[[#This Row],[Anr.]]=BS$7,Tbl.Kosten[[#This Row],[Totaal kosten]],"")</f>
        <v/>
      </c>
      <c r="BT55" s="122" t="str">
        <f>IF(Tbl.Kosten[[#This Row],[Anr.]]=BT$7,Tbl.Kosten[[#This Row],[Totaal kosten]],"")</f>
        <v/>
      </c>
      <c r="BU55" s="122" t="str">
        <f>IF(Tbl.Kosten[[#This Row],[Anr.]]=BU$7,Tbl.Kosten[[#This Row],[Totaal kosten]],"")</f>
        <v/>
      </c>
      <c r="BV55" s="122" t="str">
        <f>IF(Tbl.Kosten[[#This Row],[Anr.]]=BV$7,Tbl.Kosten[[#This Row],[Totaal kosten]],"")</f>
        <v/>
      </c>
      <c r="BW55" s="122" t="str">
        <f>IF(Tbl.Kosten[[#This Row],[Anr.]]=BW$7,Tbl.Kosten[[#This Row],[Totaal kosten]],"")</f>
        <v/>
      </c>
      <c r="BX55" s="122" t="str">
        <f>IF(Tbl.Kosten[[#This Row],[Anr.]]=BX$7,Tbl.Kosten[[#This Row],[Totaal kosten]],"")</f>
        <v/>
      </c>
      <c r="BY55" s="122" t="str">
        <f>IF(Tbl.Kosten[[#This Row],[Anr.]]=BY$7,Tbl.Kosten[[#This Row],[Totaal kosten]],"")</f>
        <v/>
      </c>
      <c r="BZ55" s="122" t="str">
        <f>IF(Tbl.Kosten[[#This Row],[Anr.]]=BZ$7,Tbl.Kosten[[#This Row],[Totaal kosten]],"")</f>
        <v/>
      </c>
      <c r="CA55" s="122" t="str">
        <f>IF(Tbl.Kosten[[#This Row],[Anr.]]=CA$7,Tbl.Kosten[[#This Row],[Totaal kosten]],"")</f>
        <v/>
      </c>
      <c r="CB55" s="122" t="str">
        <f>IF(Tbl.Kosten[[#This Row],[Anr.]]=CB$7,Tbl.Kosten[[#This Row],[Totaal kosten]],"")</f>
        <v/>
      </c>
      <c r="CC55" s="122" t="str">
        <f>IF(Tbl.Kosten[[#This Row],[Anr.]]=CC$7,Tbl.Kosten[[#This Row],[Totaal kosten]],"")</f>
        <v/>
      </c>
      <c r="CD55" s="122" t="str">
        <f>IF(Tbl.Kosten[[#This Row],[Anr.]]=CD$7,Tbl.Kosten[[#This Row],[Totaal kosten]],"")</f>
        <v/>
      </c>
      <c r="CE55" s="122" t="str">
        <f>IF(Tbl.Kosten[[#This Row],[Anr.]]=CE$7,Tbl.Kosten[[#This Row],[Totaal kosten]],"")</f>
        <v/>
      </c>
      <c r="CF55" s="122" t="str">
        <f>IF(Tbl.Kosten[[#This Row],[Anr.]]=CF$7,Tbl.Kosten[[#This Row],[Totaal kosten]],"")</f>
        <v/>
      </c>
      <c r="CG55" s="122" t="str">
        <f>IF(Tbl.Kosten[[#This Row],[Anr.]]=CG$7,Tbl.Kosten[[#This Row],[Totaal kosten]],"")</f>
        <v/>
      </c>
      <c r="CH55" s="122" t="str">
        <f>IF(Tbl.Kosten[[#This Row],[Anr.]]=CH$7,Tbl.Kosten[[#This Row],[Totaal kosten]],"")</f>
        <v/>
      </c>
      <c r="CI55" s="122" t="str">
        <f>IF(Tbl.Kosten[[#This Row],[Anr.]]=CI$7,Tbl.Kosten[[#This Row],[Totaal kosten]],"")</f>
        <v/>
      </c>
      <c r="CJ55" s="122" t="str">
        <f>IF(Tbl.Kosten[[#This Row],[Anr.]]=CJ$7,Tbl.Kosten[[#This Row],[Totaal kosten]],"")</f>
        <v/>
      </c>
      <c r="CK55" s="122" t="str">
        <f>IF(Tbl.Kosten[[#This Row],[Anr.]]=CK$7,Tbl.Kosten[[#This Row],[Totaal kosten]],"")</f>
        <v/>
      </c>
      <c r="CL55" s="122" t="str">
        <f>IF(Tbl.Kosten[[#This Row],[Anr.]]=CL$7,Tbl.Kosten[[#This Row],[Totaal kosten]],"")</f>
        <v/>
      </c>
      <c r="CM55" s="122" t="str">
        <f>IF(Tbl.Kosten[[#This Row],[Anr.]]=CM$7,Tbl.Kosten[[#This Row],[Totaal kosten]],"")</f>
        <v/>
      </c>
      <c r="CN55" s="122" t="str">
        <f>IF(Tbl.Kosten[[#This Row],[Anr.]]=CN$7,Tbl.Kosten[[#This Row],[Totaal kosten]],"")</f>
        <v/>
      </c>
      <c r="CO55" s="122" t="str">
        <f>IF(Tbl.Kosten[[#This Row],[Anr.]]=CO$7,Tbl.Kosten[[#This Row],[Totaal kosten]],"")</f>
        <v/>
      </c>
      <c r="CP55" s="122" t="str">
        <f>IF(Tbl.Kosten[[#This Row],[Anr.]]=CP$7,Tbl.Kosten[[#This Row],[Totaal kosten]],"")</f>
        <v/>
      </c>
      <c r="CQ55" s="122" t="str">
        <f>IF(Tbl.Kosten[[#This Row],[Anr.]]=CQ$7,Tbl.Kosten[[#This Row],[Totaal kosten]],"")</f>
        <v/>
      </c>
      <c r="CR55" s="122" t="str">
        <f>IF(Tbl.Kosten[[#This Row],[Anr.]]=CR$7,Tbl.Kosten[[#This Row],[Totaal kosten]],"")</f>
        <v/>
      </c>
      <c r="CS55" s="122" t="str">
        <f>IF(Tbl.Kosten[[#This Row],[Anr.]]=CS$7,Tbl.Kosten[[#This Row],[Totaal kosten]],"")</f>
        <v/>
      </c>
      <c r="CT55" s="122" t="str">
        <f>IF(Tbl.Kosten[[#This Row],[Anr.]]=CT$7,Tbl.Kosten[[#This Row],[Totaal kosten]],"")</f>
        <v/>
      </c>
      <c r="CU55" s="122" t="str">
        <f>IF(Tbl.Kosten[[#This Row],[Anr.]]=CU$7,Tbl.Kosten[[#This Row],[Totaal kosten]],"")</f>
        <v/>
      </c>
      <c r="CV55" s="122" t="str">
        <f>IF(Tbl.Kosten[[#This Row],[Anr.]]=CV$7,Tbl.Kosten[[#This Row],[Totaal kosten]],"")</f>
        <v/>
      </c>
      <c r="CW55" s="122" t="str">
        <f>IF(Tbl.Kosten[[#This Row],[Anr.]]=CW$7,Tbl.Kosten[[#This Row],[Totaal kosten]],"")</f>
        <v/>
      </c>
      <c r="CX55" s="122" t="str">
        <f>IF(Tbl.Kosten[[#This Row],[Anr.]]=CX$7,Tbl.Kosten[[#This Row],[Totaal kosten]],"")</f>
        <v/>
      </c>
      <c r="CY55" s="122" t="str">
        <f>IF(Tbl.Kosten[[#This Row],[Anr.]]=CY$7,Tbl.Kosten[[#This Row],[Totaal kosten]],"")</f>
        <v/>
      </c>
      <c r="CZ55" s="122" t="str">
        <f>IF(Tbl.Kosten[[#This Row],[Anr.]]=CZ$7,Tbl.Kosten[[#This Row],[Totaal kosten]],"")</f>
        <v/>
      </c>
      <c r="DA55" s="122" t="str">
        <f>IF(Tbl.Kosten[[#This Row],[Anr.]]=DA$7,Tbl.Kosten[[#This Row],[Totaal kosten]],"")</f>
        <v/>
      </c>
      <c r="DB55" s="122" t="str">
        <f>IF(Tbl.Kosten[[#This Row],[Anr.]]=DB$7,Tbl.Kosten[[#This Row],[Totaal kosten]],"")</f>
        <v/>
      </c>
      <c r="DC55" s="122" t="str">
        <f>IF(Tbl.Kosten[[#This Row],[Anr.]]=DC$7,Tbl.Kosten[[#This Row],[Totaal kosten]],"")</f>
        <v/>
      </c>
      <c r="DD55" s="122" t="str">
        <f>IF(Tbl.Kosten[[#This Row],[Anr.]]=DD$7,Tbl.Kosten[[#This Row],[Totaal kosten]],"")</f>
        <v/>
      </c>
      <c r="DE55" s="122" t="str">
        <f>IF(Tbl.Kosten[[#This Row],[Anr.]]=DE$7,Tbl.Kosten[[#This Row],[Totaal kosten]],"")</f>
        <v/>
      </c>
      <c r="DF55" s="122" t="str">
        <f>IF(Tbl.Kosten[[#This Row],[Anr.]]=DF$7,Tbl.Kosten[[#This Row],[Totaal kosten]],"")</f>
        <v/>
      </c>
      <c r="DG55" s="122" t="str">
        <f>IF(Tbl.Kosten[[#This Row],[Anr.]]=DG$7,Tbl.Kosten[[#This Row],[Totaal kosten]],"")</f>
        <v/>
      </c>
      <c r="DH55" s="122" t="str">
        <f>IF(Tbl.Kosten[[#This Row],[Anr.]]=DH$7,Tbl.Kosten[[#This Row],[Totaal kosten]],"")</f>
        <v/>
      </c>
      <c r="DI55" s="122" t="str">
        <f>IF(Tbl.Kosten[[#This Row],[Anr.]]=DI$7,Tbl.Kosten[[#This Row],[Totaal kosten]],"")</f>
        <v/>
      </c>
      <c r="DJ55" s="122" t="str">
        <f>IF(Tbl.Kosten[[#This Row],[Anr.]]=DJ$7,Tbl.Kosten[[#This Row],[Totaal kosten]],"")</f>
        <v/>
      </c>
      <c r="DK55" s="122" t="str">
        <f>IF(Tbl.Kosten[[#This Row],[Anr.]]=DK$7,Tbl.Kosten[[#This Row],[Totaal kosten]],"")</f>
        <v/>
      </c>
      <c r="DL55" s="122" t="str">
        <f>IF(Tbl.Kosten[[#This Row],[Anr.]]=DL$7,Tbl.Kosten[[#This Row],[Totaal kosten]],"")</f>
        <v/>
      </c>
      <c r="DM55" s="122" t="str">
        <f>IF(Tbl.Kosten[[#This Row],[Anr.]]=DM$7,Tbl.Kosten[[#This Row],[Totaal kosten]],"")</f>
        <v/>
      </c>
      <c r="DN55" s="122" t="str">
        <f>IF(Tbl.Kosten[[#This Row],[Anr.]]=DN$7,Tbl.Kosten[[#This Row],[Totaal kosten]],"")</f>
        <v/>
      </c>
      <c r="DO55" s="122" t="str">
        <f>IF(Tbl.Kosten[[#This Row],[Anr.]]=DO$7,Tbl.Kosten[[#This Row],[Totaal kosten]],"")</f>
        <v/>
      </c>
      <c r="DP55" s="122" t="str">
        <f>IF(Tbl.Kosten[[#This Row],[Anr.]]=DP$7,Tbl.Kosten[[#This Row],[Totaal kosten]],"")</f>
        <v/>
      </c>
      <c r="DQ55" s="122" t="str">
        <f>IF(Tbl.Kosten[[#This Row],[Anr.]]=DQ$7,Tbl.Kosten[[#This Row],[Totaal kosten]],"")</f>
        <v/>
      </c>
      <c r="DR55" s="122" t="str">
        <f>IF(Tbl.Kosten[[#This Row],[Anr.]]=DR$7,Tbl.Kosten[[#This Row],[Totaal kosten]],"")</f>
        <v/>
      </c>
      <c r="DS55" s="122" t="str">
        <f>IF(Tbl.Kosten[[#This Row],[Anr.]]=DS$7,Tbl.Kosten[[#This Row],[Totaal kosten]],"")</f>
        <v/>
      </c>
      <c r="DT55" s="122" t="str">
        <f>IF(Tbl.Kosten[[#This Row],[Anr.]]=DT$7,Tbl.Kosten[[#This Row],[Totaal kosten]],"")</f>
        <v/>
      </c>
      <c r="DU55" s="122" t="str">
        <f>IF(Tbl.Kosten[[#This Row],[Anr.]]=DU$7,Tbl.Kosten[[#This Row],[Totaal kosten]],"")</f>
        <v/>
      </c>
      <c r="DV55" s="122" t="str">
        <f>IF(Tbl.Kosten[[#This Row],[Anr.]]=DV$7,Tbl.Kosten[[#This Row],[Totaal kosten]],"")</f>
        <v/>
      </c>
      <c r="DW55" s="122" t="str">
        <f>IF(Tbl.Kosten[[#This Row],[Anr.]]=DW$7,Tbl.Kosten[[#This Row],[Totaal kosten]],"")</f>
        <v/>
      </c>
      <c r="DX55" s="122" t="str">
        <f>IF(Tbl.Kosten[[#This Row],[Anr.]]=DX$7,Tbl.Kosten[[#This Row],[Totaal kosten]],"")</f>
        <v/>
      </c>
      <c r="DY55" s="122" t="str">
        <f>IF(Tbl.Kosten[[#This Row],[Anr.]]=DY$7,Tbl.Kosten[[#This Row],[Totaal kosten]],"")</f>
        <v/>
      </c>
      <c r="DZ55" s="122" t="str">
        <f>IF(Tbl.Kosten[[#This Row],[Anr.]]=DZ$7,Tbl.Kosten[[#This Row],[Totaal kosten]],"")</f>
        <v/>
      </c>
      <c r="EA55" s="122" t="str">
        <f>IF(Tbl.Kosten[[#This Row],[Anr.]]=EA$7,Tbl.Kosten[[#This Row],[Totaal kosten]],"")</f>
        <v/>
      </c>
      <c r="EB55" s="122" t="str">
        <f>IF(Tbl.Kosten[[#This Row],[Anr.]]=EB$7,Tbl.Kosten[[#This Row],[Totaal kosten]],"")</f>
        <v/>
      </c>
      <c r="EC55" s="122" t="str">
        <f>IF(Tbl.Kosten[[#This Row],[Anr.]]=EC$7,Tbl.Kosten[[#This Row],[Totaal kosten]],"")</f>
        <v/>
      </c>
      <c r="ED55" s="122" t="str">
        <f>IF(Tbl.Kosten[[#This Row],[Anr.]]=ED$7,Tbl.Kosten[[#This Row],[Totaal kosten]],"")</f>
        <v/>
      </c>
      <c r="EE55" s="122" t="str">
        <f>IF(Tbl.Kosten[[#This Row],[Anr.]]=EE$7,Tbl.Kosten[[#This Row],[Totaal kosten]],"")</f>
        <v/>
      </c>
      <c r="EF55" s="122" t="str">
        <f>IF(Tbl.Kosten[[#This Row],[Anr.]]=EF$7,Tbl.Kosten[[#This Row],[Totaal kosten]],"")</f>
        <v/>
      </c>
      <c r="EG55" s="122" t="str">
        <f>IF(Tbl.Kosten[[#This Row],[Anr.]]=EG$7,Tbl.Kosten[[#This Row],[Totaal kosten]],"")</f>
        <v/>
      </c>
      <c r="EH55" s="122" t="str">
        <f>IF(Tbl.Kosten[[#This Row],[Anr.]]=EH$7,Tbl.Kosten[[#This Row],[Totaal kosten]],"")</f>
        <v/>
      </c>
      <c r="EI55" s="122" t="str">
        <f>IF(Tbl.Kosten[[#This Row],[Anr.]]=EI$7,Tbl.Kosten[[#This Row],[Totaal kosten]],"")</f>
        <v/>
      </c>
      <c r="EJ55" s="122" t="str">
        <f>IF(Tbl.Kosten[[#This Row],[Anr.]]=EJ$7,Tbl.Kosten[[#This Row],[Totaal kosten]],"")</f>
        <v/>
      </c>
      <c r="EK55" s="122" t="str">
        <f>IF(Tbl.Kosten[[#This Row],[Anr.]]=EK$7,Tbl.Kosten[[#This Row],[Totaal kosten]],"")</f>
        <v/>
      </c>
      <c r="EL55" s="122" t="str">
        <f>IF(Tbl.Kosten[[#This Row],[Anr.]]=EL$7,Tbl.Kosten[[#This Row],[Totaal kosten]],"")</f>
        <v/>
      </c>
      <c r="EM55" s="122" t="str">
        <f>IF(Tbl.Kosten[[#This Row],[Anr.]]=EM$7,Tbl.Kosten[[#This Row],[Totaal kosten]],"")</f>
        <v/>
      </c>
      <c r="EN55" s="122" t="str">
        <f>IF(Tbl.Kosten[[#This Row],[Anr.]]=EN$7,Tbl.Kosten[[#This Row],[Totaal kosten]],"")</f>
        <v/>
      </c>
      <c r="EO55" s="122" t="str">
        <f>IF(Tbl.Kosten[[#This Row],[Anr.]]=EO$7,Tbl.Kosten[[#This Row],[Totaal kosten]],"")</f>
        <v/>
      </c>
      <c r="EP55" s="122" t="str">
        <f>IF(Tbl.Kosten[[#This Row],[Anr.]]=EP$7,Tbl.Kosten[[#This Row],[Totaal kosten]],"")</f>
        <v/>
      </c>
      <c r="EQ55" s="122" t="str">
        <f>IF(Tbl.Kosten[[#This Row],[Anr.]]=EQ$7,Tbl.Kosten[[#This Row],[Totaal kosten]],"")</f>
        <v/>
      </c>
    </row>
    <row r="56" spans="2:147" x14ac:dyDescent="0.35">
      <c r="B56" s="99"/>
      <c r="C56" s="68"/>
      <c r="D56" s="119"/>
      <c r="E56" s="100"/>
      <c r="F56" s="13">
        <f>_xlfn.XLOOKUP(Tbl.Kosten[[#This Row],[Medewerker e/o 
functie]],Tbl.Uurtarief[Medewerker en/of functie],Tbl.Uurtarief[Uurtarief],"",,)</f>
        <v>0</v>
      </c>
      <c r="G56" s="118">
        <f>PRODUCT(Tbl.Kosten[[#This Row],[Uren]],Tbl.Kosten[[#This Row],[Uurtarief]])</f>
        <v>0</v>
      </c>
      <c r="H56" s="100"/>
      <c r="I56" s="98"/>
      <c r="J56" s="97">
        <f>Tbl.Kosten[[#This Row],[Aantal]]*Tbl.Kosten[[#This Row],[Tarief]]</f>
        <v>0</v>
      </c>
      <c r="K56" s="118">
        <f>Tbl.Kosten[[#This Row],[Subtotaal andere kosten]]+Tbl.Kosten[[#This Row],[Subtotaal arbeidskosten]]</f>
        <v>0</v>
      </c>
      <c r="L56" s="190">
        <f>IF(Tbl.Kosten[[#This Row],[Subtotaal andere kosten]]&lt;&gt;0,"Andere kosten",(_xlfn.XLOOKUP(Tbl.Kosten[[#This Row],[Medewerker e/o 
functie]],Tbl.Uurtarief[Medewerker en/of functie],Tbl.Uurtarief[Kostensoort],"",,)))</f>
        <v>0</v>
      </c>
      <c r="M56" s="190" t="str">
        <f>IF(AND(Tbl.Kosten[[#This Row],[Subtotaal arbeidskosten]]&lt;&gt;0,Tbl.Kosten[[#This Row],[Subtotaal andere kosten]]&lt;&gt;0),"Begroot Arbeidskosten en Overige kosten op verschillende regels!","")</f>
        <v/>
      </c>
      <c r="N56" s="3" t="str">
        <f>_xlfn.XLOOKUP(Tbl.Kosten[[#This Row],[Activiteitencode]],Tbl.Activiteiten[Activiteitcode],Tbl.Activiteiten[Werkpakketcode],"",,)</f>
        <v/>
      </c>
      <c r="O56" s="9" t="str">
        <f>_xlfn.XLOOKUP(Tbl.Kosten[[#This Row],[Werkpakketcode]],Tbl.Werkpakketten[Werkpakketcode],Tbl.Werkpakketten[WPnr.],"",,)</f>
        <v/>
      </c>
      <c r="P56" s="9" t="str">
        <f>IF(Tbl.Kosten[[#This Row],[WPnr.]]=P$7,Tbl.Kosten[[#This Row],[Totaal kosten]],"")</f>
        <v/>
      </c>
      <c r="Q56" s="9" t="str">
        <f>IF(Tbl.Kosten[[#This Row],[WPnr.]]=Q$7,Tbl.Kosten[[#This Row],[Totaal kosten]],"")</f>
        <v/>
      </c>
      <c r="R56" s="9" t="str">
        <f>IF(Tbl.Kosten[[#This Row],[WPnr.]]=R$7,Tbl.Kosten[[#This Row],[Totaal kosten]],"")</f>
        <v/>
      </c>
      <c r="S56" s="9" t="str">
        <f>IF(Tbl.Kosten[[#This Row],[WPnr.]]=S$7,Tbl.Kosten[[#This Row],[Totaal kosten]],"")</f>
        <v/>
      </c>
      <c r="T56" s="9" t="str">
        <f>IF(Tbl.Kosten[[#This Row],[WPnr.]]=T$7,Tbl.Kosten[[#This Row],[Totaal kosten]],"")</f>
        <v/>
      </c>
      <c r="U56" s="9" t="str">
        <f>IF(Tbl.Kosten[[#This Row],[WPnr.]]=U$7,Tbl.Kosten[[#This Row],[Totaal kosten]],"")</f>
        <v/>
      </c>
      <c r="V56" s="9" t="str">
        <f>IF(Tbl.Kosten[[#This Row],[WPnr.]]=V$7,Tbl.Kosten[[#This Row],[Totaal kosten]],"")</f>
        <v/>
      </c>
      <c r="W56" s="9" t="str">
        <f>IF(Tbl.Kosten[[#This Row],[WPnr.]]=W$7,Tbl.Kosten[[#This Row],[Totaal kosten]],"")</f>
        <v/>
      </c>
      <c r="X56" s="9" t="str">
        <f>IF(Tbl.Kosten[[#This Row],[WPnr.]]=X$7,Tbl.Kosten[[#This Row],[Totaal kosten]],"")</f>
        <v/>
      </c>
      <c r="Y56" s="9" t="str">
        <f>IF(Tbl.Kosten[[#This Row],[WPnr.]]=Y$7,Tbl.Kosten[[#This Row],[Totaal kosten]],"")</f>
        <v/>
      </c>
      <c r="Z56" s="15" t="str">
        <f>IFERROR(VLOOKUP(Tbl.Kosten[[#This Row],[Kostensoort]],Tbl.Kostensoorten[],2,FALSE),"")</f>
        <v/>
      </c>
      <c r="AA56" s="15" t="str">
        <f>IF(Tbl.Kosten[[#This Row],[KSnr.]]=AA$7,Tbl.Kosten[[#This Row],[Totaal kosten]],"")</f>
        <v/>
      </c>
      <c r="AB56" s="15" t="str">
        <f>IF(Tbl.Kosten[[#This Row],[KSnr.]]=AB$7,Tbl.Kosten[[#This Row],[Totaal kosten]],"")</f>
        <v/>
      </c>
      <c r="AC56" s="15" t="str">
        <f>IF(Tbl.Kosten[[#This Row],[KSnr.]]=AC$7,Tbl.Kosten[[#This Row],[Totaal kosten]],"")</f>
        <v/>
      </c>
      <c r="AD56" s="15" t="str">
        <f>IF(Tbl.Kosten[[#This Row],[KSnr.]]=AD$7,Tbl.Kosten[[#This Row],[Totaal kosten]],"")</f>
        <v/>
      </c>
      <c r="AE56" s="15" t="str">
        <f>IF(Tbl.Kosten[[#This Row],[KSnr.]]=AE$7,Tbl.Kosten[[#This Row],[Totaal kosten]],"")</f>
        <v/>
      </c>
      <c r="AF56" s="15" t="str">
        <f>IF(Tbl.Kosten[[#This Row],[KSnr.]]=AF$7,Tbl.Kosten[[#This Row],[Totaal kosten]],"")</f>
        <v/>
      </c>
      <c r="AG56" s="15" t="str">
        <f>IF(Tbl.Kosten[[#This Row],[KSnr.]]=AG$7,Tbl.Kosten[[#This Row],[Totaal kosten]],"")</f>
        <v/>
      </c>
      <c r="AH56" s="15" t="str">
        <f>IF(Tbl.Kosten[[#This Row],[KSnr.]]=AH$7,Tbl.Kosten[[#This Row],[Totaal kosten]],"")</f>
        <v/>
      </c>
      <c r="AI56" s="15" t="str">
        <f>IF(Tbl.Kosten[[#This Row],[KSnr.]]=AI$7,Tbl.Kosten[[#This Row],[Totaal kosten]],"")</f>
        <v/>
      </c>
      <c r="AJ56" s="15" t="str">
        <f>IF(Tbl.Kosten[[#This Row],[KSnr.]]=AJ$7,Tbl.Kosten[[#This Row],[Totaal kosten]],"")</f>
        <v/>
      </c>
      <c r="AK56" s="15" t="str">
        <f>IF(Tbl.Kosten[[#This Row],[KSnr.]]=AK$7,Tbl.Kosten[[#This Row],[Totaal kosten]],"")</f>
        <v/>
      </c>
      <c r="AL56" s="15" t="str">
        <f>IF(Tbl.Kosten[[#This Row],[KSnr.]]=AL$7,Tbl.Kosten[[#This Row],[Totaal kosten]],"")</f>
        <v/>
      </c>
      <c r="AM56" s="15" t="str">
        <f>IF(Tbl.Kosten[[#This Row],[KSnr.]]=AM$7,Tbl.Kosten[[#This Row],[Totaal kosten]],"")</f>
        <v/>
      </c>
      <c r="AN56" s="15" t="str">
        <f>IF(Tbl.Kosten[[#This Row],[KSnr.]]=AN$7,Tbl.Kosten[[#This Row],[Totaal kosten]],"")</f>
        <v/>
      </c>
      <c r="AO56" s="15" t="str">
        <f>IF(Tbl.Kosten[[#This Row],[KSnr.]]=AO$7,Tbl.Kosten[[#This Row],[Totaal kosten]],"")</f>
        <v/>
      </c>
      <c r="AP56" s="15" t="str">
        <f>IF(Tbl.Kosten[[#This Row],[KSnr.]]=AP$7,Tbl.Kosten[[#This Row],[Totaal kosten]],"")</f>
        <v/>
      </c>
      <c r="AQ56" s="15" t="str">
        <f>IF(Tbl.Kosten[[#This Row],[KSnr.]]=AQ$7,Tbl.Kosten[[#This Row],[Totaal kosten]],"")</f>
        <v/>
      </c>
      <c r="AR56" s="15" t="str">
        <f>IF(Tbl.Kosten[[#This Row],[KSnr.]]=AR$7,Tbl.Kosten[[#This Row],[Totaal kosten]],"")</f>
        <v/>
      </c>
      <c r="AS56" s="15" t="str">
        <f>IF(Tbl.Kosten[[#This Row],[KSnr.]]=AS$7,Tbl.Kosten[[#This Row],[Totaal kosten]],"")</f>
        <v/>
      </c>
      <c r="AT56" s="15" t="str">
        <f>IF(Tbl.Kosten[[#This Row],[KSnr.]]=AT$7,Tbl.Kosten[[#This Row],[Totaal kosten]],"")</f>
        <v/>
      </c>
      <c r="AU56" s="122" t="str">
        <f>_xlfn.XLOOKUP(Tbl.Kosten[[#This Row],[Activiteitencode]],Tbl.Activiteiten[Activiteitcode],Tbl.Activiteiten[Anr.],"",,)</f>
        <v/>
      </c>
      <c r="AV56" s="122" t="str">
        <f>IF(Tbl.Kosten[[#This Row],[Anr.]]=AV$7,Tbl.Kosten[[#This Row],[Totaal kosten]],"")</f>
        <v/>
      </c>
      <c r="AW56" s="122" t="str">
        <f>IF(Tbl.Kosten[[#This Row],[Anr.]]=AW$7,Tbl.Kosten[[#This Row],[Totaal kosten]],"")</f>
        <v/>
      </c>
      <c r="AX56" s="122" t="str">
        <f>IF(Tbl.Kosten[[#This Row],[Anr.]]=AX$7,Tbl.Kosten[[#This Row],[Totaal kosten]],"")</f>
        <v/>
      </c>
      <c r="AY56" s="122" t="str">
        <f>IF(Tbl.Kosten[[#This Row],[Anr.]]=AY$7,Tbl.Kosten[[#This Row],[Totaal kosten]],"")</f>
        <v/>
      </c>
      <c r="AZ56" s="122" t="str">
        <f>IF(Tbl.Kosten[[#This Row],[Anr.]]=AZ$7,Tbl.Kosten[[#This Row],[Totaal kosten]],"")</f>
        <v/>
      </c>
      <c r="BA56" s="122" t="str">
        <f>IF(Tbl.Kosten[[#This Row],[Anr.]]=BA$7,Tbl.Kosten[[#This Row],[Totaal kosten]],"")</f>
        <v/>
      </c>
      <c r="BB56" s="122" t="str">
        <f>IF(Tbl.Kosten[[#This Row],[Anr.]]=BB$7,Tbl.Kosten[[#This Row],[Totaal kosten]],"")</f>
        <v/>
      </c>
      <c r="BC56" s="122" t="str">
        <f>IF(Tbl.Kosten[[#This Row],[Anr.]]=BC$7,Tbl.Kosten[[#This Row],[Totaal kosten]],"")</f>
        <v/>
      </c>
      <c r="BD56" s="122" t="str">
        <f>IF(Tbl.Kosten[[#This Row],[Anr.]]=BD$7,Tbl.Kosten[[#This Row],[Totaal kosten]],"")</f>
        <v/>
      </c>
      <c r="BE56" s="122" t="str">
        <f>IF(Tbl.Kosten[[#This Row],[Anr.]]=BE$7,Tbl.Kosten[[#This Row],[Totaal kosten]],"")</f>
        <v/>
      </c>
      <c r="BF56" s="122" t="str">
        <f>IF(Tbl.Kosten[[#This Row],[Anr.]]=BF$7,Tbl.Kosten[[#This Row],[Totaal kosten]],"")</f>
        <v/>
      </c>
      <c r="BG56" s="122" t="str">
        <f>IF(Tbl.Kosten[[#This Row],[Anr.]]=BG$7,Tbl.Kosten[[#This Row],[Totaal kosten]],"")</f>
        <v/>
      </c>
      <c r="BH56" s="122" t="str">
        <f>IF(Tbl.Kosten[[#This Row],[Anr.]]=BH$7,Tbl.Kosten[[#This Row],[Totaal kosten]],"")</f>
        <v/>
      </c>
      <c r="BI56" s="122" t="str">
        <f>IF(Tbl.Kosten[[#This Row],[Anr.]]=BI$7,Tbl.Kosten[[#This Row],[Totaal kosten]],"")</f>
        <v/>
      </c>
      <c r="BJ56" s="122" t="str">
        <f>IF(Tbl.Kosten[[#This Row],[Anr.]]=BJ$7,Tbl.Kosten[[#This Row],[Totaal kosten]],"")</f>
        <v/>
      </c>
      <c r="BK56" s="122" t="str">
        <f>IF(Tbl.Kosten[[#This Row],[Anr.]]=BK$7,Tbl.Kosten[[#This Row],[Totaal kosten]],"")</f>
        <v/>
      </c>
      <c r="BL56" s="122" t="str">
        <f>IF(Tbl.Kosten[[#This Row],[Anr.]]=BL$7,Tbl.Kosten[[#This Row],[Totaal kosten]],"")</f>
        <v/>
      </c>
      <c r="BM56" s="122" t="str">
        <f>IF(Tbl.Kosten[[#This Row],[Anr.]]=BM$7,Tbl.Kosten[[#This Row],[Totaal kosten]],"")</f>
        <v/>
      </c>
      <c r="BN56" s="122" t="str">
        <f>IF(Tbl.Kosten[[#This Row],[Anr.]]=BN$7,Tbl.Kosten[[#This Row],[Totaal kosten]],"")</f>
        <v/>
      </c>
      <c r="BO56" s="122" t="str">
        <f>IF(Tbl.Kosten[[#This Row],[Anr.]]=BO$7,Tbl.Kosten[[#This Row],[Totaal kosten]],"")</f>
        <v/>
      </c>
      <c r="BP56" s="122" t="str">
        <f>IF(Tbl.Kosten[[#This Row],[Anr.]]=BP$7,Tbl.Kosten[[#This Row],[Totaal kosten]],"")</f>
        <v/>
      </c>
      <c r="BQ56" s="122" t="str">
        <f>IF(Tbl.Kosten[[#This Row],[Anr.]]=BQ$7,Tbl.Kosten[[#This Row],[Totaal kosten]],"")</f>
        <v/>
      </c>
      <c r="BR56" s="122" t="str">
        <f>IF(Tbl.Kosten[[#This Row],[Anr.]]=BR$7,Tbl.Kosten[[#This Row],[Totaal kosten]],"")</f>
        <v/>
      </c>
      <c r="BS56" s="122" t="str">
        <f>IF(Tbl.Kosten[[#This Row],[Anr.]]=BS$7,Tbl.Kosten[[#This Row],[Totaal kosten]],"")</f>
        <v/>
      </c>
      <c r="BT56" s="122" t="str">
        <f>IF(Tbl.Kosten[[#This Row],[Anr.]]=BT$7,Tbl.Kosten[[#This Row],[Totaal kosten]],"")</f>
        <v/>
      </c>
      <c r="BU56" s="122" t="str">
        <f>IF(Tbl.Kosten[[#This Row],[Anr.]]=BU$7,Tbl.Kosten[[#This Row],[Totaal kosten]],"")</f>
        <v/>
      </c>
      <c r="BV56" s="122" t="str">
        <f>IF(Tbl.Kosten[[#This Row],[Anr.]]=BV$7,Tbl.Kosten[[#This Row],[Totaal kosten]],"")</f>
        <v/>
      </c>
      <c r="BW56" s="122" t="str">
        <f>IF(Tbl.Kosten[[#This Row],[Anr.]]=BW$7,Tbl.Kosten[[#This Row],[Totaal kosten]],"")</f>
        <v/>
      </c>
      <c r="BX56" s="122" t="str">
        <f>IF(Tbl.Kosten[[#This Row],[Anr.]]=BX$7,Tbl.Kosten[[#This Row],[Totaal kosten]],"")</f>
        <v/>
      </c>
      <c r="BY56" s="122" t="str">
        <f>IF(Tbl.Kosten[[#This Row],[Anr.]]=BY$7,Tbl.Kosten[[#This Row],[Totaal kosten]],"")</f>
        <v/>
      </c>
      <c r="BZ56" s="122" t="str">
        <f>IF(Tbl.Kosten[[#This Row],[Anr.]]=BZ$7,Tbl.Kosten[[#This Row],[Totaal kosten]],"")</f>
        <v/>
      </c>
      <c r="CA56" s="122" t="str">
        <f>IF(Tbl.Kosten[[#This Row],[Anr.]]=CA$7,Tbl.Kosten[[#This Row],[Totaal kosten]],"")</f>
        <v/>
      </c>
      <c r="CB56" s="122" t="str">
        <f>IF(Tbl.Kosten[[#This Row],[Anr.]]=CB$7,Tbl.Kosten[[#This Row],[Totaal kosten]],"")</f>
        <v/>
      </c>
      <c r="CC56" s="122" t="str">
        <f>IF(Tbl.Kosten[[#This Row],[Anr.]]=CC$7,Tbl.Kosten[[#This Row],[Totaal kosten]],"")</f>
        <v/>
      </c>
      <c r="CD56" s="122" t="str">
        <f>IF(Tbl.Kosten[[#This Row],[Anr.]]=CD$7,Tbl.Kosten[[#This Row],[Totaal kosten]],"")</f>
        <v/>
      </c>
      <c r="CE56" s="122" t="str">
        <f>IF(Tbl.Kosten[[#This Row],[Anr.]]=CE$7,Tbl.Kosten[[#This Row],[Totaal kosten]],"")</f>
        <v/>
      </c>
      <c r="CF56" s="122" t="str">
        <f>IF(Tbl.Kosten[[#This Row],[Anr.]]=CF$7,Tbl.Kosten[[#This Row],[Totaal kosten]],"")</f>
        <v/>
      </c>
      <c r="CG56" s="122" t="str">
        <f>IF(Tbl.Kosten[[#This Row],[Anr.]]=CG$7,Tbl.Kosten[[#This Row],[Totaal kosten]],"")</f>
        <v/>
      </c>
      <c r="CH56" s="122" t="str">
        <f>IF(Tbl.Kosten[[#This Row],[Anr.]]=CH$7,Tbl.Kosten[[#This Row],[Totaal kosten]],"")</f>
        <v/>
      </c>
      <c r="CI56" s="122" t="str">
        <f>IF(Tbl.Kosten[[#This Row],[Anr.]]=CI$7,Tbl.Kosten[[#This Row],[Totaal kosten]],"")</f>
        <v/>
      </c>
      <c r="CJ56" s="122" t="str">
        <f>IF(Tbl.Kosten[[#This Row],[Anr.]]=CJ$7,Tbl.Kosten[[#This Row],[Totaal kosten]],"")</f>
        <v/>
      </c>
      <c r="CK56" s="122" t="str">
        <f>IF(Tbl.Kosten[[#This Row],[Anr.]]=CK$7,Tbl.Kosten[[#This Row],[Totaal kosten]],"")</f>
        <v/>
      </c>
      <c r="CL56" s="122" t="str">
        <f>IF(Tbl.Kosten[[#This Row],[Anr.]]=CL$7,Tbl.Kosten[[#This Row],[Totaal kosten]],"")</f>
        <v/>
      </c>
      <c r="CM56" s="122" t="str">
        <f>IF(Tbl.Kosten[[#This Row],[Anr.]]=CM$7,Tbl.Kosten[[#This Row],[Totaal kosten]],"")</f>
        <v/>
      </c>
      <c r="CN56" s="122" t="str">
        <f>IF(Tbl.Kosten[[#This Row],[Anr.]]=CN$7,Tbl.Kosten[[#This Row],[Totaal kosten]],"")</f>
        <v/>
      </c>
      <c r="CO56" s="122" t="str">
        <f>IF(Tbl.Kosten[[#This Row],[Anr.]]=CO$7,Tbl.Kosten[[#This Row],[Totaal kosten]],"")</f>
        <v/>
      </c>
      <c r="CP56" s="122" t="str">
        <f>IF(Tbl.Kosten[[#This Row],[Anr.]]=CP$7,Tbl.Kosten[[#This Row],[Totaal kosten]],"")</f>
        <v/>
      </c>
      <c r="CQ56" s="122" t="str">
        <f>IF(Tbl.Kosten[[#This Row],[Anr.]]=CQ$7,Tbl.Kosten[[#This Row],[Totaal kosten]],"")</f>
        <v/>
      </c>
      <c r="CR56" s="122" t="str">
        <f>IF(Tbl.Kosten[[#This Row],[Anr.]]=CR$7,Tbl.Kosten[[#This Row],[Totaal kosten]],"")</f>
        <v/>
      </c>
      <c r="CS56" s="122" t="str">
        <f>IF(Tbl.Kosten[[#This Row],[Anr.]]=CS$7,Tbl.Kosten[[#This Row],[Totaal kosten]],"")</f>
        <v/>
      </c>
      <c r="CT56" s="122" t="str">
        <f>IF(Tbl.Kosten[[#This Row],[Anr.]]=CT$7,Tbl.Kosten[[#This Row],[Totaal kosten]],"")</f>
        <v/>
      </c>
      <c r="CU56" s="122" t="str">
        <f>IF(Tbl.Kosten[[#This Row],[Anr.]]=CU$7,Tbl.Kosten[[#This Row],[Totaal kosten]],"")</f>
        <v/>
      </c>
      <c r="CV56" s="122" t="str">
        <f>IF(Tbl.Kosten[[#This Row],[Anr.]]=CV$7,Tbl.Kosten[[#This Row],[Totaal kosten]],"")</f>
        <v/>
      </c>
      <c r="CW56" s="122" t="str">
        <f>IF(Tbl.Kosten[[#This Row],[Anr.]]=CW$7,Tbl.Kosten[[#This Row],[Totaal kosten]],"")</f>
        <v/>
      </c>
      <c r="CX56" s="122" t="str">
        <f>IF(Tbl.Kosten[[#This Row],[Anr.]]=CX$7,Tbl.Kosten[[#This Row],[Totaal kosten]],"")</f>
        <v/>
      </c>
      <c r="CY56" s="122" t="str">
        <f>IF(Tbl.Kosten[[#This Row],[Anr.]]=CY$7,Tbl.Kosten[[#This Row],[Totaal kosten]],"")</f>
        <v/>
      </c>
      <c r="CZ56" s="122" t="str">
        <f>IF(Tbl.Kosten[[#This Row],[Anr.]]=CZ$7,Tbl.Kosten[[#This Row],[Totaal kosten]],"")</f>
        <v/>
      </c>
      <c r="DA56" s="122" t="str">
        <f>IF(Tbl.Kosten[[#This Row],[Anr.]]=DA$7,Tbl.Kosten[[#This Row],[Totaal kosten]],"")</f>
        <v/>
      </c>
      <c r="DB56" s="122" t="str">
        <f>IF(Tbl.Kosten[[#This Row],[Anr.]]=DB$7,Tbl.Kosten[[#This Row],[Totaal kosten]],"")</f>
        <v/>
      </c>
      <c r="DC56" s="122" t="str">
        <f>IF(Tbl.Kosten[[#This Row],[Anr.]]=DC$7,Tbl.Kosten[[#This Row],[Totaal kosten]],"")</f>
        <v/>
      </c>
      <c r="DD56" s="122" t="str">
        <f>IF(Tbl.Kosten[[#This Row],[Anr.]]=DD$7,Tbl.Kosten[[#This Row],[Totaal kosten]],"")</f>
        <v/>
      </c>
      <c r="DE56" s="122" t="str">
        <f>IF(Tbl.Kosten[[#This Row],[Anr.]]=DE$7,Tbl.Kosten[[#This Row],[Totaal kosten]],"")</f>
        <v/>
      </c>
      <c r="DF56" s="122" t="str">
        <f>IF(Tbl.Kosten[[#This Row],[Anr.]]=DF$7,Tbl.Kosten[[#This Row],[Totaal kosten]],"")</f>
        <v/>
      </c>
      <c r="DG56" s="122" t="str">
        <f>IF(Tbl.Kosten[[#This Row],[Anr.]]=DG$7,Tbl.Kosten[[#This Row],[Totaal kosten]],"")</f>
        <v/>
      </c>
      <c r="DH56" s="122" t="str">
        <f>IF(Tbl.Kosten[[#This Row],[Anr.]]=DH$7,Tbl.Kosten[[#This Row],[Totaal kosten]],"")</f>
        <v/>
      </c>
      <c r="DI56" s="122" t="str">
        <f>IF(Tbl.Kosten[[#This Row],[Anr.]]=DI$7,Tbl.Kosten[[#This Row],[Totaal kosten]],"")</f>
        <v/>
      </c>
      <c r="DJ56" s="122" t="str">
        <f>IF(Tbl.Kosten[[#This Row],[Anr.]]=DJ$7,Tbl.Kosten[[#This Row],[Totaal kosten]],"")</f>
        <v/>
      </c>
      <c r="DK56" s="122" t="str">
        <f>IF(Tbl.Kosten[[#This Row],[Anr.]]=DK$7,Tbl.Kosten[[#This Row],[Totaal kosten]],"")</f>
        <v/>
      </c>
      <c r="DL56" s="122" t="str">
        <f>IF(Tbl.Kosten[[#This Row],[Anr.]]=DL$7,Tbl.Kosten[[#This Row],[Totaal kosten]],"")</f>
        <v/>
      </c>
      <c r="DM56" s="122" t="str">
        <f>IF(Tbl.Kosten[[#This Row],[Anr.]]=DM$7,Tbl.Kosten[[#This Row],[Totaal kosten]],"")</f>
        <v/>
      </c>
      <c r="DN56" s="122" t="str">
        <f>IF(Tbl.Kosten[[#This Row],[Anr.]]=DN$7,Tbl.Kosten[[#This Row],[Totaal kosten]],"")</f>
        <v/>
      </c>
      <c r="DO56" s="122" t="str">
        <f>IF(Tbl.Kosten[[#This Row],[Anr.]]=DO$7,Tbl.Kosten[[#This Row],[Totaal kosten]],"")</f>
        <v/>
      </c>
      <c r="DP56" s="122" t="str">
        <f>IF(Tbl.Kosten[[#This Row],[Anr.]]=DP$7,Tbl.Kosten[[#This Row],[Totaal kosten]],"")</f>
        <v/>
      </c>
      <c r="DQ56" s="122" t="str">
        <f>IF(Tbl.Kosten[[#This Row],[Anr.]]=DQ$7,Tbl.Kosten[[#This Row],[Totaal kosten]],"")</f>
        <v/>
      </c>
      <c r="DR56" s="122" t="str">
        <f>IF(Tbl.Kosten[[#This Row],[Anr.]]=DR$7,Tbl.Kosten[[#This Row],[Totaal kosten]],"")</f>
        <v/>
      </c>
      <c r="DS56" s="122" t="str">
        <f>IF(Tbl.Kosten[[#This Row],[Anr.]]=DS$7,Tbl.Kosten[[#This Row],[Totaal kosten]],"")</f>
        <v/>
      </c>
      <c r="DT56" s="122" t="str">
        <f>IF(Tbl.Kosten[[#This Row],[Anr.]]=DT$7,Tbl.Kosten[[#This Row],[Totaal kosten]],"")</f>
        <v/>
      </c>
      <c r="DU56" s="122" t="str">
        <f>IF(Tbl.Kosten[[#This Row],[Anr.]]=DU$7,Tbl.Kosten[[#This Row],[Totaal kosten]],"")</f>
        <v/>
      </c>
      <c r="DV56" s="122" t="str">
        <f>IF(Tbl.Kosten[[#This Row],[Anr.]]=DV$7,Tbl.Kosten[[#This Row],[Totaal kosten]],"")</f>
        <v/>
      </c>
      <c r="DW56" s="122" t="str">
        <f>IF(Tbl.Kosten[[#This Row],[Anr.]]=DW$7,Tbl.Kosten[[#This Row],[Totaal kosten]],"")</f>
        <v/>
      </c>
      <c r="DX56" s="122" t="str">
        <f>IF(Tbl.Kosten[[#This Row],[Anr.]]=DX$7,Tbl.Kosten[[#This Row],[Totaal kosten]],"")</f>
        <v/>
      </c>
      <c r="DY56" s="122" t="str">
        <f>IF(Tbl.Kosten[[#This Row],[Anr.]]=DY$7,Tbl.Kosten[[#This Row],[Totaal kosten]],"")</f>
        <v/>
      </c>
      <c r="DZ56" s="122" t="str">
        <f>IF(Tbl.Kosten[[#This Row],[Anr.]]=DZ$7,Tbl.Kosten[[#This Row],[Totaal kosten]],"")</f>
        <v/>
      </c>
      <c r="EA56" s="122" t="str">
        <f>IF(Tbl.Kosten[[#This Row],[Anr.]]=EA$7,Tbl.Kosten[[#This Row],[Totaal kosten]],"")</f>
        <v/>
      </c>
      <c r="EB56" s="122" t="str">
        <f>IF(Tbl.Kosten[[#This Row],[Anr.]]=EB$7,Tbl.Kosten[[#This Row],[Totaal kosten]],"")</f>
        <v/>
      </c>
      <c r="EC56" s="122" t="str">
        <f>IF(Tbl.Kosten[[#This Row],[Anr.]]=EC$7,Tbl.Kosten[[#This Row],[Totaal kosten]],"")</f>
        <v/>
      </c>
      <c r="ED56" s="122" t="str">
        <f>IF(Tbl.Kosten[[#This Row],[Anr.]]=ED$7,Tbl.Kosten[[#This Row],[Totaal kosten]],"")</f>
        <v/>
      </c>
      <c r="EE56" s="122" t="str">
        <f>IF(Tbl.Kosten[[#This Row],[Anr.]]=EE$7,Tbl.Kosten[[#This Row],[Totaal kosten]],"")</f>
        <v/>
      </c>
      <c r="EF56" s="122" t="str">
        <f>IF(Tbl.Kosten[[#This Row],[Anr.]]=EF$7,Tbl.Kosten[[#This Row],[Totaal kosten]],"")</f>
        <v/>
      </c>
      <c r="EG56" s="122" t="str">
        <f>IF(Tbl.Kosten[[#This Row],[Anr.]]=EG$7,Tbl.Kosten[[#This Row],[Totaal kosten]],"")</f>
        <v/>
      </c>
      <c r="EH56" s="122" t="str">
        <f>IF(Tbl.Kosten[[#This Row],[Anr.]]=EH$7,Tbl.Kosten[[#This Row],[Totaal kosten]],"")</f>
        <v/>
      </c>
      <c r="EI56" s="122" t="str">
        <f>IF(Tbl.Kosten[[#This Row],[Anr.]]=EI$7,Tbl.Kosten[[#This Row],[Totaal kosten]],"")</f>
        <v/>
      </c>
      <c r="EJ56" s="122" t="str">
        <f>IF(Tbl.Kosten[[#This Row],[Anr.]]=EJ$7,Tbl.Kosten[[#This Row],[Totaal kosten]],"")</f>
        <v/>
      </c>
      <c r="EK56" s="122" t="str">
        <f>IF(Tbl.Kosten[[#This Row],[Anr.]]=EK$7,Tbl.Kosten[[#This Row],[Totaal kosten]],"")</f>
        <v/>
      </c>
      <c r="EL56" s="122" t="str">
        <f>IF(Tbl.Kosten[[#This Row],[Anr.]]=EL$7,Tbl.Kosten[[#This Row],[Totaal kosten]],"")</f>
        <v/>
      </c>
      <c r="EM56" s="122" t="str">
        <f>IF(Tbl.Kosten[[#This Row],[Anr.]]=EM$7,Tbl.Kosten[[#This Row],[Totaal kosten]],"")</f>
        <v/>
      </c>
      <c r="EN56" s="122" t="str">
        <f>IF(Tbl.Kosten[[#This Row],[Anr.]]=EN$7,Tbl.Kosten[[#This Row],[Totaal kosten]],"")</f>
        <v/>
      </c>
      <c r="EO56" s="122" t="str">
        <f>IF(Tbl.Kosten[[#This Row],[Anr.]]=EO$7,Tbl.Kosten[[#This Row],[Totaal kosten]],"")</f>
        <v/>
      </c>
      <c r="EP56" s="122" t="str">
        <f>IF(Tbl.Kosten[[#This Row],[Anr.]]=EP$7,Tbl.Kosten[[#This Row],[Totaal kosten]],"")</f>
        <v/>
      </c>
      <c r="EQ56" s="122" t="str">
        <f>IF(Tbl.Kosten[[#This Row],[Anr.]]=EQ$7,Tbl.Kosten[[#This Row],[Totaal kosten]],"")</f>
        <v/>
      </c>
    </row>
    <row r="57" spans="2:147" x14ac:dyDescent="0.35">
      <c r="B57" s="99"/>
      <c r="C57" s="68"/>
      <c r="D57" s="119"/>
      <c r="E57" s="100"/>
      <c r="F57" s="13">
        <f>_xlfn.XLOOKUP(Tbl.Kosten[[#This Row],[Medewerker e/o 
functie]],Tbl.Uurtarief[Medewerker en/of functie],Tbl.Uurtarief[Uurtarief],"",,)</f>
        <v>0</v>
      </c>
      <c r="G57" s="118">
        <f>PRODUCT(Tbl.Kosten[[#This Row],[Uren]],Tbl.Kosten[[#This Row],[Uurtarief]])</f>
        <v>0</v>
      </c>
      <c r="H57" s="100"/>
      <c r="I57" s="98"/>
      <c r="J57" s="97">
        <f>Tbl.Kosten[[#This Row],[Aantal]]*Tbl.Kosten[[#This Row],[Tarief]]</f>
        <v>0</v>
      </c>
      <c r="K57" s="118">
        <f>Tbl.Kosten[[#This Row],[Subtotaal andere kosten]]+Tbl.Kosten[[#This Row],[Subtotaal arbeidskosten]]</f>
        <v>0</v>
      </c>
      <c r="L57" s="190">
        <f>IF(Tbl.Kosten[[#This Row],[Subtotaal andere kosten]]&lt;&gt;0,"Andere kosten",(_xlfn.XLOOKUP(Tbl.Kosten[[#This Row],[Medewerker e/o 
functie]],Tbl.Uurtarief[Medewerker en/of functie],Tbl.Uurtarief[Kostensoort],"",,)))</f>
        <v>0</v>
      </c>
      <c r="M57" s="190" t="str">
        <f>IF(AND(Tbl.Kosten[[#This Row],[Subtotaal arbeidskosten]]&lt;&gt;0,Tbl.Kosten[[#This Row],[Subtotaal andere kosten]]&lt;&gt;0),"Begroot Arbeidskosten en Overige kosten op verschillende regels!","")</f>
        <v/>
      </c>
      <c r="N57" s="3" t="str">
        <f>_xlfn.XLOOKUP(Tbl.Kosten[[#This Row],[Activiteitencode]],Tbl.Activiteiten[Activiteitcode],Tbl.Activiteiten[Werkpakketcode],"",,)</f>
        <v/>
      </c>
      <c r="O57" s="9" t="str">
        <f>_xlfn.XLOOKUP(Tbl.Kosten[[#This Row],[Werkpakketcode]],Tbl.Werkpakketten[Werkpakketcode],Tbl.Werkpakketten[WPnr.],"",,)</f>
        <v/>
      </c>
      <c r="P57" s="9" t="str">
        <f>IF(Tbl.Kosten[[#This Row],[WPnr.]]=P$7,Tbl.Kosten[[#This Row],[Totaal kosten]],"")</f>
        <v/>
      </c>
      <c r="Q57" s="9" t="str">
        <f>IF(Tbl.Kosten[[#This Row],[WPnr.]]=Q$7,Tbl.Kosten[[#This Row],[Totaal kosten]],"")</f>
        <v/>
      </c>
      <c r="R57" s="9" t="str">
        <f>IF(Tbl.Kosten[[#This Row],[WPnr.]]=R$7,Tbl.Kosten[[#This Row],[Totaal kosten]],"")</f>
        <v/>
      </c>
      <c r="S57" s="9" t="str">
        <f>IF(Tbl.Kosten[[#This Row],[WPnr.]]=S$7,Tbl.Kosten[[#This Row],[Totaal kosten]],"")</f>
        <v/>
      </c>
      <c r="T57" s="9" t="str">
        <f>IF(Tbl.Kosten[[#This Row],[WPnr.]]=T$7,Tbl.Kosten[[#This Row],[Totaal kosten]],"")</f>
        <v/>
      </c>
      <c r="U57" s="9" t="str">
        <f>IF(Tbl.Kosten[[#This Row],[WPnr.]]=U$7,Tbl.Kosten[[#This Row],[Totaal kosten]],"")</f>
        <v/>
      </c>
      <c r="V57" s="9" t="str">
        <f>IF(Tbl.Kosten[[#This Row],[WPnr.]]=V$7,Tbl.Kosten[[#This Row],[Totaal kosten]],"")</f>
        <v/>
      </c>
      <c r="W57" s="9" t="str">
        <f>IF(Tbl.Kosten[[#This Row],[WPnr.]]=W$7,Tbl.Kosten[[#This Row],[Totaal kosten]],"")</f>
        <v/>
      </c>
      <c r="X57" s="9" t="str">
        <f>IF(Tbl.Kosten[[#This Row],[WPnr.]]=X$7,Tbl.Kosten[[#This Row],[Totaal kosten]],"")</f>
        <v/>
      </c>
      <c r="Y57" s="9" t="str">
        <f>IF(Tbl.Kosten[[#This Row],[WPnr.]]=Y$7,Tbl.Kosten[[#This Row],[Totaal kosten]],"")</f>
        <v/>
      </c>
      <c r="Z57" s="15" t="str">
        <f>IFERROR(VLOOKUP(Tbl.Kosten[[#This Row],[Kostensoort]],Tbl.Kostensoorten[],2,FALSE),"")</f>
        <v/>
      </c>
      <c r="AA57" s="15" t="str">
        <f>IF(Tbl.Kosten[[#This Row],[KSnr.]]=AA$7,Tbl.Kosten[[#This Row],[Totaal kosten]],"")</f>
        <v/>
      </c>
      <c r="AB57" s="15" t="str">
        <f>IF(Tbl.Kosten[[#This Row],[KSnr.]]=AB$7,Tbl.Kosten[[#This Row],[Totaal kosten]],"")</f>
        <v/>
      </c>
      <c r="AC57" s="15" t="str">
        <f>IF(Tbl.Kosten[[#This Row],[KSnr.]]=AC$7,Tbl.Kosten[[#This Row],[Totaal kosten]],"")</f>
        <v/>
      </c>
      <c r="AD57" s="15" t="str">
        <f>IF(Tbl.Kosten[[#This Row],[KSnr.]]=AD$7,Tbl.Kosten[[#This Row],[Totaal kosten]],"")</f>
        <v/>
      </c>
      <c r="AE57" s="15" t="str">
        <f>IF(Tbl.Kosten[[#This Row],[KSnr.]]=AE$7,Tbl.Kosten[[#This Row],[Totaal kosten]],"")</f>
        <v/>
      </c>
      <c r="AF57" s="15" t="str">
        <f>IF(Tbl.Kosten[[#This Row],[KSnr.]]=AF$7,Tbl.Kosten[[#This Row],[Totaal kosten]],"")</f>
        <v/>
      </c>
      <c r="AG57" s="15" t="str">
        <f>IF(Tbl.Kosten[[#This Row],[KSnr.]]=AG$7,Tbl.Kosten[[#This Row],[Totaal kosten]],"")</f>
        <v/>
      </c>
      <c r="AH57" s="15" t="str">
        <f>IF(Tbl.Kosten[[#This Row],[KSnr.]]=AH$7,Tbl.Kosten[[#This Row],[Totaal kosten]],"")</f>
        <v/>
      </c>
      <c r="AI57" s="15" t="str">
        <f>IF(Tbl.Kosten[[#This Row],[KSnr.]]=AI$7,Tbl.Kosten[[#This Row],[Totaal kosten]],"")</f>
        <v/>
      </c>
      <c r="AJ57" s="15" t="str">
        <f>IF(Tbl.Kosten[[#This Row],[KSnr.]]=AJ$7,Tbl.Kosten[[#This Row],[Totaal kosten]],"")</f>
        <v/>
      </c>
      <c r="AK57" s="15" t="str">
        <f>IF(Tbl.Kosten[[#This Row],[KSnr.]]=AK$7,Tbl.Kosten[[#This Row],[Totaal kosten]],"")</f>
        <v/>
      </c>
      <c r="AL57" s="15" t="str">
        <f>IF(Tbl.Kosten[[#This Row],[KSnr.]]=AL$7,Tbl.Kosten[[#This Row],[Totaal kosten]],"")</f>
        <v/>
      </c>
      <c r="AM57" s="15" t="str">
        <f>IF(Tbl.Kosten[[#This Row],[KSnr.]]=AM$7,Tbl.Kosten[[#This Row],[Totaal kosten]],"")</f>
        <v/>
      </c>
      <c r="AN57" s="15" t="str">
        <f>IF(Tbl.Kosten[[#This Row],[KSnr.]]=AN$7,Tbl.Kosten[[#This Row],[Totaal kosten]],"")</f>
        <v/>
      </c>
      <c r="AO57" s="15" t="str">
        <f>IF(Tbl.Kosten[[#This Row],[KSnr.]]=AO$7,Tbl.Kosten[[#This Row],[Totaal kosten]],"")</f>
        <v/>
      </c>
      <c r="AP57" s="15" t="str">
        <f>IF(Tbl.Kosten[[#This Row],[KSnr.]]=AP$7,Tbl.Kosten[[#This Row],[Totaal kosten]],"")</f>
        <v/>
      </c>
      <c r="AQ57" s="15" t="str">
        <f>IF(Tbl.Kosten[[#This Row],[KSnr.]]=AQ$7,Tbl.Kosten[[#This Row],[Totaal kosten]],"")</f>
        <v/>
      </c>
      <c r="AR57" s="15" t="str">
        <f>IF(Tbl.Kosten[[#This Row],[KSnr.]]=AR$7,Tbl.Kosten[[#This Row],[Totaal kosten]],"")</f>
        <v/>
      </c>
      <c r="AS57" s="15" t="str">
        <f>IF(Tbl.Kosten[[#This Row],[KSnr.]]=AS$7,Tbl.Kosten[[#This Row],[Totaal kosten]],"")</f>
        <v/>
      </c>
      <c r="AT57" s="15" t="str">
        <f>IF(Tbl.Kosten[[#This Row],[KSnr.]]=AT$7,Tbl.Kosten[[#This Row],[Totaal kosten]],"")</f>
        <v/>
      </c>
      <c r="AU57" s="122" t="str">
        <f>_xlfn.XLOOKUP(Tbl.Kosten[[#This Row],[Activiteitencode]],Tbl.Activiteiten[Activiteitcode],Tbl.Activiteiten[Anr.],"",,)</f>
        <v/>
      </c>
      <c r="AV57" s="122" t="str">
        <f>IF(Tbl.Kosten[[#This Row],[Anr.]]=AV$7,Tbl.Kosten[[#This Row],[Totaal kosten]],"")</f>
        <v/>
      </c>
      <c r="AW57" s="122" t="str">
        <f>IF(Tbl.Kosten[[#This Row],[Anr.]]=AW$7,Tbl.Kosten[[#This Row],[Totaal kosten]],"")</f>
        <v/>
      </c>
      <c r="AX57" s="122" t="str">
        <f>IF(Tbl.Kosten[[#This Row],[Anr.]]=AX$7,Tbl.Kosten[[#This Row],[Totaal kosten]],"")</f>
        <v/>
      </c>
      <c r="AY57" s="122" t="str">
        <f>IF(Tbl.Kosten[[#This Row],[Anr.]]=AY$7,Tbl.Kosten[[#This Row],[Totaal kosten]],"")</f>
        <v/>
      </c>
      <c r="AZ57" s="122" t="str">
        <f>IF(Tbl.Kosten[[#This Row],[Anr.]]=AZ$7,Tbl.Kosten[[#This Row],[Totaal kosten]],"")</f>
        <v/>
      </c>
      <c r="BA57" s="122" t="str">
        <f>IF(Tbl.Kosten[[#This Row],[Anr.]]=BA$7,Tbl.Kosten[[#This Row],[Totaal kosten]],"")</f>
        <v/>
      </c>
      <c r="BB57" s="122" t="str">
        <f>IF(Tbl.Kosten[[#This Row],[Anr.]]=BB$7,Tbl.Kosten[[#This Row],[Totaal kosten]],"")</f>
        <v/>
      </c>
      <c r="BC57" s="122" t="str">
        <f>IF(Tbl.Kosten[[#This Row],[Anr.]]=BC$7,Tbl.Kosten[[#This Row],[Totaal kosten]],"")</f>
        <v/>
      </c>
      <c r="BD57" s="122" t="str">
        <f>IF(Tbl.Kosten[[#This Row],[Anr.]]=BD$7,Tbl.Kosten[[#This Row],[Totaal kosten]],"")</f>
        <v/>
      </c>
      <c r="BE57" s="122" t="str">
        <f>IF(Tbl.Kosten[[#This Row],[Anr.]]=BE$7,Tbl.Kosten[[#This Row],[Totaal kosten]],"")</f>
        <v/>
      </c>
      <c r="BF57" s="122" t="str">
        <f>IF(Tbl.Kosten[[#This Row],[Anr.]]=BF$7,Tbl.Kosten[[#This Row],[Totaal kosten]],"")</f>
        <v/>
      </c>
      <c r="BG57" s="122" t="str">
        <f>IF(Tbl.Kosten[[#This Row],[Anr.]]=BG$7,Tbl.Kosten[[#This Row],[Totaal kosten]],"")</f>
        <v/>
      </c>
      <c r="BH57" s="122" t="str">
        <f>IF(Tbl.Kosten[[#This Row],[Anr.]]=BH$7,Tbl.Kosten[[#This Row],[Totaal kosten]],"")</f>
        <v/>
      </c>
      <c r="BI57" s="122" t="str">
        <f>IF(Tbl.Kosten[[#This Row],[Anr.]]=BI$7,Tbl.Kosten[[#This Row],[Totaal kosten]],"")</f>
        <v/>
      </c>
      <c r="BJ57" s="122" t="str">
        <f>IF(Tbl.Kosten[[#This Row],[Anr.]]=BJ$7,Tbl.Kosten[[#This Row],[Totaal kosten]],"")</f>
        <v/>
      </c>
      <c r="BK57" s="122" t="str">
        <f>IF(Tbl.Kosten[[#This Row],[Anr.]]=BK$7,Tbl.Kosten[[#This Row],[Totaal kosten]],"")</f>
        <v/>
      </c>
      <c r="BL57" s="122" t="str">
        <f>IF(Tbl.Kosten[[#This Row],[Anr.]]=BL$7,Tbl.Kosten[[#This Row],[Totaal kosten]],"")</f>
        <v/>
      </c>
      <c r="BM57" s="122" t="str">
        <f>IF(Tbl.Kosten[[#This Row],[Anr.]]=BM$7,Tbl.Kosten[[#This Row],[Totaal kosten]],"")</f>
        <v/>
      </c>
      <c r="BN57" s="122" t="str">
        <f>IF(Tbl.Kosten[[#This Row],[Anr.]]=BN$7,Tbl.Kosten[[#This Row],[Totaal kosten]],"")</f>
        <v/>
      </c>
      <c r="BO57" s="122" t="str">
        <f>IF(Tbl.Kosten[[#This Row],[Anr.]]=BO$7,Tbl.Kosten[[#This Row],[Totaal kosten]],"")</f>
        <v/>
      </c>
      <c r="BP57" s="122" t="str">
        <f>IF(Tbl.Kosten[[#This Row],[Anr.]]=BP$7,Tbl.Kosten[[#This Row],[Totaal kosten]],"")</f>
        <v/>
      </c>
      <c r="BQ57" s="122" t="str">
        <f>IF(Tbl.Kosten[[#This Row],[Anr.]]=BQ$7,Tbl.Kosten[[#This Row],[Totaal kosten]],"")</f>
        <v/>
      </c>
      <c r="BR57" s="122" t="str">
        <f>IF(Tbl.Kosten[[#This Row],[Anr.]]=BR$7,Tbl.Kosten[[#This Row],[Totaal kosten]],"")</f>
        <v/>
      </c>
      <c r="BS57" s="122" t="str">
        <f>IF(Tbl.Kosten[[#This Row],[Anr.]]=BS$7,Tbl.Kosten[[#This Row],[Totaal kosten]],"")</f>
        <v/>
      </c>
      <c r="BT57" s="122" t="str">
        <f>IF(Tbl.Kosten[[#This Row],[Anr.]]=BT$7,Tbl.Kosten[[#This Row],[Totaal kosten]],"")</f>
        <v/>
      </c>
      <c r="BU57" s="122" t="str">
        <f>IF(Tbl.Kosten[[#This Row],[Anr.]]=BU$7,Tbl.Kosten[[#This Row],[Totaal kosten]],"")</f>
        <v/>
      </c>
      <c r="BV57" s="122" t="str">
        <f>IF(Tbl.Kosten[[#This Row],[Anr.]]=BV$7,Tbl.Kosten[[#This Row],[Totaal kosten]],"")</f>
        <v/>
      </c>
      <c r="BW57" s="122" t="str">
        <f>IF(Tbl.Kosten[[#This Row],[Anr.]]=BW$7,Tbl.Kosten[[#This Row],[Totaal kosten]],"")</f>
        <v/>
      </c>
      <c r="BX57" s="122" t="str">
        <f>IF(Tbl.Kosten[[#This Row],[Anr.]]=BX$7,Tbl.Kosten[[#This Row],[Totaal kosten]],"")</f>
        <v/>
      </c>
      <c r="BY57" s="122" t="str">
        <f>IF(Tbl.Kosten[[#This Row],[Anr.]]=BY$7,Tbl.Kosten[[#This Row],[Totaal kosten]],"")</f>
        <v/>
      </c>
      <c r="BZ57" s="122" t="str">
        <f>IF(Tbl.Kosten[[#This Row],[Anr.]]=BZ$7,Tbl.Kosten[[#This Row],[Totaal kosten]],"")</f>
        <v/>
      </c>
      <c r="CA57" s="122" t="str">
        <f>IF(Tbl.Kosten[[#This Row],[Anr.]]=CA$7,Tbl.Kosten[[#This Row],[Totaal kosten]],"")</f>
        <v/>
      </c>
      <c r="CB57" s="122" t="str">
        <f>IF(Tbl.Kosten[[#This Row],[Anr.]]=CB$7,Tbl.Kosten[[#This Row],[Totaal kosten]],"")</f>
        <v/>
      </c>
      <c r="CC57" s="122" t="str">
        <f>IF(Tbl.Kosten[[#This Row],[Anr.]]=CC$7,Tbl.Kosten[[#This Row],[Totaal kosten]],"")</f>
        <v/>
      </c>
      <c r="CD57" s="122" t="str">
        <f>IF(Tbl.Kosten[[#This Row],[Anr.]]=CD$7,Tbl.Kosten[[#This Row],[Totaal kosten]],"")</f>
        <v/>
      </c>
      <c r="CE57" s="122" t="str">
        <f>IF(Tbl.Kosten[[#This Row],[Anr.]]=CE$7,Tbl.Kosten[[#This Row],[Totaal kosten]],"")</f>
        <v/>
      </c>
      <c r="CF57" s="122" t="str">
        <f>IF(Tbl.Kosten[[#This Row],[Anr.]]=CF$7,Tbl.Kosten[[#This Row],[Totaal kosten]],"")</f>
        <v/>
      </c>
      <c r="CG57" s="122" t="str">
        <f>IF(Tbl.Kosten[[#This Row],[Anr.]]=CG$7,Tbl.Kosten[[#This Row],[Totaal kosten]],"")</f>
        <v/>
      </c>
      <c r="CH57" s="122" t="str">
        <f>IF(Tbl.Kosten[[#This Row],[Anr.]]=CH$7,Tbl.Kosten[[#This Row],[Totaal kosten]],"")</f>
        <v/>
      </c>
      <c r="CI57" s="122" t="str">
        <f>IF(Tbl.Kosten[[#This Row],[Anr.]]=CI$7,Tbl.Kosten[[#This Row],[Totaal kosten]],"")</f>
        <v/>
      </c>
      <c r="CJ57" s="122" t="str">
        <f>IF(Tbl.Kosten[[#This Row],[Anr.]]=CJ$7,Tbl.Kosten[[#This Row],[Totaal kosten]],"")</f>
        <v/>
      </c>
      <c r="CK57" s="122" t="str">
        <f>IF(Tbl.Kosten[[#This Row],[Anr.]]=CK$7,Tbl.Kosten[[#This Row],[Totaal kosten]],"")</f>
        <v/>
      </c>
      <c r="CL57" s="122" t="str">
        <f>IF(Tbl.Kosten[[#This Row],[Anr.]]=CL$7,Tbl.Kosten[[#This Row],[Totaal kosten]],"")</f>
        <v/>
      </c>
      <c r="CM57" s="122" t="str">
        <f>IF(Tbl.Kosten[[#This Row],[Anr.]]=CM$7,Tbl.Kosten[[#This Row],[Totaal kosten]],"")</f>
        <v/>
      </c>
      <c r="CN57" s="122" t="str">
        <f>IF(Tbl.Kosten[[#This Row],[Anr.]]=CN$7,Tbl.Kosten[[#This Row],[Totaal kosten]],"")</f>
        <v/>
      </c>
      <c r="CO57" s="122" t="str">
        <f>IF(Tbl.Kosten[[#This Row],[Anr.]]=CO$7,Tbl.Kosten[[#This Row],[Totaal kosten]],"")</f>
        <v/>
      </c>
      <c r="CP57" s="122" t="str">
        <f>IF(Tbl.Kosten[[#This Row],[Anr.]]=CP$7,Tbl.Kosten[[#This Row],[Totaal kosten]],"")</f>
        <v/>
      </c>
      <c r="CQ57" s="122" t="str">
        <f>IF(Tbl.Kosten[[#This Row],[Anr.]]=CQ$7,Tbl.Kosten[[#This Row],[Totaal kosten]],"")</f>
        <v/>
      </c>
      <c r="CR57" s="122" t="str">
        <f>IF(Tbl.Kosten[[#This Row],[Anr.]]=CR$7,Tbl.Kosten[[#This Row],[Totaal kosten]],"")</f>
        <v/>
      </c>
      <c r="CS57" s="122" t="str">
        <f>IF(Tbl.Kosten[[#This Row],[Anr.]]=CS$7,Tbl.Kosten[[#This Row],[Totaal kosten]],"")</f>
        <v/>
      </c>
      <c r="CT57" s="122" t="str">
        <f>IF(Tbl.Kosten[[#This Row],[Anr.]]=CT$7,Tbl.Kosten[[#This Row],[Totaal kosten]],"")</f>
        <v/>
      </c>
      <c r="CU57" s="122" t="str">
        <f>IF(Tbl.Kosten[[#This Row],[Anr.]]=CU$7,Tbl.Kosten[[#This Row],[Totaal kosten]],"")</f>
        <v/>
      </c>
      <c r="CV57" s="122" t="str">
        <f>IF(Tbl.Kosten[[#This Row],[Anr.]]=CV$7,Tbl.Kosten[[#This Row],[Totaal kosten]],"")</f>
        <v/>
      </c>
      <c r="CW57" s="122" t="str">
        <f>IF(Tbl.Kosten[[#This Row],[Anr.]]=CW$7,Tbl.Kosten[[#This Row],[Totaal kosten]],"")</f>
        <v/>
      </c>
      <c r="CX57" s="122" t="str">
        <f>IF(Tbl.Kosten[[#This Row],[Anr.]]=CX$7,Tbl.Kosten[[#This Row],[Totaal kosten]],"")</f>
        <v/>
      </c>
      <c r="CY57" s="122" t="str">
        <f>IF(Tbl.Kosten[[#This Row],[Anr.]]=CY$7,Tbl.Kosten[[#This Row],[Totaal kosten]],"")</f>
        <v/>
      </c>
      <c r="CZ57" s="122" t="str">
        <f>IF(Tbl.Kosten[[#This Row],[Anr.]]=CZ$7,Tbl.Kosten[[#This Row],[Totaal kosten]],"")</f>
        <v/>
      </c>
      <c r="DA57" s="122" t="str">
        <f>IF(Tbl.Kosten[[#This Row],[Anr.]]=DA$7,Tbl.Kosten[[#This Row],[Totaal kosten]],"")</f>
        <v/>
      </c>
      <c r="DB57" s="122" t="str">
        <f>IF(Tbl.Kosten[[#This Row],[Anr.]]=DB$7,Tbl.Kosten[[#This Row],[Totaal kosten]],"")</f>
        <v/>
      </c>
      <c r="DC57" s="122" t="str">
        <f>IF(Tbl.Kosten[[#This Row],[Anr.]]=DC$7,Tbl.Kosten[[#This Row],[Totaal kosten]],"")</f>
        <v/>
      </c>
      <c r="DD57" s="122" t="str">
        <f>IF(Tbl.Kosten[[#This Row],[Anr.]]=DD$7,Tbl.Kosten[[#This Row],[Totaal kosten]],"")</f>
        <v/>
      </c>
      <c r="DE57" s="122" t="str">
        <f>IF(Tbl.Kosten[[#This Row],[Anr.]]=DE$7,Tbl.Kosten[[#This Row],[Totaal kosten]],"")</f>
        <v/>
      </c>
      <c r="DF57" s="122" t="str">
        <f>IF(Tbl.Kosten[[#This Row],[Anr.]]=DF$7,Tbl.Kosten[[#This Row],[Totaal kosten]],"")</f>
        <v/>
      </c>
      <c r="DG57" s="122" t="str">
        <f>IF(Tbl.Kosten[[#This Row],[Anr.]]=DG$7,Tbl.Kosten[[#This Row],[Totaal kosten]],"")</f>
        <v/>
      </c>
      <c r="DH57" s="122" t="str">
        <f>IF(Tbl.Kosten[[#This Row],[Anr.]]=DH$7,Tbl.Kosten[[#This Row],[Totaal kosten]],"")</f>
        <v/>
      </c>
      <c r="DI57" s="122" t="str">
        <f>IF(Tbl.Kosten[[#This Row],[Anr.]]=DI$7,Tbl.Kosten[[#This Row],[Totaal kosten]],"")</f>
        <v/>
      </c>
      <c r="DJ57" s="122" t="str">
        <f>IF(Tbl.Kosten[[#This Row],[Anr.]]=DJ$7,Tbl.Kosten[[#This Row],[Totaal kosten]],"")</f>
        <v/>
      </c>
      <c r="DK57" s="122" t="str">
        <f>IF(Tbl.Kosten[[#This Row],[Anr.]]=DK$7,Tbl.Kosten[[#This Row],[Totaal kosten]],"")</f>
        <v/>
      </c>
      <c r="DL57" s="122" t="str">
        <f>IF(Tbl.Kosten[[#This Row],[Anr.]]=DL$7,Tbl.Kosten[[#This Row],[Totaal kosten]],"")</f>
        <v/>
      </c>
      <c r="DM57" s="122" t="str">
        <f>IF(Tbl.Kosten[[#This Row],[Anr.]]=DM$7,Tbl.Kosten[[#This Row],[Totaal kosten]],"")</f>
        <v/>
      </c>
      <c r="DN57" s="122" t="str">
        <f>IF(Tbl.Kosten[[#This Row],[Anr.]]=DN$7,Tbl.Kosten[[#This Row],[Totaal kosten]],"")</f>
        <v/>
      </c>
      <c r="DO57" s="122" t="str">
        <f>IF(Tbl.Kosten[[#This Row],[Anr.]]=DO$7,Tbl.Kosten[[#This Row],[Totaal kosten]],"")</f>
        <v/>
      </c>
      <c r="DP57" s="122" t="str">
        <f>IF(Tbl.Kosten[[#This Row],[Anr.]]=DP$7,Tbl.Kosten[[#This Row],[Totaal kosten]],"")</f>
        <v/>
      </c>
      <c r="DQ57" s="122" t="str">
        <f>IF(Tbl.Kosten[[#This Row],[Anr.]]=DQ$7,Tbl.Kosten[[#This Row],[Totaal kosten]],"")</f>
        <v/>
      </c>
      <c r="DR57" s="122" t="str">
        <f>IF(Tbl.Kosten[[#This Row],[Anr.]]=DR$7,Tbl.Kosten[[#This Row],[Totaal kosten]],"")</f>
        <v/>
      </c>
      <c r="DS57" s="122" t="str">
        <f>IF(Tbl.Kosten[[#This Row],[Anr.]]=DS$7,Tbl.Kosten[[#This Row],[Totaal kosten]],"")</f>
        <v/>
      </c>
      <c r="DT57" s="122" t="str">
        <f>IF(Tbl.Kosten[[#This Row],[Anr.]]=DT$7,Tbl.Kosten[[#This Row],[Totaal kosten]],"")</f>
        <v/>
      </c>
      <c r="DU57" s="122" t="str">
        <f>IF(Tbl.Kosten[[#This Row],[Anr.]]=DU$7,Tbl.Kosten[[#This Row],[Totaal kosten]],"")</f>
        <v/>
      </c>
      <c r="DV57" s="122" t="str">
        <f>IF(Tbl.Kosten[[#This Row],[Anr.]]=DV$7,Tbl.Kosten[[#This Row],[Totaal kosten]],"")</f>
        <v/>
      </c>
      <c r="DW57" s="122" t="str">
        <f>IF(Tbl.Kosten[[#This Row],[Anr.]]=DW$7,Tbl.Kosten[[#This Row],[Totaal kosten]],"")</f>
        <v/>
      </c>
      <c r="DX57" s="122" t="str">
        <f>IF(Tbl.Kosten[[#This Row],[Anr.]]=DX$7,Tbl.Kosten[[#This Row],[Totaal kosten]],"")</f>
        <v/>
      </c>
      <c r="DY57" s="122" t="str">
        <f>IF(Tbl.Kosten[[#This Row],[Anr.]]=DY$7,Tbl.Kosten[[#This Row],[Totaal kosten]],"")</f>
        <v/>
      </c>
      <c r="DZ57" s="122" t="str">
        <f>IF(Tbl.Kosten[[#This Row],[Anr.]]=DZ$7,Tbl.Kosten[[#This Row],[Totaal kosten]],"")</f>
        <v/>
      </c>
      <c r="EA57" s="122" t="str">
        <f>IF(Tbl.Kosten[[#This Row],[Anr.]]=EA$7,Tbl.Kosten[[#This Row],[Totaal kosten]],"")</f>
        <v/>
      </c>
      <c r="EB57" s="122" t="str">
        <f>IF(Tbl.Kosten[[#This Row],[Anr.]]=EB$7,Tbl.Kosten[[#This Row],[Totaal kosten]],"")</f>
        <v/>
      </c>
      <c r="EC57" s="122" t="str">
        <f>IF(Tbl.Kosten[[#This Row],[Anr.]]=EC$7,Tbl.Kosten[[#This Row],[Totaal kosten]],"")</f>
        <v/>
      </c>
      <c r="ED57" s="122" t="str">
        <f>IF(Tbl.Kosten[[#This Row],[Anr.]]=ED$7,Tbl.Kosten[[#This Row],[Totaal kosten]],"")</f>
        <v/>
      </c>
      <c r="EE57" s="122" t="str">
        <f>IF(Tbl.Kosten[[#This Row],[Anr.]]=EE$7,Tbl.Kosten[[#This Row],[Totaal kosten]],"")</f>
        <v/>
      </c>
      <c r="EF57" s="122" t="str">
        <f>IF(Tbl.Kosten[[#This Row],[Anr.]]=EF$7,Tbl.Kosten[[#This Row],[Totaal kosten]],"")</f>
        <v/>
      </c>
      <c r="EG57" s="122" t="str">
        <f>IF(Tbl.Kosten[[#This Row],[Anr.]]=EG$7,Tbl.Kosten[[#This Row],[Totaal kosten]],"")</f>
        <v/>
      </c>
      <c r="EH57" s="122" t="str">
        <f>IF(Tbl.Kosten[[#This Row],[Anr.]]=EH$7,Tbl.Kosten[[#This Row],[Totaal kosten]],"")</f>
        <v/>
      </c>
      <c r="EI57" s="122" t="str">
        <f>IF(Tbl.Kosten[[#This Row],[Anr.]]=EI$7,Tbl.Kosten[[#This Row],[Totaal kosten]],"")</f>
        <v/>
      </c>
      <c r="EJ57" s="122" t="str">
        <f>IF(Tbl.Kosten[[#This Row],[Anr.]]=EJ$7,Tbl.Kosten[[#This Row],[Totaal kosten]],"")</f>
        <v/>
      </c>
      <c r="EK57" s="122" t="str">
        <f>IF(Tbl.Kosten[[#This Row],[Anr.]]=EK$7,Tbl.Kosten[[#This Row],[Totaal kosten]],"")</f>
        <v/>
      </c>
      <c r="EL57" s="122" t="str">
        <f>IF(Tbl.Kosten[[#This Row],[Anr.]]=EL$7,Tbl.Kosten[[#This Row],[Totaal kosten]],"")</f>
        <v/>
      </c>
      <c r="EM57" s="122" t="str">
        <f>IF(Tbl.Kosten[[#This Row],[Anr.]]=EM$7,Tbl.Kosten[[#This Row],[Totaal kosten]],"")</f>
        <v/>
      </c>
      <c r="EN57" s="122" t="str">
        <f>IF(Tbl.Kosten[[#This Row],[Anr.]]=EN$7,Tbl.Kosten[[#This Row],[Totaal kosten]],"")</f>
        <v/>
      </c>
      <c r="EO57" s="122" t="str">
        <f>IF(Tbl.Kosten[[#This Row],[Anr.]]=EO$7,Tbl.Kosten[[#This Row],[Totaal kosten]],"")</f>
        <v/>
      </c>
      <c r="EP57" s="122" t="str">
        <f>IF(Tbl.Kosten[[#This Row],[Anr.]]=EP$7,Tbl.Kosten[[#This Row],[Totaal kosten]],"")</f>
        <v/>
      </c>
      <c r="EQ57" s="122" t="str">
        <f>IF(Tbl.Kosten[[#This Row],[Anr.]]=EQ$7,Tbl.Kosten[[#This Row],[Totaal kosten]],"")</f>
        <v/>
      </c>
    </row>
    <row r="58" spans="2:147" x14ac:dyDescent="0.35">
      <c r="B58" s="99"/>
      <c r="C58" s="68"/>
      <c r="D58" s="119"/>
      <c r="E58" s="100"/>
      <c r="F58" s="13">
        <f>_xlfn.XLOOKUP(Tbl.Kosten[[#This Row],[Medewerker e/o 
functie]],Tbl.Uurtarief[Medewerker en/of functie],Tbl.Uurtarief[Uurtarief],"",,)</f>
        <v>0</v>
      </c>
      <c r="G58" s="118">
        <f>PRODUCT(Tbl.Kosten[[#This Row],[Uren]],Tbl.Kosten[[#This Row],[Uurtarief]])</f>
        <v>0</v>
      </c>
      <c r="H58" s="100"/>
      <c r="I58" s="98"/>
      <c r="J58" s="97">
        <f>Tbl.Kosten[[#This Row],[Aantal]]*Tbl.Kosten[[#This Row],[Tarief]]</f>
        <v>0</v>
      </c>
      <c r="K58" s="118">
        <f>Tbl.Kosten[[#This Row],[Subtotaal andere kosten]]+Tbl.Kosten[[#This Row],[Subtotaal arbeidskosten]]</f>
        <v>0</v>
      </c>
      <c r="L58" s="190">
        <f>IF(Tbl.Kosten[[#This Row],[Subtotaal andere kosten]]&lt;&gt;0,"Andere kosten",(_xlfn.XLOOKUP(Tbl.Kosten[[#This Row],[Medewerker e/o 
functie]],Tbl.Uurtarief[Medewerker en/of functie],Tbl.Uurtarief[Kostensoort],"",,)))</f>
        <v>0</v>
      </c>
      <c r="M58" s="190" t="str">
        <f>IF(AND(Tbl.Kosten[[#This Row],[Subtotaal arbeidskosten]]&lt;&gt;0,Tbl.Kosten[[#This Row],[Subtotaal andere kosten]]&lt;&gt;0),"Begroot Arbeidskosten en Overige kosten op verschillende regels!","")</f>
        <v/>
      </c>
      <c r="N58" s="3" t="str">
        <f>_xlfn.XLOOKUP(Tbl.Kosten[[#This Row],[Activiteitencode]],Tbl.Activiteiten[Activiteitcode],Tbl.Activiteiten[Werkpakketcode],"",,)</f>
        <v/>
      </c>
      <c r="O58" s="9" t="str">
        <f>_xlfn.XLOOKUP(Tbl.Kosten[[#This Row],[Werkpakketcode]],Tbl.Werkpakketten[Werkpakketcode],Tbl.Werkpakketten[WPnr.],"",,)</f>
        <v/>
      </c>
      <c r="P58" s="9" t="str">
        <f>IF(Tbl.Kosten[[#This Row],[WPnr.]]=P$7,Tbl.Kosten[[#This Row],[Totaal kosten]],"")</f>
        <v/>
      </c>
      <c r="Q58" s="9" t="str">
        <f>IF(Tbl.Kosten[[#This Row],[WPnr.]]=Q$7,Tbl.Kosten[[#This Row],[Totaal kosten]],"")</f>
        <v/>
      </c>
      <c r="R58" s="9" t="str">
        <f>IF(Tbl.Kosten[[#This Row],[WPnr.]]=R$7,Tbl.Kosten[[#This Row],[Totaal kosten]],"")</f>
        <v/>
      </c>
      <c r="S58" s="9" t="str">
        <f>IF(Tbl.Kosten[[#This Row],[WPnr.]]=S$7,Tbl.Kosten[[#This Row],[Totaal kosten]],"")</f>
        <v/>
      </c>
      <c r="T58" s="9" t="str">
        <f>IF(Tbl.Kosten[[#This Row],[WPnr.]]=T$7,Tbl.Kosten[[#This Row],[Totaal kosten]],"")</f>
        <v/>
      </c>
      <c r="U58" s="9" t="str">
        <f>IF(Tbl.Kosten[[#This Row],[WPnr.]]=U$7,Tbl.Kosten[[#This Row],[Totaal kosten]],"")</f>
        <v/>
      </c>
      <c r="V58" s="9" t="str">
        <f>IF(Tbl.Kosten[[#This Row],[WPnr.]]=V$7,Tbl.Kosten[[#This Row],[Totaal kosten]],"")</f>
        <v/>
      </c>
      <c r="W58" s="9" t="str">
        <f>IF(Tbl.Kosten[[#This Row],[WPnr.]]=W$7,Tbl.Kosten[[#This Row],[Totaal kosten]],"")</f>
        <v/>
      </c>
      <c r="X58" s="9" t="str">
        <f>IF(Tbl.Kosten[[#This Row],[WPnr.]]=X$7,Tbl.Kosten[[#This Row],[Totaal kosten]],"")</f>
        <v/>
      </c>
      <c r="Y58" s="9" t="str">
        <f>IF(Tbl.Kosten[[#This Row],[WPnr.]]=Y$7,Tbl.Kosten[[#This Row],[Totaal kosten]],"")</f>
        <v/>
      </c>
      <c r="Z58" s="15" t="str">
        <f>IFERROR(VLOOKUP(Tbl.Kosten[[#This Row],[Kostensoort]],Tbl.Kostensoorten[],2,FALSE),"")</f>
        <v/>
      </c>
      <c r="AA58" s="15" t="str">
        <f>IF(Tbl.Kosten[[#This Row],[KSnr.]]=AA$7,Tbl.Kosten[[#This Row],[Totaal kosten]],"")</f>
        <v/>
      </c>
      <c r="AB58" s="15" t="str">
        <f>IF(Tbl.Kosten[[#This Row],[KSnr.]]=AB$7,Tbl.Kosten[[#This Row],[Totaal kosten]],"")</f>
        <v/>
      </c>
      <c r="AC58" s="15" t="str">
        <f>IF(Tbl.Kosten[[#This Row],[KSnr.]]=AC$7,Tbl.Kosten[[#This Row],[Totaal kosten]],"")</f>
        <v/>
      </c>
      <c r="AD58" s="15" t="str">
        <f>IF(Tbl.Kosten[[#This Row],[KSnr.]]=AD$7,Tbl.Kosten[[#This Row],[Totaal kosten]],"")</f>
        <v/>
      </c>
      <c r="AE58" s="15" t="str">
        <f>IF(Tbl.Kosten[[#This Row],[KSnr.]]=AE$7,Tbl.Kosten[[#This Row],[Totaal kosten]],"")</f>
        <v/>
      </c>
      <c r="AF58" s="15" t="str">
        <f>IF(Tbl.Kosten[[#This Row],[KSnr.]]=AF$7,Tbl.Kosten[[#This Row],[Totaal kosten]],"")</f>
        <v/>
      </c>
      <c r="AG58" s="15" t="str">
        <f>IF(Tbl.Kosten[[#This Row],[KSnr.]]=AG$7,Tbl.Kosten[[#This Row],[Totaal kosten]],"")</f>
        <v/>
      </c>
      <c r="AH58" s="15" t="str">
        <f>IF(Tbl.Kosten[[#This Row],[KSnr.]]=AH$7,Tbl.Kosten[[#This Row],[Totaal kosten]],"")</f>
        <v/>
      </c>
      <c r="AI58" s="15" t="str">
        <f>IF(Tbl.Kosten[[#This Row],[KSnr.]]=AI$7,Tbl.Kosten[[#This Row],[Totaal kosten]],"")</f>
        <v/>
      </c>
      <c r="AJ58" s="15" t="str">
        <f>IF(Tbl.Kosten[[#This Row],[KSnr.]]=AJ$7,Tbl.Kosten[[#This Row],[Totaal kosten]],"")</f>
        <v/>
      </c>
      <c r="AK58" s="15" t="str">
        <f>IF(Tbl.Kosten[[#This Row],[KSnr.]]=AK$7,Tbl.Kosten[[#This Row],[Totaal kosten]],"")</f>
        <v/>
      </c>
      <c r="AL58" s="15" t="str">
        <f>IF(Tbl.Kosten[[#This Row],[KSnr.]]=AL$7,Tbl.Kosten[[#This Row],[Totaal kosten]],"")</f>
        <v/>
      </c>
      <c r="AM58" s="15" t="str">
        <f>IF(Tbl.Kosten[[#This Row],[KSnr.]]=AM$7,Tbl.Kosten[[#This Row],[Totaal kosten]],"")</f>
        <v/>
      </c>
      <c r="AN58" s="15" t="str">
        <f>IF(Tbl.Kosten[[#This Row],[KSnr.]]=AN$7,Tbl.Kosten[[#This Row],[Totaal kosten]],"")</f>
        <v/>
      </c>
      <c r="AO58" s="15" t="str">
        <f>IF(Tbl.Kosten[[#This Row],[KSnr.]]=AO$7,Tbl.Kosten[[#This Row],[Totaal kosten]],"")</f>
        <v/>
      </c>
      <c r="AP58" s="15" t="str">
        <f>IF(Tbl.Kosten[[#This Row],[KSnr.]]=AP$7,Tbl.Kosten[[#This Row],[Totaal kosten]],"")</f>
        <v/>
      </c>
      <c r="AQ58" s="15" t="str">
        <f>IF(Tbl.Kosten[[#This Row],[KSnr.]]=AQ$7,Tbl.Kosten[[#This Row],[Totaal kosten]],"")</f>
        <v/>
      </c>
      <c r="AR58" s="15" t="str">
        <f>IF(Tbl.Kosten[[#This Row],[KSnr.]]=AR$7,Tbl.Kosten[[#This Row],[Totaal kosten]],"")</f>
        <v/>
      </c>
      <c r="AS58" s="15" t="str">
        <f>IF(Tbl.Kosten[[#This Row],[KSnr.]]=AS$7,Tbl.Kosten[[#This Row],[Totaal kosten]],"")</f>
        <v/>
      </c>
      <c r="AT58" s="15" t="str">
        <f>IF(Tbl.Kosten[[#This Row],[KSnr.]]=AT$7,Tbl.Kosten[[#This Row],[Totaal kosten]],"")</f>
        <v/>
      </c>
      <c r="AU58" s="122" t="str">
        <f>_xlfn.XLOOKUP(Tbl.Kosten[[#This Row],[Activiteitencode]],Tbl.Activiteiten[Activiteitcode],Tbl.Activiteiten[Anr.],"",,)</f>
        <v/>
      </c>
      <c r="AV58" s="122" t="str">
        <f>IF(Tbl.Kosten[[#This Row],[Anr.]]=AV$7,Tbl.Kosten[[#This Row],[Totaal kosten]],"")</f>
        <v/>
      </c>
      <c r="AW58" s="122" t="str">
        <f>IF(Tbl.Kosten[[#This Row],[Anr.]]=AW$7,Tbl.Kosten[[#This Row],[Totaal kosten]],"")</f>
        <v/>
      </c>
      <c r="AX58" s="122" t="str">
        <f>IF(Tbl.Kosten[[#This Row],[Anr.]]=AX$7,Tbl.Kosten[[#This Row],[Totaal kosten]],"")</f>
        <v/>
      </c>
      <c r="AY58" s="122" t="str">
        <f>IF(Tbl.Kosten[[#This Row],[Anr.]]=AY$7,Tbl.Kosten[[#This Row],[Totaal kosten]],"")</f>
        <v/>
      </c>
      <c r="AZ58" s="122" t="str">
        <f>IF(Tbl.Kosten[[#This Row],[Anr.]]=AZ$7,Tbl.Kosten[[#This Row],[Totaal kosten]],"")</f>
        <v/>
      </c>
      <c r="BA58" s="122" t="str">
        <f>IF(Tbl.Kosten[[#This Row],[Anr.]]=BA$7,Tbl.Kosten[[#This Row],[Totaal kosten]],"")</f>
        <v/>
      </c>
      <c r="BB58" s="122" t="str">
        <f>IF(Tbl.Kosten[[#This Row],[Anr.]]=BB$7,Tbl.Kosten[[#This Row],[Totaal kosten]],"")</f>
        <v/>
      </c>
      <c r="BC58" s="122" t="str">
        <f>IF(Tbl.Kosten[[#This Row],[Anr.]]=BC$7,Tbl.Kosten[[#This Row],[Totaal kosten]],"")</f>
        <v/>
      </c>
      <c r="BD58" s="122" t="str">
        <f>IF(Tbl.Kosten[[#This Row],[Anr.]]=BD$7,Tbl.Kosten[[#This Row],[Totaal kosten]],"")</f>
        <v/>
      </c>
      <c r="BE58" s="122" t="str">
        <f>IF(Tbl.Kosten[[#This Row],[Anr.]]=BE$7,Tbl.Kosten[[#This Row],[Totaal kosten]],"")</f>
        <v/>
      </c>
      <c r="BF58" s="122" t="str">
        <f>IF(Tbl.Kosten[[#This Row],[Anr.]]=BF$7,Tbl.Kosten[[#This Row],[Totaal kosten]],"")</f>
        <v/>
      </c>
      <c r="BG58" s="122" t="str">
        <f>IF(Tbl.Kosten[[#This Row],[Anr.]]=BG$7,Tbl.Kosten[[#This Row],[Totaal kosten]],"")</f>
        <v/>
      </c>
      <c r="BH58" s="122" t="str">
        <f>IF(Tbl.Kosten[[#This Row],[Anr.]]=BH$7,Tbl.Kosten[[#This Row],[Totaal kosten]],"")</f>
        <v/>
      </c>
      <c r="BI58" s="122" t="str">
        <f>IF(Tbl.Kosten[[#This Row],[Anr.]]=BI$7,Tbl.Kosten[[#This Row],[Totaal kosten]],"")</f>
        <v/>
      </c>
      <c r="BJ58" s="122" t="str">
        <f>IF(Tbl.Kosten[[#This Row],[Anr.]]=BJ$7,Tbl.Kosten[[#This Row],[Totaal kosten]],"")</f>
        <v/>
      </c>
      <c r="BK58" s="122" t="str">
        <f>IF(Tbl.Kosten[[#This Row],[Anr.]]=BK$7,Tbl.Kosten[[#This Row],[Totaal kosten]],"")</f>
        <v/>
      </c>
      <c r="BL58" s="122" t="str">
        <f>IF(Tbl.Kosten[[#This Row],[Anr.]]=BL$7,Tbl.Kosten[[#This Row],[Totaal kosten]],"")</f>
        <v/>
      </c>
      <c r="BM58" s="122" t="str">
        <f>IF(Tbl.Kosten[[#This Row],[Anr.]]=BM$7,Tbl.Kosten[[#This Row],[Totaal kosten]],"")</f>
        <v/>
      </c>
      <c r="BN58" s="122" t="str">
        <f>IF(Tbl.Kosten[[#This Row],[Anr.]]=BN$7,Tbl.Kosten[[#This Row],[Totaal kosten]],"")</f>
        <v/>
      </c>
      <c r="BO58" s="122" t="str">
        <f>IF(Tbl.Kosten[[#This Row],[Anr.]]=BO$7,Tbl.Kosten[[#This Row],[Totaal kosten]],"")</f>
        <v/>
      </c>
      <c r="BP58" s="122" t="str">
        <f>IF(Tbl.Kosten[[#This Row],[Anr.]]=BP$7,Tbl.Kosten[[#This Row],[Totaal kosten]],"")</f>
        <v/>
      </c>
      <c r="BQ58" s="122" t="str">
        <f>IF(Tbl.Kosten[[#This Row],[Anr.]]=BQ$7,Tbl.Kosten[[#This Row],[Totaal kosten]],"")</f>
        <v/>
      </c>
      <c r="BR58" s="122" t="str">
        <f>IF(Tbl.Kosten[[#This Row],[Anr.]]=BR$7,Tbl.Kosten[[#This Row],[Totaal kosten]],"")</f>
        <v/>
      </c>
      <c r="BS58" s="122" t="str">
        <f>IF(Tbl.Kosten[[#This Row],[Anr.]]=BS$7,Tbl.Kosten[[#This Row],[Totaal kosten]],"")</f>
        <v/>
      </c>
      <c r="BT58" s="122" t="str">
        <f>IF(Tbl.Kosten[[#This Row],[Anr.]]=BT$7,Tbl.Kosten[[#This Row],[Totaal kosten]],"")</f>
        <v/>
      </c>
      <c r="BU58" s="122" t="str">
        <f>IF(Tbl.Kosten[[#This Row],[Anr.]]=BU$7,Tbl.Kosten[[#This Row],[Totaal kosten]],"")</f>
        <v/>
      </c>
      <c r="BV58" s="122" t="str">
        <f>IF(Tbl.Kosten[[#This Row],[Anr.]]=BV$7,Tbl.Kosten[[#This Row],[Totaal kosten]],"")</f>
        <v/>
      </c>
      <c r="BW58" s="122" t="str">
        <f>IF(Tbl.Kosten[[#This Row],[Anr.]]=BW$7,Tbl.Kosten[[#This Row],[Totaal kosten]],"")</f>
        <v/>
      </c>
      <c r="BX58" s="122" t="str">
        <f>IF(Tbl.Kosten[[#This Row],[Anr.]]=BX$7,Tbl.Kosten[[#This Row],[Totaal kosten]],"")</f>
        <v/>
      </c>
      <c r="BY58" s="122" t="str">
        <f>IF(Tbl.Kosten[[#This Row],[Anr.]]=BY$7,Tbl.Kosten[[#This Row],[Totaal kosten]],"")</f>
        <v/>
      </c>
      <c r="BZ58" s="122" t="str">
        <f>IF(Tbl.Kosten[[#This Row],[Anr.]]=BZ$7,Tbl.Kosten[[#This Row],[Totaal kosten]],"")</f>
        <v/>
      </c>
      <c r="CA58" s="122" t="str">
        <f>IF(Tbl.Kosten[[#This Row],[Anr.]]=CA$7,Tbl.Kosten[[#This Row],[Totaal kosten]],"")</f>
        <v/>
      </c>
      <c r="CB58" s="122" t="str">
        <f>IF(Tbl.Kosten[[#This Row],[Anr.]]=CB$7,Tbl.Kosten[[#This Row],[Totaal kosten]],"")</f>
        <v/>
      </c>
      <c r="CC58" s="122" t="str">
        <f>IF(Tbl.Kosten[[#This Row],[Anr.]]=CC$7,Tbl.Kosten[[#This Row],[Totaal kosten]],"")</f>
        <v/>
      </c>
      <c r="CD58" s="122" t="str">
        <f>IF(Tbl.Kosten[[#This Row],[Anr.]]=CD$7,Tbl.Kosten[[#This Row],[Totaal kosten]],"")</f>
        <v/>
      </c>
      <c r="CE58" s="122" t="str">
        <f>IF(Tbl.Kosten[[#This Row],[Anr.]]=CE$7,Tbl.Kosten[[#This Row],[Totaal kosten]],"")</f>
        <v/>
      </c>
      <c r="CF58" s="122" t="str">
        <f>IF(Tbl.Kosten[[#This Row],[Anr.]]=CF$7,Tbl.Kosten[[#This Row],[Totaal kosten]],"")</f>
        <v/>
      </c>
      <c r="CG58" s="122" t="str">
        <f>IF(Tbl.Kosten[[#This Row],[Anr.]]=CG$7,Tbl.Kosten[[#This Row],[Totaal kosten]],"")</f>
        <v/>
      </c>
      <c r="CH58" s="122" t="str">
        <f>IF(Tbl.Kosten[[#This Row],[Anr.]]=CH$7,Tbl.Kosten[[#This Row],[Totaal kosten]],"")</f>
        <v/>
      </c>
      <c r="CI58" s="122" t="str">
        <f>IF(Tbl.Kosten[[#This Row],[Anr.]]=CI$7,Tbl.Kosten[[#This Row],[Totaal kosten]],"")</f>
        <v/>
      </c>
      <c r="CJ58" s="122" t="str">
        <f>IF(Tbl.Kosten[[#This Row],[Anr.]]=CJ$7,Tbl.Kosten[[#This Row],[Totaal kosten]],"")</f>
        <v/>
      </c>
      <c r="CK58" s="122" t="str">
        <f>IF(Tbl.Kosten[[#This Row],[Anr.]]=CK$7,Tbl.Kosten[[#This Row],[Totaal kosten]],"")</f>
        <v/>
      </c>
      <c r="CL58" s="122" t="str">
        <f>IF(Tbl.Kosten[[#This Row],[Anr.]]=CL$7,Tbl.Kosten[[#This Row],[Totaal kosten]],"")</f>
        <v/>
      </c>
      <c r="CM58" s="122" t="str">
        <f>IF(Tbl.Kosten[[#This Row],[Anr.]]=CM$7,Tbl.Kosten[[#This Row],[Totaal kosten]],"")</f>
        <v/>
      </c>
      <c r="CN58" s="122" t="str">
        <f>IF(Tbl.Kosten[[#This Row],[Anr.]]=CN$7,Tbl.Kosten[[#This Row],[Totaal kosten]],"")</f>
        <v/>
      </c>
      <c r="CO58" s="122" t="str">
        <f>IF(Tbl.Kosten[[#This Row],[Anr.]]=CO$7,Tbl.Kosten[[#This Row],[Totaal kosten]],"")</f>
        <v/>
      </c>
      <c r="CP58" s="122" t="str">
        <f>IF(Tbl.Kosten[[#This Row],[Anr.]]=CP$7,Tbl.Kosten[[#This Row],[Totaal kosten]],"")</f>
        <v/>
      </c>
      <c r="CQ58" s="122" t="str">
        <f>IF(Tbl.Kosten[[#This Row],[Anr.]]=CQ$7,Tbl.Kosten[[#This Row],[Totaal kosten]],"")</f>
        <v/>
      </c>
      <c r="CR58" s="122" t="str">
        <f>IF(Tbl.Kosten[[#This Row],[Anr.]]=CR$7,Tbl.Kosten[[#This Row],[Totaal kosten]],"")</f>
        <v/>
      </c>
      <c r="CS58" s="122" t="str">
        <f>IF(Tbl.Kosten[[#This Row],[Anr.]]=CS$7,Tbl.Kosten[[#This Row],[Totaal kosten]],"")</f>
        <v/>
      </c>
      <c r="CT58" s="122" t="str">
        <f>IF(Tbl.Kosten[[#This Row],[Anr.]]=CT$7,Tbl.Kosten[[#This Row],[Totaal kosten]],"")</f>
        <v/>
      </c>
      <c r="CU58" s="122" t="str">
        <f>IF(Tbl.Kosten[[#This Row],[Anr.]]=CU$7,Tbl.Kosten[[#This Row],[Totaal kosten]],"")</f>
        <v/>
      </c>
      <c r="CV58" s="122" t="str">
        <f>IF(Tbl.Kosten[[#This Row],[Anr.]]=CV$7,Tbl.Kosten[[#This Row],[Totaal kosten]],"")</f>
        <v/>
      </c>
      <c r="CW58" s="122" t="str">
        <f>IF(Tbl.Kosten[[#This Row],[Anr.]]=CW$7,Tbl.Kosten[[#This Row],[Totaal kosten]],"")</f>
        <v/>
      </c>
      <c r="CX58" s="122" t="str">
        <f>IF(Tbl.Kosten[[#This Row],[Anr.]]=CX$7,Tbl.Kosten[[#This Row],[Totaal kosten]],"")</f>
        <v/>
      </c>
      <c r="CY58" s="122" t="str">
        <f>IF(Tbl.Kosten[[#This Row],[Anr.]]=CY$7,Tbl.Kosten[[#This Row],[Totaal kosten]],"")</f>
        <v/>
      </c>
      <c r="CZ58" s="122" t="str">
        <f>IF(Tbl.Kosten[[#This Row],[Anr.]]=CZ$7,Tbl.Kosten[[#This Row],[Totaal kosten]],"")</f>
        <v/>
      </c>
      <c r="DA58" s="122" t="str">
        <f>IF(Tbl.Kosten[[#This Row],[Anr.]]=DA$7,Tbl.Kosten[[#This Row],[Totaal kosten]],"")</f>
        <v/>
      </c>
      <c r="DB58" s="122" t="str">
        <f>IF(Tbl.Kosten[[#This Row],[Anr.]]=DB$7,Tbl.Kosten[[#This Row],[Totaal kosten]],"")</f>
        <v/>
      </c>
      <c r="DC58" s="122" t="str">
        <f>IF(Tbl.Kosten[[#This Row],[Anr.]]=DC$7,Tbl.Kosten[[#This Row],[Totaal kosten]],"")</f>
        <v/>
      </c>
      <c r="DD58" s="122" t="str">
        <f>IF(Tbl.Kosten[[#This Row],[Anr.]]=DD$7,Tbl.Kosten[[#This Row],[Totaal kosten]],"")</f>
        <v/>
      </c>
      <c r="DE58" s="122" t="str">
        <f>IF(Tbl.Kosten[[#This Row],[Anr.]]=DE$7,Tbl.Kosten[[#This Row],[Totaal kosten]],"")</f>
        <v/>
      </c>
      <c r="DF58" s="122" t="str">
        <f>IF(Tbl.Kosten[[#This Row],[Anr.]]=DF$7,Tbl.Kosten[[#This Row],[Totaal kosten]],"")</f>
        <v/>
      </c>
      <c r="DG58" s="122" t="str">
        <f>IF(Tbl.Kosten[[#This Row],[Anr.]]=DG$7,Tbl.Kosten[[#This Row],[Totaal kosten]],"")</f>
        <v/>
      </c>
      <c r="DH58" s="122" t="str">
        <f>IF(Tbl.Kosten[[#This Row],[Anr.]]=DH$7,Tbl.Kosten[[#This Row],[Totaal kosten]],"")</f>
        <v/>
      </c>
      <c r="DI58" s="122" t="str">
        <f>IF(Tbl.Kosten[[#This Row],[Anr.]]=DI$7,Tbl.Kosten[[#This Row],[Totaal kosten]],"")</f>
        <v/>
      </c>
      <c r="DJ58" s="122" t="str">
        <f>IF(Tbl.Kosten[[#This Row],[Anr.]]=DJ$7,Tbl.Kosten[[#This Row],[Totaal kosten]],"")</f>
        <v/>
      </c>
      <c r="DK58" s="122" t="str">
        <f>IF(Tbl.Kosten[[#This Row],[Anr.]]=DK$7,Tbl.Kosten[[#This Row],[Totaal kosten]],"")</f>
        <v/>
      </c>
      <c r="DL58" s="122" t="str">
        <f>IF(Tbl.Kosten[[#This Row],[Anr.]]=DL$7,Tbl.Kosten[[#This Row],[Totaal kosten]],"")</f>
        <v/>
      </c>
      <c r="DM58" s="122" t="str">
        <f>IF(Tbl.Kosten[[#This Row],[Anr.]]=DM$7,Tbl.Kosten[[#This Row],[Totaal kosten]],"")</f>
        <v/>
      </c>
      <c r="DN58" s="122" t="str">
        <f>IF(Tbl.Kosten[[#This Row],[Anr.]]=DN$7,Tbl.Kosten[[#This Row],[Totaal kosten]],"")</f>
        <v/>
      </c>
      <c r="DO58" s="122" t="str">
        <f>IF(Tbl.Kosten[[#This Row],[Anr.]]=DO$7,Tbl.Kosten[[#This Row],[Totaal kosten]],"")</f>
        <v/>
      </c>
      <c r="DP58" s="122" t="str">
        <f>IF(Tbl.Kosten[[#This Row],[Anr.]]=DP$7,Tbl.Kosten[[#This Row],[Totaal kosten]],"")</f>
        <v/>
      </c>
      <c r="DQ58" s="122" t="str">
        <f>IF(Tbl.Kosten[[#This Row],[Anr.]]=DQ$7,Tbl.Kosten[[#This Row],[Totaal kosten]],"")</f>
        <v/>
      </c>
      <c r="DR58" s="122" t="str">
        <f>IF(Tbl.Kosten[[#This Row],[Anr.]]=DR$7,Tbl.Kosten[[#This Row],[Totaal kosten]],"")</f>
        <v/>
      </c>
      <c r="DS58" s="122" t="str">
        <f>IF(Tbl.Kosten[[#This Row],[Anr.]]=DS$7,Tbl.Kosten[[#This Row],[Totaal kosten]],"")</f>
        <v/>
      </c>
      <c r="DT58" s="122" t="str">
        <f>IF(Tbl.Kosten[[#This Row],[Anr.]]=DT$7,Tbl.Kosten[[#This Row],[Totaal kosten]],"")</f>
        <v/>
      </c>
      <c r="DU58" s="122" t="str">
        <f>IF(Tbl.Kosten[[#This Row],[Anr.]]=DU$7,Tbl.Kosten[[#This Row],[Totaal kosten]],"")</f>
        <v/>
      </c>
      <c r="DV58" s="122" t="str">
        <f>IF(Tbl.Kosten[[#This Row],[Anr.]]=DV$7,Tbl.Kosten[[#This Row],[Totaal kosten]],"")</f>
        <v/>
      </c>
      <c r="DW58" s="122" t="str">
        <f>IF(Tbl.Kosten[[#This Row],[Anr.]]=DW$7,Tbl.Kosten[[#This Row],[Totaal kosten]],"")</f>
        <v/>
      </c>
      <c r="DX58" s="122" t="str">
        <f>IF(Tbl.Kosten[[#This Row],[Anr.]]=DX$7,Tbl.Kosten[[#This Row],[Totaal kosten]],"")</f>
        <v/>
      </c>
      <c r="DY58" s="122" t="str">
        <f>IF(Tbl.Kosten[[#This Row],[Anr.]]=DY$7,Tbl.Kosten[[#This Row],[Totaal kosten]],"")</f>
        <v/>
      </c>
      <c r="DZ58" s="122" t="str">
        <f>IF(Tbl.Kosten[[#This Row],[Anr.]]=DZ$7,Tbl.Kosten[[#This Row],[Totaal kosten]],"")</f>
        <v/>
      </c>
      <c r="EA58" s="122" t="str">
        <f>IF(Tbl.Kosten[[#This Row],[Anr.]]=EA$7,Tbl.Kosten[[#This Row],[Totaal kosten]],"")</f>
        <v/>
      </c>
      <c r="EB58" s="122" t="str">
        <f>IF(Tbl.Kosten[[#This Row],[Anr.]]=EB$7,Tbl.Kosten[[#This Row],[Totaal kosten]],"")</f>
        <v/>
      </c>
      <c r="EC58" s="122" t="str">
        <f>IF(Tbl.Kosten[[#This Row],[Anr.]]=EC$7,Tbl.Kosten[[#This Row],[Totaal kosten]],"")</f>
        <v/>
      </c>
      <c r="ED58" s="122" t="str">
        <f>IF(Tbl.Kosten[[#This Row],[Anr.]]=ED$7,Tbl.Kosten[[#This Row],[Totaal kosten]],"")</f>
        <v/>
      </c>
      <c r="EE58" s="122" t="str">
        <f>IF(Tbl.Kosten[[#This Row],[Anr.]]=EE$7,Tbl.Kosten[[#This Row],[Totaal kosten]],"")</f>
        <v/>
      </c>
      <c r="EF58" s="122" t="str">
        <f>IF(Tbl.Kosten[[#This Row],[Anr.]]=EF$7,Tbl.Kosten[[#This Row],[Totaal kosten]],"")</f>
        <v/>
      </c>
      <c r="EG58" s="122" t="str">
        <f>IF(Tbl.Kosten[[#This Row],[Anr.]]=EG$7,Tbl.Kosten[[#This Row],[Totaal kosten]],"")</f>
        <v/>
      </c>
      <c r="EH58" s="122" t="str">
        <f>IF(Tbl.Kosten[[#This Row],[Anr.]]=EH$7,Tbl.Kosten[[#This Row],[Totaal kosten]],"")</f>
        <v/>
      </c>
      <c r="EI58" s="122" t="str">
        <f>IF(Tbl.Kosten[[#This Row],[Anr.]]=EI$7,Tbl.Kosten[[#This Row],[Totaal kosten]],"")</f>
        <v/>
      </c>
      <c r="EJ58" s="122" t="str">
        <f>IF(Tbl.Kosten[[#This Row],[Anr.]]=EJ$7,Tbl.Kosten[[#This Row],[Totaal kosten]],"")</f>
        <v/>
      </c>
      <c r="EK58" s="122" t="str">
        <f>IF(Tbl.Kosten[[#This Row],[Anr.]]=EK$7,Tbl.Kosten[[#This Row],[Totaal kosten]],"")</f>
        <v/>
      </c>
      <c r="EL58" s="122" t="str">
        <f>IF(Tbl.Kosten[[#This Row],[Anr.]]=EL$7,Tbl.Kosten[[#This Row],[Totaal kosten]],"")</f>
        <v/>
      </c>
      <c r="EM58" s="122" t="str">
        <f>IF(Tbl.Kosten[[#This Row],[Anr.]]=EM$7,Tbl.Kosten[[#This Row],[Totaal kosten]],"")</f>
        <v/>
      </c>
      <c r="EN58" s="122" t="str">
        <f>IF(Tbl.Kosten[[#This Row],[Anr.]]=EN$7,Tbl.Kosten[[#This Row],[Totaal kosten]],"")</f>
        <v/>
      </c>
      <c r="EO58" s="122" t="str">
        <f>IF(Tbl.Kosten[[#This Row],[Anr.]]=EO$7,Tbl.Kosten[[#This Row],[Totaal kosten]],"")</f>
        <v/>
      </c>
      <c r="EP58" s="122" t="str">
        <f>IF(Tbl.Kosten[[#This Row],[Anr.]]=EP$7,Tbl.Kosten[[#This Row],[Totaal kosten]],"")</f>
        <v/>
      </c>
      <c r="EQ58" s="122" t="str">
        <f>IF(Tbl.Kosten[[#This Row],[Anr.]]=EQ$7,Tbl.Kosten[[#This Row],[Totaal kosten]],"")</f>
        <v/>
      </c>
    </row>
    <row r="59" spans="2:147" x14ac:dyDescent="0.35">
      <c r="B59" s="99"/>
      <c r="C59" s="68"/>
      <c r="D59" s="119"/>
      <c r="E59" s="100"/>
      <c r="F59" s="13">
        <f>_xlfn.XLOOKUP(Tbl.Kosten[[#This Row],[Medewerker e/o 
functie]],Tbl.Uurtarief[Medewerker en/of functie],Tbl.Uurtarief[Uurtarief],"",,)</f>
        <v>0</v>
      </c>
      <c r="G59" s="118">
        <f>PRODUCT(Tbl.Kosten[[#This Row],[Uren]],Tbl.Kosten[[#This Row],[Uurtarief]])</f>
        <v>0</v>
      </c>
      <c r="H59" s="100"/>
      <c r="I59" s="98"/>
      <c r="J59" s="97">
        <f>Tbl.Kosten[[#This Row],[Aantal]]*Tbl.Kosten[[#This Row],[Tarief]]</f>
        <v>0</v>
      </c>
      <c r="K59" s="118">
        <f>Tbl.Kosten[[#This Row],[Subtotaal andere kosten]]+Tbl.Kosten[[#This Row],[Subtotaal arbeidskosten]]</f>
        <v>0</v>
      </c>
      <c r="L59" s="190">
        <f>IF(Tbl.Kosten[[#This Row],[Subtotaal andere kosten]]&lt;&gt;0,"Andere kosten",(_xlfn.XLOOKUP(Tbl.Kosten[[#This Row],[Medewerker e/o 
functie]],Tbl.Uurtarief[Medewerker en/of functie],Tbl.Uurtarief[Kostensoort],"",,)))</f>
        <v>0</v>
      </c>
      <c r="M59" s="190" t="str">
        <f>IF(AND(Tbl.Kosten[[#This Row],[Subtotaal arbeidskosten]]&lt;&gt;0,Tbl.Kosten[[#This Row],[Subtotaal andere kosten]]&lt;&gt;0),"Begroot Arbeidskosten en Overige kosten op verschillende regels!","")</f>
        <v/>
      </c>
      <c r="N59" s="3" t="str">
        <f>_xlfn.XLOOKUP(Tbl.Kosten[[#This Row],[Activiteitencode]],Tbl.Activiteiten[Activiteitcode],Tbl.Activiteiten[Werkpakketcode],"",,)</f>
        <v/>
      </c>
      <c r="O59" s="9" t="str">
        <f>_xlfn.XLOOKUP(Tbl.Kosten[[#This Row],[Werkpakketcode]],Tbl.Werkpakketten[Werkpakketcode],Tbl.Werkpakketten[WPnr.],"",,)</f>
        <v/>
      </c>
      <c r="P59" s="9" t="str">
        <f>IF(Tbl.Kosten[[#This Row],[WPnr.]]=P$7,Tbl.Kosten[[#This Row],[Totaal kosten]],"")</f>
        <v/>
      </c>
      <c r="Q59" s="9" t="str">
        <f>IF(Tbl.Kosten[[#This Row],[WPnr.]]=Q$7,Tbl.Kosten[[#This Row],[Totaal kosten]],"")</f>
        <v/>
      </c>
      <c r="R59" s="9" t="str">
        <f>IF(Tbl.Kosten[[#This Row],[WPnr.]]=R$7,Tbl.Kosten[[#This Row],[Totaal kosten]],"")</f>
        <v/>
      </c>
      <c r="S59" s="9" t="str">
        <f>IF(Tbl.Kosten[[#This Row],[WPnr.]]=S$7,Tbl.Kosten[[#This Row],[Totaal kosten]],"")</f>
        <v/>
      </c>
      <c r="T59" s="9" t="str">
        <f>IF(Tbl.Kosten[[#This Row],[WPnr.]]=T$7,Tbl.Kosten[[#This Row],[Totaal kosten]],"")</f>
        <v/>
      </c>
      <c r="U59" s="9" t="str">
        <f>IF(Tbl.Kosten[[#This Row],[WPnr.]]=U$7,Tbl.Kosten[[#This Row],[Totaal kosten]],"")</f>
        <v/>
      </c>
      <c r="V59" s="9" t="str">
        <f>IF(Tbl.Kosten[[#This Row],[WPnr.]]=V$7,Tbl.Kosten[[#This Row],[Totaal kosten]],"")</f>
        <v/>
      </c>
      <c r="W59" s="9" t="str">
        <f>IF(Tbl.Kosten[[#This Row],[WPnr.]]=W$7,Tbl.Kosten[[#This Row],[Totaal kosten]],"")</f>
        <v/>
      </c>
      <c r="X59" s="9" t="str">
        <f>IF(Tbl.Kosten[[#This Row],[WPnr.]]=X$7,Tbl.Kosten[[#This Row],[Totaal kosten]],"")</f>
        <v/>
      </c>
      <c r="Y59" s="9" t="str">
        <f>IF(Tbl.Kosten[[#This Row],[WPnr.]]=Y$7,Tbl.Kosten[[#This Row],[Totaal kosten]],"")</f>
        <v/>
      </c>
      <c r="Z59" s="15" t="str">
        <f>IFERROR(VLOOKUP(Tbl.Kosten[[#This Row],[Kostensoort]],Tbl.Kostensoorten[],2,FALSE),"")</f>
        <v/>
      </c>
      <c r="AA59" s="15" t="str">
        <f>IF(Tbl.Kosten[[#This Row],[KSnr.]]=AA$7,Tbl.Kosten[[#This Row],[Totaal kosten]],"")</f>
        <v/>
      </c>
      <c r="AB59" s="15" t="str">
        <f>IF(Tbl.Kosten[[#This Row],[KSnr.]]=AB$7,Tbl.Kosten[[#This Row],[Totaal kosten]],"")</f>
        <v/>
      </c>
      <c r="AC59" s="15" t="str">
        <f>IF(Tbl.Kosten[[#This Row],[KSnr.]]=AC$7,Tbl.Kosten[[#This Row],[Totaal kosten]],"")</f>
        <v/>
      </c>
      <c r="AD59" s="15" t="str">
        <f>IF(Tbl.Kosten[[#This Row],[KSnr.]]=AD$7,Tbl.Kosten[[#This Row],[Totaal kosten]],"")</f>
        <v/>
      </c>
      <c r="AE59" s="15" t="str">
        <f>IF(Tbl.Kosten[[#This Row],[KSnr.]]=AE$7,Tbl.Kosten[[#This Row],[Totaal kosten]],"")</f>
        <v/>
      </c>
      <c r="AF59" s="15" t="str">
        <f>IF(Tbl.Kosten[[#This Row],[KSnr.]]=AF$7,Tbl.Kosten[[#This Row],[Totaal kosten]],"")</f>
        <v/>
      </c>
      <c r="AG59" s="15" t="str">
        <f>IF(Tbl.Kosten[[#This Row],[KSnr.]]=AG$7,Tbl.Kosten[[#This Row],[Totaal kosten]],"")</f>
        <v/>
      </c>
      <c r="AH59" s="15" t="str">
        <f>IF(Tbl.Kosten[[#This Row],[KSnr.]]=AH$7,Tbl.Kosten[[#This Row],[Totaal kosten]],"")</f>
        <v/>
      </c>
      <c r="AI59" s="15" t="str">
        <f>IF(Tbl.Kosten[[#This Row],[KSnr.]]=AI$7,Tbl.Kosten[[#This Row],[Totaal kosten]],"")</f>
        <v/>
      </c>
      <c r="AJ59" s="15" t="str">
        <f>IF(Tbl.Kosten[[#This Row],[KSnr.]]=AJ$7,Tbl.Kosten[[#This Row],[Totaal kosten]],"")</f>
        <v/>
      </c>
      <c r="AK59" s="15" t="str">
        <f>IF(Tbl.Kosten[[#This Row],[KSnr.]]=AK$7,Tbl.Kosten[[#This Row],[Totaal kosten]],"")</f>
        <v/>
      </c>
      <c r="AL59" s="15" t="str">
        <f>IF(Tbl.Kosten[[#This Row],[KSnr.]]=AL$7,Tbl.Kosten[[#This Row],[Totaal kosten]],"")</f>
        <v/>
      </c>
      <c r="AM59" s="15" t="str">
        <f>IF(Tbl.Kosten[[#This Row],[KSnr.]]=AM$7,Tbl.Kosten[[#This Row],[Totaal kosten]],"")</f>
        <v/>
      </c>
      <c r="AN59" s="15" t="str">
        <f>IF(Tbl.Kosten[[#This Row],[KSnr.]]=AN$7,Tbl.Kosten[[#This Row],[Totaal kosten]],"")</f>
        <v/>
      </c>
      <c r="AO59" s="15" t="str">
        <f>IF(Tbl.Kosten[[#This Row],[KSnr.]]=AO$7,Tbl.Kosten[[#This Row],[Totaal kosten]],"")</f>
        <v/>
      </c>
      <c r="AP59" s="15" t="str">
        <f>IF(Tbl.Kosten[[#This Row],[KSnr.]]=AP$7,Tbl.Kosten[[#This Row],[Totaal kosten]],"")</f>
        <v/>
      </c>
      <c r="AQ59" s="15" t="str">
        <f>IF(Tbl.Kosten[[#This Row],[KSnr.]]=AQ$7,Tbl.Kosten[[#This Row],[Totaal kosten]],"")</f>
        <v/>
      </c>
      <c r="AR59" s="15" t="str">
        <f>IF(Tbl.Kosten[[#This Row],[KSnr.]]=AR$7,Tbl.Kosten[[#This Row],[Totaal kosten]],"")</f>
        <v/>
      </c>
      <c r="AS59" s="15" t="str">
        <f>IF(Tbl.Kosten[[#This Row],[KSnr.]]=AS$7,Tbl.Kosten[[#This Row],[Totaal kosten]],"")</f>
        <v/>
      </c>
      <c r="AT59" s="15" t="str">
        <f>IF(Tbl.Kosten[[#This Row],[KSnr.]]=AT$7,Tbl.Kosten[[#This Row],[Totaal kosten]],"")</f>
        <v/>
      </c>
      <c r="AU59" s="122" t="str">
        <f>_xlfn.XLOOKUP(Tbl.Kosten[[#This Row],[Activiteitencode]],Tbl.Activiteiten[Activiteitcode],Tbl.Activiteiten[Anr.],"",,)</f>
        <v/>
      </c>
      <c r="AV59" s="122" t="str">
        <f>IF(Tbl.Kosten[[#This Row],[Anr.]]=AV$7,Tbl.Kosten[[#This Row],[Totaal kosten]],"")</f>
        <v/>
      </c>
      <c r="AW59" s="122" t="str">
        <f>IF(Tbl.Kosten[[#This Row],[Anr.]]=AW$7,Tbl.Kosten[[#This Row],[Totaal kosten]],"")</f>
        <v/>
      </c>
      <c r="AX59" s="122" t="str">
        <f>IF(Tbl.Kosten[[#This Row],[Anr.]]=AX$7,Tbl.Kosten[[#This Row],[Totaal kosten]],"")</f>
        <v/>
      </c>
      <c r="AY59" s="122" t="str">
        <f>IF(Tbl.Kosten[[#This Row],[Anr.]]=AY$7,Tbl.Kosten[[#This Row],[Totaal kosten]],"")</f>
        <v/>
      </c>
      <c r="AZ59" s="122" t="str">
        <f>IF(Tbl.Kosten[[#This Row],[Anr.]]=AZ$7,Tbl.Kosten[[#This Row],[Totaal kosten]],"")</f>
        <v/>
      </c>
      <c r="BA59" s="122" t="str">
        <f>IF(Tbl.Kosten[[#This Row],[Anr.]]=BA$7,Tbl.Kosten[[#This Row],[Totaal kosten]],"")</f>
        <v/>
      </c>
      <c r="BB59" s="122" t="str">
        <f>IF(Tbl.Kosten[[#This Row],[Anr.]]=BB$7,Tbl.Kosten[[#This Row],[Totaal kosten]],"")</f>
        <v/>
      </c>
      <c r="BC59" s="122" t="str">
        <f>IF(Tbl.Kosten[[#This Row],[Anr.]]=BC$7,Tbl.Kosten[[#This Row],[Totaal kosten]],"")</f>
        <v/>
      </c>
      <c r="BD59" s="122" t="str">
        <f>IF(Tbl.Kosten[[#This Row],[Anr.]]=BD$7,Tbl.Kosten[[#This Row],[Totaal kosten]],"")</f>
        <v/>
      </c>
      <c r="BE59" s="122" t="str">
        <f>IF(Tbl.Kosten[[#This Row],[Anr.]]=BE$7,Tbl.Kosten[[#This Row],[Totaal kosten]],"")</f>
        <v/>
      </c>
      <c r="BF59" s="122" t="str">
        <f>IF(Tbl.Kosten[[#This Row],[Anr.]]=BF$7,Tbl.Kosten[[#This Row],[Totaal kosten]],"")</f>
        <v/>
      </c>
      <c r="BG59" s="122" t="str">
        <f>IF(Tbl.Kosten[[#This Row],[Anr.]]=BG$7,Tbl.Kosten[[#This Row],[Totaal kosten]],"")</f>
        <v/>
      </c>
      <c r="BH59" s="122" t="str">
        <f>IF(Tbl.Kosten[[#This Row],[Anr.]]=BH$7,Tbl.Kosten[[#This Row],[Totaal kosten]],"")</f>
        <v/>
      </c>
      <c r="BI59" s="122" t="str">
        <f>IF(Tbl.Kosten[[#This Row],[Anr.]]=BI$7,Tbl.Kosten[[#This Row],[Totaal kosten]],"")</f>
        <v/>
      </c>
      <c r="BJ59" s="122" t="str">
        <f>IF(Tbl.Kosten[[#This Row],[Anr.]]=BJ$7,Tbl.Kosten[[#This Row],[Totaal kosten]],"")</f>
        <v/>
      </c>
      <c r="BK59" s="122" t="str">
        <f>IF(Tbl.Kosten[[#This Row],[Anr.]]=BK$7,Tbl.Kosten[[#This Row],[Totaal kosten]],"")</f>
        <v/>
      </c>
      <c r="BL59" s="122" t="str">
        <f>IF(Tbl.Kosten[[#This Row],[Anr.]]=BL$7,Tbl.Kosten[[#This Row],[Totaal kosten]],"")</f>
        <v/>
      </c>
      <c r="BM59" s="122" t="str">
        <f>IF(Tbl.Kosten[[#This Row],[Anr.]]=BM$7,Tbl.Kosten[[#This Row],[Totaal kosten]],"")</f>
        <v/>
      </c>
      <c r="BN59" s="122" t="str">
        <f>IF(Tbl.Kosten[[#This Row],[Anr.]]=BN$7,Tbl.Kosten[[#This Row],[Totaal kosten]],"")</f>
        <v/>
      </c>
      <c r="BO59" s="122" t="str">
        <f>IF(Tbl.Kosten[[#This Row],[Anr.]]=BO$7,Tbl.Kosten[[#This Row],[Totaal kosten]],"")</f>
        <v/>
      </c>
      <c r="BP59" s="122" t="str">
        <f>IF(Tbl.Kosten[[#This Row],[Anr.]]=BP$7,Tbl.Kosten[[#This Row],[Totaal kosten]],"")</f>
        <v/>
      </c>
      <c r="BQ59" s="122" t="str">
        <f>IF(Tbl.Kosten[[#This Row],[Anr.]]=BQ$7,Tbl.Kosten[[#This Row],[Totaal kosten]],"")</f>
        <v/>
      </c>
      <c r="BR59" s="122" t="str">
        <f>IF(Tbl.Kosten[[#This Row],[Anr.]]=BR$7,Tbl.Kosten[[#This Row],[Totaal kosten]],"")</f>
        <v/>
      </c>
      <c r="BS59" s="122" t="str">
        <f>IF(Tbl.Kosten[[#This Row],[Anr.]]=BS$7,Tbl.Kosten[[#This Row],[Totaal kosten]],"")</f>
        <v/>
      </c>
      <c r="BT59" s="122" t="str">
        <f>IF(Tbl.Kosten[[#This Row],[Anr.]]=BT$7,Tbl.Kosten[[#This Row],[Totaal kosten]],"")</f>
        <v/>
      </c>
      <c r="BU59" s="122" t="str">
        <f>IF(Tbl.Kosten[[#This Row],[Anr.]]=BU$7,Tbl.Kosten[[#This Row],[Totaal kosten]],"")</f>
        <v/>
      </c>
      <c r="BV59" s="122" t="str">
        <f>IF(Tbl.Kosten[[#This Row],[Anr.]]=BV$7,Tbl.Kosten[[#This Row],[Totaal kosten]],"")</f>
        <v/>
      </c>
      <c r="BW59" s="122" t="str">
        <f>IF(Tbl.Kosten[[#This Row],[Anr.]]=BW$7,Tbl.Kosten[[#This Row],[Totaal kosten]],"")</f>
        <v/>
      </c>
      <c r="BX59" s="122" t="str">
        <f>IF(Tbl.Kosten[[#This Row],[Anr.]]=BX$7,Tbl.Kosten[[#This Row],[Totaal kosten]],"")</f>
        <v/>
      </c>
      <c r="BY59" s="122" t="str">
        <f>IF(Tbl.Kosten[[#This Row],[Anr.]]=BY$7,Tbl.Kosten[[#This Row],[Totaal kosten]],"")</f>
        <v/>
      </c>
      <c r="BZ59" s="122" t="str">
        <f>IF(Tbl.Kosten[[#This Row],[Anr.]]=BZ$7,Tbl.Kosten[[#This Row],[Totaal kosten]],"")</f>
        <v/>
      </c>
      <c r="CA59" s="122" t="str">
        <f>IF(Tbl.Kosten[[#This Row],[Anr.]]=CA$7,Tbl.Kosten[[#This Row],[Totaal kosten]],"")</f>
        <v/>
      </c>
      <c r="CB59" s="122" t="str">
        <f>IF(Tbl.Kosten[[#This Row],[Anr.]]=CB$7,Tbl.Kosten[[#This Row],[Totaal kosten]],"")</f>
        <v/>
      </c>
      <c r="CC59" s="122" t="str">
        <f>IF(Tbl.Kosten[[#This Row],[Anr.]]=CC$7,Tbl.Kosten[[#This Row],[Totaal kosten]],"")</f>
        <v/>
      </c>
      <c r="CD59" s="122" t="str">
        <f>IF(Tbl.Kosten[[#This Row],[Anr.]]=CD$7,Tbl.Kosten[[#This Row],[Totaal kosten]],"")</f>
        <v/>
      </c>
      <c r="CE59" s="122" t="str">
        <f>IF(Tbl.Kosten[[#This Row],[Anr.]]=CE$7,Tbl.Kosten[[#This Row],[Totaal kosten]],"")</f>
        <v/>
      </c>
      <c r="CF59" s="122" t="str">
        <f>IF(Tbl.Kosten[[#This Row],[Anr.]]=CF$7,Tbl.Kosten[[#This Row],[Totaal kosten]],"")</f>
        <v/>
      </c>
      <c r="CG59" s="122" t="str">
        <f>IF(Tbl.Kosten[[#This Row],[Anr.]]=CG$7,Tbl.Kosten[[#This Row],[Totaal kosten]],"")</f>
        <v/>
      </c>
      <c r="CH59" s="122" t="str">
        <f>IF(Tbl.Kosten[[#This Row],[Anr.]]=CH$7,Tbl.Kosten[[#This Row],[Totaal kosten]],"")</f>
        <v/>
      </c>
      <c r="CI59" s="122" t="str">
        <f>IF(Tbl.Kosten[[#This Row],[Anr.]]=CI$7,Tbl.Kosten[[#This Row],[Totaal kosten]],"")</f>
        <v/>
      </c>
      <c r="CJ59" s="122" t="str">
        <f>IF(Tbl.Kosten[[#This Row],[Anr.]]=CJ$7,Tbl.Kosten[[#This Row],[Totaal kosten]],"")</f>
        <v/>
      </c>
      <c r="CK59" s="122" t="str">
        <f>IF(Tbl.Kosten[[#This Row],[Anr.]]=CK$7,Tbl.Kosten[[#This Row],[Totaal kosten]],"")</f>
        <v/>
      </c>
      <c r="CL59" s="122" t="str">
        <f>IF(Tbl.Kosten[[#This Row],[Anr.]]=CL$7,Tbl.Kosten[[#This Row],[Totaal kosten]],"")</f>
        <v/>
      </c>
      <c r="CM59" s="122" t="str">
        <f>IF(Tbl.Kosten[[#This Row],[Anr.]]=CM$7,Tbl.Kosten[[#This Row],[Totaal kosten]],"")</f>
        <v/>
      </c>
      <c r="CN59" s="122" t="str">
        <f>IF(Tbl.Kosten[[#This Row],[Anr.]]=CN$7,Tbl.Kosten[[#This Row],[Totaal kosten]],"")</f>
        <v/>
      </c>
      <c r="CO59" s="122" t="str">
        <f>IF(Tbl.Kosten[[#This Row],[Anr.]]=CO$7,Tbl.Kosten[[#This Row],[Totaal kosten]],"")</f>
        <v/>
      </c>
      <c r="CP59" s="122" t="str">
        <f>IF(Tbl.Kosten[[#This Row],[Anr.]]=CP$7,Tbl.Kosten[[#This Row],[Totaal kosten]],"")</f>
        <v/>
      </c>
      <c r="CQ59" s="122" t="str">
        <f>IF(Tbl.Kosten[[#This Row],[Anr.]]=CQ$7,Tbl.Kosten[[#This Row],[Totaal kosten]],"")</f>
        <v/>
      </c>
      <c r="CR59" s="122" t="str">
        <f>IF(Tbl.Kosten[[#This Row],[Anr.]]=CR$7,Tbl.Kosten[[#This Row],[Totaal kosten]],"")</f>
        <v/>
      </c>
      <c r="CS59" s="122" t="str">
        <f>IF(Tbl.Kosten[[#This Row],[Anr.]]=CS$7,Tbl.Kosten[[#This Row],[Totaal kosten]],"")</f>
        <v/>
      </c>
      <c r="CT59" s="122" t="str">
        <f>IF(Tbl.Kosten[[#This Row],[Anr.]]=CT$7,Tbl.Kosten[[#This Row],[Totaal kosten]],"")</f>
        <v/>
      </c>
      <c r="CU59" s="122" t="str">
        <f>IF(Tbl.Kosten[[#This Row],[Anr.]]=CU$7,Tbl.Kosten[[#This Row],[Totaal kosten]],"")</f>
        <v/>
      </c>
      <c r="CV59" s="122" t="str">
        <f>IF(Tbl.Kosten[[#This Row],[Anr.]]=CV$7,Tbl.Kosten[[#This Row],[Totaal kosten]],"")</f>
        <v/>
      </c>
      <c r="CW59" s="122" t="str">
        <f>IF(Tbl.Kosten[[#This Row],[Anr.]]=CW$7,Tbl.Kosten[[#This Row],[Totaal kosten]],"")</f>
        <v/>
      </c>
      <c r="CX59" s="122" t="str">
        <f>IF(Tbl.Kosten[[#This Row],[Anr.]]=CX$7,Tbl.Kosten[[#This Row],[Totaal kosten]],"")</f>
        <v/>
      </c>
      <c r="CY59" s="122" t="str">
        <f>IF(Tbl.Kosten[[#This Row],[Anr.]]=CY$7,Tbl.Kosten[[#This Row],[Totaal kosten]],"")</f>
        <v/>
      </c>
      <c r="CZ59" s="122" t="str">
        <f>IF(Tbl.Kosten[[#This Row],[Anr.]]=CZ$7,Tbl.Kosten[[#This Row],[Totaal kosten]],"")</f>
        <v/>
      </c>
      <c r="DA59" s="122" t="str">
        <f>IF(Tbl.Kosten[[#This Row],[Anr.]]=DA$7,Tbl.Kosten[[#This Row],[Totaal kosten]],"")</f>
        <v/>
      </c>
      <c r="DB59" s="122" t="str">
        <f>IF(Tbl.Kosten[[#This Row],[Anr.]]=DB$7,Tbl.Kosten[[#This Row],[Totaal kosten]],"")</f>
        <v/>
      </c>
      <c r="DC59" s="122" t="str">
        <f>IF(Tbl.Kosten[[#This Row],[Anr.]]=DC$7,Tbl.Kosten[[#This Row],[Totaal kosten]],"")</f>
        <v/>
      </c>
      <c r="DD59" s="122" t="str">
        <f>IF(Tbl.Kosten[[#This Row],[Anr.]]=DD$7,Tbl.Kosten[[#This Row],[Totaal kosten]],"")</f>
        <v/>
      </c>
      <c r="DE59" s="122" t="str">
        <f>IF(Tbl.Kosten[[#This Row],[Anr.]]=DE$7,Tbl.Kosten[[#This Row],[Totaal kosten]],"")</f>
        <v/>
      </c>
      <c r="DF59" s="122" t="str">
        <f>IF(Tbl.Kosten[[#This Row],[Anr.]]=DF$7,Tbl.Kosten[[#This Row],[Totaal kosten]],"")</f>
        <v/>
      </c>
      <c r="DG59" s="122" t="str">
        <f>IF(Tbl.Kosten[[#This Row],[Anr.]]=DG$7,Tbl.Kosten[[#This Row],[Totaal kosten]],"")</f>
        <v/>
      </c>
      <c r="DH59" s="122" t="str">
        <f>IF(Tbl.Kosten[[#This Row],[Anr.]]=DH$7,Tbl.Kosten[[#This Row],[Totaal kosten]],"")</f>
        <v/>
      </c>
      <c r="DI59" s="122" t="str">
        <f>IF(Tbl.Kosten[[#This Row],[Anr.]]=DI$7,Tbl.Kosten[[#This Row],[Totaal kosten]],"")</f>
        <v/>
      </c>
      <c r="DJ59" s="122" t="str">
        <f>IF(Tbl.Kosten[[#This Row],[Anr.]]=DJ$7,Tbl.Kosten[[#This Row],[Totaal kosten]],"")</f>
        <v/>
      </c>
      <c r="DK59" s="122" t="str">
        <f>IF(Tbl.Kosten[[#This Row],[Anr.]]=DK$7,Tbl.Kosten[[#This Row],[Totaal kosten]],"")</f>
        <v/>
      </c>
      <c r="DL59" s="122" t="str">
        <f>IF(Tbl.Kosten[[#This Row],[Anr.]]=DL$7,Tbl.Kosten[[#This Row],[Totaal kosten]],"")</f>
        <v/>
      </c>
      <c r="DM59" s="122" t="str">
        <f>IF(Tbl.Kosten[[#This Row],[Anr.]]=DM$7,Tbl.Kosten[[#This Row],[Totaal kosten]],"")</f>
        <v/>
      </c>
      <c r="DN59" s="122" t="str">
        <f>IF(Tbl.Kosten[[#This Row],[Anr.]]=DN$7,Tbl.Kosten[[#This Row],[Totaal kosten]],"")</f>
        <v/>
      </c>
      <c r="DO59" s="122" t="str">
        <f>IF(Tbl.Kosten[[#This Row],[Anr.]]=DO$7,Tbl.Kosten[[#This Row],[Totaal kosten]],"")</f>
        <v/>
      </c>
      <c r="DP59" s="122" t="str">
        <f>IF(Tbl.Kosten[[#This Row],[Anr.]]=DP$7,Tbl.Kosten[[#This Row],[Totaal kosten]],"")</f>
        <v/>
      </c>
      <c r="DQ59" s="122" t="str">
        <f>IF(Tbl.Kosten[[#This Row],[Anr.]]=DQ$7,Tbl.Kosten[[#This Row],[Totaal kosten]],"")</f>
        <v/>
      </c>
      <c r="DR59" s="122" t="str">
        <f>IF(Tbl.Kosten[[#This Row],[Anr.]]=DR$7,Tbl.Kosten[[#This Row],[Totaal kosten]],"")</f>
        <v/>
      </c>
      <c r="DS59" s="122" t="str">
        <f>IF(Tbl.Kosten[[#This Row],[Anr.]]=DS$7,Tbl.Kosten[[#This Row],[Totaal kosten]],"")</f>
        <v/>
      </c>
      <c r="DT59" s="122" t="str">
        <f>IF(Tbl.Kosten[[#This Row],[Anr.]]=DT$7,Tbl.Kosten[[#This Row],[Totaal kosten]],"")</f>
        <v/>
      </c>
      <c r="DU59" s="122" t="str">
        <f>IF(Tbl.Kosten[[#This Row],[Anr.]]=DU$7,Tbl.Kosten[[#This Row],[Totaal kosten]],"")</f>
        <v/>
      </c>
      <c r="DV59" s="122" t="str">
        <f>IF(Tbl.Kosten[[#This Row],[Anr.]]=DV$7,Tbl.Kosten[[#This Row],[Totaal kosten]],"")</f>
        <v/>
      </c>
      <c r="DW59" s="122" t="str">
        <f>IF(Tbl.Kosten[[#This Row],[Anr.]]=DW$7,Tbl.Kosten[[#This Row],[Totaal kosten]],"")</f>
        <v/>
      </c>
      <c r="DX59" s="122" t="str">
        <f>IF(Tbl.Kosten[[#This Row],[Anr.]]=DX$7,Tbl.Kosten[[#This Row],[Totaal kosten]],"")</f>
        <v/>
      </c>
      <c r="DY59" s="122" t="str">
        <f>IF(Tbl.Kosten[[#This Row],[Anr.]]=DY$7,Tbl.Kosten[[#This Row],[Totaal kosten]],"")</f>
        <v/>
      </c>
      <c r="DZ59" s="122" t="str">
        <f>IF(Tbl.Kosten[[#This Row],[Anr.]]=DZ$7,Tbl.Kosten[[#This Row],[Totaal kosten]],"")</f>
        <v/>
      </c>
      <c r="EA59" s="122" t="str">
        <f>IF(Tbl.Kosten[[#This Row],[Anr.]]=EA$7,Tbl.Kosten[[#This Row],[Totaal kosten]],"")</f>
        <v/>
      </c>
      <c r="EB59" s="122" t="str">
        <f>IF(Tbl.Kosten[[#This Row],[Anr.]]=EB$7,Tbl.Kosten[[#This Row],[Totaal kosten]],"")</f>
        <v/>
      </c>
      <c r="EC59" s="122" t="str">
        <f>IF(Tbl.Kosten[[#This Row],[Anr.]]=EC$7,Tbl.Kosten[[#This Row],[Totaal kosten]],"")</f>
        <v/>
      </c>
      <c r="ED59" s="122" t="str">
        <f>IF(Tbl.Kosten[[#This Row],[Anr.]]=ED$7,Tbl.Kosten[[#This Row],[Totaal kosten]],"")</f>
        <v/>
      </c>
      <c r="EE59" s="122" t="str">
        <f>IF(Tbl.Kosten[[#This Row],[Anr.]]=EE$7,Tbl.Kosten[[#This Row],[Totaal kosten]],"")</f>
        <v/>
      </c>
      <c r="EF59" s="122" t="str">
        <f>IF(Tbl.Kosten[[#This Row],[Anr.]]=EF$7,Tbl.Kosten[[#This Row],[Totaal kosten]],"")</f>
        <v/>
      </c>
      <c r="EG59" s="122" t="str">
        <f>IF(Tbl.Kosten[[#This Row],[Anr.]]=EG$7,Tbl.Kosten[[#This Row],[Totaal kosten]],"")</f>
        <v/>
      </c>
      <c r="EH59" s="122" t="str">
        <f>IF(Tbl.Kosten[[#This Row],[Anr.]]=EH$7,Tbl.Kosten[[#This Row],[Totaal kosten]],"")</f>
        <v/>
      </c>
      <c r="EI59" s="122" t="str">
        <f>IF(Tbl.Kosten[[#This Row],[Anr.]]=EI$7,Tbl.Kosten[[#This Row],[Totaal kosten]],"")</f>
        <v/>
      </c>
      <c r="EJ59" s="122" t="str">
        <f>IF(Tbl.Kosten[[#This Row],[Anr.]]=EJ$7,Tbl.Kosten[[#This Row],[Totaal kosten]],"")</f>
        <v/>
      </c>
      <c r="EK59" s="122" t="str">
        <f>IF(Tbl.Kosten[[#This Row],[Anr.]]=EK$7,Tbl.Kosten[[#This Row],[Totaal kosten]],"")</f>
        <v/>
      </c>
      <c r="EL59" s="122" t="str">
        <f>IF(Tbl.Kosten[[#This Row],[Anr.]]=EL$7,Tbl.Kosten[[#This Row],[Totaal kosten]],"")</f>
        <v/>
      </c>
      <c r="EM59" s="122" t="str">
        <f>IF(Tbl.Kosten[[#This Row],[Anr.]]=EM$7,Tbl.Kosten[[#This Row],[Totaal kosten]],"")</f>
        <v/>
      </c>
      <c r="EN59" s="122" t="str">
        <f>IF(Tbl.Kosten[[#This Row],[Anr.]]=EN$7,Tbl.Kosten[[#This Row],[Totaal kosten]],"")</f>
        <v/>
      </c>
      <c r="EO59" s="122" t="str">
        <f>IF(Tbl.Kosten[[#This Row],[Anr.]]=EO$7,Tbl.Kosten[[#This Row],[Totaal kosten]],"")</f>
        <v/>
      </c>
      <c r="EP59" s="122" t="str">
        <f>IF(Tbl.Kosten[[#This Row],[Anr.]]=EP$7,Tbl.Kosten[[#This Row],[Totaal kosten]],"")</f>
        <v/>
      </c>
      <c r="EQ59" s="122" t="str">
        <f>IF(Tbl.Kosten[[#This Row],[Anr.]]=EQ$7,Tbl.Kosten[[#This Row],[Totaal kosten]],"")</f>
        <v/>
      </c>
    </row>
    <row r="60" spans="2:147" x14ac:dyDescent="0.35">
      <c r="B60" s="99"/>
      <c r="C60" s="68"/>
      <c r="D60" s="119"/>
      <c r="E60" s="100"/>
      <c r="F60" s="13">
        <f>_xlfn.XLOOKUP(Tbl.Kosten[[#This Row],[Medewerker e/o 
functie]],Tbl.Uurtarief[Medewerker en/of functie],Tbl.Uurtarief[Uurtarief],"",,)</f>
        <v>0</v>
      </c>
      <c r="G60" s="118">
        <f>PRODUCT(Tbl.Kosten[[#This Row],[Uren]],Tbl.Kosten[[#This Row],[Uurtarief]])</f>
        <v>0</v>
      </c>
      <c r="H60" s="100"/>
      <c r="I60" s="98"/>
      <c r="J60" s="97">
        <f>Tbl.Kosten[[#This Row],[Aantal]]*Tbl.Kosten[[#This Row],[Tarief]]</f>
        <v>0</v>
      </c>
      <c r="K60" s="118">
        <f>Tbl.Kosten[[#This Row],[Subtotaal andere kosten]]+Tbl.Kosten[[#This Row],[Subtotaal arbeidskosten]]</f>
        <v>0</v>
      </c>
      <c r="L60" s="190">
        <f>IF(Tbl.Kosten[[#This Row],[Subtotaal andere kosten]]&lt;&gt;0,"Andere kosten",(_xlfn.XLOOKUP(Tbl.Kosten[[#This Row],[Medewerker e/o 
functie]],Tbl.Uurtarief[Medewerker en/of functie],Tbl.Uurtarief[Kostensoort],"",,)))</f>
        <v>0</v>
      </c>
      <c r="M60" s="190" t="str">
        <f>IF(AND(Tbl.Kosten[[#This Row],[Subtotaal arbeidskosten]]&lt;&gt;0,Tbl.Kosten[[#This Row],[Subtotaal andere kosten]]&lt;&gt;0),"Begroot Arbeidskosten en Overige kosten op verschillende regels!","")</f>
        <v/>
      </c>
      <c r="N60" s="3" t="str">
        <f>_xlfn.XLOOKUP(Tbl.Kosten[[#This Row],[Activiteitencode]],Tbl.Activiteiten[Activiteitcode],Tbl.Activiteiten[Werkpakketcode],"",,)</f>
        <v/>
      </c>
      <c r="O60" s="9" t="str">
        <f>_xlfn.XLOOKUP(Tbl.Kosten[[#This Row],[Werkpakketcode]],Tbl.Werkpakketten[Werkpakketcode],Tbl.Werkpakketten[WPnr.],"",,)</f>
        <v/>
      </c>
      <c r="P60" s="9" t="str">
        <f>IF(Tbl.Kosten[[#This Row],[WPnr.]]=P$7,Tbl.Kosten[[#This Row],[Totaal kosten]],"")</f>
        <v/>
      </c>
      <c r="Q60" s="9" t="str">
        <f>IF(Tbl.Kosten[[#This Row],[WPnr.]]=Q$7,Tbl.Kosten[[#This Row],[Totaal kosten]],"")</f>
        <v/>
      </c>
      <c r="R60" s="9" t="str">
        <f>IF(Tbl.Kosten[[#This Row],[WPnr.]]=R$7,Tbl.Kosten[[#This Row],[Totaal kosten]],"")</f>
        <v/>
      </c>
      <c r="S60" s="9" t="str">
        <f>IF(Tbl.Kosten[[#This Row],[WPnr.]]=S$7,Tbl.Kosten[[#This Row],[Totaal kosten]],"")</f>
        <v/>
      </c>
      <c r="T60" s="9" t="str">
        <f>IF(Tbl.Kosten[[#This Row],[WPnr.]]=T$7,Tbl.Kosten[[#This Row],[Totaal kosten]],"")</f>
        <v/>
      </c>
      <c r="U60" s="9" t="str">
        <f>IF(Tbl.Kosten[[#This Row],[WPnr.]]=U$7,Tbl.Kosten[[#This Row],[Totaal kosten]],"")</f>
        <v/>
      </c>
      <c r="V60" s="9" t="str">
        <f>IF(Tbl.Kosten[[#This Row],[WPnr.]]=V$7,Tbl.Kosten[[#This Row],[Totaal kosten]],"")</f>
        <v/>
      </c>
      <c r="W60" s="9" t="str">
        <f>IF(Tbl.Kosten[[#This Row],[WPnr.]]=W$7,Tbl.Kosten[[#This Row],[Totaal kosten]],"")</f>
        <v/>
      </c>
      <c r="X60" s="9" t="str">
        <f>IF(Tbl.Kosten[[#This Row],[WPnr.]]=X$7,Tbl.Kosten[[#This Row],[Totaal kosten]],"")</f>
        <v/>
      </c>
      <c r="Y60" s="9" t="str">
        <f>IF(Tbl.Kosten[[#This Row],[WPnr.]]=Y$7,Tbl.Kosten[[#This Row],[Totaal kosten]],"")</f>
        <v/>
      </c>
      <c r="Z60" s="15" t="str">
        <f>IFERROR(VLOOKUP(Tbl.Kosten[[#This Row],[Kostensoort]],Tbl.Kostensoorten[],2,FALSE),"")</f>
        <v/>
      </c>
      <c r="AA60" s="15" t="str">
        <f>IF(Tbl.Kosten[[#This Row],[KSnr.]]=AA$7,Tbl.Kosten[[#This Row],[Totaal kosten]],"")</f>
        <v/>
      </c>
      <c r="AB60" s="15" t="str">
        <f>IF(Tbl.Kosten[[#This Row],[KSnr.]]=AB$7,Tbl.Kosten[[#This Row],[Totaal kosten]],"")</f>
        <v/>
      </c>
      <c r="AC60" s="15" t="str">
        <f>IF(Tbl.Kosten[[#This Row],[KSnr.]]=AC$7,Tbl.Kosten[[#This Row],[Totaal kosten]],"")</f>
        <v/>
      </c>
      <c r="AD60" s="15" t="str">
        <f>IF(Tbl.Kosten[[#This Row],[KSnr.]]=AD$7,Tbl.Kosten[[#This Row],[Totaal kosten]],"")</f>
        <v/>
      </c>
      <c r="AE60" s="15" t="str">
        <f>IF(Tbl.Kosten[[#This Row],[KSnr.]]=AE$7,Tbl.Kosten[[#This Row],[Totaal kosten]],"")</f>
        <v/>
      </c>
      <c r="AF60" s="15" t="str">
        <f>IF(Tbl.Kosten[[#This Row],[KSnr.]]=AF$7,Tbl.Kosten[[#This Row],[Totaal kosten]],"")</f>
        <v/>
      </c>
      <c r="AG60" s="15" t="str">
        <f>IF(Tbl.Kosten[[#This Row],[KSnr.]]=AG$7,Tbl.Kosten[[#This Row],[Totaal kosten]],"")</f>
        <v/>
      </c>
      <c r="AH60" s="15" t="str">
        <f>IF(Tbl.Kosten[[#This Row],[KSnr.]]=AH$7,Tbl.Kosten[[#This Row],[Totaal kosten]],"")</f>
        <v/>
      </c>
      <c r="AI60" s="15" t="str">
        <f>IF(Tbl.Kosten[[#This Row],[KSnr.]]=AI$7,Tbl.Kosten[[#This Row],[Totaal kosten]],"")</f>
        <v/>
      </c>
      <c r="AJ60" s="15" t="str">
        <f>IF(Tbl.Kosten[[#This Row],[KSnr.]]=AJ$7,Tbl.Kosten[[#This Row],[Totaal kosten]],"")</f>
        <v/>
      </c>
      <c r="AK60" s="15" t="str">
        <f>IF(Tbl.Kosten[[#This Row],[KSnr.]]=AK$7,Tbl.Kosten[[#This Row],[Totaal kosten]],"")</f>
        <v/>
      </c>
      <c r="AL60" s="15" t="str">
        <f>IF(Tbl.Kosten[[#This Row],[KSnr.]]=AL$7,Tbl.Kosten[[#This Row],[Totaal kosten]],"")</f>
        <v/>
      </c>
      <c r="AM60" s="15" t="str">
        <f>IF(Tbl.Kosten[[#This Row],[KSnr.]]=AM$7,Tbl.Kosten[[#This Row],[Totaal kosten]],"")</f>
        <v/>
      </c>
      <c r="AN60" s="15" t="str">
        <f>IF(Tbl.Kosten[[#This Row],[KSnr.]]=AN$7,Tbl.Kosten[[#This Row],[Totaal kosten]],"")</f>
        <v/>
      </c>
      <c r="AO60" s="15" t="str">
        <f>IF(Tbl.Kosten[[#This Row],[KSnr.]]=AO$7,Tbl.Kosten[[#This Row],[Totaal kosten]],"")</f>
        <v/>
      </c>
      <c r="AP60" s="15" t="str">
        <f>IF(Tbl.Kosten[[#This Row],[KSnr.]]=AP$7,Tbl.Kosten[[#This Row],[Totaal kosten]],"")</f>
        <v/>
      </c>
      <c r="AQ60" s="15" t="str">
        <f>IF(Tbl.Kosten[[#This Row],[KSnr.]]=AQ$7,Tbl.Kosten[[#This Row],[Totaal kosten]],"")</f>
        <v/>
      </c>
      <c r="AR60" s="15" t="str">
        <f>IF(Tbl.Kosten[[#This Row],[KSnr.]]=AR$7,Tbl.Kosten[[#This Row],[Totaal kosten]],"")</f>
        <v/>
      </c>
      <c r="AS60" s="15" t="str">
        <f>IF(Tbl.Kosten[[#This Row],[KSnr.]]=AS$7,Tbl.Kosten[[#This Row],[Totaal kosten]],"")</f>
        <v/>
      </c>
      <c r="AT60" s="15" t="str">
        <f>IF(Tbl.Kosten[[#This Row],[KSnr.]]=AT$7,Tbl.Kosten[[#This Row],[Totaal kosten]],"")</f>
        <v/>
      </c>
      <c r="AU60" s="122" t="str">
        <f>_xlfn.XLOOKUP(Tbl.Kosten[[#This Row],[Activiteitencode]],Tbl.Activiteiten[Activiteitcode],Tbl.Activiteiten[Anr.],"",,)</f>
        <v/>
      </c>
      <c r="AV60" s="122" t="str">
        <f>IF(Tbl.Kosten[[#This Row],[Anr.]]=AV$7,Tbl.Kosten[[#This Row],[Totaal kosten]],"")</f>
        <v/>
      </c>
      <c r="AW60" s="122" t="str">
        <f>IF(Tbl.Kosten[[#This Row],[Anr.]]=AW$7,Tbl.Kosten[[#This Row],[Totaal kosten]],"")</f>
        <v/>
      </c>
      <c r="AX60" s="122" t="str">
        <f>IF(Tbl.Kosten[[#This Row],[Anr.]]=AX$7,Tbl.Kosten[[#This Row],[Totaal kosten]],"")</f>
        <v/>
      </c>
      <c r="AY60" s="122" t="str">
        <f>IF(Tbl.Kosten[[#This Row],[Anr.]]=AY$7,Tbl.Kosten[[#This Row],[Totaal kosten]],"")</f>
        <v/>
      </c>
      <c r="AZ60" s="122" t="str">
        <f>IF(Tbl.Kosten[[#This Row],[Anr.]]=AZ$7,Tbl.Kosten[[#This Row],[Totaal kosten]],"")</f>
        <v/>
      </c>
      <c r="BA60" s="122" t="str">
        <f>IF(Tbl.Kosten[[#This Row],[Anr.]]=BA$7,Tbl.Kosten[[#This Row],[Totaal kosten]],"")</f>
        <v/>
      </c>
      <c r="BB60" s="122" t="str">
        <f>IF(Tbl.Kosten[[#This Row],[Anr.]]=BB$7,Tbl.Kosten[[#This Row],[Totaal kosten]],"")</f>
        <v/>
      </c>
      <c r="BC60" s="122" t="str">
        <f>IF(Tbl.Kosten[[#This Row],[Anr.]]=BC$7,Tbl.Kosten[[#This Row],[Totaal kosten]],"")</f>
        <v/>
      </c>
      <c r="BD60" s="122" t="str">
        <f>IF(Tbl.Kosten[[#This Row],[Anr.]]=BD$7,Tbl.Kosten[[#This Row],[Totaal kosten]],"")</f>
        <v/>
      </c>
      <c r="BE60" s="122" t="str">
        <f>IF(Tbl.Kosten[[#This Row],[Anr.]]=BE$7,Tbl.Kosten[[#This Row],[Totaal kosten]],"")</f>
        <v/>
      </c>
      <c r="BF60" s="122" t="str">
        <f>IF(Tbl.Kosten[[#This Row],[Anr.]]=BF$7,Tbl.Kosten[[#This Row],[Totaal kosten]],"")</f>
        <v/>
      </c>
      <c r="BG60" s="122" t="str">
        <f>IF(Tbl.Kosten[[#This Row],[Anr.]]=BG$7,Tbl.Kosten[[#This Row],[Totaal kosten]],"")</f>
        <v/>
      </c>
      <c r="BH60" s="122" t="str">
        <f>IF(Tbl.Kosten[[#This Row],[Anr.]]=BH$7,Tbl.Kosten[[#This Row],[Totaal kosten]],"")</f>
        <v/>
      </c>
      <c r="BI60" s="122" t="str">
        <f>IF(Tbl.Kosten[[#This Row],[Anr.]]=BI$7,Tbl.Kosten[[#This Row],[Totaal kosten]],"")</f>
        <v/>
      </c>
      <c r="BJ60" s="122" t="str">
        <f>IF(Tbl.Kosten[[#This Row],[Anr.]]=BJ$7,Tbl.Kosten[[#This Row],[Totaal kosten]],"")</f>
        <v/>
      </c>
      <c r="BK60" s="122" t="str">
        <f>IF(Tbl.Kosten[[#This Row],[Anr.]]=BK$7,Tbl.Kosten[[#This Row],[Totaal kosten]],"")</f>
        <v/>
      </c>
      <c r="BL60" s="122" t="str">
        <f>IF(Tbl.Kosten[[#This Row],[Anr.]]=BL$7,Tbl.Kosten[[#This Row],[Totaal kosten]],"")</f>
        <v/>
      </c>
      <c r="BM60" s="122" t="str">
        <f>IF(Tbl.Kosten[[#This Row],[Anr.]]=BM$7,Tbl.Kosten[[#This Row],[Totaal kosten]],"")</f>
        <v/>
      </c>
      <c r="BN60" s="122" t="str">
        <f>IF(Tbl.Kosten[[#This Row],[Anr.]]=BN$7,Tbl.Kosten[[#This Row],[Totaal kosten]],"")</f>
        <v/>
      </c>
      <c r="BO60" s="122" t="str">
        <f>IF(Tbl.Kosten[[#This Row],[Anr.]]=BO$7,Tbl.Kosten[[#This Row],[Totaal kosten]],"")</f>
        <v/>
      </c>
      <c r="BP60" s="122" t="str">
        <f>IF(Tbl.Kosten[[#This Row],[Anr.]]=BP$7,Tbl.Kosten[[#This Row],[Totaal kosten]],"")</f>
        <v/>
      </c>
      <c r="BQ60" s="122" t="str">
        <f>IF(Tbl.Kosten[[#This Row],[Anr.]]=BQ$7,Tbl.Kosten[[#This Row],[Totaal kosten]],"")</f>
        <v/>
      </c>
      <c r="BR60" s="122" t="str">
        <f>IF(Tbl.Kosten[[#This Row],[Anr.]]=BR$7,Tbl.Kosten[[#This Row],[Totaal kosten]],"")</f>
        <v/>
      </c>
      <c r="BS60" s="122" t="str">
        <f>IF(Tbl.Kosten[[#This Row],[Anr.]]=BS$7,Tbl.Kosten[[#This Row],[Totaal kosten]],"")</f>
        <v/>
      </c>
      <c r="BT60" s="122" t="str">
        <f>IF(Tbl.Kosten[[#This Row],[Anr.]]=BT$7,Tbl.Kosten[[#This Row],[Totaal kosten]],"")</f>
        <v/>
      </c>
      <c r="BU60" s="122" t="str">
        <f>IF(Tbl.Kosten[[#This Row],[Anr.]]=BU$7,Tbl.Kosten[[#This Row],[Totaal kosten]],"")</f>
        <v/>
      </c>
      <c r="BV60" s="122" t="str">
        <f>IF(Tbl.Kosten[[#This Row],[Anr.]]=BV$7,Tbl.Kosten[[#This Row],[Totaal kosten]],"")</f>
        <v/>
      </c>
      <c r="BW60" s="122" t="str">
        <f>IF(Tbl.Kosten[[#This Row],[Anr.]]=BW$7,Tbl.Kosten[[#This Row],[Totaal kosten]],"")</f>
        <v/>
      </c>
      <c r="BX60" s="122" t="str">
        <f>IF(Tbl.Kosten[[#This Row],[Anr.]]=BX$7,Tbl.Kosten[[#This Row],[Totaal kosten]],"")</f>
        <v/>
      </c>
      <c r="BY60" s="122" t="str">
        <f>IF(Tbl.Kosten[[#This Row],[Anr.]]=BY$7,Tbl.Kosten[[#This Row],[Totaal kosten]],"")</f>
        <v/>
      </c>
      <c r="BZ60" s="122" t="str">
        <f>IF(Tbl.Kosten[[#This Row],[Anr.]]=BZ$7,Tbl.Kosten[[#This Row],[Totaal kosten]],"")</f>
        <v/>
      </c>
      <c r="CA60" s="122" t="str">
        <f>IF(Tbl.Kosten[[#This Row],[Anr.]]=CA$7,Tbl.Kosten[[#This Row],[Totaal kosten]],"")</f>
        <v/>
      </c>
      <c r="CB60" s="122" t="str">
        <f>IF(Tbl.Kosten[[#This Row],[Anr.]]=CB$7,Tbl.Kosten[[#This Row],[Totaal kosten]],"")</f>
        <v/>
      </c>
      <c r="CC60" s="122" t="str">
        <f>IF(Tbl.Kosten[[#This Row],[Anr.]]=CC$7,Tbl.Kosten[[#This Row],[Totaal kosten]],"")</f>
        <v/>
      </c>
      <c r="CD60" s="122" t="str">
        <f>IF(Tbl.Kosten[[#This Row],[Anr.]]=CD$7,Tbl.Kosten[[#This Row],[Totaal kosten]],"")</f>
        <v/>
      </c>
      <c r="CE60" s="122" t="str">
        <f>IF(Tbl.Kosten[[#This Row],[Anr.]]=CE$7,Tbl.Kosten[[#This Row],[Totaal kosten]],"")</f>
        <v/>
      </c>
      <c r="CF60" s="122" t="str">
        <f>IF(Tbl.Kosten[[#This Row],[Anr.]]=CF$7,Tbl.Kosten[[#This Row],[Totaal kosten]],"")</f>
        <v/>
      </c>
      <c r="CG60" s="122" t="str">
        <f>IF(Tbl.Kosten[[#This Row],[Anr.]]=CG$7,Tbl.Kosten[[#This Row],[Totaal kosten]],"")</f>
        <v/>
      </c>
      <c r="CH60" s="122" t="str">
        <f>IF(Tbl.Kosten[[#This Row],[Anr.]]=CH$7,Tbl.Kosten[[#This Row],[Totaal kosten]],"")</f>
        <v/>
      </c>
      <c r="CI60" s="122" t="str">
        <f>IF(Tbl.Kosten[[#This Row],[Anr.]]=CI$7,Tbl.Kosten[[#This Row],[Totaal kosten]],"")</f>
        <v/>
      </c>
      <c r="CJ60" s="122" t="str">
        <f>IF(Tbl.Kosten[[#This Row],[Anr.]]=CJ$7,Tbl.Kosten[[#This Row],[Totaal kosten]],"")</f>
        <v/>
      </c>
      <c r="CK60" s="122" t="str">
        <f>IF(Tbl.Kosten[[#This Row],[Anr.]]=CK$7,Tbl.Kosten[[#This Row],[Totaal kosten]],"")</f>
        <v/>
      </c>
      <c r="CL60" s="122" t="str">
        <f>IF(Tbl.Kosten[[#This Row],[Anr.]]=CL$7,Tbl.Kosten[[#This Row],[Totaal kosten]],"")</f>
        <v/>
      </c>
      <c r="CM60" s="122" t="str">
        <f>IF(Tbl.Kosten[[#This Row],[Anr.]]=CM$7,Tbl.Kosten[[#This Row],[Totaal kosten]],"")</f>
        <v/>
      </c>
      <c r="CN60" s="122" t="str">
        <f>IF(Tbl.Kosten[[#This Row],[Anr.]]=CN$7,Tbl.Kosten[[#This Row],[Totaal kosten]],"")</f>
        <v/>
      </c>
      <c r="CO60" s="122" t="str">
        <f>IF(Tbl.Kosten[[#This Row],[Anr.]]=CO$7,Tbl.Kosten[[#This Row],[Totaal kosten]],"")</f>
        <v/>
      </c>
      <c r="CP60" s="122" t="str">
        <f>IF(Tbl.Kosten[[#This Row],[Anr.]]=CP$7,Tbl.Kosten[[#This Row],[Totaal kosten]],"")</f>
        <v/>
      </c>
      <c r="CQ60" s="122" t="str">
        <f>IF(Tbl.Kosten[[#This Row],[Anr.]]=CQ$7,Tbl.Kosten[[#This Row],[Totaal kosten]],"")</f>
        <v/>
      </c>
      <c r="CR60" s="122" t="str">
        <f>IF(Tbl.Kosten[[#This Row],[Anr.]]=CR$7,Tbl.Kosten[[#This Row],[Totaal kosten]],"")</f>
        <v/>
      </c>
      <c r="CS60" s="122" t="str">
        <f>IF(Tbl.Kosten[[#This Row],[Anr.]]=CS$7,Tbl.Kosten[[#This Row],[Totaal kosten]],"")</f>
        <v/>
      </c>
      <c r="CT60" s="122" t="str">
        <f>IF(Tbl.Kosten[[#This Row],[Anr.]]=CT$7,Tbl.Kosten[[#This Row],[Totaal kosten]],"")</f>
        <v/>
      </c>
      <c r="CU60" s="122" t="str">
        <f>IF(Tbl.Kosten[[#This Row],[Anr.]]=CU$7,Tbl.Kosten[[#This Row],[Totaal kosten]],"")</f>
        <v/>
      </c>
      <c r="CV60" s="122" t="str">
        <f>IF(Tbl.Kosten[[#This Row],[Anr.]]=CV$7,Tbl.Kosten[[#This Row],[Totaal kosten]],"")</f>
        <v/>
      </c>
      <c r="CW60" s="122" t="str">
        <f>IF(Tbl.Kosten[[#This Row],[Anr.]]=CW$7,Tbl.Kosten[[#This Row],[Totaal kosten]],"")</f>
        <v/>
      </c>
      <c r="CX60" s="122" t="str">
        <f>IF(Tbl.Kosten[[#This Row],[Anr.]]=CX$7,Tbl.Kosten[[#This Row],[Totaal kosten]],"")</f>
        <v/>
      </c>
      <c r="CY60" s="122" t="str">
        <f>IF(Tbl.Kosten[[#This Row],[Anr.]]=CY$7,Tbl.Kosten[[#This Row],[Totaal kosten]],"")</f>
        <v/>
      </c>
      <c r="CZ60" s="122" t="str">
        <f>IF(Tbl.Kosten[[#This Row],[Anr.]]=CZ$7,Tbl.Kosten[[#This Row],[Totaal kosten]],"")</f>
        <v/>
      </c>
      <c r="DA60" s="122" t="str">
        <f>IF(Tbl.Kosten[[#This Row],[Anr.]]=DA$7,Tbl.Kosten[[#This Row],[Totaal kosten]],"")</f>
        <v/>
      </c>
      <c r="DB60" s="122" t="str">
        <f>IF(Tbl.Kosten[[#This Row],[Anr.]]=DB$7,Tbl.Kosten[[#This Row],[Totaal kosten]],"")</f>
        <v/>
      </c>
      <c r="DC60" s="122" t="str">
        <f>IF(Tbl.Kosten[[#This Row],[Anr.]]=DC$7,Tbl.Kosten[[#This Row],[Totaal kosten]],"")</f>
        <v/>
      </c>
      <c r="DD60" s="122" t="str">
        <f>IF(Tbl.Kosten[[#This Row],[Anr.]]=DD$7,Tbl.Kosten[[#This Row],[Totaal kosten]],"")</f>
        <v/>
      </c>
      <c r="DE60" s="122" t="str">
        <f>IF(Tbl.Kosten[[#This Row],[Anr.]]=DE$7,Tbl.Kosten[[#This Row],[Totaal kosten]],"")</f>
        <v/>
      </c>
      <c r="DF60" s="122" t="str">
        <f>IF(Tbl.Kosten[[#This Row],[Anr.]]=DF$7,Tbl.Kosten[[#This Row],[Totaal kosten]],"")</f>
        <v/>
      </c>
      <c r="DG60" s="122" t="str">
        <f>IF(Tbl.Kosten[[#This Row],[Anr.]]=DG$7,Tbl.Kosten[[#This Row],[Totaal kosten]],"")</f>
        <v/>
      </c>
      <c r="DH60" s="122" t="str">
        <f>IF(Tbl.Kosten[[#This Row],[Anr.]]=DH$7,Tbl.Kosten[[#This Row],[Totaal kosten]],"")</f>
        <v/>
      </c>
      <c r="DI60" s="122" t="str">
        <f>IF(Tbl.Kosten[[#This Row],[Anr.]]=DI$7,Tbl.Kosten[[#This Row],[Totaal kosten]],"")</f>
        <v/>
      </c>
      <c r="DJ60" s="122" t="str">
        <f>IF(Tbl.Kosten[[#This Row],[Anr.]]=DJ$7,Tbl.Kosten[[#This Row],[Totaal kosten]],"")</f>
        <v/>
      </c>
      <c r="DK60" s="122" t="str">
        <f>IF(Tbl.Kosten[[#This Row],[Anr.]]=DK$7,Tbl.Kosten[[#This Row],[Totaal kosten]],"")</f>
        <v/>
      </c>
      <c r="DL60" s="122" t="str">
        <f>IF(Tbl.Kosten[[#This Row],[Anr.]]=DL$7,Tbl.Kosten[[#This Row],[Totaal kosten]],"")</f>
        <v/>
      </c>
      <c r="DM60" s="122" t="str">
        <f>IF(Tbl.Kosten[[#This Row],[Anr.]]=DM$7,Tbl.Kosten[[#This Row],[Totaal kosten]],"")</f>
        <v/>
      </c>
      <c r="DN60" s="122" t="str">
        <f>IF(Tbl.Kosten[[#This Row],[Anr.]]=DN$7,Tbl.Kosten[[#This Row],[Totaal kosten]],"")</f>
        <v/>
      </c>
      <c r="DO60" s="122" t="str">
        <f>IF(Tbl.Kosten[[#This Row],[Anr.]]=DO$7,Tbl.Kosten[[#This Row],[Totaal kosten]],"")</f>
        <v/>
      </c>
      <c r="DP60" s="122" t="str">
        <f>IF(Tbl.Kosten[[#This Row],[Anr.]]=DP$7,Tbl.Kosten[[#This Row],[Totaal kosten]],"")</f>
        <v/>
      </c>
      <c r="DQ60" s="122" t="str">
        <f>IF(Tbl.Kosten[[#This Row],[Anr.]]=DQ$7,Tbl.Kosten[[#This Row],[Totaal kosten]],"")</f>
        <v/>
      </c>
      <c r="DR60" s="122" t="str">
        <f>IF(Tbl.Kosten[[#This Row],[Anr.]]=DR$7,Tbl.Kosten[[#This Row],[Totaal kosten]],"")</f>
        <v/>
      </c>
      <c r="DS60" s="122" t="str">
        <f>IF(Tbl.Kosten[[#This Row],[Anr.]]=DS$7,Tbl.Kosten[[#This Row],[Totaal kosten]],"")</f>
        <v/>
      </c>
      <c r="DT60" s="122" t="str">
        <f>IF(Tbl.Kosten[[#This Row],[Anr.]]=DT$7,Tbl.Kosten[[#This Row],[Totaal kosten]],"")</f>
        <v/>
      </c>
      <c r="DU60" s="122" t="str">
        <f>IF(Tbl.Kosten[[#This Row],[Anr.]]=DU$7,Tbl.Kosten[[#This Row],[Totaal kosten]],"")</f>
        <v/>
      </c>
      <c r="DV60" s="122" t="str">
        <f>IF(Tbl.Kosten[[#This Row],[Anr.]]=DV$7,Tbl.Kosten[[#This Row],[Totaal kosten]],"")</f>
        <v/>
      </c>
      <c r="DW60" s="122" t="str">
        <f>IF(Tbl.Kosten[[#This Row],[Anr.]]=DW$7,Tbl.Kosten[[#This Row],[Totaal kosten]],"")</f>
        <v/>
      </c>
      <c r="DX60" s="122" t="str">
        <f>IF(Tbl.Kosten[[#This Row],[Anr.]]=DX$7,Tbl.Kosten[[#This Row],[Totaal kosten]],"")</f>
        <v/>
      </c>
      <c r="DY60" s="122" t="str">
        <f>IF(Tbl.Kosten[[#This Row],[Anr.]]=DY$7,Tbl.Kosten[[#This Row],[Totaal kosten]],"")</f>
        <v/>
      </c>
      <c r="DZ60" s="122" t="str">
        <f>IF(Tbl.Kosten[[#This Row],[Anr.]]=DZ$7,Tbl.Kosten[[#This Row],[Totaal kosten]],"")</f>
        <v/>
      </c>
      <c r="EA60" s="122" t="str">
        <f>IF(Tbl.Kosten[[#This Row],[Anr.]]=EA$7,Tbl.Kosten[[#This Row],[Totaal kosten]],"")</f>
        <v/>
      </c>
      <c r="EB60" s="122" t="str">
        <f>IF(Tbl.Kosten[[#This Row],[Anr.]]=EB$7,Tbl.Kosten[[#This Row],[Totaal kosten]],"")</f>
        <v/>
      </c>
      <c r="EC60" s="122" t="str">
        <f>IF(Tbl.Kosten[[#This Row],[Anr.]]=EC$7,Tbl.Kosten[[#This Row],[Totaal kosten]],"")</f>
        <v/>
      </c>
      <c r="ED60" s="122" t="str">
        <f>IF(Tbl.Kosten[[#This Row],[Anr.]]=ED$7,Tbl.Kosten[[#This Row],[Totaal kosten]],"")</f>
        <v/>
      </c>
      <c r="EE60" s="122" t="str">
        <f>IF(Tbl.Kosten[[#This Row],[Anr.]]=EE$7,Tbl.Kosten[[#This Row],[Totaal kosten]],"")</f>
        <v/>
      </c>
      <c r="EF60" s="122" t="str">
        <f>IF(Tbl.Kosten[[#This Row],[Anr.]]=EF$7,Tbl.Kosten[[#This Row],[Totaal kosten]],"")</f>
        <v/>
      </c>
      <c r="EG60" s="122" t="str">
        <f>IF(Tbl.Kosten[[#This Row],[Anr.]]=EG$7,Tbl.Kosten[[#This Row],[Totaal kosten]],"")</f>
        <v/>
      </c>
      <c r="EH60" s="122" t="str">
        <f>IF(Tbl.Kosten[[#This Row],[Anr.]]=EH$7,Tbl.Kosten[[#This Row],[Totaal kosten]],"")</f>
        <v/>
      </c>
      <c r="EI60" s="122" t="str">
        <f>IF(Tbl.Kosten[[#This Row],[Anr.]]=EI$7,Tbl.Kosten[[#This Row],[Totaal kosten]],"")</f>
        <v/>
      </c>
      <c r="EJ60" s="122" t="str">
        <f>IF(Tbl.Kosten[[#This Row],[Anr.]]=EJ$7,Tbl.Kosten[[#This Row],[Totaal kosten]],"")</f>
        <v/>
      </c>
      <c r="EK60" s="122" t="str">
        <f>IF(Tbl.Kosten[[#This Row],[Anr.]]=EK$7,Tbl.Kosten[[#This Row],[Totaal kosten]],"")</f>
        <v/>
      </c>
      <c r="EL60" s="122" t="str">
        <f>IF(Tbl.Kosten[[#This Row],[Anr.]]=EL$7,Tbl.Kosten[[#This Row],[Totaal kosten]],"")</f>
        <v/>
      </c>
      <c r="EM60" s="122" t="str">
        <f>IF(Tbl.Kosten[[#This Row],[Anr.]]=EM$7,Tbl.Kosten[[#This Row],[Totaal kosten]],"")</f>
        <v/>
      </c>
      <c r="EN60" s="122" t="str">
        <f>IF(Tbl.Kosten[[#This Row],[Anr.]]=EN$7,Tbl.Kosten[[#This Row],[Totaal kosten]],"")</f>
        <v/>
      </c>
      <c r="EO60" s="122" t="str">
        <f>IF(Tbl.Kosten[[#This Row],[Anr.]]=EO$7,Tbl.Kosten[[#This Row],[Totaal kosten]],"")</f>
        <v/>
      </c>
      <c r="EP60" s="122" t="str">
        <f>IF(Tbl.Kosten[[#This Row],[Anr.]]=EP$7,Tbl.Kosten[[#This Row],[Totaal kosten]],"")</f>
        <v/>
      </c>
      <c r="EQ60" s="122" t="str">
        <f>IF(Tbl.Kosten[[#This Row],[Anr.]]=EQ$7,Tbl.Kosten[[#This Row],[Totaal kosten]],"")</f>
        <v/>
      </c>
    </row>
    <row r="61" spans="2:147" x14ac:dyDescent="0.35">
      <c r="B61" s="99"/>
      <c r="C61" s="68"/>
      <c r="D61" s="119"/>
      <c r="E61" s="100"/>
      <c r="F61" s="13">
        <f>_xlfn.XLOOKUP(Tbl.Kosten[[#This Row],[Medewerker e/o 
functie]],Tbl.Uurtarief[Medewerker en/of functie],Tbl.Uurtarief[Uurtarief],"",,)</f>
        <v>0</v>
      </c>
      <c r="G61" s="118">
        <f>PRODUCT(Tbl.Kosten[[#This Row],[Uren]],Tbl.Kosten[[#This Row],[Uurtarief]])</f>
        <v>0</v>
      </c>
      <c r="H61" s="100"/>
      <c r="I61" s="98"/>
      <c r="J61" s="97">
        <f>Tbl.Kosten[[#This Row],[Aantal]]*Tbl.Kosten[[#This Row],[Tarief]]</f>
        <v>0</v>
      </c>
      <c r="K61" s="118">
        <f>Tbl.Kosten[[#This Row],[Subtotaal andere kosten]]+Tbl.Kosten[[#This Row],[Subtotaal arbeidskosten]]</f>
        <v>0</v>
      </c>
      <c r="L61" s="190">
        <f>IF(Tbl.Kosten[[#This Row],[Subtotaal andere kosten]]&lt;&gt;0,"Andere kosten",(_xlfn.XLOOKUP(Tbl.Kosten[[#This Row],[Medewerker e/o 
functie]],Tbl.Uurtarief[Medewerker en/of functie],Tbl.Uurtarief[Kostensoort],"",,)))</f>
        <v>0</v>
      </c>
      <c r="M61" s="190" t="str">
        <f>IF(AND(Tbl.Kosten[[#This Row],[Subtotaal arbeidskosten]]&lt;&gt;0,Tbl.Kosten[[#This Row],[Subtotaal andere kosten]]&lt;&gt;0),"Begroot Arbeidskosten en Overige kosten op verschillende regels!","")</f>
        <v/>
      </c>
      <c r="N61" s="3" t="str">
        <f>_xlfn.XLOOKUP(Tbl.Kosten[[#This Row],[Activiteitencode]],Tbl.Activiteiten[Activiteitcode],Tbl.Activiteiten[Werkpakketcode],"",,)</f>
        <v/>
      </c>
      <c r="O61" s="9" t="str">
        <f>_xlfn.XLOOKUP(Tbl.Kosten[[#This Row],[Werkpakketcode]],Tbl.Werkpakketten[Werkpakketcode],Tbl.Werkpakketten[WPnr.],"",,)</f>
        <v/>
      </c>
      <c r="P61" s="9" t="str">
        <f>IF(Tbl.Kosten[[#This Row],[WPnr.]]=P$7,Tbl.Kosten[[#This Row],[Totaal kosten]],"")</f>
        <v/>
      </c>
      <c r="Q61" s="9" t="str">
        <f>IF(Tbl.Kosten[[#This Row],[WPnr.]]=Q$7,Tbl.Kosten[[#This Row],[Totaal kosten]],"")</f>
        <v/>
      </c>
      <c r="R61" s="9" t="str">
        <f>IF(Tbl.Kosten[[#This Row],[WPnr.]]=R$7,Tbl.Kosten[[#This Row],[Totaal kosten]],"")</f>
        <v/>
      </c>
      <c r="S61" s="9" t="str">
        <f>IF(Tbl.Kosten[[#This Row],[WPnr.]]=S$7,Tbl.Kosten[[#This Row],[Totaal kosten]],"")</f>
        <v/>
      </c>
      <c r="T61" s="9" t="str">
        <f>IF(Tbl.Kosten[[#This Row],[WPnr.]]=T$7,Tbl.Kosten[[#This Row],[Totaal kosten]],"")</f>
        <v/>
      </c>
      <c r="U61" s="9" t="str">
        <f>IF(Tbl.Kosten[[#This Row],[WPnr.]]=U$7,Tbl.Kosten[[#This Row],[Totaal kosten]],"")</f>
        <v/>
      </c>
      <c r="V61" s="9" t="str">
        <f>IF(Tbl.Kosten[[#This Row],[WPnr.]]=V$7,Tbl.Kosten[[#This Row],[Totaal kosten]],"")</f>
        <v/>
      </c>
      <c r="W61" s="9" t="str">
        <f>IF(Tbl.Kosten[[#This Row],[WPnr.]]=W$7,Tbl.Kosten[[#This Row],[Totaal kosten]],"")</f>
        <v/>
      </c>
      <c r="X61" s="9" t="str">
        <f>IF(Tbl.Kosten[[#This Row],[WPnr.]]=X$7,Tbl.Kosten[[#This Row],[Totaal kosten]],"")</f>
        <v/>
      </c>
      <c r="Y61" s="9" t="str">
        <f>IF(Tbl.Kosten[[#This Row],[WPnr.]]=Y$7,Tbl.Kosten[[#This Row],[Totaal kosten]],"")</f>
        <v/>
      </c>
      <c r="Z61" s="15" t="str">
        <f>IFERROR(VLOOKUP(Tbl.Kosten[[#This Row],[Kostensoort]],Tbl.Kostensoorten[],2,FALSE),"")</f>
        <v/>
      </c>
      <c r="AA61" s="15" t="str">
        <f>IF(Tbl.Kosten[[#This Row],[KSnr.]]=AA$7,Tbl.Kosten[[#This Row],[Totaal kosten]],"")</f>
        <v/>
      </c>
      <c r="AB61" s="15" t="str">
        <f>IF(Tbl.Kosten[[#This Row],[KSnr.]]=AB$7,Tbl.Kosten[[#This Row],[Totaal kosten]],"")</f>
        <v/>
      </c>
      <c r="AC61" s="15" t="str">
        <f>IF(Tbl.Kosten[[#This Row],[KSnr.]]=AC$7,Tbl.Kosten[[#This Row],[Totaal kosten]],"")</f>
        <v/>
      </c>
      <c r="AD61" s="15" t="str">
        <f>IF(Tbl.Kosten[[#This Row],[KSnr.]]=AD$7,Tbl.Kosten[[#This Row],[Totaal kosten]],"")</f>
        <v/>
      </c>
      <c r="AE61" s="15" t="str">
        <f>IF(Tbl.Kosten[[#This Row],[KSnr.]]=AE$7,Tbl.Kosten[[#This Row],[Totaal kosten]],"")</f>
        <v/>
      </c>
      <c r="AF61" s="15" t="str">
        <f>IF(Tbl.Kosten[[#This Row],[KSnr.]]=AF$7,Tbl.Kosten[[#This Row],[Totaal kosten]],"")</f>
        <v/>
      </c>
      <c r="AG61" s="15" t="str">
        <f>IF(Tbl.Kosten[[#This Row],[KSnr.]]=AG$7,Tbl.Kosten[[#This Row],[Totaal kosten]],"")</f>
        <v/>
      </c>
      <c r="AH61" s="15" t="str">
        <f>IF(Tbl.Kosten[[#This Row],[KSnr.]]=AH$7,Tbl.Kosten[[#This Row],[Totaal kosten]],"")</f>
        <v/>
      </c>
      <c r="AI61" s="15" t="str">
        <f>IF(Tbl.Kosten[[#This Row],[KSnr.]]=AI$7,Tbl.Kosten[[#This Row],[Totaal kosten]],"")</f>
        <v/>
      </c>
      <c r="AJ61" s="15" t="str">
        <f>IF(Tbl.Kosten[[#This Row],[KSnr.]]=AJ$7,Tbl.Kosten[[#This Row],[Totaal kosten]],"")</f>
        <v/>
      </c>
      <c r="AK61" s="15" t="str">
        <f>IF(Tbl.Kosten[[#This Row],[KSnr.]]=AK$7,Tbl.Kosten[[#This Row],[Totaal kosten]],"")</f>
        <v/>
      </c>
      <c r="AL61" s="15" t="str">
        <f>IF(Tbl.Kosten[[#This Row],[KSnr.]]=AL$7,Tbl.Kosten[[#This Row],[Totaal kosten]],"")</f>
        <v/>
      </c>
      <c r="AM61" s="15" t="str">
        <f>IF(Tbl.Kosten[[#This Row],[KSnr.]]=AM$7,Tbl.Kosten[[#This Row],[Totaal kosten]],"")</f>
        <v/>
      </c>
      <c r="AN61" s="15" t="str">
        <f>IF(Tbl.Kosten[[#This Row],[KSnr.]]=AN$7,Tbl.Kosten[[#This Row],[Totaal kosten]],"")</f>
        <v/>
      </c>
      <c r="AO61" s="15" t="str">
        <f>IF(Tbl.Kosten[[#This Row],[KSnr.]]=AO$7,Tbl.Kosten[[#This Row],[Totaal kosten]],"")</f>
        <v/>
      </c>
      <c r="AP61" s="15" t="str">
        <f>IF(Tbl.Kosten[[#This Row],[KSnr.]]=AP$7,Tbl.Kosten[[#This Row],[Totaal kosten]],"")</f>
        <v/>
      </c>
      <c r="AQ61" s="15" t="str">
        <f>IF(Tbl.Kosten[[#This Row],[KSnr.]]=AQ$7,Tbl.Kosten[[#This Row],[Totaal kosten]],"")</f>
        <v/>
      </c>
      <c r="AR61" s="15" t="str">
        <f>IF(Tbl.Kosten[[#This Row],[KSnr.]]=AR$7,Tbl.Kosten[[#This Row],[Totaal kosten]],"")</f>
        <v/>
      </c>
      <c r="AS61" s="15" t="str">
        <f>IF(Tbl.Kosten[[#This Row],[KSnr.]]=AS$7,Tbl.Kosten[[#This Row],[Totaal kosten]],"")</f>
        <v/>
      </c>
      <c r="AT61" s="15" t="str">
        <f>IF(Tbl.Kosten[[#This Row],[KSnr.]]=AT$7,Tbl.Kosten[[#This Row],[Totaal kosten]],"")</f>
        <v/>
      </c>
      <c r="AU61" s="122" t="str">
        <f>_xlfn.XLOOKUP(Tbl.Kosten[[#This Row],[Activiteitencode]],Tbl.Activiteiten[Activiteitcode],Tbl.Activiteiten[Anr.],"",,)</f>
        <v/>
      </c>
      <c r="AV61" s="122" t="str">
        <f>IF(Tbl.Kosten[[#This Row],[Anr.]]=AV$7,Tbl.Kosten[[#This Row],[Totaal kosten]],"")</f>
        <v/>
      </c>
      <c r="AW61" s="122" t="str">
        <f>IF(Tbl.Kosten[[#This Row],[Anr.]]=AW$7,Tbl.Kosten[[#This Row],[Totaal kosten]],"")</f>
        <v/>
      </c>
      <c r="AX61" s="122" t="str">
        <f>IF(Tbl.Kosten[[#This Row],[Anr.]]=AX$7,Tbl.Kosten[[#This Row],[Totaal kosten]],"")</f>
        <v/>
      </c>
      <c r="AY61" s="122" t="str">
        <f>IF(Tbl.Kosten[[#This Row],[Anr.]]=AY$7,Tbl.Kosten[[#This Row],[Totaal kosten]],"")</f>
        <v/>
      </c>
      <c r="AZ61" s="122" t="str">
        <f>IF(Tbl.Kosten[[#This Row],[Anr.]]=AZ$7,Tbl.Kosten[[#This Row],[Totaal kosten]],"")</f>
        <v/>
      </c>
      <c r="BA61" s="122" t="str">
        <f>IF(Tbl.Kosten[[#This Row],[Anr.]]=BA$7,Tbl.Kosten[[#This Row],[Totaal kosten]],"")</f>
        <v/>
      </c>
      <c r="BB61" s="122" t="str">
        <f>IF(Tbl.Kosten[[#This Row],[Anr.]]=BB$7,Tbl.Kosten[[#This Row],[Totaal kosten]],"")</f>
        <v/>
      </c>
      <c r="BC61" s="122" t="str">
        <f>IF(Tbl.Kosten[[#This Row],[Anr.]]=BC$7,Tbl.Kosten[[#This Row],[Totaal kosten]],"")</f>
        <v/>
      </c>
      <c r="BD61" s="122" t="str">
        <f>IF(Tbl.Kosten[[#This Row],[Anr.]]=BD$7,Tbl.Kosten[[#This Row],[Totaal kosten]],"")</f>
        <v/>
      </c>
      <c r="BE61" s="122" t="str">
        <f>IF(Tbl.Kosten[[#This Row],[Anr.]]=BE$7,Tbl.Kosten[[#This Row],[Totaal kosten]],"")</f>
        <v/>
      </c>
      <c r="BF61" s="122" t="str">
        <f>IF(Tbl.Kosten[[#This Row],[Anr.]]=BF$7,Tbl.Kosten[[#This Row],[Totaal kosten]],"")</f>
        <v/>
      </c>
      <c r="BG61" s="122" t="str">
        <f>IF(Tbl.Kosten[[#This Row],[Anr.]]=BG$7,Tbl.Kosten[[#This Row],[Totaal kosten]],"")</f>
        <v/>
      </c>
      <c r="BH61" s="122" t="str">
        <f>IF(Tbl.Kosten[[#This Row],[Anr.]]=BH$7,Tbl.Kosten[[#This Row],[Totaal kosten]],"")</f>
        <v/>
      </c>
      <c r="BI61" s="122" t="str">
        <f>IF(Tbl.Kosten[[#This Row],[Anr.]]=BI$7,Tbl.Kosten[[#This Row],[Totaal kosten]],"")</f>
        <v/>
      </c>
      <c r="BJ61" s="122" t="str">
        <f>IF(Tbl.Kosten[[#This Row],[Anr.]]=BJ$7,Tbl.Kosten[[#This Row],[Totaal kosten]],"")</f>
        <v/>
      </c>
      <c r="BK61" s="122" t="str">
        <f>IF(Tbl.Kosten[[#This Row],[Anr.]]=BK$7,Tbl.Kosten[[#This Row],[Totaal kosten]],"")</f>
        <v/>
      </c>
      <c r="BL61" s="122" t="str">
        <f>IF(Tbl.Kosten[[#This Row],[Anr.]]=BL$7,Tbl.Kosten[[#This Row],[Totaal kosten]],"")</f>
        <v/>
      </c>
      <c r="BM61" s="122" t="str">
        <f>IF(Tbl.Kosten[[#This Row],[Anr.]]=BM$7,Tbl.Kosten[[#This Row],[Totaal kosten]],"")</f>
        <v/>
      </c>
      <c r="BN61" s="122" t="str">
        <f>IF(Tbl.Kosten[[#This Row],[Anr.]]=BN$7,Tbl.Kosten[[#This Row],[Totaal kosten]],"")</f>
        <v/>
      </c>
      <c r="BO61" s="122" t="str">
        <f>IF(Tbl.Kosten[[#This Row],[Anr.]]=BO$7,Tbl.Kosten[[#This Row],[Totaal kosten]],"")</f>
        <v/>
      </c>
      <c r="BP61" s="122" t="str">
        <f>IF(Tbl.Kosten[[#This Row],[Anr.]]=BP$7,Tbl.Kosten[[#This Row],[Totaal kosten]],"")</f>
        <v/>
      </c>
      <c r="BQ61" s="122" t="str">
        <f>IF(Tbl.Kosten[[#This Row],[Anr.]]=BQ$7,Tbl.Kosten[[#This Row],[Totaal kosten]],"")</f>
        <v/>
      </c>
      <c r="BR61" s="122" t="str">
        <f>IF(Tbl.Kosten[[#This Row],[Anr.]]=BR$7,Tbl.Kosten[[#This Row],[Totaal kosten]],"")</f>
        <v/>
      </c>
      <c r="BS61" s="122" t="str">
        <f>IF(Tbl.Kosten[[#This Row],[Anr.]]=BS$7,Tbl.Kosten[[#This Row],[Totaal kosten]],"")</f>
        <v/>
      </c>
      <c r="BT61" s="122" t="str">
        <f>IF(Tbl.Kosten[[#This Row],[Anr.]]=BT$7,Tbl.Kosten[[#This Row],[Totaal kosten]],"")</f>
        <v/>
      </c>
      <c r="BU61" s="122" t="str">
        <f>IF(Tbl.Kosten[[#This Row],[Anr.]]=BU$7,Tbl.Kosten[[#This Row],[Totaal kosten]],"")</f>
        <v/>
      </c>
      <c r="BV61" s="122" t="str">
        <f>IF(Tbl.Kosten[[#This Row],[Anr.]]=BV$7,Tbl.Kosten[[#This Row],[Totaal kosten]],"")</f>
        <v/>
      </c>
      <c r="BW61" s="122" t="str">
        <f>IF(Tbl.Kosten[[#This Row],[Anr.]]=BW$7,Tbl.Kosten[[#This Row],[Totaal kosten]],"")</f>
        <v/>
      </c>
      <c r="BX61" s="122" t="str">
        <f>IF(Tbl.Kosten[[#This Row],[Anr.]]=BX$7,Tbl.Kosten[[#This Row],[Totaal kosten]],"")</f>
        <v/>
      </c>
      <c r="BY61" s="122" t="str">
        <f>IF(Tbl.Kosten[[#This Row],[Anr.]]=BY$7,Tbl.Kosten[[#This Row],[Totaal kosten]],"")</f>
        <v/>
      </c>
      <c r="BZ61" s="122" t="str">
        <f>IF(Tbl.Kosten[[#This Row],[Anr.]]=BZ$7,Tbl.Kosten[[#This Row],[Totaal kosten]],"")</f>
        <v/>
      </c>
      <c r="CA61" s="122" t="str">
        <f>IF(Tbl.Kosten[[#This Row],[Anr.]]=CA$7,Tbl.Kosten[[#This Row],[Totaal kosten]],"")</f>
        <v/>
      </c>
      <c r="CB61" s="122" t="str">
        <f>IF(Tbl.Kosten[[#This Row],[Anr.]]=CB$7,Tbl.Kosten[[#This Row],[Totaal kosten]],"")</f>
        <v/>
      </c>
      <c r="CC61" s="122" t="str">
        <f>IF(Tbl.Kosten[[#This Row],[Anr.]]=CC$7,Tbl.Kosten[[#This Row],[Totaal kosten]],"")</f>
        <v/>
      </c>
      <c r="CD61" s="122" t="str">
        <f>IF(Tbl.Kosten[[#This Row],[Anr.]]=CD$7,Tbl.Kosten[[#This Row],[Totaal kosten]],"")</f>
        <v/>
      </c>
      <c r="CE61" s="122" t="str">
        <f>IF(Tbl.Kosten[[#This Row],[Anr.]]=CE$7,Tbl.Kosten[[#This Row],[Totaal kosten]],"")</f>
        <v/>
      </c>
      <c r="CF61" s="122" t="str">
        <f>IF(Tbl.Kosten[[#This Row],[Anr.]]=CF$7,Tbl.Kosten[[#This Row],[Totaal kosten]],"")</f>
        <v/>
      </c>
      <c r="CG61" s="122" t="str">
        <f>IF(Tbl.Kosten[[#This Row],[Anr.]]=CG$7,Tbl.Kosten[[#This Row],[Totaal kosten]],"")</f>
        <v/>
      </c>
      <c r="CH61" s="122" t="str">
        <f>IF(Tbl.Kosten[[#This Row],[Anr.]]=CH$7,Tbl.Kosten[[#This Row],[Totaal kosten]],"")</f>
        <v/>
      </c>
      <c r="CI61" s="122" t="str">
        <f>IF(Tbl.Kosten[[#This Row],[Anr.]]=CI$7,Tbl.Kosten[[#This Row],[Totaal kosten]],"")</f>
        <v/>
      </c>
      <c r="CJ61" s="122" t="str">
        <f>IF(Tbl.Kosten[[#This Row],[Anr.]]=CJ$7,Tbl.Kosten[[#This Row],[Totaal kosten]],"")</f>
        <v/>
      </c>
      <c r="CK61" s="122" t="str">
        <f>IF(Tbl.Kosten[[#This Row],[Anr.]]=CK$7,Tbl.Kosten[[#This Row],[Totaal kosten]],"")</f>
        <v/>
      </c>
      <c r="CL61" s="122" t="str">
        <f>IF(Tbl.Kosten[[#This Row],[Anr.]]=CL$7,Tbl.Kosten[[#This Row],[Totaal kosten]],"")</f>
        <v/>
      </c>
      <c r="CM61" s="122" t="str">
        <f>IF(Tbl.Kosten[[#This Row],[Anr.]]=CM$7,Tbl.Kosten[[#This Row],[Totaal kosten]],"")</f>
        <v/>
      </c>
      <c r="CN61" s="122" t="str">
        <f>IF(Tbl.Kosten[[#This Row],[Anr.]]=CN$7,Tbl.Kosten[[#This Row],[Totaal kosten]],"")</f>
        <v/>
      </c>
      <c r="CO61" s="122" t="str">
        <f>IF(Tbl.Kosten[[#This Row],[Anr.]]=CO$7,Tbl.Kosten[[#This Row],[Totaal kosten]],"")</f>
        <v/>
      </c>
      <c r="CP61" s="122" t="str">
        <f>IF(Tbl.Kosten[[#This Row],[Anr.]]=CP$7,Tbl.Kosten[[#This Row],[Totaal kosten]],"")</f>
        <v/>
      </c>
      <c r="CQ61" s="122" t="str">
        <f>IF(Tbl.Kosten[[#This Row],[Anr.]]=CQ$7,Tbl.Kosten[[#This Row],[Totaal kosten]],"")</f>
        <v/>
      </c>
      <c r="CR61" s="122" t="str">
        <f>IF(Tbl.Kosten[[#This Row],[Anr.]]=CR$7,Tbl.Kosten[[#This Row],[Totaal kosten]],"")</f>
        <v/>
      </c>
      <c r="CS61" s="122" t="str">
        <f>IF(Tbl.Kosten[[#This Row],[Anr.]]=CS$7,Tbl.Kosten[[#This Row],[Totaal kosten]],"")</f>
        <v/>
      </c>
      <c r="CT61" s="122" t="str">
        <f>IF(Tbl.Kosten[[#This Row],[Anr.]]=CT$7,Tbl.Kosten[[#This Row],[Totaal kosten]],"")</f>
        <v/>
      </c>
      <c r="CU61" s="122" t="str">
        <f>IF(Tbl.Kosten[[#This Row],[Anr.]]=CU$7,Tbl.Kosten[[#This Row],[Totaal kosten]],"")</f>
        <v/>
      </c>
      <c r="CV61" s="122" t="str">
        <f>IF(Tbl.Kosten[[#This Row],[Anr.]]=CV$7,Tbl.Kosten[[#This Row],[Totaal kosten]],"")</f>
        <v/>
      </c>
      <c r="CW61" s="122" t="str">
        <f>IF(Tbl.Kosten[[#This Row],[Anr.]]=CW$7,Tbl.Kosten[[#This Row],[Totaal kosten]],"")</f>
        <v/>
      </c>
      <c r="CX61" s="122" t="str">
        <f>IF(Tbl.Kosten[[#This Row],[Anr.]]=CX$7,Tbl.Kosten[[#This Row],[Totaal kosten]],"")</f>
        <v/>
      </c>
      <c r="CY61" s="122" t="str">
        <f>IF(Tbl.Kosten[[#This Row],[Anr.]]=CY$7,Tbl.Kosten[[#This Row],[Totaal kosten]],"")</f>
        <v/>
      </c>
      <c r="CZ61" s="122" t="str">
        <f>IF(Tbl.Kosten[[#This Row],[Anr.]]=CZ$7,Tbl.Kosten[[#This Row],[Totaal kosten]],"")</f>
        <v/>
      </c>
      <c r="DA61" s="122" t="str">
        <f>IF(Tbl.Kosten[[#This Row],[Anr.]]=DA$7,Tbl.Kosten[[#This Row],[Totaal kosten]],"")</f>
        <v/>
      </c>
      <c r="DB61" s="122" t="str">
        <f>IF(Tbl.Kosten[[#This Row],[Anr.]]=DB$7,Tbl.Kosten[[#This Row],[Totaal kosten]],"")</f>
        <v/>
      </c>
      <c r="DC61" s="122" t="str">
        <f>IF(Tbl.Kosten[[#This Row],[Anr.]]=DC$7,Tbl.Kosten[[#This Row],[Totaal kosten]],"")</f>
        <v/>
      </c>
      <c r="DD61" s="122" t="str">
        <f>IF(Tbl.Kosten[[#This Row],[Anr.]]=DD$7,Tbl.Kosten[[#This Row],[Totaal kosten]],"")</f>
        <v/>
      </c>
      <c r="DE61" s="122" t="str">
        <f>IF(Tbl.Kosten[[#This Row],[Anr.]]=DE$7,Tbl.Kosten[[#This Row],[Totaal kosten]],"")</f>
        <v/>
      </c>
      <c r="DF61" s="122" t="str">
        <f>IF(Tbl.Kosten[[#This Row],[Anr.]]=DF$7,Tbl.Kosten[[#This Row],[Totaal kosten]],"")</f>
        <v/>
      </c>
      <c r="DG61" s="122" t="str">
        <f>IF(Tbl.Kosten[[#This Row],[Anr.]]=DG$7,Tbl.Kosten[[#This Row],[Totaal kosten]],"")</f>
        <v/>
      </c>
      <c r="DH61" s="122" t="str">
        <f>IF(Tbl.Kosten[[#This Row],[Anr.]]=DH$7,Tbl.Kosten[[#This Row],[Totaal kosten]],"")</f>
        <v/>
      </c>
      <c r="DI61" s="122" t="str">
        <f>IF(Tbl.Kosten[[#This Row],[Anr.]]=DI$7,Tbl.Kosten[[#This Row],[Totaal kosten]],"")</f>
        <v/>
      </c>
      <c r="DJ61" s="122" t="str">
        <f>IF(Tbl.Kosten[[#This Row],[Anr.]]=DJ$7,Tbl.Kosten[[#This Row],[Totaal kosten]],"")</f>
        <v/>
      </c>
      <c r="DK61" s="122" t="str">
        <f>IF(Tbl.Kosten[[#This Row],[Anr.]]=DK$7,Tbl.Kosten[[#This Row],[Totaal kosten]],"")</f>
        <v/>
      </c>
      <c r="DL61" s="122" t="str">
        <f>IF(Tbl.Kosten[[#This Row],[Anr.]]=DL$7,Tbl.Kosten[[#This Row],[Totaal kosten]],"")</f>
        <v/>
      </c>
      <c r="DM61" s="122" t="str">
        <f>IF(Tbl.Kosten[[#This Row],[Anr.]]=DM$7,Tbl.Kosten[[#This Row],[Totaal kosten]],"")</f>
        <v/>
      </c>
      <c r="DN61" s="122" t="str">
        <f>IF(Tbl.Kosten[[#This Row],[Anr.]]=DN$7,Tbl.Kosten[[#This Row],[Totaal kosten]],"")</f>
        <v/>
      </c>
      <c r="DO61" s="122" t="str">
        <f>IF(Tbl.Kosten[[#This Row],[Anr.]]=DO$7,Tbl.Kosten[[#This Row],[Totaal kosten]],"")</f>
        <v/>
      </c>
      <c r="DP61" s="122" t="str">
        <f>IF(Tbl.Kosten[[#This Row],[Anr.]]=DP$7,Tbl.Kosten[[#This Row],[Totaal kosten]],"")</f>
        <v/>
      </c>
      <c r="DQ61" s="122" t="str">
        <f>IF(Tbl.Kosten[[#This Row],[Anr.]]=DQ$7,Tbl.Kosten[[#This Row],[Totaal kosten]],"")</f>
        <v/>
      </c>
      <c r="DR61" s="122" t="str">
        <f>IF(Tbl.Kosten[[#This Row],[Anr.]]=DR$7,Tbl.Kosten[[#This Row],[Totaal kosten]],"")</f>
        <v/>
      </c>
      <c r="DS61" s="122" t="str">
        <f>IF(Tbl.Kosten[[#This Row],[Anr.]]=DS$7,Tbl.Kosten[[#This Row],[Totaal kosten]],"")</f>
        <v/>
      </c>
      <c r="DT61" s="122" t="str">
        <f>IF(Tbl.Kosten[[#This Row],[Anr.]]=DT$7,Tbl.Kosten[[#This Row],[Totaal kosten]],"")</f>
        <v/>
      </c>
      <c r="DU61" s="122" t="str">
        <f>IF(Tbl.Kosten[[#This Row],[Anr.]]=DU$7,Tbl.Kosten[[#This Row],[Totaal kosten]],"")</f>
        <v/>
      </c>
      <c r="DV61" s="122" t="str">
        <f>IF(Tbl.Kosten[[#This Row],[Anr.]]=DV$7,Tbl.Kosten[[#This Row],[Totaal kosten]],"")</f>
        <v/>
      </c>
      <c r="DW61" s="122" t="str">
        <f>IF(Tbl.Kosten[[#This Row],[Anr.]]=DW$7,Tbl.Kosten[[#This Row],[Totaal kosten]],"")</f>
        <v/>
      </c>
      <c r="DX61" s="122" t="str">
        <f>IF(Tbl.Kosten[[#This Row],[Anr.]]=DX$7,Tbl.Kosten[[#This Row],[Totaal kosten]],"")</f>
        <v/>
      </c>
      <c r="DY61" s="122" t="str">
        <f>IF(Tbl.Kosten[[#This Row],[Anr.]]=DY$7,Tbl.Kosten[[#This Row],[Totaal kosten]],"")</f>
        <v/>
      </c>
      <c r="DZ61" s="122" t="str">
        <f>IF(Tbl.Kosten[[#This Row],[Anr.]]=DZ$7,Tbl.Kosten[[#This Row],[Totaal kosten]],"")</f>
        <v/>
      </c>
      <c r="EA61" s="122" t="str">
        <f>IF(Tbl.Kosten[[#This Row],[Anr.]]=EA$7,Tbl.Kosten[[#This Row],[Totaal kosten]],"")</f>
        <v/>
      </c>
      <c r="EB61" s="122" t="str">
        <f>IF(Tbl.Kosten[[#This Row],[Anr.]]=EB$7,Tbl.Kosten[[#This Row],[Totaal kosten]],"")</f>
        <v/>
      </c>
      <c r="EC61" s="122" t="str">
        <f>IF(Tbl.Kosten[[#This Row],[Anr.]]=EC$7,Tbl.Kosten[[#This Row],[Totaal kosten]],"")</f>
        <v/>
      </c>
      <c r="ED61" s="122" t="str">
        <f>IF(Tbl.Kosten[[#This Row],[Anr.]]=ED$7,Tbl.Kosten[[#This Row],[Totaal kosten]],"")</f>
        <v/>
      </c>
      <c r="EE61" s="122" t="str">
        <f>IF(Tbl.Kosten[[#This Row],[Anr.]]=EE$7,Tbl.Kosten[[#This Row],[Totaal kosten]],"")</f>
        <v/>
      </c>
      <c r="EF61" s="122" t="str">
        <f>IF(Tbl.Kosten[[#This Row],[Anr.]]=EF$7,Tbl.Kosten[[#This Row],[Totaal kosten]],"")</f>
        <v/>
      </c>
      <c r="EG61" s="122" t="str">
        <f>IF(Tbl.Kosten[[#This Row],[Anr.]]=EG$7,Tbl.Kosten[[#This Row],[Totaal kosten]],"")</f>
        <v/>
      </c>
      <c r="EH61" s="122" t="str">
        <f>IF(Tbl.Kosten[[#This Row],[Anr.]]=EH$7,Tbl.Kosten[[#This Row],[Totaal kosten]],"")</f>
        <v/>
      </c>
      <c r="EI61" s="122" t="str">
        <f>IF(Tbl.Kosten[[#This Row],[Anr.]]=EI$7,Tbl.Kosten[[#This Row],[Totaal kosten]],"")</f>
        <v/>
      </c>
      <c r="EJ61" s="122" t="str">
        <f>IF(Tbl.Kosten[[#This Row],[Anr.]]=EJ$7,Tbl.Kosten[[#This Row],[Totaal kosten]],"")</f>
        <v/>
      </c>
      <c r="EK61" s="122" t="str">
        <f>IF(Tbl.Kosten[[#This Row],[Anr.]]=EK$7,Tbl.Kosten[[#This Row],[Totaal kosten]],"")</f>
        <v/>
      </c>
      <c r="EL61" s="122" t="str">
        <f>IF(Tbl.Kosten[[#This Row],[Anr.]]=EL$7,Tbl.Kosten[[#This Row],[Totaal kosten]],"")</f>
        <v/>
      </c>
      <c r="EM61" s="122" t="str">
        <f>IF(Tbl.Kosten[[#This Row],[Anr.]]=EM$7,Tbl.Kosten[[#This Row],[Totaal kosten]],"")</f>
        <v/>
      </c>
      <c r="EN61" s="122" t="str">
        <f>IF(Tbl.Kosten[[#This Row],[Anr.]]=EN$7,Tbl.Kosten[[#This Row],[Totaal kosten]],"")</f>
        <v/>
      </c>
      <c r="EO61" s="122" t="str">
        <f>IF(Tbl.Kosten[[#This Row],[Anr.]]=EO$7,Tbl.Kosten[[#This Row],[Totaal kosten]],"")</f>
        <v/>
      </c>
      <c r="EP61" s="122" t="str">
        <f>IF(Tbl.Kosten[[#This Row],[Anr.]]=EP$7,Tbl.Kosten[[#This Row],[Totaal kosten]],"")</f>
        <v/>
      </c>
      <c r="EQ61" s="122" t="str">
        <f>IF(Tbl.Kosten[[#This Row],[Anr.]]=EQ$7,Tbl.Kosten[[#This Row],[Totaal kosten]],"")</f>
        <v/>
      </c>
    </row>
    <row r="62" spans="2:147" x14ac:dyDescent="0.35">
      <c r="B62" s="99"/>
      <c r="C62" s="68"/>
      <c r="D62" s="119"/>
      <c r="E62" s="100"/>
      <c r="F62" s="13">
        <f>_xlfn.XLOOKUP(Tbl.Kosten[[#This Row],[Medewerker e/o 
functie]],Tbl.Uurtarief[Medewerker en/of functie],Tbl.Uurtarief[Uurtarief],"",,)</f>
        <v>0</v>
      </c>
      <c r="G62" s="118">
        <f>PRODUCT(Tbl.Kosten[[#This Row],[Uren]],Tbl.Kosten[[#This Row],[Uurtarief]])</f>
        <v>0</v>
      </c>
      <c r="H62" s="100"/>
      <c r="I62" s="98"/>
      <c r="J62" s="97">
        <f>Tbl.Kosten[[#This Row],[Aantal]]*Tbl.Kosten[[#This Row],[Tarief]]</f>
        <v>0</v>
      </c>
      <c r="K62" s="118">
        <f>Tbl.Kosten[[#This Row],[Subtotaal andere kosten]]+Tbl.Kosten[[#This Row],[Subtotaal arbeidskosten]]</f>
        <v>0</v>
      </c>
      <c r="L62" s="190">
        <f>IF(Tbl.Kosten[[#This Row],[Subtotaal andere kosten]]&lt;&gt;0,"Andere kosten",(_xlfn.XLOOKUP(Tbl.Kosten[[#This Row],[Medewerker e/o 
functie]],Tbl.Uurtarief[Medewerker en/of functie],Tbl.Uurtarief[Kostensoort],"",,)))</f>
        <v>0</v>
      </c>
      <c r="M62" s="190" t="str">
        <f>IF(AND(Tbl.Kosten[[#This Row],[Subtotaal arbeidskosten]]&lt;&gt;0,Tbl.Kosten[[#This Row],[Subtotaal andere kosten]]&lt;&gt;0),"Begroot Arbeidskosten en Overige kosten op verschillende regels!","")</f>
        <v/>
      </c>
      <c r="N62" s="3" t="str">
        <f>_xlfn.XLOOKUP(Tbl.Kosten[[#This Row],[Activiteitencode]],Tbl.Activiteiten[Activiteitcode],Tbl.Activiteiten[Werkpakketcode],"",,)</f>
        <v/>
      </c>
      <c r="O62" s="9" t="str">
        <f>_xlfn.XLOOKUP(Tbl.Kosten[[#This Row],[Werkpakketcode]],Tbl.Werkpakketten[Werkpakketcode],Tbl.Werkpakketten[WPnr.],"",,)</f>
        <v/>
      </c>
      <c r="P62" s="9" t="str">
        <f>IF(Tbl.Kosten[[#This Row],[WPnr.]]=P$7,Tbl.Kosten[[#This Row],[Totaal kosten]],"")</f>
        <v/>
      </c>
      <c r="Q62" s="9" t="str">
        <f>IF(Tbl.Kosten[[#This Row],[WPnr.]]=Q$7,Tbl.Kosten[[#This Row],[Totaal kosten]],"")</f>
        <v/>
      </c>
      <c r="R62" s="9" t="str">
        <f>IF(Tbl.Kosten[[#This Row],[WPnr.]]=R$7,Tbl.Kosten[[#This Row],[Totaal kosten]],"")</f>
        <v/>
      </c>
      <c r="S62" s="9" t="str">
        <f>IF(Tbl.Kosten[[#This Row],[WPnr.]]=S$7,Tbl.Kosten[[#This Row],[Totaal kosten]],"")</f>
        <v/>
      </c>
      <c r="T62" s="9" t="str">
        <f>IF(Tbl.Kosten[[#This Row],[WPnr.]]=T$7,Tbl.Kosten[[#This Row],[Totaal kosten]],"")</f>
        <v/>
      </c>
      <c r="U62" s="9" t="str">
        <f>IF(Tbl.Kosten[[#This Row],[WPnr.]]=U$7,Tbl.Kosten[[#This Row],[Totaal kosten]],"")</f>
        <v/>
      </c>
      <c r="V62" s="9" t="str">
        <f>IF(Tbl.Kosten[[#This Row],[WPnr.]]=V$7,Tbl.Kosten[[#This Row],[Totaal kosten]],"")</f>
        <v/>
      </c>
      <c r="W62" s="9" t="str">
        <f>IF(Tbl.Kosten[[#This Row],[WPnr.]]=W$7,Tbl.Kosten[[#This Row],[Totaal kosten]],"")</f>
        <v/>
      </c>
      <c r="X62" s="9" t="str">
        <f>IF(Tbl.Kosten[[#This Row],[WPnr.]]=X$7,Tbl.Kosten[[#This Row],[Totaal kosten]],"")</f>
        <v/>
      </c>
      <c r="Y62" s="9" t="str">
        <f>IF(Tbl.Kosten[[#This Row],[WPnr.]]=Y$7,Tbl.Kosten[[#This Row],[Totaal kosten]],"")</f>
        <v/>
      </c>
      <c r="Z62" s="15" t="str">
        <f>IFERROR(VLOOKUP(Tbl.Kosten[[#This Row],[Kostensoort]],Tbl.Kostensoorten[],2,FALSE),"")</f>
        <v/>
      </c>
      <c r="AA62" s="15" t="str">
        <f>IF(Tbl.Kosten[[#This Row],[KSnr.]]=AA$7,Tbl.Kosten[[#This Row],[Totaal kosten]],"")</f>
        <v/>
      </c>
      <c r="AB62" s="15" t="str">
        <f>IF(Tbl.Kosten[[#This Row],[KSnr.]]=AB$7,Tbl.Kosten[[#This Row],[Totaal kosten]],"")</f>
        <v/>
      </c>
      <c r="AC62" s="15" t="str">
        <f>IF(Tbl.Kosten[[#This Row],[KSnr.]]=AC$7,Tbl.Kosten[[#This Row],[Totaal kosten]],"")</f>
        <v/>
      </c>
      <c r="AD62" s="15" t="str">
        <f>IF(Tbl.Kosten[[#This Row],[KSnr.]]=AD$7,Tbl.Kosten[[#This Row],[Totaal kosten]],"")</f>
        <v/>
      </c>
      <c r="AE62" s="15" t="str">
        <f>IF(Tbl.Kosten[[#This Row],[KSnr.]]=AE$7,Tbl.Kosten[[#This Row],[Totaal kosten]],"")</f>
        <v/>
      </c>
      <c r="AF62" s="15" t="str">
        <f>IF(Tbl.Kosten[[#This Row],[KSnr.]]=AF$7,Tbl.Kosten[[#This Row],[Totaal kosten]],"")</f>
        <v/>
      </c>
      <c r="AG62" s="15" t="str">
        <f>IF(Tbl.Kosten[[#This Row],[KSnr.]]=AG$7,Tbl.Kosten[[#This Row],[Totaal kosten]],"")</f>
        <v/>
      </c>
      <c r="AH62" s="15" t="str">
        <f>IF(Tbl.Kosten[[#This Row],[KSnr.]]=AH$7,Tbl.Kosten[[#This Row],[Totaal kosten]],"")</f>
        <v/>
      </c>
      <c r="AI62" s="15" t="str">
        <f>IF(Tbl.Kosten[[#This Row],[KSnr.]]=AI$7,Tbl.Kosten[[#This Row],[Totaal kosten]],"")</f>
        <v/>
      </c>
      <c r="AJ62" s="15" t="str">
        <f>IF(Tbl.Kosten[[#This Row],[KSnr.]]=AJ$7,Tbl.Kosten[[#This Row],[Totaal kosten]],"")</f>
        <v/>
      </c>
      <c r="AK62" s="15" t="str">
        <f>IF(Tbl.Kosten[[#This Row],[KSnr.]]=AK$7,Tbl.Kosten[[#This Row],[Totaal kosten]],"")</f>
        <v/>
      </c>
      <c r="AL62" s="15" t="str">
        <f>IF(Tbl.Kosten[[#This Row],[KSnr.]]=AL$7,Tbl.Kosten[[#This Row],[Totaal kosten]],"")</f>
        <v/>
      </c>
      <c r="AM62" s="15" t="str">
        <f>IF(Tbl.Kosten[[#This Row],[KSnr.]]=AM$7,Tbl.Kosten[[#This Row],[Totaal kosten]],"")</f>
        <v/>
      </c>
      <c r="AN62" s="15" t="str">
        <f>IF(Tbl.Kosten[[#This Row],[KSnr.]]=AN$7,Tbl.Kosten[[#This Row],[Totaal kosten]],"")</f>
        <v/>
      </c>
      <c r="AO62" s="15" t="str">
        <f>IF(Tbl.Kosten[[#This Row],[KSnr.]]=AO$7,Tbl.Kosten[[#This Row],[Totaal kosten]],"")</f>
        <v/>
      </c>
      <c r="AP62" s="15" t="str">
        <f>IF(Tbl.Kosten[[#This Row],[KSnr.]]=AP$7,Tbl.Kosten[[#This Row],[Totaal kosten]],"")</f>
        <v/>
      </c>
      <c r="AQ62" s="15" t="str">
        <f>IF(Tbl.Kosten[[#This Row],[KSnr.]]=AQ$7,Tbl.Kosten[[#This Row],[Totaal kosten]],"")</f>
        <v/>
      </c>
      <c r="AR62" s="15" t="str">
        <f>IF(Tbl.Kosten[[#This Row],[KSnr.]]=AR$7,Tbl.Kosten[[#This Row],[Totaal kosten]],"")</f>
        <v/>
      </c>
      <c r="AS62" s="15" t="str">
        <f>IF(Tbl.Kosten[[#This Row],[KSnr.]]=AS$7,Tbl.Kosten[[#This Row],[Totaal kosten]],"")</f>
        <v/>
      </c>
      <c r="AT62" s="15" t="str">
        <f>IF(Tbl.Kosten[[#This Row],[KSnr.]]=AT$7,Tbl.Kosten[[#This Row],[Totaal kosten]],"")</f>
        <v/>
      </c>
      <c r="AU62" s="122" t="str">
        <f>_xlfn.XLOOKUP(Tbl.Kosten[[#This Row],[Activiteitencode]],Tbl.Activiteiten[Activiteitcode],Tbl.Activiteiten[Anr.],"",,)</f>
        <v/>
      </c>
      <c r="AV62" s="122" t="str">
        <f>IF(Tbl.Kosten[[#This Row],[Anr.]]=AV$7,Tbl.Kosten[[#This Row],[Totaal kosten]],"")</f>
        <v/>
      </c>
      <c r="AW62" s="122" t="str">
        <f>IF(Tbl.Kosten[[#This Row],[Anr.]]=AW$7,Tbl.Kosten[[#This Row],[Totaal kosten]],"")</f>
        <v/>
      </c>
      <c r="AX62" s="122" t="str">
        <f>IF(Tbl.Kosten[[#This Row],[Anr.]]=AX$7,Tbl.Kosten[[#This Row],[Totaal kosten]],"")</f>
        <v/>
      </c>
      <c r="AY62" s="122" t="str">
        <f>IF(Tbl.Kosten[[#This Row],[Anr.]]=AY$7,Tbl.Kosten[[#This Row],[Totaal kosten]],"")</f>
        <v/>
      </c>
      <c r="AZ62" s="122" t="str">
        <f>IF(Tbl.Kosten[[#This Row],[Anr.]]=AZ$7,Tbl.Kosten[[#This Row],[Totaal kosten]],"")</f>
        <v/>
      </c>
      <c r="BA62" s="122" t="str">
        <f>IF(Tbl.Kosten[[#This Row],[Anr.]]=BA$7,Tbl.Kosten[[#This Row],[Totaal kosten]],"")</f>
        <v/>
      </c>
      <c r="BB62" s="122" t="str">
        <f>IF(Tbl.Kosten[[#This Row],[Anr.]]=BB$7,Tbl.Kosten[[#This Row],[Totaal kosten]],"")</f>
        <v/>
      </c>
      <c r="BC62" s="122" t="str">
        <f>IF(Tbl.Kosten[[#This Row],[Anr.]]=BC$7,Tbl.Kosten[[#This Row],[Totaal kosten]],"")</f>
        <v/>
      </c>
      <c r="BD62" s="122" t="str">
        <f>IF(Tbl.Kosten[[#This Row],[Anr.]]=BD$7,Tbl.Kosten[[#This Row],[Totaal kosten]],"")</f>
        <v/>
      </c>
      <c r="BE62" s="122" t="str">
        <f>IF(Tbl.Kosten[[#This Row],[Anr.]]=BE$7,Tbl.Kosten[[#This Row],[Totaal kosten]],"")</f>
        <v/>
      </c>
      <c r="BF62" s="122" t="str">
        <f>IF(Tbl.Kosten[[#This Row],[Anr.]]=BF$7,Tbl.Kosten[[#This Row],[Totaal kosten]],"")</f>
        <v/>
      </c>
      <c r="BG62" s="122" t="str">
        <f>IF(Tbl.Kosten[[#This Row],[Anr.]]=BG$7,Tbl.Kosten[[#This Row],[Totaal kosten]],"")</f>
        <v/>
      </c>
      <c r="BH62" s="122" t="str">
        <f>IF(Tbl.Kosten[[#This Row],[Anr.]]=BH$7,Tbl.Kosten[[#This Row],[Totaal kosten]],"")</f>
        <v/>
      </c>
      <c r="BI62" s="122" t="str">
        <f>IF(Tbl.Kosten[[#This Row],[Anr.]]=BI$7,Tbl.Kosten[[#This Row],[Totaal kosten]],"")</f>
        <v/>
      </c>
      <c r="BJ62" s="122" t="str">
        <f>IF(Tbl.Kosten[[#This Row],[Anr.]]=BJ$7,Tbl.Kosten[[#This Row],[Totaal kosten]],"")</f>
        <v/>
      </c>
      <c r="BK62" s="122" t="str">
        <f>IF(Tbl.Kosten[[#This Row],[Anr.]]=BK$7,Tbl.Kosten[[#This Row],[Totaal kosten]],"")</f>
        <v/>
      </c>
      <c r="BL62" s="122" t="str">
        <f>IF(Tbl.Kosten[[#This Row],[Anr.]]=BL$7,Tbl.Kosten[[#This Row],[Totaal kosten]],"")</f>
        <v/>
      </c>
      <c r="BM62" s="122" t="str">
        <f>IF(Tbl.Kosten[[#This Row],[Anr.]]=BM$7,Tbl.Kosten[[#This Row],[Totaal kosten]],"")</f>
        <v/>
      </c>
      <c r="BN62" s="122" t="str">
        <f>IF(Tbl.Kosten[[#This Row],[Anr.]]=BN$7,Tbl.Kosten[[#This Row],[Totaal kosten]],"")</f>
        <v/>
      </c>
      <c r="BO62" s="122" t="str">
        <f>IF(Tbl.Kosten[[#This Row],[Anr.]]=BO$7,Tbl.Kosten[[#This Row],[Totaal kosten]],"")</f>
        <v/>
      </c>
      <c r="BP62" s="122" t="str">
        <f>IF(Tbl.Kosten[[#This Row],[Anr.]]=BP$7,Tbl.Kosten[[#This Row],[Totaal kosten]],"")</f>
        <v/>
      </c>
      <c r="BQ62" s="122" t="str">
        <f>IF(Tbl.Kosten[[#This Row],[Anr.]]=BQ$7,Tbl.Kosten[[#This Row],[Totaal kosten]],"")</f>
        <v/>
      </c>
      <c r="BR62" s="122" t="str">
        <f>IF(Tbl.Kosten[[#This Row],[Anr.]]=BR$7,Tbl.Kosten[[#This Row],[Totaal kosten]],"")</f>
        <v/>
      </c>
      <c r="BS62" s="122" t="str">
        <f>IF(Tbl.Kosten[[#This Row],[Anr.]]=BS$7,Tbl.Kosten[[#This Row],[Totaal kosten]],"")</f>
        <v/>
      </c>
      <c r="BT62" s="122" t="str">
        <f>IF(Tbl.Kosten[[#This Row],[Anr.]]=BT$7,Tbl.Kosten[[#This Row],[Totaal kosten]],"")</f>
        <v/>
      </c>
      <c r="BU62" s="122" t="str">
        <f>IF(Tbl.Kosten[[#This Row],[Anr.]]=BU$7,Tbl.Kosten[[#This Row],[Totaal kosten]],"")</f>
        <v/>
      </c>
      <c r="BV62" s="122" t="str">
        <f>IF(Tbl.Kosten[[#This Row],[Anr.]]=BV$7,Tbl.Kosten[[#This Row],[Totaal kosten]],"")</f>
        <v/>
      </c>
      <c r="BW62" s="122" t="str">
        <f>IF(Tbl.Kosten[[#This Row],[Anr.]]=BW$7,Tbl.Kosten[[#This Row],[Totaal kosten]],"")</f>
        <v/>
      </c>
      <c r="BX62" s="122" t="str">
        <f>IF(Tbl.Kosten[[#This Row],[Anr.]]=BX$7,Tbl.Kosten[[#This Row],[Totaal kosten]],"")</f>
        <v/>
      </c>
      <c r="BY62" s="122" t="str">
        <f>IF(Tbl.Kosten[[#This Row],[Anr.]]=BY$7,Tbl.Kosten[[#This Row],[Totaal kosten]],"")</f>
        <v/>
      </c>
      <c r="BZ62" s="122" t="str">
        <f>IF(Tbl.Kosten[[#This Row],[Anr.]]=BZ$7,Tbl.Kosten[[#This Row],[Totaal kosten]],"")</f>
        <v/>
      </c>
      <c r="CA62" s="122" t="str">
        <f>IF(Tbl.Kosten[[#This Row],[Anr.]]=CA$7,Tbl.Kosten[[#This Row],[Totaal kosten]],"")</f>
        <v/>
      </c>
      <c r="CB62" s="122" t="str">
        <f>IF(Tbl.Kosten[[#This Row],[Anr.]]=CB$7,Tbl.Kosten[[#This Row],[Totaal kosten]],"")</f>
        <v/>
      </c>
      <c r="CC62" s="122" t="str">
        <f>IF(Tbl.Kosten[[#This Row],[Anr.]]=CC$7,Tbl.Kosten[[#This Row],[Totaal kosten]],"")</f>
        <v/>
      </c>
      <c r="CD62" s="122" t="str">
        <f>IF(Tbl.Kosten[[#This Row],[Anr.]]=CD$7,Tbl.Kosten[[#This Row],[Totaal kosten]],"")</f>
        <v/>
      </c>
      <c r="CE62" s="122" t="str">
        <f>IF(Tbl.Kosten[[#This Row],[Anr.]]=CE$7,Tbl.Kosten[[#This Row],[Totaal kosten]],"")</f>
        <v/>
      </c>
      <c r="CF62" s="122" t="str">
        <f>IF(Tbl.Kosten[[#This Row],[Anr.]]=CF$7,Tbl.Kosten[[#This Row],[Totaal kosten]],"")</f>
        <v/>
      </c>
      <c r="CG62" s="122" t="str">
        <f>IF(Tbl.Kosten[[#This Row],[Anr.]]=CG$7,Tbl.Kosten[[#This Row],[Totaal kosten]],"")</f>
        <v/>
      </c>
      <c r="CH62" s="122" t="str">
        <f>IF(Tbl.Kosten[[#This Row],[Anr.]]=CH$7,Tbl.Kosten[[#This Row],[Totaal kosten]],"")</f>
        <v/>
      </c>
      <c r="CI62" s="122" t="str">
        <f>IF(Tbl.Kosten[[#This Row],[Anr.]]=CI$7,Tbl.Kosten[[#This Row],[Totaal kosten]],"")</f>
        <v/>
      </c>
      <c r="CJ62" s="122" t="str">
        <f>IF(Tbl.Kosten[[#This Row],[Anr.]]=CJ$7,Tbl.Kosten[[#This Row],[Totaal kosten]],"")</f>
        <v/>
      </c>
      <c r="CK62" s="122" t="str">
        <f>IF(Tbl.Kosten[[#This Row],[Anr.]]=CK$7,Tbl.Kosten[[#This Row],[Totaal kosten]],"")</f>
        <v/>
      </c>
      <c r="CL62" s="122" t="str">
        <f>IF(Tbl.Kosten[[#This Row],[Anr.]]=CL$7,Tbl.Kosten[[#This Row],[Totaal kosten]],"")</f>
        <v/>
      </c>
      <c r="CM62" s="122" t="str">
        <f>IF(Tbl.Kosten[[#This Row],[Anr.]]=CM$7,Tbl.Kosten[[#This Row],[Totaal kosten]],"")</f>
        <v/>
      </c>
      <c r="CN62" s="122" t="str">
        <f>IF(Tbl.Kosten[[#This Row],[Anr.]]=CN$7,Tbl.Kosten[[#This Row],[Totaal kosten]],"")</f>
        <v/>
      </c>
      <c r="CO62" s="122" t="str">
        <f>IF(Tbl.Kosten[[#This Row],[Anr.]]=CO$7,Tbl.Kosten[[#This Row],[Totaal kosten]],"")</f>
        <v/>
      </c>
      <c r="CP62" s="122" t="str">
        <f>IF(Tbl.Kosten[[#This Row],[Anr.]]=CP$7,Tbl.Kosten[[#This Row],[Totaal kosten]],"")</f>
        <v/>
      </c>
      <c r="CQ62" s="122" t="str">
        <f>IF(Tbl.Kosten[[#This Row],[Anr.]]=CQ$7,Tbl.Kosten[[#This Row],[Totaal kosten]],"")</f>
        <v/>
      </c>
      <c r="CR62" s="122" t="str">
        <f>IF(Tbl.Kosten[[#This Row],[Anr.]]=CR$7,Tbl.Kosten[[#This Row],[Totaal kosten]],"")</f>
        <v/>
      </c>
      <c r="CS62" s="122" t="str">
        <f>IF(Tbl.Kosten[[#This Row],[Anr.]]=CS$7,Tbl.Kosten[[#This Row],[Totaal kosten]],"")</f>
        <v/>
      </c>
      <c r="CT62" s="122" t="str">
        <f>IF(Tbl.Kosten[[#This Row],[Anr.]]=CT$7,Tbl.Kosten[[#This Row],[Totaal kosten]],"")</f>
        <v/>
      </c>
      <c r="CU62" s="122" t="str">
        <f>IF(Tbl.Kosten[[#This Row],[Anr.]]=CU$7,Tbl.Kosten[[#This Row],[Totaal kosten]],"")</f>
        <v/>
      </c>
      <c r="CV62" s="122" t="str">
        <f>IF(Tbl.Kosten[[#This Row],[Anr.]]=CV$7,Tbl.Kosten[[#This Row],[Totaal kosten]],"")</f>
        <v/>
      </c>
      <c r="CW62" s="122" t="str">
        <f>IF(Tbl.Kosten[[#This Row],[Anr.]]=CW$7,Tbl.Kosten[[#This Row],[Totaal kosten]],"")</f>
        <v/>
      </c>
      <c r="CX62" s="122" t="str">
        <f>IF(Tbl.Kosten[[#This Row],[Anr.]]=CX$7,Tbl.Kosten[[#This Row],[Totaal kosten]],"")</f>
        <v/>
      </c>
      <c r="CY62" s="122" t="str">
        <f>IF(Tbl.Kosten[[#This Row],[Anr.]]=CY$7,Tbl.Kosten[[#This Row],[Totaal kosten]],"")</f>
        <v/>
      </c>
      <c r="CZ62" s="122" t="str">
        <f>IF(Tbl.Kosten[[#This Row],[Anr.]]=CZ$7,Tbl.Kosten[[#This Row],[Totaal kosten]],"")</f>
        <v/>
      </c>
      <c r="DA62" s="122" t="str">
        <f>IF(Tbl.Kosten[[#This Row],[Anr.]]=DA$7,Tbl.Kosten[[#This Row],[Totaal kosten]],"")</f>
        <v/>
      </c>
      <c r="DB62" s="122" t="str">
        <f>IF(Tbl.Kosten[[#This Row],[Anr.]]=DB$7,Tbl.Kosten[[#This Row],[Totaal kosten]],"")</f>
        <v/>
      </c>
      <c r="DC62" s="122" t="str">
        <f>IF(Tbl.Kosten[[#This Row],[Anr.]]=DC$7,Tbl.Kosten[[#This Row],[Totaal kosten]],"")</f>
        <v/>
      </c>
      <c r="DD62" s="122" t="str">
        <f>IF(Tbl.Kosten[[#This Row],[Anr.]]=DD$7,Tbl.Kosten[[#This Row],[Totaal kosten]],"")</f>
        <v/>
      </c>
      <c r="DE62" s="122" t="str">
        <f>IF(Tbl.Kosten[[#This Row],[Anr.]]=DE$7,Tbl.Kosten[[#This Row],[Totaal kosten]],"")</f>
        <v/>
      </c>
      <c r="DF62" s="122" t="str">
        <f>IF(Tbl.Kosten[[#This Row],[Anr.]]=DF$7,Tbl.Kosten[[#This Row],[Totaal kosten]],"")</f>
        <v/>
      </c>
      <c r="DG62" s="122" t="str">
        <f>IF(Tbl.Kosten[[#This Row],[Anr.]]=DG$7,Tbl.Kosten[[#This Row],[Totaal kosten]],"")</f>
        <v/>
      </c>
      <c r="DH62" s="122" t="str">
        <f>IF(Tbl.Kosten[[#This Row],[Anr.]]=DH$7,Tbl.Kosten[[#This Row],[Totaal kosten]],"")</f>
        <v/>
      </c>
      <c r="DI62" s="122" t="str">
        <f>IF(Tbl.Kosten[[#This Row],[Anr.]]=DI$7,Tbl.Kosten[[#This Row],[Totaal kosten]],"")</f>
        <v/>
      </c>
      <c r="DJ62" s="122" t="str">
        <f>IF(Tbl.Kosten[[#This Row],[Anr.]]=DJ$7,Tbl.Kosten[[#This Row],[Totaal kosten]],"")</f>
        <v/>
      </c>
      <c r="DK62" s="122" t="str">
        <f>IF(Tbl.Kosten[[#This Row],[Anr.]]=DK$7,Tbl.Kosten[[#This Row],[Totaal kosten]],"")</f>
        <v/>
      </c>
      <c r="DL62" s="122" t="str">
        <f>IF(Tbl.Kosten[[#This Row],[Anr.]]=DL$7,Tbl.Kosten[[#This Row],[Totaal kosten]],"")</f>
        <v/>
      </c>
      <c r="DM62" s="122" t="str">
        <f>IF(Tbl.Kosten[[#This Row],[Anr.]]=DM$7,Tbl.Kosten[[#This Row],[Totaal kosten]],"")</f>
        <v/>
      </c>
      <c r="DN62" s="122" t="str">
        <f>IF(Tbl.Kosten[[#This Row],[Anr.]]=DN$7,Tbl.Kosten[[#This Row],[Totaal kosten]],"")</f>
        <v/>
      </c>
      <c r="DO62" s="122" t="str">
        <f>IF(Tbl.Kosten[[#This Row],[Anr.]]=DO$7,Tbl.Kosten[[#This Row],[Totaal kosten]],"")</f>
        <v/>
      </c>
      <c r="DP62" s="122" t="str">
        <f>IF(Tbl.Kosten[[#This Row],[Anr.]]=DP$7,Tbl.Kosten[[#This Row],[Totaal kosten]],"")</f>
        <v/>
      </c>
      <c r="DQ62" s="122" t="str">
        <f>IF(Tbl.Kosten[[#This Row],[Anr.]]=DQ$7,Tbl.Kosten[[#This Row],[Totaal kosten]],"")</f>
        <v/>
      </c>
      <c r="DR62" s="122" t="str">
        <f>IF(Tbl.Kosten[[#This Row],[Anr.]]=DR$7,Tbl.Kosten[[#This Row],[Totaal kosten]],"")</f>
        <v/>
      </c>
      <c r="DS62" s="122" t="str">
        <f>IF(Tbl.Kosten[[#This Row],[Anr.]]=DS$7,Tbl.Kosten[[#This Row],[Totaal kosten]],"")</f>
        <v/>
      </c>
      <c r="DT62" s="122" t="str">
        <f>IF(Tbl.Kosten[[#This Row],[Anr.]]=DT$7,Tbl.Kosten[[#This Row],[Totaal kosten]],"")</f>
        <v/>
      </c>
      <c r="DU62" s="122" t="str">
        <f>IF(Tbl.Kosten[[#This Row],[Anr.]]=DU$7,Tbl.Kosten[[#This Row],[Totaal kosten]],"")</f>
        <v/>
      </c>
      <c r="DV62" s="122" t="str">
        <f>IF(Tbl.Kosten[[#This Row],[Anr.]]=DV$7,Tbl.Kosten[[#This Row],[Totaal kosten]],"")</f>
        <v/>
      </c>
      <c r="DW62" s="122" t="str">
        <f>IF(Tbl.Kosten[[#This Row],[Anr.]]=DW$7,Tbl.Kosten[[#This Row],[Totaal kosten]],"")</f>
        <v/>
      </c>
      <c r="DX62" s="122" t="str">
        <f>IF(Tbl.Kosten[[#This Row],[Anr.]]=DX$7,Tbl.Kosten[[#This Row],[Totaal kosten]],"")</f>
        <v/>
      </c>
      <c r="DY62" s="122" t="str">
        <f>IF(Tbl.Kosten[[#This Row],[Anr.]]=DY$7,Tbl.Kosten[[#This Row],[Totaal kosten]],"")</f>
        <v/>
      </c>
      <c r="DZ62" s="122" t="str">
        <f>IF(Tbl.Kosten[[#This Row],[Anr.]]=DZ$7,Tbl.Kosten[[#This Row],[Totaal kosten]],"")</f>
        <v/>
      </c>
      <c r="EA62" s="122" t="str">
        <f>IF(Tbl.Kosten[[#This Row],[Anr.]]=EA$7,Tbl.Kosten[[#This Row],[Totaal kosten]],"")</f>
        <v/>
      </c>
      <c r="EB62" s="122" t="str">
        <f>IF(Tbl.Kosten[[#This Row],[Anr.]]=EB$7,Tbl.Kosten[[#This Row],[Totaal kosten]],"")</f>
        <v/>
      </c>
      <c r="EC62" s="122" t="str">
        <f>IF(Tbl.Kosten[[#This Row],[Anr.]]=EC$7,Tbl.Kosten[[#This Row],[Totaal kosten]],"")</f>
        <v/>
      </c>
      <c r="ED62" s="122" t="str">
        <f>IF(Tbl.Kosten[[#This Row],[Anr.]]=ED$7,Tbl.Kosten[[#This Row],[Totaal kosten]],"")</f>
        <v/>
      </c>
      <c r="EE62" s="122" t="str">
        <f>IF(Tbl.Kosten[[#This Row],[Anr.]]=EE$7,Tbl.Kosten[[#This Row],[Totaal kosten]],"")</f>
        <v/>
      </c>
      <c r="EF62" s="122" t="str">
        <f>IF(Tbl.Kosten[[#This Row],[Anr.]]=EF$7,Tbl.Kosten[[#This Row],[Totaal kosten]],"")</f>
        <v/>
      </c>
      <c r="EG62" s="122" t="str">
        <f>IF(Tbl.Kosten[[#This Row],[Anr.]]=EG$7,Tbl.Kosten[[#This Row],[Totaal kosten]],"")</f>
        <v/>
      </c>
      <c r="EH62" s="122" t="str">
        <f>IF(Tbl.Kosten[[#This Row],[Anr.]]=EH$7,Tbl.Kosten[[#This Row],[Totaal kosten]],"")</f>
        <v/>
      </c>
      <c r="EI62" s="122" t="str">
        <f>IF(Tbl.Kosten[[#This Row],[Anr.]]=EI$7,Tbl.Kosten[[#This Row],[Totaal kosten]],"")</f>
        <v/>
      </c>
      <c r="EJ62" s="122" t="str">
        <f>IF(Tbl.Kosten[[#This Row],[Anr.]]=EJ$7,Tbl.Kosten[[#This Row],[Totaal kosten]],"")</f>
        <v/>
      </c>
      <c r="EK62" s="122" t="str">
        <f>IF(Tbl.Kosten[[#This Row],[Anr.]]=EK$7,Tbl.Kosten[[#This Row],[Totaal kosten]],"")</f>
        <v/>
      </c>
      <c r="EL62" s="122" t="str">
        <f>IF(Tbl.Kosten[[#This Row],[Anr.]]=EL$7,Tbl.Kosten[[#This Row],[Totaal kosten]],"")</f>
        <v/>
      </c>
      <c r="EM62" s="122" t="str">
        <f>IF(Tbl.Kosten[[#This Row],[Anr.]]=EM$7,Tbl.Kosten[[#This Row],[Totaal kosten]],"")</f>
        <v/>
      </c>
      <c r="EN62" s="122" t="str">
        <f>IF(Tbl.Kosten[[#This Row],[Anr.]]=EN$7,Tbl.Kosten[[#This Row],[Totaal kosten]],"")</f>
        <v/>
      </c>
      <c r="EO62" s="122" t="str">
        <f>IF(Tbl.Kosten[[#This Row],[Anr.]]=EO$7,Tbl.Kosten[[#This Row],[Totaal kosten]],"")</f>
        <v/>
      </c>
      <c r="EP62" s="122" t="str">
        <f>IF(Tbl.Kosten[[#This Row],[Anr.]]=EP$7,Tbl.Kosten[[#This Row],[Totaal kosten]],"")</f>
        <v/>
      </c>
      <c r="EQ62" s="122" t="str">
        <f>IF(Tbl.Kosten[[#This Row],[Anr.]]=EQ$7,Tbl.Kosten[[#This Row],[Totaal kosten]],"")</f>
        <v/>
      </c>
    </row>
    <row r="63" spans="2:147" x14ac:dyDescent="0.35">
      <c r="B63" s="99"/>
      <c r="C63" s="68"/>
      <c r="D63" s="119"/>
      <c r="E63" s="100"/>
      <c r="F63" s="13">
        <f>_xlfn.XLOOKUP(Tbl.Kosten[[#This Row],[Medewerker e/o 
functie]],Tbl.Uurtarief[Medewerker en/of functie],Tbl.Uurtarief[Uurtarief],"",,)</f>
        <v>0</v>
      </c>
      <c r="G63" s="118">
        <f>PRODUCT(Tbl.Kosten[[#This Row],[Uren]],Tbl.Kosten[[#This Row],[Uurtarief]])</f>
        <v>0</v>
      </c>
      <c r="H63" s="100"/>
      <c r="I63" s="98"/>
      <c r="J63" s="97">
        <f>Tbl.Kosten[[#This Row],[Aantal]]*Tbl.Kosten[[#This Row],[Tarief]]</f>
        <v>0</v>
      </c>
      <c r="K63" s="118">
        <f>Tbl.Kosten[[#This Row],[Subtotaal andere kosten]]+Tbl.Kosten[[#This Row],[Subtotaal arbeidskosten]]</f>
        <v>0</v>
      </c>
      <c r="L63" s="190">
        <f>IF(Tbl.Kosten[[#This Row],[Subtotaal andere kosten]]&lt;&gt;0,"Andere kosten",(_xlfn.XLOOKUP(Tbl.Kosten[[#This Row],[Medewerker e/o 
functie]],Tbl.Uurtarief[Medewerker en/of functie],Tbl.Uurtarief[Kostensoort],"",,)))</f>
        <v>0</v>
      </c>
      <c r="M63" s="190" t="str">
        <f>IF(AND(Tbl.Kosten[[#This Row],[Subtotaal arbeidskosten]]&lt;&gt;0,Tbl.Kosten[[#This Row],[Subtotaal andere kosten]]&lt;&gt;0),"Begroot Arbeidskosten en Overige kosten op verschillende regels!","")</f>
        <v/>
      </c>
      <c r="N63" s="3" t="str">
        <f>_xlfn.XLOOKUP(Tbl.Kosten[[#This Row],[Activiteitencode]],Tbl.Activiteiten[Activiteitcode],Tbl.Activiteiten[Werkpakketcode],"",,)</f>
        <v/>
      </c>
      <c r="O63" s="9" t="str">
        <f>_xlfn.XLOOKUP(Tbl.Kosten[[#This Row],[Werkpakketcode]],Tbl.Werkpakketten[Werkpakketcode],Tbl.Werkpakketten[WPnr.],"",,)</f>
        <v/>
      </c>
      <c r="P63" s="9" t="str">
        <f>IF(Tbl.Kosten[[#This Row],[WPnr.]]=P$7,Tbl.Kosten[[#This Row],[Totaal kosten]],"")</f>
        <v/>
      </c>
      <c r="Q63" s="9" t="str">
        <f>IF(Tbl.Kosten[[#This Row],[WPnr.]]=Q$7,Tbl.Kosten[[#This Row],[Totaal kosten]],"")</f>
        <v/>
      </c>
      <c r="R63" s="9" t="str">
        <f>IF(Tbl.Kosten[[#This Row],[WPnr.]]=R$7,Tbl.Kosten[[#This Row],[Totaal kosten]],"")</f>
        <v/>
      </c>
      <c r="S63" s="9" t="str">
        <f>IF(Tbl.Kosten[[#This Row],[WPnr.]]=S$7,Tbl.Kosten[[#This Row],[Totaal kosten]],"")</f>
        <v/>
      </c>
      <c r="T63" s="9" t="str">
        <f>IF(Tbl.Kosten[[#This Row],[WPnr.]]=T$7,Tbl.Kosten[[#This Row],[Totaal kosten]],"")</f>
        <v/>
      </c>
      <c r="U63" s="9" t="str">
        <f>IF(Tbl.Kosten[[#This Row],[WPnr.]]=U$7,Tbl.Kosten[[#This Row],[Totaal kosten]],"")</f>
        <v/>
      </c>
      <c r="V63" s="9" t="str">
        <f>IF(Tbl.Kosten[[#This Row],[WPnr.]]=V$7,Tbl.Kosten[[#This Row],[Totaal kosten]],"")</f>
        <v/>
      </c>
      <c r="W63" s="9" t="str">
        <f>IF(Tbl.Kosten[[#This Row],[WPnr.]]=W$7,Tbl.Kosten[[#This Row],[Totaal kosten]],"")</f>
        <v/>
      </c>
      <c r="X63" s="9" t="str">
        <f>IF(Tbl.Kosten[[#This Row],[WPnr.]]=X$7,Tbl.Kosten[[#This Row],[Totaal kosten]],"")</f>
        <v/>
      </c>
      <c r="Y63" s="9" t="str">
        <f>IF(Tbl.Kosten[[#This Row],[WPnr.]]=Y$7,Tbl.Kosten[[#This Row],[Totaal kosten]],"")</f>
        <v/>
      </c>
      <c r="Z63" s="15" t="str">
        <f>IFERROR(VLOOKUP(Tbl.Kosten[[#This Row],[Kostensoort]],Tbl.Kostensoorten[],2,FALSE),"")</f>
        <v/>
      </c>
      <c r="AA63" s="15" t="str">
        <f>IF(Tbl.Kosten[[#This Row],[KSnr.]]=AA$7,Tbl.Kosten[[#This Row],[Totaal kosten]],"")</f>
        <v/>
      </c>
      <c r="AB63" s="15" t="str">
        <f>IF(Tbl.Kosten[[#This Row],[KSnr.]]=AB$7,Tbl.Kosten[[#This Row],[Totaal kosten]],"")</f>
        <v/>
      </c>
      <c r="AC63" s="15" t="str">
        <f>IF(Tbl.Kosten[[#This Row],[KSnr.]]=AC$7,Tbl.Kosten[[#This Row],[Totaal kosten]],"")</f>
        <v/>
      </c>
      <c r="AD63" s="15" t="str">
        <f>IF(Tbl.Kosten[[#This Row],[KSnr.]]=AD$7,Tbl.Kosten[[#This Row],[Totaal kosten]],"")</f>
        <v/>
      </c>
      <c r="AE63" s="15" t="str">
        <f>IF(Tbl.Kosten[[#This Row],[KSnr.]]=AE$7,Tbl.Kosten[[#This Row],[Totaal kosten]],"")</f>
        <v/>
      </c>
      <c r="AF63" s="15" t="str">
        <f>IF(Tbl.Kosten[[#This Row],[KSnr.]]=AF$7,Tbl.Kosten[[#This Row],[Totaal kosten]],"")</f>
        <v/>
      </c>
      <c r="AG63" s="15" t="str">
        <f>IF(Tbl.Kosten[[#This Row],[KSnr.]]=AG$7,Tbl.Kosten[[#This Row],[Totaal kosten]],"")</f>
        <v/>
      </c>
      <c r="AH63" s="15" t="str">
        <f>IF(Tbl.Kosten[[#This Row],[KSnr.]]=AH$7,Tbl.Kosten[[#This Row],[Totaal kosten]],"")</f>
        <v/>
      </c>
      <c r="AI63" s="15" t="str">
        <f>IF(Tbl.Kosten[[#This Row],[KSnr.]]=AI$7,Tbl.Kosten[[#This Row],[Totaal kosten]],"")</f>
        <v/>
      </c>
      <c r="AJ63" s="15" t="str">
        <f>IF(Tbl.Kosten[[#This Row],[KSnr.]]=AJ$7,Tbl.Kosten[[#This Row],[Totaal kosten]],"")</f>
        <v/>
      </c>
      <c r="AK63" s="15" t="str">
        <f>IF(Tbl.Kosten[[#This Row],[KSnr.]]=AK$7,Tbl.Kosten[[#This Row],[Totaal kosten]],"")</f>
        <v/>
      </c>
      <c r="AL63" s="15" t="str">
        <f>IF(Tbl.Kosten[[#This Row],[KSnr.]]=AL$7,Tbl.Kosten[[#This Row],[Totaal kosten]],"")</f>
        <v/>
      </c>
      <c r="AM63" s="15" t="str">
        <f>IF(Tbl.Kosten[[#This Row],[KSnr.]]=AM$7,Tbl.Kosten[[#This Row],[Totaal kosten]],"")</f>
        <v/>
      </c>
      <c r="AN63" s="15" t="str">
        <f>IF(Tbl.Kosten[[#This Row],[KSnr.]]=AN$7,Tbl.Kosten[[#This Row],[Totaal kosten]],"")</f>
        <v/>
      </c>
      <c r="AO63" s="15" t="str">
        <f>IF(Tbl.Kosten[[#This Row],[KSnr.]]=AO$7,Tbl.Kosten[[#This Row],[Totaal kosten]],"")</f>
        <v/>
      </c>
      <c r="AP63" s="15" t="str">
        <f>IF(Tbl.Kosten[[#This Row],[KSnr.]]=AP$7,Tbl.Kosten[[#This Row],[Totaal kosten]],"")</f>
        <v/>
      </c>
      <c r="AQ63" s="15" t="str">
        <f>IF(Tbl.Kosten[[#This Row],[KSnr.]]=AQ$7,Tbl.Kosten[[#This Row],[Totaal kosten]],"")</f>
        <v/>
      </c>
      <c r="AR63" s="15" t="str">
        <f>IF(Tbl.Kosten[[#This Row],[KSnr.]]=AR$7,Tbl.Kosten[[#This Row],[Totaal kosten]],"")</f>
        <v/>
      </c>
      <c r="AS63" s="15" t="str">
        <f>IF(Tbl.Kosten[[#This Row],[KSnr.]]=AS$7,Tbl.Kosten[[#This Row],[Totaal kosten]],"")</f>
        <v/>
      </c>
      <c r="AT63" s="15" t="str">
        <f>IF(Tbl.Kosten[[#This Row],[KSnr.]]=AT$7,Tbl.Kosten[[#This Row],[Totaal kosten]],"")</f>
        <v/>
      </c>
      <c r="AU63" s="122" t="str">
        <f>_xlfn.XLOOKUP(Tbl.Kosten[[#This Row],[Activiteitencode]],Tbl.Activiteiten[Activiteitcode],Tbl.Activiteiten[Anr.],"",,)</f>
        <v/>
      </c>
      <c r="AV63" s="122" t="str">
        <f>IF(Tbl.Kosten[[#This Row],[Anr.]]=AV$7,Tbl.Kosten[[#This Row],[Totaal kosten]],"")</f>
        <v/>
      </c>
      <c r="AW63" s="122" t="str">
        <f>IF(Tbl.Kosten[[#This Row],[Anr.]]=AW$7,Tbl.Kosten[[#This Row],[Totaal kosten]],"")</f>
        <v/>
      </c>
      <c r="AX63" s="122" t="str">
        <f>IF(Tbl.Kosten[[#This Row],[Anr.]]=AX$7,Tbl.Kosten[[#This Row],[Totaal kosten]],"")</f>
        <v/>
      </c>
      <c r="AY63" s="122" t="str">
        <f>IF(Tbl.Kosten[[#This Row],[Anr.]]=AY$7,Tbl.Kosten[[#This Row],[Totaal kosten]],"")</f>
        <v/>
      </c>
      <c r="AZ63" s="122" t="str">
        <f>IF(Tbl.Kosten[[#This Row],[Anr.]]=AZ$7,Tbl.Kosten[[#This Row],[Totaal kosten]],"")</f>
        <v/>
      </c>
      <c r="BA63" s="122" t="str">
        <f>IF(Tbl.Kosten[[#This Row],[Anr.]]=BA$7,Tbl.Kosten[[#This Row],[Totaal kosten]],"")</f>
        <v/>
      </c>
      <c r="BB63" s="122" t="str">
        <f>IF(Tbl.Kosten[[#This Row],[Anr.]]=BB$7,Tbl.Kosten[[#This Row],[Totaal kosten]],"")</f>
        <v/>
      </c>
      <c r="BC63" s="122" t="str">
        <f>IF(Tbl.Kosten[[#This Row],[Anr.]]=BC$7,Tbl.Kosten[[#This Row],[Totaal kosten]],"")</f>
        <v/>
      </c>
      <c r="BD63" s="122" t="str">
        <f>IF(Tbl.Kosten[[#This Row],[Anr.]]=BD$7,Tbl.Kosten[[#This Row],[Totaal kosten]],"")</f>
        <v/>
      </c>
      <c r="BE63" s="122" t="str">
        <f>IF(Tbl.Kosten[[#This Row],[Anr.]]=BE$7,Tbl.Kosten[[#This Row],[Totaal kosten]],"")</f>
        <v/>
      </c>
      <c r="BF63" s="122" t="str">
        <f>IF(Tbl.Kosten[[#This Row],[Anr.]]=BF$7,Tbl.Kosten[[#This Row],[Totaal kosten]],"")</f>
        <v/>
      </c>
      <c r="BG63" s="122" t="str">
        <f>IF(Tbl.Kosten[[#This Row],[Anr.]]=BG$7,Tbl.Kosten[[#This Row],[Totaal kosten]],"")</f>
        <v/>
      </c>
      <c r="BH63" s="122" t="str">
        <f>IF(Tbl.Kosten[[#This Row],[Anr.]]=BH$7,Tbl.Kosten[[#This Row],[Totaal kosten]],"")</f>
        <v/>
      </c>
      <c r="BI63" s="122" t="str">
        <f>IF(Tbl.Kosten[[#This Row],[Anr.]]=BI$7,Tbl.Kosten[[#This Row],[Totaal kosten]],"")</f>
        <v/>
      </c>
      <c r="BJ63" s="122" t="str">
        <f>IF(Tbl.Kosten[[#This Row],[Anr.]]=BJ$7,Tbl.Kosten[[#This Row],[Totaal kosten]],"")</f>
        <v/>
      </c>
      <c r="BK63" s="122" t="str">
        <f>IF(Tbl.Kosten[[#This Row],[Anr.]]=BK$7,Tbl.Kosten[[#This Row],[Totaal kosten]],"")</f>
        <v/>
      </c>
      <c r="BL63" s="122" t="str">
        <f>IF(Tbl.Kosten[[#This Row],[Anr.]]=BL$7,Tbl.Kosten[[#This Row],[Totaal kosten]],"")</f>
        <v/>
      </c>
      <c r="BM63" s="122" t="str">
        <f>IF(Tbl.Kosten[[#This Row],[Anr.]]=BM$7,Tbl.Kosten[[#This Row],[Totaal kosten]],"")</f>
        <v/>
      </c>
      <c r="BN63" s="122" t="str">
        <f>IF(Tbl.Kosten[[#This Row],[Anr.]]=BN$7,Tbl.Kosten[[#This Row],[Totaal kosten]],"")</f>
        <v/>
      </c>
      <c r="BO63" s="122" t="str">
        <f>IF(Tbl.Kosten[[#This Row],[Anr.]]=BO$7,Tbl.Kosten[[#This Row],[Totaal kosten]],"")</f>
        <v/>
      </c>
      <c r="BP63" s="122" t="str">
        <f>IF(Tbl.Kosten[[#This Row],[Anr.]]=BP$7,Tbl.Kosten[[#This Row],[Totaal kosten]],"")</f>
        <v/>
      </c>
      <c r="BQ63" s="122" t="str">
        <f>IF(Tbl.Kosten[[#This Row],[Anr.]]=BQ$7,Tbl.Kosten[[#This Row],[Totaal kosten]],"")</f>
        <v/>
      </c>
      <c r="BR63" s="122" t="str">
        <f>IF(Tbl.Kosten[[#This Row],[Anr.]]=BR$7,Tbl.Kosten[[#This Row],[Totaal kosten]],"")</f>
        <v/>
      </c>
      <c r="BS63" s="122" t="str">
        <f>IF(Tbl.Kosten[[#This Row],[Anr.]]=BS$7,Tbl.Kosten[[#This Row],[Totaal kosten]],"")</f>
        <v/>
      </c>
      <c r="BT63" s="122" t="str">
        <f>IF(Tbl.Kosten[[#This Row],[Anr.]]=BT$7,Tbl.Kosten[[#This Row],[Totaal kosten]],"")</f>
        <v/>
      </c>
      <c r="BU63" s="122" t="str">
        <f>IF(Tbl.Kosten[[#This Row],[Anr.]]=BU$7,Tbl.Kosten[[#This Row],[Totaal kosten]],"")</f>
        <v/>
      </c>
      <c r="BV63" s="122" t="str">
        <f>IF(Tbl.Kosten[[#This Row],[Anr.]]=BV$7,Tbl.Kosten[[#This Row],[Totaal kosten]],"")</f>
        <v/>
      </c>
      <c r="BW63" s="122" t="str">
        <f>IF(Tbl.Kosten[[#This Row],[Anr.]]=BW$7,Tbl.Kosten[[#This Row],[Totaal kosten]],"")</f>
        <v/>
      </c>
      <c r="BX63" s="122" t="str">
        <f>IF(Tbl.Kosten[[#This Row],[Anr.]]=BX$7,Tbl.Kosten[[#This Row],[Totaal kosten]],"")</f>
        <v/>
      </c>
      <c r="BY63" s="122" t="str">
        <f>IF(Tbl.Kosten[[#This Row],[Anr.]]=BY$7,Tbl.Kosten[[#This Row],[Totaal kosten]],"")</f>
        <v/>
      </c>
      <c r="BZ63" s="122" t="str">
        <f>IF(Tbl.Kosten[[#This Row],[Anr.]]=BZ$7,Tbl.Kosten[[#This Row],[Totaal kosten]],"")</f>
        <v/>
      </c>
      <c r="CA63" s="122" t="str">
        <f>IF(Tbl.Kosten[[#This Row],[Anr.]]=CA$7,Tbl.Kosten[[#This Row],[Totaal kosten]],"")</f>
        <v/>
      </c>
      <c r="CB63" s="122" t="str">
        <f>IF(Tbl.Kosten[[#This Row],[Anr.]]=CB$7,Tbl.Kosten[[#This Row],[Totaal kosten]],"")</f>
        <v/>
      </c>
      <c r="CC63" s="122" t="str">
        <f>IF(Tbl.Kosten[[#This Row],[Anr.]]=CC$7,Tbl.Kosten[[#This Row],[Totaal kosten]],"")</f>
        <v/>
      </c>
      <c r="CD63" s="122" t="str">
        <f>IF(Tbl.Kosten[[#This Row],[Anr.]]=CD$7,Tbl.Kosten[[#This Row],[Totaal kosten]],"")</f>
        <v/>
      </c>
      <c r="CE63" s="122" t="str">
        <f>IF(Tbl.Kosten[[#This Row],[Anr.]]=CE$7,Tbl.Kosten[[#This Row],[Totaal kosten]],"")</f>
        <v/>
      </c>
      <c r="CF63" s="122" t="str">
        <f>IF(Tbl.Kosten[[#This Row],[Anr.]]=CF$7,Tbl.Kosten[[#This Row],[Totaal kosten]],"")</f>
        <v/>
      </c>
      <c r="CG63" s="122" t="str">
        <f>IF(Tbl.Kosten[[#This Row],[Anr.]]=CG$7,Tbl.Kosten[[#This Row],[Totaal kosten]],"")</f>
        <v/>
      </c>
      <c r="CH63" s="122" t="str">
        <f>IF(Tbl.Kosten[[#This Row],[Anr.]]=CH$7,Tbl.Kosten[[#This Row],[Totaal kosten]],"")</f>
        <v/>
      </c>
      <c r="CI63" s="122" t="str">
        <f>IF(Tbl.Kosten[[#This Row],[Anr.]]=CI$7,Tbl.Kosten[[#This Row],[Totaal kosten]],"")</f>
        <v/>
      </c>
      <c r="CJ63" s="122" t="str">
        <f>IF(Tbl.Kosten[[#This Row],[Anr.]]=CJ$7,Tbl.Kosten[[#This Row],[Totaal kosten]],"")</f>
        <v/>
      </c>
      <c r="CK63" s="122" t="str">
        <f>IF(Tbl.Kosten[[#This Row],[Anr.]]=CK$7,Tbl.Kosten[[#This Row],[Totaal kosten]],"")</f>
        <v/>
      </c>
      <c r="CL63" s="122" t="str">
        <f>IF(Tbl.Kosten[[#This Row],[Anr.]]=CL$7,Tbl.Kosten[[#This Row],[Totaal kosten]],"")</f>
        <v/>
      </c>
      <c r="CM63" s="122" t="str">
        <f>IF(Tbl.Kosten[[#This Row],[Anr.]]=CM$7,Tbl.Kosten[[#This Row],[Totaal kosten]],"")</f>
        <v/>
      </c>
      <c r="CN63" s="122" t="str">
        <f>IF(Tbl.Kosten[[#This Row],[Anr.]]=CN$7,Tbl.Kosten[[#This Row],[Totaal kosten]],"")</f>
        <v/>
      </c>
      <c r="CO63" s="122" t="str">
        <f>IF(Tbl.Kosten[[#This Row],[Anr.]]=CO$7,Tbl.Kosten[[#This Row],[Totaal kosten]],"")</f>
        <v/>
      </c>
      <c r="CP63" s="122" t="str">
        <f>IF(Tbl.Kosten[[#This Row],[Anr.]]=CP$7,Tbl.Kosten[[#This Row],[Totaal kosten]],"")</f>
        <v/>
      </c>
      <c r="CQ63" s="122" t="str">
        <f>IF(Tbl.Kosten[[#This Row],[Anr.]]=CQ$7,Tbl.Kosten[[#This Row],[Totaal kosten]],"")</f>
        <v/>
      </c>
      <c r="CR63" s="122" t="str">
        <f>IF(Tbl.Kosten[[#This Row],[Anr.]]=CR$7,Tbl.Kosten[[#This Row],[Totaal kosten]],"")</f>
        <v/>
      </c>
      <c r="CS63" s="122" t="str">
        <f>IF(Tbl.Kosten[[#This Row],[Anr.]]=CS$7,Tbl.Kosten[[#This Row],[Totaal kosten]],"")</f>
        <v/>
      </c>
      <c r="CT63" s="122" t="str">
        <f>IF(Tbl.Kosten[[#This Row],[Anr.]]=CT$7,Tbl.Kosten[[#This Row],[Totaal kosten]],"")</f>
        <v/>
      </c>
      <c r="CU63" s="122" t="str">
        <f>IF(Tbl.Kosten[[#This Row],[Anr.]]=CU$7,Tbl.Kosten[[#This Row],[Totaal kosten]],"")</f>
        <v/>
      </c>
      <c r="CV63" s="122" t="str">
        <f>IF(Tbl.Kosten[[#This Row],[Anr.]]=CV$7,Tbl.Kosten[[#This Row],[Totaal kosten]],"")</f>
        <v/>
      </c>
      <c r="CW63" s="122" t="str">
        <f>IF(Tbl.Kosten[[#This Row],[Anr.]]=CW$7,Tbl.Kosten[[#This Row],[Totaal kosten]],"")</f>
        <v/>
      </c>
      <c r="CX63" s="122" t="str">
        <f>IF(Tbl.Kosten[[#This Row],[Anr.]]=CX$7,Tbl.Kosten[[#This Row],[Totaal kosten]],"")</f>
        <v/>
      </c>
      <c r="CY63" s="122" t="str">
        <f>IF(Tbl.Kosten[[#This Row],[Anr.]]=CY$7,Tbl.Kosten[[#This Row],[Totaal kosten]],"")</f>
        <v/>
      </c>
      <c r="CZ63" s="122" t="str">
        <f>IF(Tbl.Kosten[[#This Row],[Anr.]]=CZ$7,Tbl.Kosten[[#This Row],[Totaal kosten]],"")</f>
        <v/>
      </c>
      <c r="DA63" s="122" t="str">
        <f>IF(Tbl.Kosten[[#This Row],[Anr.]]=DA$7,Tbl.Kosten[[#This Row],[Totaal kosten]],"")</f>
        <v/>
      </c>
      <c r="DB63" s="122" t="str">
        <f>IF(Tbl.Kosten[[#This Row],[Anr.]]=DB$7,Tbl.Kosten[[#This Row],[Totaal kosten]],"")</f>
        <v/>
      </c>
      <c r="DC63" s="122" t="str">
        <f>IF(Tbl.Kosten[[#This Row],[Anr.]]=DC$7,Tbl.Kosten[[#This Row],[Totaal kosten]],"")</f>
        <v/>
      </c>
      <c r="DD63" s="122" t="str">
        <f>IF(Tbl.Kosten[[#This Row],[Anr.]]=DD$7,Tbl.Kosten[[#This Row],[Totaal kosten]],"")</f>
        <v/>
      </c>
      <c r="DE63" s="122" t="str">
        <f>IF(Tbl.Kosten[[#This Row],[Anr.]]=DE$7,Tbl.Kosten[[#This Row],[Totaal kosten]],"")</f>
        <v/>
      </c>
      <c r="DF63" s="122" t="str">
        <f>IF(Tbl.Kosten[[#This Row],[Anr.]]=DF$7,Tbl.Kosten[[#This Row],[Totaal kosten]],"")</f>
        <v/>
      </c>
      <c r="DG63" s="122" t="str">
        <f>IF(Tbl.Kosten[[#This Row],[Anr.]]=DG$7,Tbl.Kosten[[#This Row],[Totaal kosten]],"")</f>
        <v/>
      </c>
      <c r="DH63" s="122" t="str">
        <f>IF(Tbl.Kosten[[#This Row],[Anr.]]=DH$7,Tbl.Kosten[[#This Row],[Totaal kosten]],"")</f>
        <v/>
      </c>
      <c r="DI63" s="122" t="str">
        <f>IF(Tbl.Kosten[[#This Row],[Anr.]]=DI$7,Tbl.Kosten[[#This Row],[Totaal kosten]],"")</f>
        <v/>
      </c>
      <c r="DJ63" s="122" t="str">
        <f>IF(Tbl.Kosten[[#This Row],[Anr.]]=DJ$7,Tbl.Kosten[[#This Row],[Totaal kosten]],"")</f>
        <v/>
      </c>
      <c r="DK63" s="122" t="str">
        <f>IF(Tbl.Kosten[[#This Row],[Anr.]]=DK$7,Tbl.Kosten[[#This Row],[Totaal kosten]],"")</f>
        <v/>
      </c>
      <c r="DL63" s="122" t="str">
        <f>IF(Tbl.Kosten[[#This Row],[Anr.]]=DL$7,Tbl.Kosten[[#This Row],[Totaal kosten]],"")</f>
        <v/>
      </c>
      <c r="DM63" s="122" t="str">
        <f>IF(Tbl.Kosten[[#This Row],[Anr.]]=DM$7,Tbl.Kosten[[#This Row],[Totaal kosten]],"")</f>
        <v/>
      </c>
      <c r="DN63" s="122" t="str">
        <f>IF(Tbl.Kosten[[#This Row],[Anr.]]=DN$7,Tbl.Kosten[[#This Row],[Totaal kosten]],"")</f>
        <v/>
      </c>
      <c r="DO63" s="122" t="str">
        <f>IF(Tbl.Kosten[[#This Row],[Anr.]]=DO$7,Tbl.Kosten[[#This Row],[Totaal kosten]],"")</f>
        <v/>
      </c>
      <c r="DP63" s="122" t="str">
        <f>IF(Tbl.Kosten[[#This Row],[Anr.]]=DP$7,Tbl.Kosten[[#This Row],[Totaal kosten]],"")</f>
        <v/>
      </c>
      <c r="DQ63" s="122" t="str">
        <f>IF(Tbl.Kosten[[#This Row],[Anr.]]=DQ$7,Tbl.Kosten[[#This Row],[Totaal kosten]],"")</f>
        <v/>
      </c>
      <c r="DR63" s="122" t="str">
        <f>IF(Tbl.Kosten[[#This Row],[Anr.]]=DR$7,Tbl.Kosten[[#This Row],[Totaal kosten]],"")</f>
        <v/>
      </c>
      <c r="DS63" s="122" t="str">
        <f>IF(Tbl.Kosten[[#This Row],[Anr.]]=DS$7,Tbl.Kosten[[#This Row],[Totaal kosten]],"")</f>
        <v/>
      </c>
      <c r="DT63" s="122" t="str">
        <f>IF(Tbl.Kosten[[#This Row],[Anr.]]=DT$7,Tbl.Kosten[[#This Row],[Totaal kosten]],"")</f>
        <v/>
      </c>
      <c r="DU63" s="122" t="str">
        <f>IF(Tbl.Kosten[[#This Row],[Anr.]]=DU$7,Tbl.Kosten[[#This Row],[Totaal kosten]],"")</f>
        <v/>
      </c>
      <c r="DV63" s="122" t="str">
        <f>IF(Tbl.Kosten[[#This Row],[Anr.]]=DV$7,Tbl.Kosten[[#This Row],[Totaal kosten]],"")</f>
        <v/>
      </c>
      <c r="DW63" s="122" t="str">
        <f>IF(Tbl.Kosten[[#This Row],[Anr.]]=DW$7,Tbl.Kosten[[#This Row],[Totaal kosten]],"")</f>
        <v/>
      </c>
      <c r="DX63" s="122" t="str">
        <f>IF(Tbl.Kosten[[#This Row],[Anr.]]=DX$7,Tbl.Kosten[[#This Row],[Totaal kosten]],"")</f>
        <v/>
      </c>
      <c r="DY63" s="122" t="str">
        <f>IF(Tbl.Kosten[[#This Row],[Anr.]]=DY$7,Tbl.Kosten[[#This Row],[Totaal kosten]],"")</f>
        <v/>
      </c>
      <c r="DZ63" s="122" t="str">
        <f>IF(Tbl.Kosten[[#This Row],[Anr.]]=DZ$7,Tbl.Kosten[[#This Row],[Totaal kosten]],"")</f>
        <v/>
      </c>
      <c r="EA63" s="122" t="str">
        <f>IF(Tbl.Kosten[[#This Row],[Anr.]]=EA$7,Tbl.Kosten[[#This Row],[Totaal kosten]],"")</f>
        <v/>
      </c>
      <c r="EB63" s="122" t="str">
        <f>IF(Tbl.Kosten[[#This Row],[Anr.]]=EB$7,Tbl.Kosten[[#This Row],[Totaal kosten]],"")</f>
        <v/>
      </c>
      <c r="EC63" s="122" t="str">
        <f>IF(Tbl.Kosten[[#This Row],[Anr.]]=EC$7,Tbl.Kosten[[#This Row],[Totaal kosten]],"")</f>
        <v/>
      </c>
      <c r="ED63" s="122" t="str">
        <f>IF(Tbl.Kosten[[#This Row],[Anr.]]=ED$7,Tbl.Kosten[[#This Row],[Totaal kosten]],"")</f>
        <v/>
      </c>
      <c r="EE63" s="122" t="str">
        <f>IF(Tbl.Kosten[[#This Row],[Anr.]]=EE$7,Tbl.Kosten[[#This Row],[Totaal kosten]],"")</f>
        <v/>
      </c>
      <c r="EF63" s="122" t="str">
        <f>IF(Tbl.Kosten[[#This Row],[Anr.]]=EF$7,Tbl.Kosten[[#This Row],[Totaal kosten]],"")</f>
        <v/>
      </c>
      <c r="EG63" s="122" t="str">
        <f>IF(Tbl.Kosten[[#This Row],[Anr.]]=EG$7,Tbl.Kosten[[#This Row],[Totaal kosten]],"")</f>
        <v/>
      </c>
      <c r="EH63" s="122" t="str">
        <f>IF(Tbl.Kosten[[#This Row],[Anr.]]=EH$7,Tbl.Kosten[[#This Row],[Totaal kosten]],"")</f>
        <v/>
      </c>
      <c r="EI63" s="122" t="str">
        <f>IF(Tbl.Kosten[[#This Row],[Anr.]]=EI$7,Tbl.Kosten[[#This Row],[Totaal kosten]],"")</f>
        <v/>
      </c>
      <c r="EJ63" s="122" t="str">
        <f>IF(Tbl.Kosten[[#This Row],[Anr.]]=EJ$7,Tbl.Kosten[[#This Row],[Totaal kosten]],"")</f>
        <v/>
      </c>
      <c r="EK63" s="122" t="str">
        <f>IF(Tbl.Kosten[[#This Row],[Anr.]]=EK$7,Tbl.Kosten[[#This Row],[Totaal kosten]],"")</f>
        <v/>
      </c>
      <c r="EL63" s="122" t="str">
        <f>IF(Tbl.Kosten[[#This Row],[Anr.]]=EL$7,Tbl.Kosten[[#This Row],[Totaal kosten]],"")</f>
        <v/>
      </c>
      <c r="EM63" s="122" t="str">
        <f>IF(Tbl.Kosten[[#This Row],[Anr.]]=EM$7,Tbl.Kosten[[#This Row],[Totaal kosten]],"")</f>
        <v/>
      </c>
      <c r="EN63" s="122" t="str">
        <f>IF(Tbl.Kosten[[#This Row],[Anr.]]=EN$7,Tbl.Kosten[[#This Row],[Totaal kosten]],"")</f>
        <v/>
      </c>
      <c r="EO63" s="122" t="str">
        <f>IF(Tbl.Kosten[[#This Row],[Anr.]]=EO$7,Tbl.Kosten[[#This Row],[Totaal kosten]],"")</f>
        <v/>
      </c>
      <c r="EP63" s="122" t="str">
        <f>IF(Tbl.Kosten[[#This Row],[Anr.]]=EP$7,Tbl.Kosten[[#This Row],[Totaal kosten]],"")</f>
        <v/>
      </c>
      <c r="EQ63" s="122" t="str">
        <f>IF(Tbl.Kosten[[#This Row],[Anr.]]=EQ$7,Tbl.Kosten[[#This Row],[Totaal kosten]],"")</f>
        <v/>
      </c>
    </row>
    <row r="64" spans="2:147" x14ac:dyDescent="0.35">
      <c r="B64" s="99"/>
      <c r="C64" s="68"/>
      <c r="D64" s="119"/>
      <c r="E64" s="100"/>
      <c r="F64" s="13">
        <f>_xlfn.XLOOKUP(Tbl.Kosten[[#This Row],[Medewerker e/o 
functie]],Tbl.Uurtarief[Medewerker en/of functie],Tbl.Uurtarief[Uurtarief],"",,)</f>
        <v>0</v>
      </c>
      <c r="G64" s="118">
        <f>PRODUCT(Tbl.Kosten[[#This Row],[Uren]],Tbl.Kosten[[#This Row],[Uurtarief]])</f>
        <v>0</v>
      </c>
      <c r="H64" s="100"/>
      <c r="I64" s="98"/>
      <c r="J64" s="97">
        <f>Tbl.Kosten[[#This Row],[Aantal]]*Tbl.Kosten[[#This Row],[Tarief]]</f>
        <v>0</v>
      </c>
      <c r="K64" s="118">
        <f>Tbl.Kosten[[#This Row],[Subtotaal andere kosten]]+Tbl.Kosten[[#This Row],[Subtotaal arbeidskosten]]</f>
        <v>0</v>
      </c>
      <c r="L64" s="190">
        <f>IF(Tbl.Kosten[[#This Row],[Subtotaal andere kosten]]&lt;&gt;0,"Andere kosten",(_xlfn.XLOOKUP(Tbl.Kosten[[#This Row],[Medewerker e/o 
functie]],Tbl.Uurtarief[Medewerker en/of functie],Tbl.Uurtarief[Kostensoort],"",,)))</f>
        <v>0</v>
      </c>
      <c r="M64" s="190" t="str">
        <f>IF(AND(Tbl.Kosten[[#This Row],[Subtotaal arbeidskosten]]&lt;&gt;0,Tbl.Kosten[[#This Row],[Subtotaal andere kosten]]&lt;&gt;0),"Begroot Arbeidskosten en Overige kosten op verschillende regels!","")</f>
        <v/>
      </c>
      <c r="N64" s="3" t="str">
        <f>_xlfn.XLOOKUP(Tbl.Kosten[[#This Row],[Activiteitencode]],Tbl.Activiteiten[Activiteitcode],Tbl.Activiteiten[Werkpakketcode],"",,)</f>
        <v/>
      </c>
      <c r="O64" s="9" t="str">
        <f>_xlfn.XLOOKUP(Tbl.Kosten[[#This Row],[Werkpakketcode]],Tbl.Werkpakketten[Werkpakketcode],Tbl.Werkpakketten[WPnr.],"",,)</f>
        <v/>
      </c>
      <c r="P64" s="9" t="str">
        <f>IF(Tbl.Kosten[[#This Row],[WPnr.]]=P$7,Tbl.Kosten[[#This Row],[Totaal kosten]],"")</f>
        <v/>
      </c>
      <c r="Q64" s="9" t="str">
        <f>IF(Tbl.Kosten[[#This Row],[WPnr.]]=Q$7,Tbl.Kosten[[#This Row],[Totaal kosten]],"")</f>
        <v/>
      </c>
      <c r="R64" s="9" t="str">
        <f>IF(Tbl.Kosten[[#This Row],[WPnr.]]=R$7,Tbl.Kosten[[#This Row],[Totaal kosten]],"")</f>
        <v/>
      </c>
      <c r="S64" s="9" t="str">
        <f>IF(Tbl.Kosten[[#This Row],[WPnr.]]=S$7,Tbl.Kosten[[#This Row],[Totaal kosten]],"")</f>
        <v/>
      </c>
      <c r="T64" s="9" t="str">
        <f>IF(Tbl.Kosten[[#This Row],[WPnr.]]=T$7,Tbl.Kosten[[#This Row],[Totaal kosten]],"")</f>
        <v/>
      </c>
      <c r="U64" s="9" t="str">
        <f>IF(Tbl.Kosten[[#This Row],[WPnr.]]=U$7,Tbl.Kosten[[#This Row],[Totaal kosten]],"")</f>
        <v/>
      </c>
      <c r="V64" s="9" t="str">
        <f>IF(Tbl.Kosten[[#This Row],[WPnr.]]=V$7,Tbl.Kosten[[#This Row],[Totaal kosten]],"")</f>
        <v/>
      </c>
      <c r="W64" s="9" t="str">
        <f>IF(Tbl.Kosten[[#This Row],[WPnr.]]=W$7,Tbl.Kosten[[#This Row],[Totaal kosten]],"")</f>
        <v/>
      </c>
      <c r="X64" s="9" t="str">
        <f>IF(Tbl.Kosten[[#This Row],[WPnr.]]=X$7,Tbl.Kosten[[#This Row],[Totaal kosten]],"")</f>
        <v/>
      </c>
      <c r="Y64" s="9" t="str">
        <f>IF(Tbl.Kosten[[#This Row],[WPnr.]]=Y$7,Tbl.Kosten[[#This Row],[Totaal kosten]],"")</f>
        <v/>
      </c>
      <c r="Z64" s="15" t="str">
        <f>IFERROR(VLOOKUP(Tbl.Kosten[[#This Row],[Kostensoort]],Tbl.Kostensoorten[],2,FALSE),"")</f>
        <v/>
      </c>
      <c r="AA64" s="15" t="str">
        <f>IF(Tbl.Kosten[[#This Row],[KSnr.]]=AA$7,Tbl.Kosten[[#This Row],[Totaal kosten]],"")</f>
        <v/>
      </c>
      <c r="AB64" s="15" t="str">
        <f>IF(Tbl.Kosten[[#This Row],[KSnr.]]=AB$7,Tbl.Kosten[[#This Row],[Totaal kosten]],"")</f>
        <v/>
      </c>
      <c r="AC64" s="15" t="str">
        <f>IF(Tbl.Kosten[[#This Row],[KSnr.]]=AC$7,Tbl.Kosten[[#This Row],[Totaal kosten]],"")</f>
        <v/>
      </c>
      <c r="AD64" s="15" t="str">
        <f>IF(Tbl.Kosten[[#This Row],[KSnr.]]=AD$7,Tbl.Kosten[[#This Row],[Totaal kosten]],"")</f>
        <v/>
      </c>
      <c r="AE64" s="15" t="str">
        <f>IF(Tbl.Kosten[[#This Row],[KSnr.]]=AE$7,Tbl.Kosten[[#This Row],[Totaal kosten]],"")</f>
        <v/>
      </c>
      <c r="AF64" s="15" t="str">
        <f>IF(Tbl.Kosten[[#This Row],[KSnr.]]=AF$7,Tbl.Kosten[[#This Row],[Totaal kosten]],"")</f>
        <v/>
      </c>
      <c r="AG64" s="15" t="str">
        <f>IF(Tbl.Kosten[[#This Row],[KSnr.]]=AG$7,Tbl.Kosten[[#This Row],[Totaal kosten]],"")</f>
        <v/>
      </c>
      <c r="AH64" s="15" t="str">
        <f>IF(Tbl.Kosten[[#This Row],[KSnr.]]=AH$7,Tbl.Kosten[[#This Row],[Totaal kosten]],"")</f>
        <v/>
      </c>
      <c r="AI64" s="15" t="str">
        <f>IF(Tbl.Kosten[[#This Row],[KSnr.]]=AI$7,Tbl.Kosten[[#This Row],[Totaal kosten]],"")</f>
        <v/>
      </c>
      <c r="AJ64" s="15" t="str">
        <f>IF(Tbl.Kosten[[#This Row],[KSnr.]]=AJ$7,Tbl.Kosten[[#This Row],[Totaal kosten]],"")</f>
        <v/>
      </c>
      <c r="AK64" s="15" t="str">
        <f>IF(Tbl.Kosten[[#This Row],[KSnr.]]=AK$7,Tbl.Kosten[[#This Row],[Totaal kosten]],"")</f>
        <v/>
      </c>
      <c r="AL64" s="15" t="str">
        <f>IF(Tbl.Kosten[[#This Row],[KSnr.]]=AL$7,Tbl.Kosten[[#This Row],[Totaal kosten]],"")</f>
        <v/>
      </c>
      <c r="AM64" s="15" t="str">
        <f>IF(Tbl.Kosten[[#This Row],[KSnr.]]=AM$7,Tbl.Kosten[[#This Row],[Totaal kosten]],"")</f>
        <v/>
      </c>
      <c r="AN64" s="15" t="str">
        <f>IF(Tbl.Kosten[[#This Row],[KSnr.]]=AN$7,Tbl.Kosten[[#This Row],[Totaal kosten]],"")</f>
        <v/>
      </c>
      <c r="AO64" s="15" t="str">
        <f>IF(Tbl.Kosten[[#This Row],[KSnr.]]=AO$7,Tbl.Kosten[[#This Row],[Totaal kosten]],"")</f>
        <v/>
      </c>
      <c r="AP64" s="15" t="str">
        <f>IF(Tbl.Kosten[[#This Row],[KSnr.]]=AP$7,Tbl.Kosten[[#This Row],[Totaal kosten]],"")</f>
        <v/>
      </c>
      <c r="AQ64" s="15" t="str">
        <f>IF(Tbl.Kosten[[#This Row],[KSnr.]]=AQ$7,Tbl.Kosten[[#This Row],[Totaal kosten]],"")</f>
        <v/>
      </c>
      <c r="AR64" s="15" t="str">
        <f>IF(Tbl.Kosten[[#This Row],[KSnr.]]=AR$7,Tbl.Kosten[[#This Row],[Totaal kosten]],"")</f>
        <v/>
      </c>
      <c r="AS64" s="15" t="str">
        <f>IF(Tbl.Kosten[[#This Row],[KSnr.]]=AS$7,Tbl.Kosten[[#This Row],[Totaal kosten]],"")</f>
        <v/>
      </c>
      <c r="AT64" s="15" t="str">
        <f>IF(Tbl.Kosten[[#This Row],[KSnr.]]=AT$7,Tbl.Kosten[[#This Row],[Totaal kosten]],"")</f>
        <v/>
      </c>
      <c r="AU64" s="122" t="str">
        <f>_xlfn.XLOOKUP(Tbl.Kosten[[#This Row],[Activiteitencode]],Tbl.Activiteiten[Activiteitcode],Tbl.Activiteiten[Anr.],"",,)</f>
        <v/>
      </c>
      <c r="AV64" s="122" t="str">
        <f>IF(Tbl.Kosten[[#This Row],[Anr.]]=AV$7,Tbl.Kosten[[#This Row],[Totaal kosten]],"")</f>
        <v/>
      </c>
      <c r="AW64" s="122" t="str">
        <f>IF(Tbl.Kosten[[#This Row],[Anr.]]=AW$7,Tbl.Kosten[[#This Row],[Totaal kosten]],"")</f>
        <v/>
      </c>
      <c r="AX64" s="122" t="str">
        <f>IF(Tbl.Kosten[[#This Row],[Anr.]]=AX$7,Tbl.Kosten[[#This Row],[Totaal kosten]],"")</f>
        <v/>
      </c>
      <c r="AY64" s="122" t="str">
        <f>IF(Tbl.Kosten[[#This Row],[Anr.]]=AY$7,Tbl.Kosten[[#This Row],[Totaal kosten]],"")</f>
        <v/>
      </c>
      <c r="AZ64" s="122" t="str">
        <f>IF(Tbl.Kosten[[#This Row],[Anr.]]=AZ$7,Tbl.Kosten[[#This Row],[Totaal kosten]],"")</f>
        <v/>
      </c>
      <c r="BA64" s="122" t="str">
        <f>IF(Tbl.Kosten[[#This Row],[Anr.]]=BA$7,Tbl.Kosten[[#This Row],[Totaal kosten]],"")</f>
        <v/>
      </c>
      <c r="BB64" s="122" t="str">
        <f>IF(Tbl.Kosten[[#This Row],[Anr.]]=BB$7,Tbl.Kosten[[#This Row],[Totaal kosten]],"")</f>
        <v/>
      </c>
      <c r="BC64" s="122" t="str">
        <f>IF(Tbl.Kosten[[#This Row],[Anr.]]=BC$7,Tbl.Kosten[[#This Row],[Totaal kosten]],"")</f>
        <v/>
      </c>
      <c r="BD64" s="122" t="str">
        <f>IF(Tbl.Kosten[[#This Row],[Anr.]]=BD$7,Tbl.Kosten[[#This Row],[Totaal kosten]],"")</f>
        <v/>
      </c>
      <c r="BE64" s="122" t="str">
        <f>IF(Tbl.Kosten[[#This Row],[Anr.]]=BE$7,Tbl.Kosten[[#This Row],[Totaal kosten]],"")</f>
        <v/>
      </c>
      <c r="BF64" s="122" t="str">
        <f>IF(Tbl.Kosten[[#This Row],[Anr.]]=BF$7,Tbl.Kosten[[#This Row],[Totaal kosten]],"")</f>
        <v/>
      </c>
      <c r="BG64" s="122" t="str">
        <f>IF(Tbl.Kosten[[#This Row],[Anr.]]=BG$7,Tbl.Kosten[[#This Row],[Totaal kosten]],"")</f>
        <v/>
      </c>
      <c r="BH64" s="122" t="str">
        <f>IF(Tbl.Kosten[[#This Row],[Anr.]]=BH$7,Tbl.Kosten[[#This Row],[Totaal kosten]],"")</f>
        <v/>
      </c>
      <c r="BI64" s="122" t="str">
        <f>IF(Tbl.Kosten[[#This Row],[Anr.]]=BI$7,Tbl.Kosten[[#This Row],[Totaal kosten]],"")</f>
        <v/>
      </c>
      <c r="BJ64" s="122" t="str">
        <f>IF(Tbl.Kosten[[#This Row],[Anr.]]=BJ$7,Tbl.Kosten[[#This Row],[Totaal kosten]],"")</f>
        <v/>
      </c>
      <c r="BK64" s="122" t="str">
        <f>IF(Tbl.Kosten[[#This Row],[Anr.]]=BK$7,Tbl.Kosten[[#This Row],[Totaal kosten]],"")</f>
        <v/>
      </c>
      <c r="BL64" s="122" t="str">
        <f>IF(Tbl.Kosten[[#This Row],[Anr.]]=BL$7,Tbl.Kosten[[#This Row],[Totaal kosten]],"")</f>
        <v/>
      </c>
      <c r="BM64" s="122" t="str">
        <f>IF(Tbl.Kosten[[#This Row],[Anr.]]=BM$7,Tbl.Kosten[[#This Row],[Totaal kosten]],"")</f>
        <v/>
      </c>
      <c r="BN64" s="122" t="str">
        <f>IF(Tbl.Kosten[[#This Row],[Anr.]]=BN$7,Tbl.Kosten[[#This Row],[Totaal kosten]],"")</f>
        <v/>
      </c>
      <c r="BO64" s="122" t="str">
        <f>IF(Tbl.Kosten[[#This Row],[Anr.]]=BO$7,Tbl.Kosten[[#This Row],[Totaal kosten]],"")</f>
        <v/>
      </c>
      <c r="BP64" s="122" t="str">
        <f>IF(Tbl.Kosten[[#This Row],[Anr.]]=BP$7,Tbl.Kosten[[#This Row],[Totaal kosten]],"")</f>
        <v/>
      </c>
      <c r="BQ64" s="122" t="str">
        <f>IF(Tbl.Kosten[[#This Row],[Anr.]]=BQ$7,Tbl.Kosten[[#This Row],[Totaal kosten]],"")</f>
        <v/>
      </c>
      <c r="BR64" s="122" t="str">
        <f>IF(Tbl.Kosten[[#This Row],[Anr.]]=BR$7,Tbl.Kosten[[#This Row],[Totaal kosten]],"")</f>
        <v/>
      </c>
      <c r="BS64" s="122" t="str">
        <f>IF(Tbl.Kosten[[#This Row],[Anr.]]=BS$7,Tbl.Kosten[[#This Row],[Totaal kosten]],"")</f>
        <v/>
      </c>
      <c r="BT64" s="122" t="str">
        <f>IF(Tbl.Kosten[[#This Row],[Anr.]]=BT$7,Tbl.Kosten[[#This Row],[Totaal kosten]],"")</f>
        <v/>
      </c>
      <c r="BU64" s="122" t="str">
        <f>IF(Tbl.Kosten[[#This Row],[Anr.]]=BU$7,Tbl.Kosten[[#This Row],[Totaal kosten]],"")</f>
        <v/>
      </c>
      <c r="BV64" s="122" t="str">
        <f>IF(Tbl.Kosten[[#This Row],[Anr.]]=BV$7,Tbl.Kosten[[#This Row],[Totaal kosten]],"")</f>
        <v/>
      </c>
      <c r="BW64" s="122" t="str">
        <f>IF(Tbl.Kosten[[#This Row],[Anr.]]=BW$7,Tbl.Kosten[[#This Row],[Totaal kosten]],"")</f>
        <v/>
      </c>
      <c r="BX64" s="122" t="str">
        <f>IF(Tbl.Kosten[[#This Row],[Anr.]]=BX$7,Tbl.Kosten[[#This Row],[Totaal kosten]],"")</f>
        <v/>
      </c>
      <c r="BY64" s="122" t="str">
        <f>IF(Tbl.Kosten[[#This Row],[Anr.]]=BY$7,Tbl.Kosten[[#This Row],[Totaal kosten]],"")</f>
        <v/>
      </c>
      <c r="BZ64" s="122" t="str">
        <f>IF(Tbl.Kosten[[#This Row],[Anr.]]=BZ$7,Tbl.Kosten[[#This Row],[Totaal kosten]],"")</f>
        <v/>
      </c>
      <c r="CA64" s="122" t="str">
        <f>IF(Tbl.Kosten[[#This Row],[Anr.]]=CA$7,Tbl.Kosten[[#This Row],[Totaal kosten]],"")</f>
        <v/>
      </c>
      <c r="CB64" s="122" t="str">
        <f>IF(Tbl.Kosten[[#This Row],[Anr.]]=CB$7,Tbl.Kosten[[#This Row],[Totaal kosten]],"")</f>
        <v/>
      </c>
      <c r="CC64" s="122" t="str">
        <f>IF(Tbl.Kosten[[#This Row],[Anr.]]=CC$7,Tbl.Kosten[[#This Row],[Totaal kosten]],"")</f>
        <v/>
      </c>
      <c r="CD64" s="122" t="str">
        <f>IF(Tbl.Kosten[[#This Row],[Anr.]]=CD$7,Tbl.Kosten[[#This Row],[Totaal kosten]],"")</f>
        <v/>
      </c>
      <c r="CE64" s="122" t="str">
        <f>IF(Tbl.Kosten[[#This Row],[Anr.]]=CE$7,Tbl.Kosten[[#This Row],[Totaal kosten]],"")</f>
        <v/>
      </c>
      <c r="CF64" s="122" t="str">
        <f>IF(Tbl.Kosten[[#This Row],[Anr.]]=CF$7,Tbl.Kosten[[#This Row],[Totaal kosten]],"")</f>
        <v/>
      </c>
      <c r="CG64" s="122" t="str">
        <f>IF(Tbl.Kosten[[#This Row],[Anr.]]=CG$7,Tbl.Kosten[[#This Row],[Totaal kosten]],"")</f>
        <v/>
      </c>
      <c r="CH64" s="122" t="str">
        <f>IF(Tbl.Kosten[[#This Row],[Anr.]]=CH$7,Tbl.Kosten[[#This Row],[Totaal kosten]],"")</f>
        <v/>
      </c>
      <c r="CI64" s="122" t="str">
        <f>IF(Tbl.Kosten[[#This Row],[Anr.]]=CI$7,Tbl.Kosten[[#This Row],[Totaal kosten]],"")</f>
        <v/>
      </c>
      <c r="CJ64" s="122" t="str">
        <f>IF(Tbl.Kosten[[#This Row],[Anr.]]=CJ$7,Tbl.Kosten[[#This Row],[Totaal kosten]],"")</f>
        <v/>
      </c>
      <c r="CK64" s="122" t="str">
        <f>IF(Tbl.Kosten[[#This Row],[Anr.]]=CK$7,Tbl.Kosten[[#This Row],[Totaal kosten]],"")</f>
        <v/>
      </c>
      <c r="CL64" s="122" t="str">
        <f>IF(Tbl.Kosten[[#This Row],[Anr.]]=CL$7,Tbl.Kosten[[#This Row],[Totaal kosten]],"")</f>
        <v/>
      </c>
      <c r="CM64" s="122" t="str">
        <f>IF(Tbl.Kosten[[#This Row],[Anr.]]=CM$7,Tbl.Kosten[[#This Row],[Totaal kosten]],"")</f>
        <v/>
      </c>
      <c r="CN64" s="122" t="str">
        <f>IF(Tbl.Kosten[[#This Row],[Anr.]]=CN$7,Tbl.Kosten[[#This Row],[Totaal kosten]],"")</f>
        <v/>
      </c>
      <c r="CO64" s="122" t="str">
        <f>IF(Tbl.Kosten[[#This Row],[Anr.]]=CO$7,Tbl.Kosten[[#This Row],[Totaal kosten]],"")</f>
        <v/>
      </c>
      <c r="CP64" s="122" t="str">
        <f>IF(Tbl.Kosten[[#This Row],[Anr.]]=CP$7,Tbl.Kosten[[#This Row],[Totaal kosten]],"")</f>
        <v/>
      </c>
      <c r="CQ64" s="122" t="str">
        <f>IF(Tbl.Kosten[[#This Row],[Anr.]]=CQ$7,Tbl.Kosten[[#This Row],[Totaal kosten]],"")</f>
        <v/>
      </c>
      <c r="CR64" s="122" t="str">
        <f>IF(Tbl.Kosten[[#This Row],[Anr.]]=CR$7,Tbl.Kosten[[#This Row],[Totaal kosten]],"")</f>
        <v/>
      </c>
      <c r="CS64" s="122" t="str">
        <f>IF(Tbl.Kosten[[#This Row],[Anr.]]=CS$7,Tbl.Kosten[[#This Row],[Totaal kosten]],"")</f>
        <v/>
      </c>
      <c r="CT64" s="122" t="str">
        <f>IF(Tbl.Kosten[[#This Row],[Anr.]]=CT$7,Tbl.Kosten[[#This Row],[Totaal kosten]],"")</f>
        <v/>
      </c>
      <c r="CU64" s="122" t="str">
        <f>IF(Tbl.Kosten[[#This Row],[Anr.]]=CU$7,Tbl.Kosten[[#This Row],[Totaal kosten]],"")</f>
        <v/>
      </c>
      <c r="CV64" s="122" t="str">
        <f>IF(Tbl.Kosten[[#This Row],[Anr.]]=CV$7,Tbl.Kosten[[#This Row],[Totaal kosten]],"")</f>
        <v/>
      </c>
      <c r="CW64" s="122" t="str">
        <f>IF(Tbl.Kosten[[#This Row],[Anr.]]=CW$7,Tbl.Kosten[[#This Row],[Totaal kosten]],"")</f>
        <v/>
      </c>
      <c r="CX64" s="122" t="str">
        <f>IF(Tbl.Kosten[[#This Row],[Anr.]]=CX$7,Tbl.Kosten[[#This Row],[Totaal kosten]],"")</f>
        <v/>
      </c>
      <c r="CY64" s="122" t="str">
        <f>IF(Tbl.Kosten[[#This Row],[Anr.]]=CY$7,Tbl.Kosten[[#This Row],[Totaal kosten]],"")</f>
        <v/>
      </c>
      <c r="CZ64" s="122" t="str">
        <f>IF(Tbl.Kosten[[#This Row],[Anr.]]=CZ$7,Tbl.Kosten[[#This Row],[Totaal kosten]],"")</f>
        <v/>
      </c>
      <c r="DA64" s="122" t="str">
        <f>IF(Tbl.Kosten[[#This Row],[Anr.]]=DA$7,Tbl.Kosten[[#This Row],[Totaal kosten]],"")</f>
        <v/>
      </c>
      <c r="DB64" s="122" t="str">
        <f>IF(Tbl.Kosten[[#This Row],[Anr.]]=DB$7,Tbl.Kosten[[#This Row],[Totaal kosten]],"")</f>
        <v/>
      </c>
      <c r="DC64" s="122" t="str">
        <f>IF(Tbl.Kosten[[#This Row],[Anr.]]=DC$7,Tbl.Kosten[[#This Row],[Totaal kosten]],"")</f>
        <v/>
      </c>
      <c r="DD64" s="122" t="str">
        <f>IF(Tbl.Kosten[[#This Row],[Anr.]]=DD$7,Tbl.Kosten[[#This Row],[Totaal kosten]],"")</f>
        <v/>
      </c>
      <c r="DE64" s="122" t="str">
        <f>IF(Tbl.Kosten[[#This Row],[Anr.]]=DE$7,Tbl.Kosten[[#This Row],[Totaal kosten]],"")</f>
        <v/>
      </c>
      <c r="DF64" s="122" t="str">
        <f>IF(Tbl.Kosten[[#This Row],[Anr.]]=DF$7,Tbl.Kosten[[#This Row],[Totaal kosten]],"")</f>
        <v/>
      </c>
      <c r="DG64" s="122" t="str">
        <f>IF(Tbl.Kosten[[#This Row],[Anr.]]=DG$7,Tbl.Kosten[[#This Row],[Totaal kosten]],"")</f>
        <v/>
      </c>
      <c r="DH64" s="122" t="str">
        <f>IF(Tbl.Kosten[[#This Row],[Anr.]]=DH$7,Tbl.Kosten[[#This Row],[Totaal kosten]],"")</f>
        <v/>
      </c>
      <c r="DI64" s="122" t="str">
        <f>IF(Tbl.Kosten[[#This Row],[Anr.]]=DI$7,Tbl.Kosten[[#This Row],[Totaal kosten]],"")</f>
        <v/>
      </c>
      <c r="DJ64" s="122" t="str">
        <f>IF(Tbl.Kosten[[#This Row],[Anr.]]=DJ$7,Tbl.Kosten[[#This Row],[Totaal kosten]],"")</f>
        <v/>
      </c>
      <c r="DK64" s="122" t="str">
        <f>IF(Tbl.Kosten[[#This Row],[Anr.]]=DK$7,Tbl.Kosten[[#This Row],[Totaal kosten]],"")</f>
        <v/>
      </c>
      <c r="DL64" s="122" t="str">
        <f>IF(Tbl.Kosten[[#This Row],[Anr.]]=DL$7,Tbl.Kosten[[#This Row],[Totaal kosten]],"")</f>
        <v/>
      </c>
      <c r="DM64" s="122" t="str">
        <f>IF(Tbl.Kosten[[#This Row],[Anr.]]=DM$7,Tbl.Kosten[[#This Row],[Totaal kosten]],"")</f>
        <v/>
      </c>
      <c r="DN64" s="122" t="str">
        <f>IF(Tbl.Kosten[[#This Row],[Anr.]]=DN$7,Tbl.Kosten[[#This Row],[Totaal kosten]],"")</f>
        <v/>
      </c>
      <c r="DO64" s="122" t="str">
        <f>IF(Tbl.Kosten[[#This Row],[Anr.]]=DO$7,Tbl.Kosten[[#This Row],[Totaal kosten]],"")</f>
        <v/>
      </c>
      <c r="DP64" s="122" t="str">
        <f>IF(Tbl.Kosten[[#This Row],[Anr.]]=DP$7,Tbl.Kosten[[#This Row],[Totaal kosten]],"")</f>
        <v/>
      </c>
      <c r="DQ64" s="122" t="str">
        <f>IF(Tbl.Kosten[[#This Row],[Anr.]]=DQ$7,Tbl.Kosten[[#This Row],[Totaal kosten]],"")</f>
        <v/>
      </c>
      <c r="DR64" s="122" t="str">
        <f>IF(Tbl.Kosten[[#This Row],[Anr.]]=DR$7,Tbl.Kosten[[#This Row],[Totaal kosten]],"")</f>
        <v/>
      </c>
      <c r="DS64" s="122" t="str">
        <f>IF(Tbl.Kosten[[#This Row],[Anr.]]=DS$7,Tbl.Kosten[[#This Row],[Totaal kosten]],"")</f>
        <v/>
      </c>
      <c r="DT64" s="122" t="str">
        <f>IF(Tbl.Kosten[[#This Row],[Anr.]]=DT$7,Tbl.Kosten[[#This Row],[Totaal kosten]],"")</f>
        <v/>
      </c>
      <c r="DU64" s="122" t="str">
        <f>IF(Tbl.Kosten[[#This Row],[Anr.]]=DU$7,Tbl.Kosten[[#This Row],[Totaal kosten]],"")</f>
        <v/>
      </c>
      <c r="DV64" s="122" t="str">
        <f>IF(Tbl.Kosten[[#This Row],[Anr.]]=DV$7,Tbl.Kosten[[#This Row],[Totaal kosten]],"")</f>
        <v/>
      </c>
      <c r="DW64" s="122" t="str">
        <f>IF(Tbl.Kosten[[#This Row],[Anr.]]=DW$7,Tbl.Kosten[[#This Row],[Totaal kosten]],"")</f>
        <v/>
      </c>
      <c r="DX64" s="122" t="str">
        <f>IF(Tbl.Kosten[[#This Row],[Anr.]]=DX$7,Tbl.Kosten[[#This Row],[Totaal kosten]],"")</f>
        <v/>
      </c>
      <c r="DY64" s="122" t="str">
        <f>IF(Tbl.Kosten[[#This Row],[Anr.]]=DY$7,Tbl.Kosten[[#This Row],[Totaal kosten]],"")</f>
        <v/>
      </c>
      <c r="DZ64" s="122" t="str">
        <f>IF(Tbl.Kosten[[#This Row],[Anr.]]=DZ$7,Tbl.Kosten[[#This Row],[Totaal kosten]],"")</f>
        <v/>
      </c>
      <c r="EA64" s="122" t="str">
        <f>IF(Tbl.Kosten[[#This Row],[Anr.]]=EA$7,Tbl.Kosten[[#This Row],[Totaal kosten]],"")</f>
        <v/>
      </c>
      <c r="EB64" s="122" t="str">
        <f>IF(Tbl.Kosten[[#This Row],[Anr.]]=EB$7,Tbl.Kosten[[#This Row],[Totaal kosten]],"")</f>
        <v/>
      </c>
      <c r="EC64" s="122" t="str">
        <f>IF(Tbl.Kosten[[#This Row],[Anr.]]=EC$7,Tbl.Kosten[[#This Row],[Totaal kosten]],"")</f>
        <v/>
      </c>
      <c r="ED64" s="122" t="str">
        <f>IF(Tbl.Kosten[[#This Row],[Anr.]]=ED$7,Tbl.Kosten[[#This Row],[Totaal kosten]],"")</f>
        <v/>
      </c>
      <c r="EE64" s="122" t="str">
        <f>IF(Tbl.Kosten[[#This Row],[Anr.]]=EE$7,Tbl.Kosten[[#This Row],[Totaal kosten]],"")</f>
        <v/>
      </c>
      <c r="EF64" s="122" t="str">
        <f>IF(Tbl.Kosten[[#This Row],[Anr.]]=EF$7,Tbl.Kosten[[#This Row],[Totaal kosten]],"")</f>
        <v/>
      </c>
      <c r="EG64" s="122" t="str">
        <f>IF(Tbl.Kosten[[#This Row],[Anr.]]=EG$7,Tbl.Kosten[[#This Row],[Totaal kosten]],"")</f>
        <v/>
      </c>
      <c r="EH64" s="122" t="str">
        <f>IF(Tbl.Kosten[[#This Row],[Anr.]]=EH$7,Tbl.Kosten[[#This Row],[Totaal kosten]],"")</f>
        <v/>
      </c>
      <c r="EI64" s="122" t="str">
        <f>IF(Tbl.Kosten[[#This Row],[Anr.]]=EI$7,Tbl.Kosten[[#This Row],[Totaal kosten]],"")</f>
        <v/>
      </c>
      <c r="EJ64" s="122" t="str">
        <f>IF(Tbl.Kosten[[#This Row],[Anr.]]=EJ$7,Tbl.Kosten[[#This Row],[Totaal kosten]],"")</f>
        <v/>
      </c>
      <c r="EK64" s="122" t="str">
        <f>IF(Tbl.Kosten[[#This Row],[Anr.]]=EK$7,Tbl.Kosten[[#This Row],[Totaal kosten]],"")</f>
        <v/>
      </c>
      <c r="EL64" s="122" t="str">
        <f>IF(Tbl.Kosten[[#This Row],[Anr.]]=EL$7,Tbl.Kosten[[#This Row],[Totaal kosten]],"")</f>
        <v/>
      </c>
      <c r="EM64" s="122" t="str">
        <f>IF(Tbl.Kosten[[#This Row],[Anr.]]=EM$7,Tbl.Kosten[[#This Row],[Totaal kosten]],"")</f>
        <v/>
      </c>
      <c r="EN64" s="122" t="str">
        <f>IF(Tbl.Kosten[[#This Row],[Anr.]]=EN$7,Tbl.Kosten[[#This Row],[Totaal kosten]],"")</f>
        <v/>
      </c>
      <c r="EO64" s="122" t="str">
        <f>IF(Tbl.Kosten[[#This Row],[Anr.]]=EO$7,Tbl.Kosten[[#This Row],[Totaal kosten]],"")</f>
        <v/>
      </c>
      <c r="EP64" s="122" t="str">
        <f>IF(Tbl.Kosten[[#This Row],[Anr.]]=EP$7,Tbl.Kosten[[#This Row],[Totaal kosten]],"")</f>
        <v/>
      </c>
      <c r="EQ64" s="122" t="str">
        <f>IF(Tbl.Kosten[[#This Row],[Anr.]]=EQ$7,Tbl.Kosten[[#This Row],[Totaal kosten]],"")</f>
        <v/>
      </c>
    </row>
    <row r="65" spans="2:147" x14ac:dyDescent="0.35">
      <c r="B65" s="99"/>
      <c r="C65" s="68"/>
      <c r="D65" s="119"/>
      <c r="E65" s="100"/>
      <c r="F65" s="13">
        <f>_xlfn.XLOOKUP(Tbl.Kosten[[#This Row],[Medewerker e/o 
functie]],Tbl.Uurtarief[Medewerker en/of functie],Tbl.Uurtarief[Uurtarief],"",,)</f>
        <v>0</v>
      </c>
      <c r="G65" s="118">
        <f>PRODUCT(Tbl.Kosten[[#This Row],[Uren]],Tbl.Kosten[[#This Row],[Uurtarief]])</f>
        <v>0</v>
      </c>
      <c r="H65" s="100"/>
      <c r="I65" s="98"/>
      <c r="J65" s="97">
        <f>Tbl.Kosten[[#This Row],[Aantal]]*Tbl.Kosten[[#This Row],[Tarief]]</f>
        <v>0</v>
      </c>
      <c r="K65" s="118">
        <f>Tbl.Kosten[[#This Row],[Subtotaal andere kosten]]+Tbl.Kosten[[#This Row],[Subtotaal arbeidskosten]]</f>
        <v>0</v>
      </c>
      <c r="L65" s="190">
        <f>IF(Tbl.Kosten[[#This Row],[Subtotaal andere kosten]]&lt;&gt;0,"Andere kosten",(_xlfn.XLOOKUP(Tbl.Kosten[[#This Row],[Medewerker e/o 
functie]],Tbl.Uurtarief[Medewerker en/of functie],Tbl.Uurtarief[Kostensoort],"",,)))</f>
        <v>0</v>
      </c>
      <c r="M65" s="190" t="str">
        <f>IF(AND(Tbl.Kosten[[#This Row],[Subtotaal arbeidskosten]]&lt;&gt;0,Tbl.Kosten[[#This Row],[Subtotaal andere kosten]]&lt;&gt;0),"Begroot Arbeidskosten en Overige kosten op verschillende regels!","")</f>
        <v/>
      </c>
      <c r="N65" s="3" t="str">
        <f>_xlfn.XLOOKUP(Tbl.Kosten[[#This Row],[Activiteitencode]],Tbl.Activiteiten[Activiteitcode],Tbl.Activiteiten[Werkpakketcode],"",,)</f>
        <v/>
      </c>
      <c r="O65" s="9" t="str">
        <f>_xlfn.XLOOKUP(Tbl.Kosten[[#This Row],[Werkpakketcode]],Tbl.Werkpakketten[Werkpakketcode],Tbl.Werkpakketten[WPnr.],"",,)</f>
        <v/>
      </c>
      <c r="P65" s="9" t="str">
        <f>IF(Tbl.Kosten[[#This Row],[WPnr.]]=P$7,Tbl.Kosten[[#This Row],[Totaal kosten]],"")</f>
        <v/>
      </c>
      <c r="Q65" s="9" t="str">
        <f>IF(Tbl.Kosten[[#This Row],[WPnr.]]=Q$7,Tbl.Kosten[[#This Row],[Totaal kosten]],"")</f>
        <v/>
      </c>
      <c r="R65" s="9" t="str">
        <f>IF(Tbl.Kosten[[#This Row],[WPnr.]]=R$7,Tbl.Kosten[[#This Row],[Totaal kosten]],"")</f>
        <v/>
      </c>
      <c r="S65" s="9" t="str">
        <f>IF(Tbl.Kosten[[#This Row],[WPnr.]]=S$7,Tbl.Kosten[[#This Row],[Totaal kosten]],"")</f>
        <v/>
      </c>
      <c r="T65" s="9" t="str">
        <f>IF(Tbl.Kosten[[#This Row],[WPnr.]]=T$7,Tbl.Kosten[[#This Row],[Totaal kosten]],"")</f>
        <v/>
      </c>
      <c r="U65" s="9" t="str">
        <f>IF(Tbl.Kosten[[#This Row],[WPnr.]]=U$7,Tbl.Kosten[[#This Row],[Totaal kosten]],"")</f>
        <v/>
      </c>
      <c r="V65" s="9" t="str">
        <f>IF(Tbl.Kosten[[#This Row],[WPnr.]]=V$7,Tbl.Kosten[[#This Row],[Totaal kosten]],"")</f>
        <v/>
      </c>
      <c r="W65" s="9" t="str">
        <f>IF(Tbl.Kosten[[#This Row],[WPnr.]]=W$7,Tbl.Kosten[[#This Row],[Totaal kosten]],"")</f>
        <v/>
      </c>
      <c r="X65" s="9" t="str">
        <f>IF(Tbl.Kosten[[#This Row],[WPnr.]]=X$7,Tbl.Kosten[[#This Row],[Totaal kosten]],"")</f>
        <v/>
      </c>
      <c r="Y65" s="9" t="str">
        <f>IF(Tbl.Kosten[[#This Row],[WPnr.]]=Y$7,Tbl.Kosten[[#This Row],[Totaal kosten]],"")</f>
        <v/>
      </c>
      <c r="Z65" s="15" t="str">
        <f>IFERROR(VLOOKUP(Tbl.Kosten[[#This Row],[Kostensoort]],Tbl.Kostensoorten[],2,FALSE),"")</f>
        <v/>
      </c>
      <c r="AA65" s="15" t="str">
        <f>IF(Tbl.Kosten[[#This Row],[KSnr.]]=AA$7,Tbl.Kosten[[#This Row],[Totaal kosten]],"")</f>
        <v/>
      </c>
      <c r="AB65" s="15" t="str">
        <f>IF(Tbl.Kosten[[#This Row],[KSnr.]]=AB$7,Tbl.Kosten[[#This Row],[Totaal kosten]],"")</f>
        <v/>
      </c>
      <c r="AC65" s="15" t="str">
        <f>IF(Tbl.Kosten[[#This Row],[KSnr.]]=AC$7,Tbl.Kosten[[#This Row],[Totaal kosten]],"")</f>
        <v/>
      </c>
      <c r="AD65" s="15" t="str">
        <f>IF(Tbl.Kosten[[#This Row],[KSnr.]]=AD$7,Tbl.Kosten[[#This Row],[Totaal kosten]],"")</f>
        <v/>
      </c>
      <c r="AE65" s="15" t="str">
        <f>IF(Tbl.Kosten[[#This Row],[KSnr.]]=AE$7,Tbl.Kosten[[#This Row],[Totaal kosten]],"")</f>
        <v/>
      </c>
      <c r="AF65" s="15" t="str">
        <f>IF(Tbl.Kosten[[#This Row],[KSnr.]]=AF$7,Tbl.Kosten[[#This Row],[Totaal kosten]],"")</f>
        <v/>
      </c>
      <c r="AG65" s="15" t="str">
        <f>IF(Tbl.Kosten[[#This Row],[KSnr.]]=AG$7,Tbl.Kosten[[#This Row],[Totaal kosten]],"")</f>
        <v/>
      </c>
      <c r="AH65" s="15" t="str">
        <f>IF(Tbl.Kosten[[#This Row],[KSnr.]]=AH$7,Tbl.Kosten[[#This Row],[Totaal kosten]],"")</f>
        <v/>
      </c>
      <c r="AI65" s="15" t="str">
        <f>IF(Tbl.Kosten[[#This Row],[KSnr.]]=AI$7,Tbl.Kosten[[#This Row],[Totaal kosten]],"")</f>
        <v/>
      </c>
      <c r="AJ65" s="15" t="str">
        <f>IF(Tbl.Kosten[[#This Row],[KSnr.]]=AJ$7,Tbl.Kosten[[#This Row],[Totaal kosten]],"")</f>
        <v/>
      </c>
      <c r="AK65" s="15" t="str">
        <f>IF(Tbl.Kosten[[#This Row],[KSnr.]]=AK$7,Tbl.Kosten[[#This Row],[Totaal kosten]],"")</f>
        <v/>
      </c>
      <c r="AL65" s="15" t="str">
        <f>IF(Tbl.Kosten[[#This Row],[KSnr.]]=AL$7,Tbl.Kosten[[#This Row],[Totaal kosten]],"")</f>
        <v/>
      </c>
      <c r="AM65" s="15" t="str">
        <f>IF(Tbl.Kosten[[#This Row],[KSnr.]]=AM$7,Tbl.Kosten[[#This Row],[Totaal kosten]],"")</f>
        <v/>
      </c>
      <c r="AN65" s="15" t="str">
        <f>IF(Tbl.Kosten[[#This Row],[KSnr.]]=AN$7,Tbl.Kosten[[#This Row],[Totaal kosten]],"")</f>
        <v/>
      </c>
      <c r="AO65" s="15" t="str">
        <f>IF(Tbl.Kosten[[#This Row],[KSnr.]]=AO$7,Tbl.Kosten[[#This Row],[Totaal kosten]],"")</f>
        <v/>
      </c>
      <c r="AP65" s="15" t="str">
        <f>IF(Tbl.Kosten[[#This Row],[KSnr.]]=AP$7,Tbl.Kosten[[#This Row],[Totaal kosten]],"")</f>
        <v/>
      </c>
      <c r="AQ65" s="15" t="str">
        <f>IF(Tbl.Kosten[[#This Row],[KSnr.]]=AQ$7,Tbl.Kosten[[#This Row],[Totaal kosten]],"")</f>
        <v/>
      </c>
      <c r="AR65" s="15" t="str">
        <f>IF(Tbl.Kosten[[#This Row],[KSnr.]]=AR$7,Tbl.Kosten[[#This Row],[Totaal kosten]],"")</f>
        <v/>
      </c>
      <c r="AS65" s="15" t="str">
        <f>IF(Tbl.Kosten[[#This Row],[KSnr.]]=AS$7,Tbl.Kosten[[#This Row],[Totaal kosten]],"")</f>
        <v/>
      </c>
      <c r="AT65" s="15" t="str">
        <f>IF(Tbl.Kosten[[#This Row],[KSnr.]]=AT$7,Tbl.Kosten[[#This Row],[Totaal kosten]],"")</f>
        <v/>
      </c>
      <c r="AU65" s="122" t="str">
        <f>_xlfn.XLOOKUP(Tbl.Kosten[[#This Row],[Activiteitencode]],Tbl.Activiteiten[Activiteitcode],Tbl.Activiteiten[Anr.],"",,)</f>
        <v/>
      </c>
      <c r="AV65" s="122" t="str">
        <f>IF(Tbl.Kosten[[#This Row],[Anr.]]=AV$7,Tbl.Kosten[[#This Row],[Totaal kosten]],"")</f>
        <v/>
      </c>
      <c r="AW65" s="122" t="str">
        <f>IF(Tbl.Kosten[[#This Row],[Anr.]]=AW$7,Tbl.Kosten[[#This Row],[Totaal kosten]],"")</f>
        <v/>
      </c>
      <c r="AX65" s="122" t="str">
        <f>IF(Tbl.Kosten[[#This Row],[Anr.]]=AX$7,Tbl.Kosten[[#This Row],[Totaal kosten]],"")</f>
        <v/>
      </c>
      <c r="AY65" s="122" t="str">
        <f>IF(Tbl.Kosten[[#This Row],[Anr.]]=AY$7,Tbl.Kosten[[#This Row],[Totaal kosten]],"")</f>
        <v/>
      </c>
      <c r="AZ65" s="122" t="str">
        <f>IF(Tbl.Kosten[[#This Row],[Anr.]]=AZ$7,Tbl.Kosten[[#This Row],[Totaal kosten]],"")</f>
        <v/>
      </c>
      <c r="BA65" s="122" t="str">
        <f>IF(Tbl.Kosten[[#This Row],[Anr.]]=BA$7,Tbl.Kosten[[#This Row],[Totaal kosten]],"")</f>
        <v/>
      </c>
      <c r="BB65" s="122" t="str">
        <f>IF(Tbl.Kosten[[#This Row],[Anr.]]=BB$7,Tbl.Kosten[[#This Row],[Totaal kosten]],"")</f>
        <v/>
      </c>
      <c r="BC65" s="122" t="str">
        <f>IF(Tbl.Kosten[[#This Row],[Anr.]]=BC$7,Tbl.Kosten[[#This Row],[Totaal kosten]],"")</f>
        <v/>
      </c>
      <c r="BD65" s="122" t="str">
        <f>IF(Tbl.Kosten[[#This Row],[Anr.]]=BD$7,Tbl.Kosten[[#This Row],[Totaal kosten]],"")</f>
        <v/>
      </c>
      <c r="BE65" s="122" t="str">
        <f>IF(Tbl.Kosten[[#This Row],[Anr.]]=BE$7,Tbl.Kosten[[#This Row],[Totaal kosten]],"")</f>
        <v/>
      </c>
      <c r="BF65" s="122" t="str">
        <f>IF(Tbl.Kosten[[#This Row],[Anr.]]=BF$7,Tbl.Kosten[[#This Row],[Totaal kosten]],"")</f>
        <v/>
      </c>
      <c r="BG65" s="122" t="str">
        <f>IF(Tbl.Kosten[[#This Row],[Anr.]]=BG$7,Tbl.Kosten[[#This Row],[Totaal kosten]],"")</f>
        <v/>
      </c>
      <c r="BH65" s="122" t="str">
        <f>IF(Tbl.Kosten[[#This Row],[Anr.]]=BH$7,Tbl.Kosten[[#This Row],[Totaal kosten]],"")</f>
        <v/>
      </c>
      <c r="BI65" s="122" t="str">
        <f>IF(Tbl.Kosten[[#This Row],[Anr.]]=BI$7,Tbl.Kosten[[#This Row],[Totaal kosten]],"")</f>
        <v/>
      </c>
      <c r="BJ65" s="122" t="str">
        <f>IF(Tbl.Kosten[[#This Row],[Anr.]]=BJ$7,Tbl.Kosten[[#This Row],[Totaal kosten]],"")</f>
        <v/>
      </c>
      <c r="BK65" s="122" t="str">
        <f>IF(Tbl.Kosten[[#This Row],[Anr.]]=BK$7,Tbl.Kosten[[#This Row],[Totaal kosten]],"")</f>
        <v/>
      </c>
      <c r="BL65" s="122" t="str">
        <f>IF(Tbl.Kosten[[#This Row],[Anr.]]=BL$7,Tbl.Kosten[[#This Row],[Totaal kosten]],"")</f>
        <v/>
      </c>
      <c r="BM65" s="122" t="str">
        <f>IF(Tbl.Kosten[[#This Row],[Anr.]]=BM$7,Tbl.Kosten[[#This Row],[Totaal kosten]],"")</f>
        <v/>
      </c>
      <c r="BN65" s="122" t="str">
        <f>IF(Tbl.Kosten[[#This Row],[Anr.]]=BN$7,Tbl.Kosten[[#This Row],[Totaal kosten]],"")</f>
        <v/>
      </c>
      <c r="BO65" s="122" t="str">
        <f>IF(Tbl.Kosten[[#This Row],[Anr.]]=BO$7,Tbl.Kosten[[#This Row],[Totaal kosten]],"")</f>
        <v/>
      </c>
      <c r="BP65" s="122" t="str">
        <f>IF(Tbl.Kosten[[#This Row],[Anr.]]=BP$7,Tbl.Kosten[[#This Row],[Totaal kosten]],"")</f>
        <v/>
      </c>
      <c r="BQ65" s="122" t="str">
        <f>IF(Tbl.Kosten[[#This Row],[Anr.]]=BQ$7,Tbl.Kosten[[#This Row],[Totaal kosten]],"")</f>
        <v/>
      </c>
      <c r="BR65" s="122" t="str">
        <f>IF(Tbl.Kosten[[#This Row],[Anr.]]=BR$7,Tbl.Kosten[[#This Row],[Totaal kosten]],"")</f>
        <v/>
      </c>
      <c r="BS65" s="122" t="str">
        <f>IF(Tbl.Kosten[[#This Row],[Anr.]]=BS$7,Tbl.Kosten[[#This Row],[Totaal kosten]],"")</f>
        <v/>
      </c>
      <c r="BT65" s="122" t="str">
        <f>IF(Tbl.Kosten[[#This Row],[Anr.]]=BT$7,Tbl.Kosten[[#This Row],[Totaal kosten]],"")</f>
        <v/>
      </c>
      <c r="BU65" s="122" t="str">
        <f>IF(Tbl.Kosten[[#This Row],[Anr.]]=BU$7,Tbl.Kosten[[#This Row],[Totaal kosten]],"")</f>
        <v/>
      </c>
      <c r="BV65" s="122" t="str">
        <f>IF(Tbl.Kosten[[#This Row],[Anr.]]=BV$7,Tbl.Kosten[[#This Row],[Totaal kosten]],"")</f>
        <v/>
      </c>
      <c r="BW65" s="122" t="str">
        <f>IF(Tbl.Kosten[[#This Row],[Anr.]]=BW$7,Tbl.Kosten[[#This Row],[Totaal kosten]],"")</f>
        <v/>
      </c>
      <c r="BX65" s="122" t="str">
        <f>IF(Tbl.Kosten[[#This Row],[Anr.]]=BX$7,Tbl.Kosten[[#This Row],[Totaal kosten]],"")</f>
        <v/>
      </c>
      <c r="BY65" s="122" t="str">
        <f>IF(Tbl.Kosten[[#This Row],[Anr.]]=BY$7,Tbl.Kosten[[#This Row],[Totaal kosten]],"")</f>
        <v/>
      </c>
      <c r="BZ65" s="122" t="str">
        <f>IF(Tbl.Kosten[[#This Row],[Anr.]]=BZ$7,Tbl.Kosten[[#This Row],[Totaal kosten]],"")</f>
        <v/>
      </c>
      <c r="CA65" s="122" t="str">
        <f>IF(Tbl.Kosten[[#This Row],[Anr.]]=CA$7,Tbl.Kosten[[#This Row],[Totaal kosten]],"")</f>
        <v/>
      </c>
      <c r="CB65" s="122" t="str">
        <f>IF(Tbl.Kosten[[#This Row],[Anr.]]=CB$7,Tbl.Kosten[[#This Row],[Totaal kosten]],"")</f>
        <v/>
      </c>
      <c r="CC65" s="122" t="str">
        <f>IF(Tbl.Kosten[[#This Row],[Anr.]]=CC$7,Tbl.Kosten[[#This Row],[Totaal kosten]],"")</f>
        <v/>
      </c>
      <c r="CD65" s="122" t="str">
        <f>IF(Tbl.Kosten[[#This Row],[Anr.]]=CD$7,Tbl.Kosten[[#This Row],[Totaal kosten]],"")</f>
        <v/>
      </c>
      <c r="CE65" s="122" t="str">
        <f>IF(Tbl.Kosten[[#This Row],[Anr.]]=CE$7,Tbl.Kosten[[#This Row],[Totaal kosten]],"")</f>
        <v/>
      </c>
      <c r="CF65" s="122" t="str">
        <f>IF(Tbl.Kosten[[#This Row],[Anr.]]=CF$7,Tbl.Kosten[[#This Row],[Totaal kosten]],"")</f>
        <v/>
      </c>
      <c r="CG65" s="122" t="str">
        <f>IF(Tbl.Kosten[[#This Row],[Anr.]]=CG$7,Tbl.Kosten[[#This Row],[Totaal kosten]],"")</f>
        <v/>
      </c>
      <c r="CH65" s="122" t="str">
        <f>IF(Tbl.Kosten[[#This Row],[Anr.]]=CH$7,Tbl.Kosten[[#This Row],[Totaal kosten]],"")</f>
        <v/>
      </c>
      <c r="CI65" s="122" t="str">
        <f>IF(Tbl.Kosten[[#This Row],[Anr.]]=CI$7,Tbl.Kosten[[#This Row],[Totaal kosten]],"")</f>
        <v/>
      </c>
      <c r="CJ65" s="122" t="str">
        <f>IF(Tbl.Kosten[[#This Row],[Anr.]]=CJ$7,Tbl.Kosten[[#This Row],[Totaal kosten]],"")</f>
        <v/>
      </c>
      <c r="CK65" s="122" t="str">
        <f>IF(Tbl.Kosten[[#This Row],[Anr.]]=CK$7,Tbl.Kosten[[#This Row],[Totaal kosten]],"")</f>
        <v/>
      </c>
      <c r="CL65" s="122" t="str">
        <f>IF(Tbl.Kosten[[#This Row],[Anr.]]=CL$7,Tbl.Kosten[[#This Row],[Totaal kosten]],"")</f>
        <v/>
      </c>
      <c r="CM65" s="122" t="str">
        <f>IF(Tbl.Kosten[[#This Row],[Anr.]]=CM$7,Tbl.Kosten[[#This Row],[Totaal kosten]],"")</f>
        <v/>
      </c>
      <c r="CN65" s="122" t="str">
        <f>IF(Tbl.Kosten[[#This Row],[Anr.]]=CN$7,Tbl.Kosten[[#This Row],[Totaal kosten]],"")</f>
        <v/>
      </c>
      <c r="CO65" s="122" t="str">
        <f>IF(Tbl.Kosten[[#This Row],[Anr.]]=CO$7,Tbl.Kosten[[#This Row],[Totaal kosten]],"")</f>
        <v/>
      </c>
      <c r="CP65" s="122" t="str">
        <f>IF(Tbl.Kosten[[#This Row],[Anr.]]=CP$7,Tbl.Kosten[[#This Row],[Totaal kosten]],"")</f>
        <v/>
      </c>
      <c r="CQ65" s="122" t="str">
        <f>IF(Tbl.Kosten[[#This Row],[Anr.]]=CQ$7,Tbl.Kosten[[#This Row],[Totaal kosten]],"")</f>
        <v/>
      </c>
      <c r="CR65" s="122" t="str">
        <f>IF(Tbl.Kosten[[#This Row],[Anr.]]=CR$7,Tbl.Kosten[[#This Row],[Totaal kosten]],"")</f>
        <v/>
      </c>
      <c r="CS65" s="122" t="str">
        <f>IF(Tbl.Kosten[[#This Row],[Anr.]]=CS$7,Tbl.Kosten[[#This Row],[Totaal kosten]],"")</f>
        <v/>
      </c>
      <c r="CT65" s="122" t="str">
        <f>IF(Tbl.Kosten[[#This Row],[Anr.]]=CT$7,Tbl.Kosten[[#This Row],[Totaal kosten]],"")</f>
        <v/>
      </c>
      <c r="CU65" s="122" t="str">
        <f>IF(Tbl.Kosten[[#This Row],[Anr.]]=CU$7,Tbl.Kosten[[#This Row],[Totaal kosten]],"")</f>
        <v/>
      </c>
      <c r="CV65" s="122" t="str">
        <f>IF(Tbl.Kosten[[#This Row],[Anr.]]=CV$7,Tbl.Kosten[[#This Row],[Totaal kosten]],"")</f>
        <v/>
      </c>
      <c r="CW65" s="122" t="str">
        <f>IF(Tbl.Kosten[[#This Row],[Anr.]]=CW$7,Tbl.Kosten[[#This Row],[Totaal kosten]],"")</f>
        <v/>
      </c>
      <c r="CX65" s="122" t="str">
        <f>IF(Tbl.Kosten[[#This Row],[Anr.]]=CX$7,Tbl.Kosten[[#This Row],[Totaal kosten]],"")</f>
        <v/>
      </c>
      <c r="CY65" s="122" t="str">
        <f>IF(Tbl.Kosten[[#This Row],[Anr.]]=CY$7,Tbl.Kosten[[#This Row],[Totaal kosten]],"")</f>
        <v/>
      </c>
      <c r="CZ65" s="122" t="str">
        <f>IF(Tbl.Kosten[[#This Row],[Anr.]]=CZ$7,Tbl.Kosten[[#This Row],[Totaal kosten]],"")</f>
        <v/>
      </c>
      <c r="DA65" s="122" t="str">
        <f>IF(Tbl.Kosten[[#This Row],[Anr.]]=DA$7,Tbl.Kosten[[#This Row],[Totaal kosten]],"")</f>
        <v/>
      </c>
      <c r="DB65" s="122" t="str">
        <f>IF(Tbl.Kosten[[#This Row],[Anr.]]=DB$7,Tbl.Kosten[[#This Row],[Totaal kosten]],"")</f>
        <v/>
      </c>
      <c r="DC65" s="122" t="str">
        <f>IF(Tbl.Kosten[[#This Row],[Anr.]]=DC$7,Tbl.Kosten[[#This Row],[Totaal kosten]],"")</f>
        <v/>
      </c>
      <c r="DD65" s="122" t="str">
        <f>IF(Tbl.Kosten[[#This Row],[Anr.]]=DD$7,Tbl.Kosten[[#This Row],[Totaal kosten]],"")</f>
        <v/>
      </c>
      <c r="DE65" s="122" t="str">
        <f>IF(Tbl.Kosten[[#This Row],[Anr.]]=DE$7,Tbl.Kosten[[#This Row],[Totaal kosten]],"")</f>
        <v/>
      </c>
      <c r="DF65" s="122" t="str">
        <f>IF(Tbl.Kosten[[#This Row],[Anr.]]=DF$7,Tbl.Kosten[[#This Row],[Totaal kosten]],"")</f>
        <v/>
      </c>
      <c r="DG65" s="122" t="str">
        <f>IF(Tbl.Kosten[[#This Row],[Anr.]]=DG$7,Tbl.Kosten[[#This Row],[Totaal kosten]],"")</f>
        <v/>
      </c>
      <c r="DH65" s="122" t="str">
        <f>IF(Tbl.Kosten[[#This Row],[Anr.]]=DH$7,Tbl.Kosten[[#This Row],[Totaal kosten]],"")</f>
        <v/>
      </c>
      <c r="DI65" s="122" t="str">
        <f>IF(Tbl.Kosten[[#This Row],[Anr.]]=DI$7,Tbl.Kosten[[#This Row],[Totaal kosten]],"")</f>
        <v/>
      </c>
      <c r="DJ65" s="122" t="str">
        <f>IF(Tbl.Kosten[[#This Row],[Anr.]]=DJ$7,Tbl.Kosten[[#This Row],[Totaal kosten]],"")</f>
        <v/>
      </c>
      <c r="DK65" s="122" t="str">
        <f>IF(Tbl.Kosten[[#This Row],[Anr.]]=DK$7,Tbl.Kosten[[#This Row],[Totaal kosten]],"")</f>
        <v/>
      </c>
      <c r="DL65" s="122" t="str">
        <f>IF(Tbl.Kosten[[#This Row],[Anr.]]=DL$7,Tbl.Kosten[[#This Row],[Totaal kosten]],"")</f>
        <v/>
      </c>
      <c r="DM65" s="122" t="str">
        <f>IF(Tbl.Kosten[[#This Row],[Anr.]]=DM$7,Tbl.Kosten[[#This Row],[Totaal kosten]],"")</f>
        <v/>
      </c>
      <c r="DN65" s="122" t="str">
        <f>IF(Tbl.Kosten[[#This Row],[Anr.]]=DN$7,Tbl.Kosten[[#This Row],[Totaal kosten]],"")</f>
        <v/>
      </c>
      <c r="DO65" s="122" t="str">
        <f>IF(Tbl.Kosten[[#This Row],[Anr.]]=DO$7,Tbl.Kosten[[#This Row],[Totaal kosten]],"")</f>
        <v/>
      </c>
      <c r="DP65" s="122" t="str">
        <f>IF(Tbl.Kosten[[#This Row],[Anr.]]=DP$7,Tbl.Kosten[[#This Row],[Totaal kosten]],"")</f>
        <v/>
      </c>
      <c r="DQ65" s="122" t="str">
        <f>IF(Tbl.Kosten[[#This Row],[Anr.]]=DQ$7,Tbl.Kosten[[#This Row],[Totaal kosten]],"")</f>
        <v/>
      </c>
      <c r="DR65" s="122" t="str">
        <f>IF(Tbl.Kosten[[#This Row],[Anr.]]=DR$7,Tbl.Kosten[[#This Row],[Totaal kosten]],"")</f>
        <v/>
      </c>
      <c r="DS65" s="122" t="str">
        <f>IF(Tbl.Kosten[[#This Row],[Anr.]]=DS$7,Tbl.Kosten[[#This Row],[Totaal kosten]],"")</f>
        <v/>
      </c>
      <c r="DT65" s="122" t="str">
        <f>IF(Tbl.Kosten[[#This Row],[Anr.]]=DT$7,Tbl.Kosten[[#This Row],[Totaal kosten]],"")</f>
        <v/>
      </c>
      <c r="DU65" s="122" t="str">
        <f>IF(Tbl.Kosten[[#This Row],[Anr.]]=DU$7,Tbl.Kosten[[#This Row],[Totaal kosten]],"")</f>
        <v/>
      </c>
      <c r="DV65" s="122" t="str">
        <f>IF(Tbl.Kosten[[#This Row],[Anr.]]=DV$7,Tbl.Kosten[[#This Row],[Totaal kosten]],"")</f>
        <v/>
      </c>
      <c r="DW65" s="122" t="str">
        <f>IF(Tbl.Kosten[[#This Row],[Anr.]]=DW$7,Tbl.Kosten[[#This Row],[Totaal kosten]],"")</f>
        <v/>
      </c>
      <c r="DX65" s="122" t="str">
        <f>IF(Tbl.Kosten[[#This Row],[Anr.]]=DX$7,Tbl.Kosten[[#This Row],[Totaal kosten]],"")</f>
        <v/>
      </c>
      <c r="DY65" s="122" t="str">
        <f>IF(Tbl.Kosten[[#This Row],[Anr.]]=DY$7,Tbl.Kosten[[#This Row],[Totaal kosten]],"")</f>
        <v/>
      </c>
      <c r="DZ65" s="122" t="str">
        <f>IF(Tbl.Kosten[[#This Row],[Anr.]]=DZ$7,Tbl.Kosten[[#This Row],[Totaal kosten]],"")</f>
        <v/>
      </c>
      <c r="EA65" s="122" t="str">
        <f>IF(Tbl.Kosten[[#This Row],[Anr.]]=EA$7,Tbl.Kosten[[#This Row],[Totaal kosten]],"")</f>
        <v/>
      </c>
      <c r="EB65" s="122" t="str">
        <f>IF(Tbl.Kosten[[#This Row],[Anr.]]=EB$7,Tbl.Kosten[[#This Row],[Totaal kosten]],"")</f>
        <v/>
      </c>
      <c r="EC65" s="122" t="str">
        <f>IF(Tbl.Kosten[[#This Row],[Anr.]]=EC$7,Tbl.Kosten[[#This Row],[Totaal kosten]],"")</f>
        <v/>
      </c>
      <c r="ED65" s="122" t="str">
        <f>IF(Tbl.Kosten[[#This Row],[Anr.]]=ED$7,Tbl.Kosten[[#This Row],[Totaal kosten]],"")</f>
        <v/>
      </c>
      <c r="EE65" s="122" t="str">
        <f>IF(Tbl.Kosten[[#This Row],[Anr.]]=EE$7,Tbl.Kosten[[#This Row],[Totaal kosten]],"")</f>
        <v/>
      </c>
      <c r="EF65" s="122" t="str">
        <f>IF(Tbl.Kosten[[#This Row],[Anr.]]=EF$7,Tbl.Kosten[[#This Row],[Totaal kosten]],"")</f>
        <v/>
      </c>
      <c r="EG65" s="122" t="str">
        <f>IF(Tbl.Kosten[[#This Row],[Anr.]]=EG$7,Tbl.Kosten[[#This Row],[Totaal kosten]],"")</f>
        <v/>
      </c>
      <c r="EH65" s="122" t="str">
        <f>IF(Tbl.Kosten[[#This Row],[Anr.]]=EH$7,Tbl.Kosten[[#This Row],[Totaal kosten]],"")</f>
        <v/>
      </c>
      <c r="EI65" s="122" t="str">
        <f>IF(Tbl.Kosten[[#This Row],[Anr.]]=EI$7,Tbl.Kosten[[#This Row],[Totaal kosten]],"")</f>
        <v/>
      </c>
      <c r="EJ65" s="122" t="str">
        <f>IF(Tbl.Kosten[[#This Row],[Anr.]]=EJ$7,Tbl.Kosten[[#This Row],[Totaal kosten]],"")</f>
        <v/>
      </c>
      <c r="EK65" s="122" t="str">
        <f>IF(Tbl.Kosten[[#This Row],[Anr.]]=EK$7,Tbl.Kosten[[#This Row],[Totaal kosten]],"")</f>
        <v/>
      </c>
      <c r="EL65" s="122" t="str">
        <f>IF(Tbl.Kosten[[#This Row],[Anr.]]=EL$7,Tbl.Kosten[[#This Row],[Totaal kosten]],"")</f>
        <v/>
      </c>
      <c r="EM65" s="122" t="str">
        <f>IF(Tbl.Kosten[[#This Row],[Anr.]]=EM$7,Tbl.Kosten[[#This Row],[Totaal kosten]],"")</f>
        <v/>
      </c>
      <c r="EN65" s="122" t="str">
        <f>IF(Tbl.Kosten[[#This Row],[Anr.]]=EN$7,Tbl.Kosten[[#This Row],[Totaal kosten]],"")</f>
        <v/>
      </c>
      <c r="EO65" s="122" t="str">
        <f>IF(Tbl.Kosten[[#This Row],[Anr.]]=EO$7,Tbl.Kosten[[#This Row],[Totaal kosten]],"")</f>
        <v/>
      </c>
      <c r="EP65" s="122" t="str">
        <f>IF(Tbl.Kosten[[#This Row],[Anr.]]=EP$7,Tbl.Kosten[[#This Row],[Totaal kosten]],"")</f>
        <v/>
      </c>
      <c r="EQ65" s="122" t="str">
        <f>IF(Tbl.Kosten[[#This Row],[Anr.]]=EQ$7,Tbl.Kosten[[#This Row],[Totaal kosten]],"")</f>
        <v/>
      </c>
    </row>
    <row r="66" spans="2:147" x14ac:dyDescent="0.35">
      <c r="B66" s="99"/>
      <c r="C66" s="68"/>
      <c r="D66" s="119"/>
      <c r="E66" s="100"/>
      <c r="F66" s="13">
        <f>_xlfn.XLOOKUP(Tbl.Kosten[[#This Row],[Medewerker e/o 
functie]],Tbl.Uurtarief[Medewerker en/of functie],Tbl.Uurtarief[Uurtarief],"",,)</f>
        <v>0</v>
      </c>
      <c r="G66" s="118">
        <f>PRODUCT(Tbl.Kosten[[#This Row],[Uren]],Tbl.Kosten[[#This Row],[Uurtarief]])</f>
        <v>0</v>
      </c>
      <c r="H66" s="100"/>
      <c r="I66" s="98"/>
      <c r="J66" s="97">
        <f>Tbl.Kosten[[#This Row],[Aantal]]*Tbl.Kosten[[#This Row],[Tarief]]</f>
        <v>0</v>
      </c>
      <c r="K66" s="118">
        <f>Tbl.Kosten[[#This Row],[Subtotaal andere kosten]]+Tbl.Kosten[[#This Row],[Subtotaal arbeidskosten]]</f>
        <v>0</v>
      </c>
      <c r="L66" s="190">
        <f>IF(Tbl.Kosten[[#This Row],[Subtotaal andere kosten]]&lt;&gt;0,"Andere kosten",(_xlfn.XLOOKUP(Tbl.Kosten[[#This Row],[Medewerker e/o 
functie]],Tbl.Uurtarief[Medewerker en/of functie],Tbl.Uurtarief[Kostensoort],"",,)))</f>
        <v>0</v>
      </c>
      <c r="M66" s="190" t="str">
        <f>IF(AND(Tbl.Kosten[[#This Row],[Subtotaal arbeidskosten]]&lt;&gt;0,Tbl.Kosten[[#This Row],[Subtotaal andere kosten]]&lt;&gt;0),"Begroot Arbeidskosten en Overige kosten op verschillende regels!","")</f>
        <v/>
      </c>
      <c r="N66" s="3" t="str">
        <f>_xlfn.XLOOKUP(Tbl.Kosten[[#This Row],[Activiteitencode]],Tbl.Activiteiten[Activiteitcode],Tbl.Activiteiten[Werkpakketcode],"",,)</f>
        <v/>
      </c>
      <c r="O66" s="9" t="str">
        <f>_xlfn.XLOOKUP(Tbl.Kosten[[#This Row],[Werkpakketcode]],Tbl.Werkpakketten[Werkpakketcode],Tbl.Werkpakketten[WPnr.],"",,)</f>
        <v/>
      </c>
      <c r="P66" s="9" t="str">
        <f>IF(Tbl.Kosten[[#This Row],[WPnr.]]=P$7,Tbl.Kosten[[#This Row],[Totaal kosten]],"")</f>
        <v/>
      </c>
      <c r="Q66" s="9" t="str">
        <f>IF(Tbl.Kosten[[#This Row],[WPnr.]]=Q$7,Tbl.Kosten[[#This Row],[Totaal kosten]],"")</f>
        <v/>
      </c>
      <c r="R66" s="9" t="str">
        <f>IF(Tbl.Kosten[[#This Row],[WPnr.]]=R$7,Tbl.Kosten[[#This Row],[Totaal kosten]],"")</f>
        <v/>
      </c>
      <c r="S66" s="9" t="str">
        <f>IF(Tbl.Kosten[[#This Row],[WPnr.]]=S$7,Tbl.Kosten[[#This Row],[Totaal kosten]],"")</f>
        <v/>
      </c>
      <c r="T66" s="9" t="str">
        <f>IF(Tbl.Kosten[[#This Row],[WPnr.]]=T$7,Tbl.Kosten[[#This Row],[Totaal kosten]],"")</f>
        <v/>
      </c>
      <c r="U66" s="9" t="str">
        <f>IF(Tbl.Kosten[[#This Row],[WPnr.]]=U$7,Tbl.Kosten[[#This Row],[Totaal kosten]],"")</f>
        <v/>
      </c>
      <c r="V66" s="9" t="str">
        <f>IF(Tbl.Kosten[[#This Row],[WPnr.]]=V$7,Tbl.Kosten[[#This Row],[Totaal kosten]],"")</f>
        <v/>
      </c>
      <c r="W66" s="9" t="str">
        <f>IF(Tbl.Kosten[[#This Row],[WPnr.]]=W$7,Tbl.Kosten[[#This Row],[Totaal kosten]],"")</f>
        <v/>
      </c>
      <c r="X66" s="9" t="str">
        <f>IF(Tbl.Kosten[[#This Row],[WPnr.]]=X$7,Tbl.Kosten[[#This Row],[Totaal kosten]],"")</f>
        <v/>
      </c>
      <c r="Y66" s="9" t="str">
        <f>IF(Tbl.Kosten[[#This Row],[WPnr.]]=Y$7,Tbl.Kosten[[#This Row],[Totaal kosten]],"")</f>
        <v/>
      </c>
      <c r="Z66" s="15" t="str">
        <f>IFERROR(VLOOKUP(Tbl.Kosten[[#This Row],[Kostensoort]],Tbl.Kostensoorten[],2,FALSE),"")</f>
        <v/>
      </c>
      <c r="AA66" s="15" t="str">
        <f>IF(Tbl.Kosten[[#This Row],[KSnr.]]=AA$7,Tbl.Kosten[[#This Row],[Totaal kosten]],"")</f>
        <v/>
      </c>
      <c r="AB66" s="15" t="str">
        <f>IF(Tbl.Kosten[[#This Row],[KSnr.]]=AB$7,Tbl.Kosten[[#This Row],[Totaal kosten]],"")</f>
        <v/>
      </c>
      <c r="AC66" s="15" t="str">
        <f>IF(Tbl.Kosten[[#This Row],[KSnr.]]=AC$7,Tbl.Kosten[[#This Row],[Totaal kosten]],"")</f>
        <v/>
      </c>
      <c r="AD66" s="15" t="str">
        <f>IF(Tbl.Kosten[[#This Row],[KSnr.]]=AD$7,Tbl.Kosten[[#This Row],[Totaal kosten]],"")</f>
        <v/>
      </c>
      <c r="AE66" s="15" t="str">
        <f>IF(Tbl.Kosten[[#This Row],[KSnr.]]=AE$7,Tbl.Kosten[[#This Row],[Totaal kosten]],"")</f>
        <v/>
      </c>
      <c r="AF66" s="15" t="str">
        <f>IF(Tbl.Kosten[[#This Row],[KSnr.]]=AF$7,Tbl.Kosten[[#This Row],[Totaal kosten]],"")</f>
        <v/>
      </c>
      <c r="AG66" s="15" t="str">
        <f>IF(Tbl.Kosten[[#This Row],[KSnr.]]=AG$7,Tbl.Kosten[[#This Row],[Totaal kosten]],"")</f>
        <v/>
      </c>
      <c r="AH66" s="15" t="str">
        <f>IF(Tbl.Kosten[[#This Row],[KSnr.]]=AH$7,Tbl.Kosten[[#This Row],[Totaal kosten]],"")</f>
        <v/>
      </c>
      <c r="AI66" s="15" t="str">
        <f>IF(Tbl.Kosten[[#This Row],[KSnr.]]=AI$7,Tbl.Kosten[[#This Row],[Totaal kosten]],"")</f>
        <v/>
      </c>
      <c r="AJ66" s="15" t="str">
        <f>IF(Tbl.Kosten[[#This Row],[KSnr.]]=AJ$7,Tbl.Kosten[[#This Row],[Totaal kosten]],"")</f>
        <v/>
      </c>
      <c r="AK66" s="15" t="str">
        <f>IF(Tbl.Kosten[[#This Row],[KSnr.]]=AK$7,Tbl.Kosten[[#This Row],[Totaal kosten]],"")</f>
        <v/>
      </c>
      <c r="AL66" s="15" t="str">
        <f>IF(Tbl.Kosten[[#This Row],[KSnr.]]=AL$7,Tbl.Kosten[[#This Row],[Totaal kosten]],"")</f>
        <v/>
      </c>
      <c r="AM66" s="15" t="str">
        <f>IF(Tbl.Kosten[[#This Row],[KSnr.]]=AM$7,Tbl.Kosten[[#This Row],[Totaal kosten]],"")</f>
        <v/>
      </c>
      <c r="AN66" s="15" t="str">
        <f>IF(Tbl.Kosten[[#This Row],[KSnr.]]=AN$7,Tbl.Kosten[[#This Row],[Totaal kosten]],"")</f>
        <v/>
      </c>
      <c r="AO66" s="15" t="str">
        <f>IF(Tbl.Kosten[[#This Row],[KSnr.]]=AO$7,Tbl.Kosten[[#This Row],[Totaal kosten]],"")</f>
        <v/>
      </c>
      <c r="AP66" s="15" t="str">
        <f>IF(Tbl.Kosten[[#This Row],[KSnr.]]=AP$7,Tbl.Kosten[[#This Row],[Totaal kosten]],"")</f>
        <v/>
      </c>
      <c r="AQ66" s="15" t="str">
        <f>IF(Tbl.Kosten[[#This Row],[KSnr.]]=AQ$7,Tbl.Kosten[[#This Row],[Totaal kosten]],"")</f>
        <v/>
      </c>
      <c r="AR66" s="15" t="str">
        <f>IF(Tbl.Kosten[[#This Row],[KSnr.]]=AR$7,Tbl.Kosten[[#This Row],[Totaal kosten]],"")</f>
        <v/>
      </c>
      <c r="AS66" s="15" t="str">
        <f>IF(Tbl.Kosten[[#This Row],[KSnr.]]=AS$7,Tbl.Kosten[[#This Row],[Totaal kosten]],"")</f>
        <v/>
      </c>
      <c r="AT66" s="15" t="str">
        <f>IF(Tbl.Kosten[[#This Row],[KSnr.]]=AT$7,Tbl.Kosten[[#This Row],[Totaal kosten]],"")</f>
        <v/>
      </c>
      <c r="AU66" s="122" t="str">
        <f>_xlfn.XLOOKUP(Tbl.Kosten[[#This Row],[Activiteitencode]],Tbl.Activiteiten[Activiteitcode],Tbl.Activiteiten[Anr.],"",,)</f>
        <v/>
      </c>
      <c r="AV66" s="122" t="str">
        <f>IF(Tbl.Kosten[[#This Row],[Anr.]]=AV$7,Tbl.Kosten[[#This Row],[Totaal kosten]],"")</f>
        <v/>
      </c>
      <c r="AW66" s="122" t="str">
        <f>IF(Tbl.Kosten[[#This Row],[Anr.]]=AW$7,Tbl.Kosten[[#This Row],[Totaal kosten]],"")</f>
        <v/>
      </c>
      <c r="AX66" s="122" t="str">
        <f>IF(Tbl.Kosten[[#This Row],[Anr.]]=AX$7,Tbl.Kosten[[#This Row],[Totaal kosten]],"")</f>
        <v/>
      </c>
      <c r="AY66" s="122" t="str">
        <f>IF(Tbl.Kosten[[#This Row],[Anr.]]=AY$7,Tbl.Kosten[[#This Row],[Totaal kosten]],"")</f>
        <v/>
      </c>
      <c r="AZ66" s="122" t="str">
        <f>IF(Tbl.Kosten[[#This Row],[Anr.]]=AZ$7,Tbl.Kosten[[#This Row],[Totaal kosten]],"")</f>
        <v/>
      </c>
      <c r="BA66" s="122" t="str">
        <f>IF(Tbl.Kosten[[#This Row],[Anr.]]=BA$7,Tbl.Kosten[[#This Row],[Totaal kosten]],"")</f>
        <v/>
      </c>
      <c r="BB66" s="122" t="str">
        <f>IF(Tbl.Kosten[[#This Row],[Anr.]]=BB$7,Tbl.Kosten[[#This Row],[Totaal kosten]],"")</f>
        <v/>
      </c>
      <c r="BC66" s="122" t="str">
        <f>IF(Tbl.Kosten[[#This Row],[Anr.]]=BC$7,Tbl.Kosten[[#This Row],[Totaal kosten]],"")</f>
        <v/>
      </c>
      <c r="BD66" s="122" t="str">
        <f>IF(Tbl.Kosten[[#This Row],[Anr.]]=BD$7,Tbl.Kosten[[#This Row],[Totaal kosten]],"")</f>
        <v/>
      </c>
      <c r="BE66" s="122" t="str">
        <f>IF(Tbl.Kosten[[#This Row],[Anr.]]=BE$7,Tbl.Kosten[[#This Row],[Totaal kosten]],"")</f>
        <v/>
      </c>
      <c r="BF66" s="122" t="str">
        <f>IF(Tbl.Kosten[[#This Row],[Anr.]]=BF$7,Tbl.Kosten[[#This Row],[Totaal kosten]],"")</f>
        <v/>
      </c>
      <c r="BG66" s="122" t="str">
        <f>IF(Tbl.Kosten[[#This Row],[Anr.]]=BG$7,Tbl.Kosten[[#This Row],[Totaal kosten]],"")</f>
        <v/>
      </c>
      <c r="BH66" s="122" t="str">
        <f>IF(Tbl.Kosten[[#This Row],[Anr.]]=BH$7,Tbl.Kosten[[#This Row],[Totaal kosten]],"")</f>
        <v/>
      </c>
      <c r="BI66" s="122" t="str">
        <f>IF(Tbl.Kosten[[#This Row],[Anr.]]=BI$7,Tbl.Kosten[[#This Row],[Totaal kosten]],"")</f>
        <v/>
      </c>
      <c r="BJ66" s="122" t="str">
        <f>IF(Tbl.Kosten[[#This Row],[Anr.]]=BJ$7,Tbl.Kosten[[#This Row],[Totaal kosten]],"")</f>
        <v/>
      </c>
      <c r="BK66" s="122" t="str">
        <f>IF(Tbl.Kosten[[#This Row],[Anr.]]=BK$7,Tbl.Kosten[[#This Row],[Totaal kosten]],"")</f>
        <v/>
      </c>
      <c r="BL66" s="122" t="str">
        <f>IF(Tbl.Kosten[[#This Row],[Anr.]]=BL$7,Tbl.Kosten[[#This Row],[Totaal kosten]],"")</f>
        <v/>
      </c>
      <c r="BM66" s="122" t="str">
        <f>IF(Tbl.Kosten[[#This Row],[Anr.]]=BM$7,Tbl.Kosten[[#This Row],[Totaal kosten]],"")</f>
        <v/>
      </c>
      <c r="BN66" s="122" t="str">
        <f>IF(Tbl.Kosten[[#This Row],[Anr.]]=BN$7,Tbl.Kosten[[#This Row],[Totaal kosten]],"")</f>
        <v/>
      </c>
      <c r="BO66" s="122" t="str">
        <f>IF(Tbl.Kosten[[#This Row],[Anr.]]=BO$7,Tbl.Kosten[[#This Row],[Totaal kosten]],"")</f>
        <v/>
      </c>
      <c r="BP66" s="122" t="str">
        <f>IF(Tbl.Kosten[[#This Row],[Anr.]]=BP$7,Tbl.Kosten[[#This Row],[Totaal kosten]],"")</f>
        <v/>
      </c>
      <c r="BQ66" s="122" t="str">
        <f>IF(Tbl.Kosten[[#This Row],[Anr.]]=BQ$7,Tbl.Kosten[[#This Row],[Totaal kosten]],"")</f>
        <v/>
      </c>
      <c r="BR66" s="122" t="str">
        <f>IF(Tbl.Kosten[[#This Row],[Anr.]]=BR$7,Tbl.Kosten[[#This Row],[Totaal kosten]],"")</f>
        <v/>
      </c>
      <c r="BS66" s="122" t="str">
        <f>IF(Tbl.Kosten[[#This Row],[Anr.]]=BS$7,Tbl.Kosten[[#This Row],[Totaal kosten]],"")</f>
        <v/>
      </c>
      <c r="BT66" s="122" t="str">
        <f>IF(Tbl.Kosten[[#This Row],[Anr.]]=BT$7,Tbl.Kosten[[#This Row],[Totaal kosten]],"")</f>
        <v/>
      </c>
      <c r="BU66" s="122" t="str">
        <f>IF(Tbl.Kosten[[#This Row],[Anr.]]=BU$7,Tbl.Kosten[[#This Row],[Totaal kosten]],"")</f>
        <v/>
      </c>
      <c r="BV66" s="122" t="str">
        <f>IF(Tbl.Kosten[[#This Row],[Anr.]]=BV$7,Tbl.Kosten[[#This Row],[Totaal kosten]],"")</f>
        <v/>
      </c>
      <c r="BW66" s="122" t="str">
        <f>IF(Tbl.Kosten[[#This Row],[Anr.]]=BW$7,Tbl.Kosten[[#This Row],[Totaal kosten]],"")</f>
        <v/>
      </c>
      <c r="BX66" s="122" t="str">
        <f>IF(Tbl.Kosten[[#This Row],[Anr.]]=BX$7,Tbl.Kosten[[#This Row],[Totaal kosten]],"")</f>
        <v/>
      </c>
      <c r="BY66" s="122" t="str">
        <f>IF(Tbl.Kosten[[#This Row],[Anr.]]=BY$7,Tbl.Kosten[[#This Row],[Totaal kosten]],"")</f>
        <v/>
      </c>
      <c r="BZ66" s="122" t="str">
        <f>IF(Tbl.Kosten[[#This Row],[Anr.]]=BZ$7,Tbl.Kosten[[#This Row],[Totaal kosten]],"")</f>
        <v/>
      </c>
      <c r="CA66" s="122" t="str">
        <f>IF(Tbl.Kosten[[#This Row],[Anr.]]=CA$7,Tbl.Kosten[[#This Row],[Totaal kosten]],"")</f>
        <v/>
      </c>
      <c r="CB66" s="122" t="str">
        <f>IF(Tbl.Kosten[[#This Row],[Anr.]]=CB$7,Tbl.Kosten[[#This Row],[Totaal kosten]],"")</f>
        <v/>
      </c>
      <c r="CC66" s="122" t="str">
        <f>IF(Tbl.Kosten[[#This Row],[Anr.]]=CC$7,Tbl.Kosten[[#This Row],[Totaal kosten]],"")</f>
        <v/>
      </c>
      <c r="CD66" s="122" t="str">
        <f>IF(Tbl.Kosten[[#This Row],[Anr.]]=CD$7,Tbl.Kosten[[#This Row],[Totaal kosten]],"")</f>
        <v/>
      </c>
      <c r="CE66" s="122" t="str">
        <f>IF(Tbl.Kosten[[#This Row],[Anr.]]=CE$7,Tbl.Kosten[[#This Row],[Totaal kosten]],"")</f>
        <v/>
      </c>
      <c r="CF66" s="122" t="str">
        <f>IF(Tbl.Kosten[[#This Row],[Anr.]]=CF$7,Tbl.Kosten[[#This Row],[Totaal kosten]],"")</f>
        <v/>
      </c>
      <c r="CG66" s="122" t="str">
        <f>IF(Tbl.Kosten[[#This Row],[Anr.]]=CG$7,Tbl.Kosten[[#This Row],[Totaal kosten]],"")</f>
        <v/>
      </c>
      <c r="CH66" s="122" t="str">
        <f>IF(Tbl.Kosten[[#This Row],[Anr.]]=CH$7,Tbl.Kosten[[#This Row],[Totaal kosten]],"")</f>
        <v/>
      </c>
      <c r="CI66" s="122" t="str">
        <f>IF(Tbl.Kosten[[#This Row],[Anr.]]=CI$7,Tbl.Kosten[[#This Row],[Totaal kosten]],"")</f>
        <v/>
      </c>
      <c r="CJ66" s="122" t="str">
        <f>IF(Tbl.Kosten[[#This Row],[Anr.]]=CJ$7,Tbl.Kosten[[#This Row],[Totaal kosten]],"")</f>
        <v/>
      </c>
      <c r="CK66" s="122" t="str">
        <f>IF(Tbl.Kosten[[#This Row],[Anr.]]=CK$7,Tbl.Kosten[[#This Row],[Totaal kosten]],"")</f>
        <v/>
      </c>
      <c r="CL66" s="122" t="str">
        <f>IF(Tbl.Kosten[[#This Row],[Anr.]]=CL$7,Tbl.Kosten[[#This Row],[Totaal kosten]],"")</f>
        <v/>
      </c>
      <c r="CM66" s="122" t="str">
        <f>IF(Tbl.Kosten[[#This Row],[Anr.]]=CM$7,Tbl.Kosten[[#This Row],[Totaal kosten]],"")</f>
        <v/>
      </c>
      <c r="CN66" s="122" t="str">
        <f>IF(Tbl.Kosten[[#This Row],[Anr.]]=CN$7,Tbl.Kosten[[#This Row],[Totaal kosten]],"")</f>
        <v/>
      </c>
      <c r="CO66" s="122" t="str">
        <f>IF(Tbl.Kosten[[#This Row],[Anr.]]=CO$7,Tbl.Kosten[[#This Row],[Totaal kosten]],"")</f>
        <v/>
      </c>
      <c r="CP66" s="122" t="str">
        <f>IF(Tbl.Kosten[[#This Row],[Anr.]]=CP$7,Tbl.Kosten[[#This Row],[Totaal kosten]],"")</f>
        <v/>
      </c>
      <c r="CQ66" s="122" t="str">
        <f>IF(Tbl.Kosten[[#This Row],[Anr.]]=CQ$7,Tbl.Kosten[[#This Row],[Totaal kosten]],"")</f>
        <v/>
      </c>
      <c r="CR66" s="122" t="str">
        <f>IF(Tbl.Kosten[[#This Row],[Anr.]]=CR$7,Tbl.Kosten[[#This Row],[Totaal kosten]],"")</f>
        <v/>
      </c>
      <c r="CS66" s="122" t="str">
        <f>IF(Tbl.Kosten[[#This Row],[Anr.]]=CS$7,Tbl.Kosten[[#This Row],[Totaal kosten]],"")</f>
        <v/>
      </c>
      <c r="CT66" s="122" t="str">
        <f>IF(Tbl.Kosten[[#This Row],[Anr.]]=CT$7,Tbl.Kosten[[#This Row],[Totaal kosten]],"")</f>
        <v/>
      </c>
      <c r="CU66" s="122" t="str">
        <f>IF(Tbl.Kosten[[#This Row],[Anr.]]=CU$7,Tbl.Kosten[[#This Row],[Totaal kosten]],"")</f>
        <v/>
      </c>
      <c r="CV66" s="122" t="str">
        <f>IF(Tbl.Kosten[[#This Row],[Anr.]]=CV$7,Tbl.Kosten[[#This Row],[Totaal kosten]],"")</f>
        <v/>
      </c>
      <c r="CW66" s="122" t="str">
        <f>IF(Tbl.Kosten[[#This Row],[Anr.]]=CW$7,Tbl.Kosten[[#This Row],[Totaal kosten]],"")</f>
        <v/>
      </c>
      <c r="CX66" s="122" t="str">
        <f>IF(Tbl.Kosten[[#This Row],[Anr.]]=CX$7,Tbl.Kosten[[#This Row],[Totaal kosten]],"")</f>
        <v/>
      </c>
      <c r="CY66" s="122" t="str">
        <f>IF(Tbl.Kosten[[#This Row],[Anr.]]=CY$7,Tbl.Kosten[[#This Row],[Totaal kosten]],"")</f>
        <v/>
      </c>
      <c r="CZ66" s="122" t="str">
        <f>IF(Tbl.Kosten[[#This Row],[Anr.]]=CZ$7,Tbl.Kosten[[#This Row],[Totaal kosten]],"")</f>
        <v/>
      </c>
      <c r="DA66" s="122" t="str">
        <f>IF(Tbl.Kosten[[#This Row],[Anr.]]=DA$7,Tbl.Kosten[[#This Row],[Totaal kosten]],"")</f>
        <v/>
      </c>
      <c r="DB66" s="122" t="str">
        <f>IF(Tbl.Kosten[[#This Row],[Anr.]]=DB$7,Tbl.Kosten[[#This Row],[Totaal kosten]],"")</f>
        <v/>
      </c>
      <c r="DC66" s="122" t="str">
        <f>IF(Tbl.Kosten[[#This Row],[Anr.]]=DC$7,Tbl.Kosten[[#This Row],[Totaal kosten]],"")</f>
        <v/>
      </c>
      <c r="DD66" s="122" t="str">
        <f>IF(Tbl.Kosten[[#This Row],[Anr.]]=DD$7,Tbl.Kosten[[#This Row],[Totaal kosten]],"")</f>
        <v/>
      </c>
      <c r="DE66" s="122" t="str">
        <f>IF(Tbl.Kosten[[#This Row],[Anr.]]=DE$7,Tbl.Kosten[[#This Row],[Totaal kosten]],"")</f>
        <v/>
      </c>
      <c r="DF66" s="122" t="str">
        <f>IF(Tbl.Kosten[[#This Row],[Anr.]]=DF$7,Tbl.Kosten[[#This Row],[Totaal kosten]],"")</f>
        <v/>
      </c>
      <c r="DG66" s="122" t="str">
        <f>IF(Tbl.Kosten[[#This Row],[Anr.]]=DG$7,Tbl.Kosten[[#This Row],[Totaal kosten]],"")</f>
        <v/>
      </c>
      <c r="DH66" s="122" t="str">
        <f>IF(Tbl.Kosten[[#This Row],[Anr.]]=DH$7,Tbl.Kosten[[#This Row],[Totaal kosten]],"")</f>
        <v/>
      </c>
      <c r="DI66" s="122" t="str">
        <f>IF(Tbl.Kosten[[#This Row],[Anr.]]=DI$7,Tbl.Kosten[[#This Row],[Totaal kosten]],"")</f>
        <v/>
      </c>
      <c r="DJ66" s="122" t="str">
        <f>IF(Tbl.Kosten[[#This Row],[Anr.]]=DJ$7,Tbl.Kosten[[#This Row],[Totaal kosten]],"")</f>
        <v/>
      </c>
      <c r="DK66" s="122" t="str">
        <f>IF(Tbl.Kosten[[#This Row],[Anr.]]=DK$7,Tbl.Kosten[[#This Row],[Totaal kosten]],"")</f>
        <v/>
      </c>
      <c r="DL66" s="122" t="str">
        <f>IF(Tbl.Kosten[[#This Row],[Anr.]]=DL$7,Tbl.Kosten[[#This Row],[Totaal kosten]],"")</f>
        <v/>
      </c>
      <c r="DM66" s="122" t="str">
        <f>IF(Tbl.Kosten[[#This Row],[Anr.]]=DM$7,Tbl.Kosten[[#This Row],[Totaal kosten]],"")</f>
        <v/>
      </c>
      <c r="DN66" s="122" t="str">
        <f>IF(Tbl.Kosten[[#This Row],[Anr.]]=DN$7,Tbl.Kosten[[#This Row],[Totaal kosten]],"")</f>
        <v/>
      </c>
      <c r="DO66" s="122" t="str">
        <f>IF(Tbl.Kosten[[#This Row],[Anr.]]=DO$7,Tbl.Kosten[[#This Row],[Totaal kosten]],"")</f>
        <v/>
      </c>
      <c r="DP66" s="122" t="str">
        <f>IF(Tbl.Kosten[[#This Row],[Anr.]]=DP$7,Tbl.Kosten[[#This Row],[Totaal kosten]],"")</f>
        <v/>
      </c>
      <c r="DQ66" s="122" t="str">
        <f>IF(Tbl.Kosten[[#This Row],[Anr.]]=DQ$7,Tbl.Kosten[[#This Row],[Totaal kosten]],"")</f>
        <v/>
      </c>
      <c r="DR66" s="122" t="str">
        <f>IF(Tbl.Kosten[[#This Row],[Anr.]]=DR$7,Tbl.Kosten[[#This Row],[Totaal kosten]],"")</f>
        <v/>
      </c>
      <c r="DS66" s="122" t="str">
        <f>IF(Tbl.Kosten[[#This Row],[Anr.]]=DS$7,Tbl.Kosten[[#This Row],[Totaal kosten]],"")</f>
        <v/>
      </c>
      <c r="DT66" s="122" t="str">
        <f>IF(Tbl.Kosten[[#This Row],[Anr.]]=DT$7,Tbl.Kosten[[#This Row],[Totaal kosten]],"")</f>
        <v/>
      </c>
      <c r="DU66" s="122" t="str">
        <f>IF(Tbl.Kosten[[#This Row],[Anr.]]=DU$7,Tbl.Kosten[[#This Row],[Totaal kosten]],"")</f>
        <v/>
      </c>
      <c r="DV66" s="122" t="str">
        <f>IF(Tbl.Kosten[[#This Row],[Anr.]]=DV$7,Tbl.Kosten[[#This Row],[Totaal kosten]],"")</f>
        <v/>
      </c>
      <c r="DW66" s="122" t="str">
        <f>IF(Tbl.Kosten[[#This Row],[Anr.]]=DW$7,Tbl.Kosten[[#This Row],[Totaal kosten]],"")</f>
        <v/>
      </c>
      <c r="DX66" s="122" t="str">
        <f>IF(Tbl.Kosten[[#This Row],[Anr.]]=DX$7,Tbl.Kosten[[#This Row],[Totaal kosten]],"")</f>
        <v/>
      </c>
      <c r="DY66" s="122" t="str">
        <f>IF(Tbl.Kosten[[#This Row],[Anr.]]=DY$7,Tbl.Kosten[[#This Row],[Totaal kosten]],"")</f>
        <v/>
      </c>
      <c r="DZ66" s="122" t="str">
        <f>IF(Tbl.Kosten[[#This Row],[Anr.]]=DZ$7,Tbl.Kosten[[#This Row],[Totaal kosten]],"")</f>
        <v/>
      </c>
      <c r="EA66" s="122" t="str">
        <f>IF(Tbl.Kosten[[#This Row],[Anr.]]=EA$7,Tbl.Kosten[[#This Row],[Totaal kosten]],"")</f>
        <v/>
      </c>
      <c r="EB66" s="122" t="str">
        <f>IF(Tbl.Kosten[[#This Row],[Anr.]]=EB$7,Tbl.Kosten[[#This Row],[Totaal kosten]],"")</f>
        <v/>
      </c>
      <c r="EC66" s="122" t="str">
        <f>IF(Tbl.Kosten[[#This Row],[Anr.]]=EC$7,Tbl.Kosten[[#This Row],[Totaal kosten]],"")</f>
        <v/>
      </c>
      <c r="ED66" s="122" t="str">
        <f>IF(Tbl.Kosten[[#This Row],[Anr.]]=ED$7,Tbl.Kosten[[#This Row],[Totaal kosten]],"")</f>
        <v/>
      </c>
      <c r="EE66" s="122" t="str">
        <f>IF(Tbl.Kosten[[#This Row],[Anr.]]=EE$7,Tbl.Kosten[[#This Row],[Totaal kosten]],"")</f>
        <v/>
      </c>
      <c r="EF66" s="122" t="str">
        <f>IF(Tbl.Kosten[[#This Row],[Anr.]]=EF$7,Tbl.Kosten[[#This Row],[Totaal kosten]],"")</f>
        <v/>
      </c>
      <c r="EG66" s="122" t="str">
        <f>IF(Tbl.Kosten[[#This Row],[Anr.]]=EG$7,Tbl.Kosten[[#This Row],[Totaal kosten]],"")</f>
        <v/>
      </c>
      <c r="EH66" s="122" t="str">
        <f>IF(Tbl.Kosten[[#This Row],[Anr.]]=EH$7,Tbl.Kosten[[#This Row],[Totaal kosten]],"")</f>
        <v/>
      </c>
      <c r="EI66" s="122" t="str">
        <f>IF(Tbl.Kosten[[#This Row],[Anr.]]=EI$7,Tbl.Kosten[[#This Row],[Totaal kosten]],"")</f>
        <v/>
      </c>
      <c r="EJ66" s="122" t="str">
        <f>IF(Tbl.Kosten[[#This Row],[Anr.]]=EJ$7,Tbl.Kosten[[#This Row],[Totaal kosten]],"")</f>
        <v/>
      </c>
      <c r="EK66" s="122" t="str">
        <f>IF(Tbl.Kosten[[#This Row],[Anr.]]=EK$7,Tbl.Kosten[[#This Row],[Totaal kosten]],"")</f>
        <v/>
      </c>
      <c r="EL66" s="122" t="str">
        <f>IF(Tbl.Kosten[[#This Row],[Anr.]]=EL$7,Tbl.Kosten[[#This Row],[Totaal kosten]],"")</f>
        <v/>
      </c>
      <c r="EM66" s="122" t="str">
        <f>IF(Tbl.Kosten[[#This Row],[Anr.]]=EM$7,Tbl.Kosten[[#This Row],[Totaal kosten]],"")</f>
        <v/>
      </c>
      <c r="EN66" s="122" t="str">
        <f>IF(Tbl.Kosten[[#This Row],[Anr.]]=EN$7,Tbl.Kosten[[#This Row],[Totaal kosten]],"")</f>
        <v/>
      </c>
      <c r="EO66" s="122" t="str">
        <f>IF(Tbl.Kosten[[#This Row],[Anr.]]=EO$7,Tbl.Kosten[[#This Row],[Totaal kosten]],"")</f>
        <v/>
      </c>
      <c r="EP66" s="122" t="str">
        <f>IF(Tbl.Kosten[[#This Row],[Anr.]]=EP$7,Tbl.Kosten[[#This Row],[Totaal kosten]],"")</f>
        <v/>
      </c>
      <c r="EQ66" s="122" t="str">
        <f>IF(Tbl.Kosten[[#This Row],[Anr.]]=EQ$7,Tbl.Kosten[[#This Row],[Totaal kosten]],"")</f>
        <v/>
      </c>
    </row>
    <row r="67" spans="2:147" x14ac:dyDescent="0.35">
      <c r="B67" s="99"/>
      <c r="C67" s="68"/>
      <c r="D67" s="119"/>
      <c r="E67" s="100"/>
      <c r="F67" s="13">
        <f>_xlfn.XLOOKUP(Tbl.Kosten[[#This Row],[Medewerker e/o 
functie]],Tbl.Uurtarief[Medewerker en/of functie],Tbl.Uurtarief[Uurtarief],"",,)</f>
        <v>0</v>
      </c>
      <c r="G67" s="118">
        <f>PRODUCT(Tbl.Kosten[[#This Row],[Uren]],Tbl.Kosten[[#This Row],[Uurtarief]])</f>
        <v>0</v>
      </c>
      <c r="H67" s="100"/>
      <c r="I67" s="98"/>
      <c r="J67" s="97">
        <f>Tbl.Kosten[[#This Row],[Aantal]]*Tbl.Kosten[[#This Row],[Tarief]]</f>
        <v>0</v>
      </c>
      <c r="K67" s="118">
        <f>Tbl.Kosten[[#This Row],[Subtotaal andere kosten]]+Tbl.Kosten[[#This Row],[Subtotaal arbeidskosten]]</f>
        <v>0</v>
      </c>
      <c r="L67" s="190">
        <f>IF(Tbl.Kosten[[#This Row],[Subtotaal andere kosten]]&lt;&gt;0,"Andere kosten",(_xlfn.XLOOKUP(Tbl.Kosten[[#This Row],[Medewerker e/o 
functie]],Tbl.Uurtarief[Medewerker en/of functie],Tbl.Uurtarief[Kostensoort],"",,)))</f>
        <v>0</v>
      </c>
      <c r="M67" s="190" t="str">
        <f>IF(AND(Tbl.Kosten[[#This Row],[Subtotaal arbeidskosten]]&lt;&gt;0,Tbl.Kosten[[#This Row],[Subtotaal andere kosten]]&lt;&gt;0),"Begroot Arbeidskosten en Overige kosten op verschillende regels!","")</f>
        <v/>
      </c>
      <c r="N67" s="3" t="str">
        <f>_xlfn.XLOOKUP(Tbl.Kosten[[#This Row],[Activiteitencode]],Tbl.Activiteiten[Activiteitcode],Tbl.Activiteiten[Werkpakketcode],"",,)</f>
        <v/>
      </c>
      <c r="O67" s="9" t="str">
        <f>_xlfn.XLOOKUP(Tbl.Kosten[[#This Row],[Werkpakketcode]],Tbl.Werkpakketten[Werkpakketcode],Tbl.Werkpakketten[WPnr.],"",,)</f>
        <v/>
      </c>
      <c r="P67" s="9" t="str">
        <f>IF(Tbl.Kosten[[#This Row],[WPnr.]]=P$7,Tbl.Kosten[[#This Row],[Totaal kosten]],"")</f>
        <v/>
      </c>
      <c r="Q67" s="9" t="str">
        <f>IF(Tbl.Kosten[[#This Row],[WPnr.]]=Q$7,Tbl.Kosten[[#This Row],[Totaal kosten]],"")</f>
        <v/>
      </c>
      <c r="R67" s="9" t="str">
        <f>IF(Tbl.Kosten[[#This Row],[WPnr.]]=R$7,Tbl.Kosten[[#This Row],[Totaal kosten]],"")</f>
        <v/>
      </c>
      <c r="S67" s="9" t="str">
        <f>IF(Tbl.Kosten[[#This Row],[WPnr.]]=S$7,Tbl.Kosten[[#This Row],[Totaal kosten]],"")</f>
        <v/>
      </c>
      <c r="T67" s="9" t="str">
        <f>IF(Tbl.Kosten[[#This Row],[WPnr.]]=T$7,Tbl.Kosten[[#This Row],[Totaal kosten]],"")</f>
        <v/>
      </c>
      <c r="U67" s="9" t="str">
        <f>IF(Tbl.Kosten[[#This Row],[WPnr.]]=U$7,Tbl.Kosten[[#This Row],[Totaal kosten]],"")</f>
        <v/>
      </c>
      <c r="V67" s="9" t="str">
        <f>IF(Tbl.Kosten[[#This Row],[WPnr.]]=V$7,Tbl.Kosten[[#This Row],[Totaal kosten]],"")</f>
        <v/>
      </c>
      <c r="W67" s="9" t="str">
        <f>IF(Tbl.Kosten[[#This Row],[WPnr.]]=W$7,Tbl.Kosten[[#This Row],[Totaal kosten]],"")</f>
        <v/>
      </c>
      <c r="X67" s="9" t="str">
        <f>IF(Tbl.Kosten[[#This Row],[WPnr.]]=X$7,Tbl.Kosten[[#This Row],[Totaal kosten]],"")</f>
        <v/>
      </c>
      <c r="Y67" s="9" t="str">
        <f>IF(Tbl.Kosten[[#This Row],[WPnr.]]=Y$7,Tbl.Kosten[[#This Row],[Totaal kosten]],"")</f>
        <v/>
      </c>
      <c r="Z67" s="15" t="str">
        <f>IFERROR(VLOOKUP(Tbl.Kosten[[#This Row],[Kostensoort]],Tbl.Kostensoorten[],2,FALSE),"")</f>
        <v/>
      </c>
      <c r="AA67" s="15" t="str">
        <f>IF(Tbl.Kosten[[#This Row],[KSnr.]]=AA$7,Tbl.Kosten[[#This Row],[Totaal kosten]],"")</f>
        <v/>
      </c>
      <c r="AB67" s="15" t="str">
        <f>IF(Tbl.Kosten[[#This Row],[KSnr.]]=AB$7,Tbl.Kosten[[#This Row],[Totaal kosten]],"")</f>
        <v/>
      </c>
      <c r="AC67" s="15" t="str">
        <f>IF(Tbl.Kosten[[#This Row],[KSnr.]]=AC$7,Tbl.Kosten[[#This Row],[Totaal kosten]],"")</f>
        <v/>
      </c>
      <c r="AD67" s="15" t="str">
        <f>IF(Tbl.Kosten[[#This Row],[KSnr.]]=AD$7,Tbl.Kosten[[#This Row],[Totaal kosten]],"")</f>
        <v/>
      </c>
      <c r="AE67" s="15" t="str">
        <f>IF(Tbl.Kosten[[#This Row],[KSnr.]]=AE$7,Tbl.Kosten[[#This Row],[Totaal kosten]],"")</f>
        <v/>
      </c>
      <c r="AF67" s="15" t="str">
        <f>IF(Tbl.Kosten[[#This Row],[KSnr.]]=AF$7,Tbl.Kosten[[#This Row],[Totaal kosten]],"")</f>
        <v/>
      </c>
      <c r="AG67" s="15" t="str">
        <f>IF(Tbl.Kosten[[#This Row],[KSnr.]]=AG$7,Tbl.Kosten[[#This Row],[Totaal kosten]],"")</f>
        <v/>
      </c>
      <c r="AH67" s="15" t="str">
        <f>IF(Tbl.Kosten[[#This Row],[KSnr.]]=AH$7,Tbl.Kosten[[#This Row],[Totaal kosten]],"")</f>
        <v/>
      </c>
      <c r="AI67" s="15" t="str">
        <f>IF(Tbl.Kosten[[#This Row],[KSnr.]]=AI$7,Tbl.Kosten[[#This Row],[Totaal kosten]],"")</f>
        <v/>
      </c>
      <c r="AJ67" s="15" t="str">
        <f>IF(Tbl.Kosten[[#This Row],[KSnr.]]=AJ$7,Tbl.Kosten[[#This Row],[Totaal kosten]],"")</f>
        <v/>
      </c>
      <c r="AK67" s="15" t="str">
        <f>IF(Tbl.Kosten[[#This Row],[KSnr.]]=AK$7,Tbl.Kosten[[#This Row],[Totaal kosten]],"")</f>
        <v/>
      </c>
      <c r="AL67" s="15" t="str">
        <f>IF(Tbl.Kosten[[#This Row],[KSnr.]]=AL$7,Tbl.Kosten[[#This Row],[Totaal kosten]],"")</f>
        <v/>
      </c>
      <c r="AM67" s="15" t="str">
        <f>IF(Tbl.Kosten[[#This Row],[KSnr.]]=AM$7,Tbl.Kosten[[#This Row],[Totaal kosten]],"")</f>
        <v/>
      </c>
      <c r="AN67" s="15" t="str">
        <f>IF(Tbl.Kosten[[#This Row],[KSnr.]]=AN$7,Tbl.Kosten[[#This Row],[Totaal kosten]],"")</f>
        <v/>
      </c>
      <c r="AO67" s="15" t="str">
        <f>IF(Tbl.Kosten[[#This Row],[KSnr.]]=AO$7,Tbl.Kosten[[#This Row],[Totaal kosten]],"")</f>
        <v/>
      </c>
      <c r="AP67" s="15" t="str">
        <f>IF(Tbl.Kosten[[#This Row],[KSnr.]]=AP$7,Tbl.Kosten[[#This Row],[Totaal kosten]],"")</f>
        <v/>
      </c>
      <c r="AQ67" s="15" t="str">
        <f>IF(Tbl.Kosten[[#This Row],[KSnr.]]=AQ$7,Tbl.Kosten[[#This Row],[Totaal kosten]],"")</f>
        <v/>
      </c>
      <c r="AR67" s="15" t="str">
        <f>IF(Tbl.Kosten[[#This Row],[KSnr.]]=AR$7,Tbl.Kosten[[#This Row],[Totaal kosten]],"")</f>
        <v/>
      </c>
      <c r="AS67" s="15" t="str">
        <f>IF(Tbl.Kosten[[#This Row],[KSnr.]]=AS$7,Tbl.Kosten[[#This Row],[Totaal kosten]],"")</f>
        <v/>
      </c>
      <c r="AT67" s="15" t="str">
        <f>IF(Tbl.Kosten[[#This Row],[KSnr.]]=AT$7,Tbl.Kosten[[#This Row],[Totaal kosten]],"")</f>
        <v/>
      </c>
      <c r="AU67" s="122" t="str">
        <f>_xlfn.XLOOKUP(Tbl.Kosten[[#This Row],[Activiteitencode]],Tbl.Activiteiten[Activiteitcode],Tbl.Activiteiten[Anr.],"",,)</f>
        <v/>
      </c>
      <c r="AV67" s="122" t="str">
        <f>IF(Tbl.Kosten[[#This Row],[Anr.]]=AV$7,Tbl.Kosten[[#This Row],[Totaal kosten]],"")</f>
        <v/>
      </c>
      <c r="AW67" s="122" t="str">
        <f>IF(Tbl.Kosten[[#This Row],[Anr.]]=AW$7,Tbl.Kosten[[#This Row],[Totaal kosten]],"")</f>
        <v/>
      </c>
      <c r="AX67" s="122" t="str">
        <f>IF(Tbl.Kosten[[#This Row],[Anr.]]=AX$7,Tbl.Kosten[[#This Row],[Totaal kosten]],"")</f>
        <v/>
      </c>
      <c r="AY67" s="122" t="str">
        <f>IF(Tbl.Kosten[[#This Row],[Anr.]]=AY$7,Tbl.Kosten[[#This Row],[Totaal kosten]],"")</f>
        <v/>
      </c>
      <c r="AZ67" s="122" t="str">
        <f>IF(Tbl.Kosten[[#This Row],[Anr.]]=AZ$7,Tbl.Kosten[[#This Row],[Totaal kosten]],"")</f>
        <v/>
      </c>
      <c r="BA67" s="122" t="str">
        <f>IF(Tbl.Kosten[[#This Row],[Anr.]]=BA$7,Tbl.Kosten[[#This Row],[Totaal kosten]],"")</f>
        <v/>
      </c>
      <c r="BB67" s="122" t="str">
        <f>IF(Tbl.Kosten[[#This Row],[Anr.]]=BB$7,Tbl.Kosten[[#This Row],[Totaal kosten]],"")</f>
        <v/>
      </c>
      <c r="BC67" s="122" t="str">
        <f>IF(Tbl.Kosten[[#This Row],[Anr.]]=BC$7,Tbl.Kosten[[#This Row],[Totaal kosten]],"")</f>
        <v/>
      </c>
      <c r="BD67" s="122" t="str">
        <f>IF(Tbl.Kosten[[#This Row],[Anr.]]=BD$7,Tbl.Kosten[[#This Row],[Totaal kosten]],"")</f>
        <v/>
      </c>
      <c r="BE67" s="122" t="str">
        <f>IF(Tbl.Kosten[[#This Row],[Anr.]]=BE$7,Tbl.Kosten[[#This Row],[Totaal kosten]],"")</f>
        <v/>
      </c>
      <c r="BF67" s="122" t="str">
        <f>IF(Tbl.Kosten[[#This Row],[Anr.]]=BF$7,Tbl.Kosten[[#This Row],[Totaal kosten]],"")</f>
        <v/>
      </c>
      <c r="BG67" s="122" t="str">
        <f>IF(Tbl.Kosten[[#This Row],[Anr.]]=BG$7,Tbl.Kosten[[#This Row],[Totaal kosten]],"")</f>
        <v/>
      </c>
      <c r="BH67" s="122" t="str">
        <f>IF(Tbl.Kosten[[#This Row],[Anr.]]=BH$7,Tbl.Kosten[[#This Row],[Totaal kosten]],"")</f>
        <v/>
      </c>
      <c r="BI67" s="122" t="str">
        <f>IF(Tbl.Kosten[[#This Row],[Anr.]]=BI$7,Tbl.Kosten[[#This Row],[Totaal kosten]],"")</f>
        <v/>
      </c>
      <c r="BJ67" s="122" t="str">
        <f>IF(Tbl.Kosten[[#This Row],[Anr.]]=BJ$7,Tbl.Kosten[[#This Row],[Totaal kosten]],"")</f>
        <v/>
      </c>
      <c r="BK67" s="122" t="str">
        <f>IF(Tbl.Kosten[[#This Row],[Anr.]]=BK$7,Tbl.Kosten[[#This Row],[Totaal kosten]],"")</f>
        <v/>
      </c>
      <c r="BL67" s="122" t="str">
        <f>IF(Tbl.Kosten[[#This Row],[Anr.]]=BL$7,Tbl.Kosten[[#This Row],[Totaal kosten]],"")</f>
        <v/>
      </c>
      <c r="BM67" s="122" t="str">
        <f>IF(Tbl.Kosten[[#This Row],[Anr.]]=BM$7,Tbl.Kosten[[#This Row],[Totaal kosten]],"")</f>
        <v/>
      </c>
      <c r="BN67" s="122" t="str">
        <f>IF(Tbl.Kosten[[#This Row],[Anr.]]=BN$7,Tbl.Kosten[[#This Row],[Totaal kosten]],"")</f>
        <v/>
      </c>
      <c r="BO67" s="122" t="str">
        <f>IF(Tbl.Kosten[[#This Row],[Anr.]]=BO$7,Tbl.Kosten[[#This Row],[Totaal kosten]],"")</f>
        <v/>
      </c>
      <c r="BP67" s="122" t="str">
        <f>IF(Tbl.Kosten[[#This Row],[Anr.]]=BP$7,Tbl.Kosten[[#This Row],[Totaal kosten]],"")</f>
        <v/>
      </c>
      <c r="BQ67" s="122" t="str">
        <f>IF(Tbl.Kosten[[#This Row],[Anr.]]=BQ$7,Tbl.Kosten[[#This Row],[Totaal kosten]],"")</f>
        <v/>
      </c>
      <c r="BR67" s="122" t="str">
        <f>IF(Tbl.Kosten[[#This Row],[Anr.]]=BR$7,Tbl.Kosten[[#This Row],[Totaal kosten]],"")</f>
        <v/>
      </c>
      <c r="BS67" s="122" t="str">
        <f>IF(Tbl.Kosten[[#This Row],[Anr.]]=BS$7,Tbl.Kosten[[#This Row],[Totaal kosten]],"")</f>
        <v/>
      </c>
      <c r="BT67" s="122" t="str">
        <f>IF(Tbl.Kosten[[#This Row],[Anr.]]=BT$7,Tbl.Kosten[[#This Row],[Totaal kosten]],"")</f>
        <v/>
      </c>
      <c r="BU67" s="122" t="str">
        <f>IF(Tbl.Kosten[[#This Row],[Anr.]]=BU$7,Tbl.Kosten[[#This Row],[Totaal kosten]],"")</f>
        <v/>
      </c>
      <c r="BV67" s="122" t="str">
        <f>IF(Tbl.Kosten[[#This Row],[Anr.]]=BV$7,Tbl.Kosten[[#This Row],[Totaal kosten]],"")</f>
        <v/>
      </c>
      <c r="BW67" s="122" t="str">
        <f>IF(Tbl.Kosten[[#This Row],[Anr.]]=BW$7,Tbl.Kosten[[#This Row],[Totaal kosten]],"")</f>
        <v/>
      </c>
      <c r="BX67" s="122" t="str">
        <f>IF(Tbl.Kosten[[#This Row],[Anr.]]=BX$7,Tbl.Kosten[[#This Row],[Totaal kosten]],"")</f>
        <v/>
      </c>
      <c r="BY67" s="122" t="str">
        <f>IF(Tbl.Kosten[[#This Row],[Anr.]]=BY$7,Tbl.Kosten[[#This Row],[Totaal kosten]],"")</f>
        <v/>
      </c>
      <c r="BZ67" s="122" t="str">
        <f>IF(Tbl.Kosten[[#This Row],[Anr.]]=BZ$7,Tbl.Kosten[[#This Row],[Totaal kosten]],"")</f>
        <v/>
      </c>
      <c r="CA67" s="122" t="str">
        <f>IF(Tbl.Kosten[[#This Row],[Anr.]]=CA$7,Tbl.Kosten[[#This Row],[Totaal kosten]],"")</f>
        <v/>
      </c>
      <c r="CB67" s="122" t="str">
        <f>IF(Tbl.Kosten[[#This Row],[Anr.]]=CB$7,Tbl.Kosten[[#This Row],[Totaal kosten]],"")</f>
        <v/>
      </c>
      <c r="CC67" s="122" t="str">
        <f>IF(Tbl.Kosten[[#This Row],[Anr.]]=CC$7,Tbl.Kosten[[#This Row],[Totaal kosten]],"")</f>
        <v/>
      </c>
      <c r="CD67" s="122" t="str">
        <f>IF(Tbl.Kosten[[#This Row],[Anr.]]=CD$7,Tbl.Kosten[[#This Row],[Totaal kosten]],"")</f>
        <v/>
      </c>
      <c r="CE67" s="122" t="str">
        <f>IF(Tbl.Kosten[[#This Row],[Anr.]]=CE$7,Tbl.Kosten[[#This Row],[Totaal kosten]],"")</f>
        <v/>
      </c>
      <c r="CF67" s="122" t="str">
        <f>IF(Tbl.Kosten[[#This Row],[Anr.]]=CF$7,Tbl.Kosten[[#This Row],[Totaal kosten]],"")</f>
        <v/>
      </c>
      <c r="CG67" s="122" t="str">
        <f>IF(Tbl.Kosten[[#This Row],[Anr.]]=CG$7,Tbl.Kosten[[#This Row],[Totaal kosten]],"")</f>
        <v/>
      </c>
      <c r="CH67" s="122" t="str">
        <f>IF(Tbl.Kosten[[#This Row],[Anr.]]=CH$7,Tbl.Kosten[[#This Row],[Totaal kosten]],"")</f>
        <v/>
      </c>
      <c r="CI67" s="122" t="str">
        <f>IF(Tbl.Kosten[[#This Row],[Anr.]]=CI$7,Tbl.Kosten[[#This Row],[Totaal kosten]],"")</f>
        <v/>
      </c>
      <c r="CJ67" s="122" t="str">
        <f>IF(Tbl.Kosten[[#This Row],[Anr.]]=CJ$7,Tbl.Kosten[[#This Row],[Totaal kosten]],"")</f>
        <v/>
      </c>
      <c r="CK67" s="122" t="str">
        <f>IF(Tbl.Kosten[[#This Row],[Anr.]]=CK$7,Tbl.Kosten[[#This Row],[Totaal kosten]],"")</f>
        <v/>
      </c>
      <c r="CL67" s="122" t="str">
        <f>IF(Tbl.Kosten[[#This Row],[Anr.]]=CL$7,Tbl.Kosten[[#This Row],[Totaal kosten]],"")</f>
        <v/>
      </c>
      <c r="CM67" s="122" t="str">
        <f>IF(Tbl.Kosten[[#This Row],[Anr.]]=CM$7,Tbl.Kosten[[#This Row],[Totaal kosten]],"")</f>
        <v/>
      </c>
      <c r="CN67" s="122" t="str">
        <f>IF(Tbl.Kosten[[#This Row],[Anr.]]=CN$7,Tbl.Kosten[[#This Row],[Totaal kosten]],"")</f>
        <v/>
      </c>
      <c r="CO67" s="122" t="str">
        <f>IF(Tbl.Kosten[[#This Row],[Anr.]]=CO$7,Tbl.Kosten[[#This Row],[Totaal kosten]],"")</f>
        <v/>
      </c>
      <c r="CP67" s="122" t="str">
        <f>IF(Tbl.Kosten[[#This Row],[Anr.]]=CP$7,Tbl.Kosten[[#This Row],[Totaal kosten]],"")</f>
        <v/>
      </c>
      <c r="CQ67" s="122" t="str">
        <f>IF(Tbl.Kosten[[#This Row],[Anr.]]=CQ$7,Tbl.Kosten[[#This Row],[Totaal kosten]],"")</f>
        <v/>
      </c>
      <c r="CR67" s="122" t="str">
        <f>IF(Tbl.Kosten[[#This Row],[Anr.]]=CR$7,Tbl.Kosten[[#This Row],[Totaal kosten]],"")</f>
        <v/>
      </c>
      <c r="CS67" s="122" t="str">
        <f>IF(Tbl.Kosten[[#This Row],[Anr.]]=CS$7,Tbl.Kosten[[#This Row],[Totaal kosten]],"")</f>
        <v/>
      </c>
      <c r="CT67" s="122" t="str">
        <f>IF(Tbl.Kosten[[#This Row],[Anr.]]=CT$7,Tbl.Kosten[[#This Row],[Totaal kosten]],"")</f>
        <v/>
      </c>
      <c r="CU67" s="122" t="str">
        <f>IF(Tbl.Kosten[[#This Row],[Anr.]]=CU$7,Tbl.Kosten[[#This Row],[Totaal kosten]],"")</f>
        <v/>
      </c>
      <c r="CV67" s="122" t="str">
        <f>IF(Tbl.Kosten[[#This Row],[Anr.]]=CV$7,Tbl.Kosten[[#This Row],[Totaal kosten]],"")</f>
        <v/>
      </c>
      <c r="CW67" s="122" t="str">
        <f>IF(Tbl.Kosten[[#This Row],[Anr.]]=CW$7,Tbl.Kosten[[#This Row],[Totaal kosten]],"")</f>
        <v/>
      </c>
      <c r="CX67" s="122" t="str">
        <f>IF(Tbl.Kosten[[#This Row],[Anr.]]=CX$7,Tbl.Kosten[[#This Row],[Totaal kosten]],"")</f>
        <v/>
      </c>
      <c r="CY67" s="122" t="str">
        <f>IF(Tbl.Kosten[[#This Row],[Anr.]]=CY$7,Tbl.Kosten[[#This Row],[Totaal kosten]],"")</f>
        <v/>
      </c>
      <c r="CZ67" s="122" t="str">
        <f>IF(Tbl.Kosten[[#This Row],[Anr.]]=CZ$7,Tbl.Kosten[[#This Row],[Totaal kosten]],"")</f>
        <v/>
      </c>
      <c r="DA67" s="122" t="str">
        <f>IF(Tbl.Kosten[[#This Row],[Anr.]]=DA$7,Tbl.Kosten[[#This Row],[Totaal kosten]],"")</f>
        <v/>
      </c>
      <c r="DB67" s="122" t="str">
        <f>IF(Tbl.Kosten[[#This Row],[Anr.]]=DB$7,Tbl.Kosten[[#This Row],[Totaal kosten]],"")</f>
        <v/>
      </c>
      <c r="DC67" s="122" t="str">
        <f>IF(Tbl.Kosten[[#This Row],[Anr.]]=DC$7,Tbl.Kosten[[#This Row],[Totaal kosten]],"")</f>
        <v/>
      </c>
      <c r="DD67" s="122" t="str">
        <f>IF(Tbl.Kosten[[#This Row],[Anr.]]=DD$7,Tbl.Kosten[[#This Row],[Totaal kosten]],"")</f>
        <v/>
      </c>
      <c r="DE67" s="122" t="str">
        <f>IF(Tbl.Kosten[[#This Row],[Anr.]]=DE$7,Tbl.Kosten[[#This Row],[Totaal kosten]],"")</f>
        <v/>
      </c>
      <c r="DF67" s="122" t="str">
        <f>IF(Tbl.Kosten[[#This Row],[Anr.]]=DF$7,Tbl.Kosten[[#This Row],[Totaal kosten]],"")</f>
        <v/>
      </c>
      <c r="DG67" s="122" t="str">
        <f>IF(Tbl.Kosten[[#This Row],[Anr.]]=DG$7,Tbl.Kosten[[#This Row],[Totaal kosten]],"")</f>
        <v/>
      </c>
      <c r="DH67" s="122" t="str">
        <f>IF(Tbl.Kosten[[#This Row],[Anr.]]=DH$7,Tbl.Kosten[[#This Row],[Totaal kosten]],"")</f>
        <v/>
      </c>
      <c r="DI67" s="122" t="str">
        <f>IF(Tbl.Kosten[[#This Row],[Anr.]]=DI$7,Tbl.Kosten[[#This Row],[Totaal kosten]],"")</f>
        <v/>
      </c>
      <c r="DJ67" s="122" t="str">
        <f>IF(Tbl.Kosten[[#This Row],[Anr.]]=DJ$7,Tbl.Kosten[[#This Row],[Totaal kosten]],"")</f>
        <v/>
      </c>
      <c r="DK67" s="122" t="str">
        <f>IF(Tbl.Kosten[[#This Row],[Anr.]]=DK$7,Tbl.Kosten[[#This Row],[Totaal kosten]],"")</f>
        <v/>
      </c>
      <c r="DL67" s="122" t="str">
        <f>IF(Tbl.Kosten[[#This Row],[Anr.]]=DL$7,Tbl.Kosten[[#This Row],[Totaal kosten]],"")</f>
        <v/>
      </c>
      <c r="DM67" s="122" t="str">
        <f>IF(Tbl.Kosten[[#This Row],[Anr.]]=DM$7,Tbl.Kosten[[#This Row],[Totaal kosten]],"")</f>
        <v/>
      </c>
      <c r="DN67" s="122" t="str">
        <f>IF(Tbl.Kosten[[#This Row],[Anr.]]=DN$7,Tbl.Kosten[[#This Row],[Totaal kosten]],"")</f>
        <v/>
      </c>
      <c r="DO67" s="122" t="str">
        <f>IF(Tbl.Kosten[[#This Row],[Anr.]]=DO$7,Tbl.Kosten[[#This Row],[Totaal kosten]],"")</f>
        <v/>
      </c>
      <c r="DP67" s="122" t="str">
        <f>IF(Tbl.Kosten[[#This Row],[Anr.]]=DP$7,Tbl.Kosten[[#This Row],[Totaal kosten]],"")</f>
        <v/>
      </c>
      <c r="DQ67" s="122" t="str">
        <f>IF(Tbl.Kosten[[#This Row],[Anr.]]=DQ$7,Tbl.Kosten[[#This Row],[Totaal kosten]],"")</f>
        <v/>
      </c>
      <c r="DR67" s="122" t="str">
        <f>IF(Tbl.Kosten[[#This Row],[Anr.]]=DR$7,Tbl.Kosten[[#This Row],[Totaal kosten]],"")</f>
        <v/>
      </c>
      <c r="DS67" s="122" t="str">
        <f>IF(Tbl.Kosten[[#This Row],[Anr.]]=DS$7,Tbl.Kosten[[#This Row],[Totaal kosten]],"")</f>
        <v/>
      </c>
      <c r="DT67" s="122" t="str">
        <f>IF(Tbl.Kosten[[#This Row],[Anr.]]=DT$7,Tbl.Kosten[[#This Row],[Totaal kosten]],"")</f>
        <v/>
      </c>
      <c r="DU67" s="122" t="str">
        <f>IF(Tbl.Kosten[[#This Row],[Anr.]]=DU$7,Tbl.Kosten[[#This Row],[Totaal kosten]],"")</f>
        <v/>
      </c>
      <c r="DV67" s="122" t="str">
        <f>IF(Tbl.Kosten[[#This Row],[Anr.]]=DV$7,Tbl.Kosten[[#This Row],[Totaal kosten]],"")</f>
        <v/>
      </c>
      <c r="DW67" s="122" t="str">
        <f>IF(Tbl.Kosten[[#This Row],[Anr.]]=DW$7,Tbl.Kosten[[#This Row],[Totaal kosten]],"")</f>
        <v/>
      </c>
      <c r="DX67" s="122" t="str">
        <f>IF(Tbl.Kosten[[#This Row],[Anr.]]=DX$7,Tbl.Kosten[[#This Row],[Totaal kosten]],"")</f>
        <v/>
      </c>
      <c r="DY67" s="122" t="str">
        <f>IF(Tbl.Kosten[[#This Row],[Anr.]]=DY$7,Tbl.Kosten[[#This Row],[Totaal kosten]],"")</f>
        <v/>
      </c>
      <c r="DZ67" s="122" t="str">
        <f>IF(Tbl.Kosten[[#This Row],[Anr.]]=DZ$7,Tbl.Kosten[[#This Row],[Totaal kosten]],"")</f>
        <v/>
      </c>
      <c r="EA67" s="122" t="str">
        <f>IF(Tbl.Kosten[[#This Row],[Anr.]]=EA$7,Tbl.Kosten[[#This Row],[Totaal kosten]],"")</f>
        <v/>
      </c>
      <c r="EB67" s="122" t="str">
        <f>IF(Tbl.Kosten[[#This Row],[Anr.]]=EB$7,Tbl.Kosten[[#This Row],[Totaal kosten]],"")</f>
        <v/>
      </c>
      <c r="EC67" s="122" t="str">
        <f>IF(Tbl.Kosten[[#This Row],[Anr.]]=EC$7,Tbl.Kosten[[#This Row],[Totaal kosten]],"")</f>
        <v/>
      </c>
      <c r="ED67" s="122" t="str">
        <f>IF(Tbl.Kosten[[#This Row],[Anr.]]=ED$7,Tbl.Kosten[[#This Row],[Totaal kosten]],"")</f>
        <v/>
      </c>
      <c r="EE67" s="122" t="str">
        <f>IF(Tbl.Kosten[[#This Row],[Anr.]]=EE$7,Tbl.Kosten[[#This Row],[Totaal kosten]],"")</f>
        <v/>
      </c>
      <c r="EF67" s="122" t="str">
        <f>IF(Tbl.Kosten[[#This Row],[Anr.]]=EF$7,Tbl.Kosten[[#This Row],[Totaal kosten]],"")</f>
        <v/>
      </c>
      <c r="EG67" s="122" t="str">
        <f>IF(Tbl.Kosten[[#This Row],[Anr.]]=EG$7,Tbl.Kosten[[#This Row],[Totaal kosten]],"")</f>
        <v/>
      </c>
      <c r="EH67" s="122" t="str">
        <f>IF(Tbl.Kosten[[#This Row],[Anr.]]=EH$7,Tbl.Kosten[[#This Row],[Totaal kosten]],"")</f>
        <v/>
      </c>
      <c r="EI67" s="122" t="str">
        <f>IF(Tbl.Kosten[[#This Row],[Anr.]]=EI$7,Tbl.Kosten[[#This Row],[Totaal kosten]],"")</f>
        <v/>
      </c>
      <c r="EJ67" s="122" t="str">
        <f>IF(Tbl.Kosten[[#This Row],[Anr.]]=EJ$7,Tbl.Kosten[[#This Row],[Totaal kosten]],"")</f>
        <v/>
      </c>
      <c r="EK67" s="122" t="str">
        <f>IF(Tbl.Kosten[[#This Row],[Anr.]]=EK$7,Tbl.Kosten[[#This Row],[Totaal kosten]],"")</f>
        <v/>
      </c>
      <c r="EL67" s="122" t="str">
        <f>IF(Tbl.Kosten[[#This Row],[Anr.]]=EL$7,Tbl.Kosten[[#This Row],[Totaal kosten]],"")</f>
        <v/>
      </c>
      <c r="EM67" s="122" t="str">
        <f>IF(Tbl.Kosten[[#This Row],[Anr.]]=EM$7,Tbl.Kosten[[#This Row],[Totaal kosten]],"")</f>
        <v/>
      </c>
      <c r="EN67" s="122" t="str">
        <f>IF(Tbl.Kosten[[#This Row],[Anr.]]=EN$7,Tbl.Kosten[[#This Row],[Totaal kosten]],"")</f>
        <v/>
      </c>
      <c r="EO67" s="122" t="str">
        <f>IF(Tbl.Kosten[[#This Row],[Anr.]]=EO$7,Tbl.Kosten[[#This Row],[Totaal kosten]],"")</f>
        <v/>
      </c>
      <c r="EP67" s="122" t="str">
        <f>IF(Tbl.Kosten[[#This Row],[Anr.]]=EP$7,Tbl.Kosten[[#This Row],[Totaal kosten]],"")</f>
        <v/>
      </c>
      <c r="EQ67" s="122" t="str">
        <f>IF(Tbl.Kosten[[#This Row],[Anr.]]=EQ$7,Tbl.Kosten[[#This Row],[Totaal kosten]],"")</f>
        <v/>
      </c>
    </row>
    <row r="68" spans="2:147" x14ac:dyDescent="0.35">
      <c r="B68" s="99"/>
      <c r="C68" s="68"/>
      <c r="D68" s="119"/>
      <c r="E68" s="100"/>
      <c r="F68" s="13">
        <f>_xlfn.XLOOKUP(Tbl.Kosten[[#This Row],[Medewerker e/o 
functie]],Tbl.Uurtarief[Medewerker en/of functie],Tbl.Uurtarief[Uurtarief],"",,)</f>
        <v>0</v>
      </c>
      <c r="G68" s="118">
        <f>PRODUCT(Tbl.Kosten[[#This Row],[Uren]],Tbl.Kosten[[#This Row],[Uurtarief]])</f>
        <v>0</v>
      </c>
      <c r="H68" s="100"/>
      <c r="I68" s="98"/>
      <c r="J68" s="97">
        <f>Tbl.Kosten[[#This Row],[Aantal]]*Tbl.Kosten[[#This Row],[Tarief]]</f>
        <v>0</v>
      </c>
      <c r="K68" s="118">
        <f>Tbl.Kosten[[#This Row],[Subtotaal andere kosten]]+Tbl.Kosten[[#This Row],[Subtotaal arbeidskosten]]</f>
        <v>0</v>
      </c>
      <c r="L68" s="190">
        <f>IF(Tbl.Kosten[[#This Row],[Subtotaal andere kosten]]&lt;&gt;0,"Andere kosten",(_xlfn.XLOOKUP(Tbl.Kosten[[#This Row],[Medewerker e/o 
functie]],Tbl.Uurtarief[Medewerker en/of functie],Tbl.Uurtarief[Kostensoort],"",,)))</f>
        <v>0</v>
      </c>
      <c r="M68" s="190" t="str">
        <f>IF(AND(Tbl.Kosten[[#This Row],[Subtotaal arbeidskosten]]&lt;&gt;0,Tbl.Kosten[[#This Row],[Subtotaal andere kosten]]&lt;&gt;0),"Begroot Arbeidskosten en Overige kosten op verschillende regels!","")</f>
        <v/>
      </c>
      <c r="N68" s="3" t="str">
        <f>_xlfn.XLOOKUP(Tbl.Kosten[[#This Row],[Activiteitencode]],Tbl.Activiteiten[Activiteitcode],Tbl.Activiteiten[Werkpakketcode],"",,)</f>
        <v/>
      </c>
      <c r="O68" s="9" t="str">
        <f>_xlfn.XLOOKUP(Tbl.Kosten[[#This Row],[Werkpakketcode]],Tbl.Werkpakketten[Werkpakketcode],Tbl.Werkpakketten[WPnr.],"",,)</f>
        <v/>
      </c>
      <c r="P68" s="9" t="str">
        <f>IF(Tbl.Kosten[[#This Row],[WPnr.]]=P$7,Tbl.Kosten[[#This Row],[Totaal kosten]],"")</f>
        <v/>
      </c>
      <c r="Q68" s="9" t="str">
        <f>IF(Tbl.Kosten[[#This Row],[WPnr.]]=Q$7,Tbl.Kosten[[#This Row],[Totaal kosten]],"")</f>
        <v/>
      </c>
      <c r="R68" s="9" t="str">
        <f>IF(Tbl.Kosten[[#This Row],[WPnr.]]=R$7,Tbl.Kosten[[#This Row],[Totaal kosten]],"")</f>
        <v/>
      </c>
      <c r="S68" s="9" t="str">
        <f>IF(Tbl.Kosten[[#This Row],[WPnr.]]=S$7,Tbl.Kosten[[#This Row],[Totaal kosten]],"")</f>
        <v/>
      </c>
      <c r="T68" s="9" t="str">
        <f>IF(Tbl.Kosten[[#This Row],[WPnr.]]=T$7,Tbl.Kosten[[#This Row],[Totaal kosten]],"")</f>
        <v/>
      </c>
      <c r="U68" s="9" t="str">
        <f>IF(Tbl.Kosten[[#This Row],[WPnr.]]=U$7,Tbl.Kosten[[#This Row],[Totaal kosten]],"")</f>
        <v/>
      </c>
      <c r="V68" s="9" t="str">
        <f>IF(Tbl.Kosten[[#This Row],[WPnr.]]=V$7,Tbl.Kosten[[#This Row],[Totaal kosten]],"")</f>
        <v/>
      </c>
      <c r="W68" s="9" t="str">
        <f>IF(Tbl.Kosten[[#This Row],[WPnr.]]=W$7,Tbl.Kosten[[#This Row],[Totaal kosten]],"")</f>
        <v/>
      </c>
      <c r="X68" s="9" t="str">
        <f>IF(Tbl.Kosten[[#This Row],[WPnr.]]=X$7,Tbl.Kosten[[#This Row],[Totaal kosten]],"")</f>
        <v/>
      </c>
      <c r="Y68" s="9" t="str">
        <f>IF(Tbl.Kosten[[#This Row],[WPnr.]]=Y$7,Tbl.Kosten[[#This Row],[Totaal kosten]],"")</f>
        <v/>
      </c>
      <c r="Z68" s="15" t="str">
        <f>IFERROR(VLOOKUP(Tbl.Kosten[[#This Row],[Kostensoort]],Tbl.Kostensoorten[],2,FALSE),"")</f>
        <v/>
      </c>
      <c r="AA68" s="15" t="str">
        <f>IF(Tbl.Kosten[[#This Row],[KSnr.]]=AA$7,Tbl.Kosten[[#This Row],[Totaal kosten]],"")</f>
        <v/>
      </c>
      <c r="AB68" s="15" t="str">
        <f>IF(Tbl.Kosten[[#This Row],[KSnr.]]=AB$7,Tbl.Kosten[[#This Row],[Totaal kosten]],"")</f>
        <v/>
      </c>
      <c r="AC68" s="15" t="str">
        <f>IF(Tbl.Kosten[[#This Row],[KSnr.]]=AC$7,Tbl.Kosten[[#This Row],[Totaal kosten]],"")</f>
        <v/>
      </c>
      <c r="AD68" s="15" t="str">
        <f>IF(Tbl.Kosten[[#This Row],[KSnr.]]=AD$7,Tbl.Kosten[[#This Row],[Totaal kosten]],"")</f>
        <v/>
      </c>
      <c r="AE68" s="15" t="str">
        <f>IF(Tbl.Kosten[[#This Row],[KSnr.]]=AE$7,Tbl.Kosten[[#This Row],[Totaal kosten]],"")</f>
        <v/>
      </c>
      <c r="AF68" s="15" t="str">
        <f>IF(Tbl.Kosten[[#This Row],[KSnr.]]=AF$7,Tbl.Kosten[[#This Row],[Totaal kosten]],"")</f>
        <v/>
      </c>
      <c r="AG68" s="15" t="str">
        <f>IF(Tbl.Kosten[[#This Row],[KSnr.]]=AG$7,Tbl.Kosten[[#This Row],[Totaal kosten]],"")</f>
        <v/>
      </c>
      <c r="AH68" s="15" t="str">
        <f>IF(Tbl.Kosten[[#This Row],[KSnr.]]=AH$7,Tbl.Kosten[[#This Row],[Totaal kosten]],"")</f>
        <v/>
      </c>
      <c r="AI68" s="15" t="str">
        <f>IF(Tbl.Kosten[[#This Row],[KSnr.]]=AI$7,Tbl.Kosten[[#This Row],[Totaal kosten]],"")</f>
        <v/>
      </c>
      <c r="AJ68" s="15" t="str">
        <f>IF(Tbl.Kosten[[#This Row],[KSnr.]]=AJ$7,Tbl.Kosten[[#This Row],[Totaal kosten]],"")</f>
        <v/>
      </c>
      <c r="AK68" s="15" t="str">
        <f>IF(Tbl.Kosten[[#This Row],[KSnr.]]=AK$7,Tbl.Kosten[[#This Row],[Totaal kosten]],"")</f>
        <v/>
      </c>
      <c r="AL68" s="15" t="str">
        <f>IF(Tbl.Kosten[[#This Row],[KSnr.]]=AL$7,Tbl.Kosten[[#This Row],[Totaal kosten]],"")</f>
        <v/>
      </c>
      <c r="AM68" s="15" t="str">
        <f>IF(Tbl.Kosten[[#This Row],[KSnr.]]=AM$7,Tbl.Kosten[[#This Row],[Totaal kosten]],"")</f>
        <v/>
      </c>
      <c r="AN68" s="15" t="str">
        <f>IF(Tbl.Kosten[[#This Row],[KSnr.]]=AN$7,Tbl.Kosten[[#This Row],[Totaal kosten]],"")</f>
        <v/>
      </c>
      <c r="AO68" s="15" t="str">
        <f>IF(Tbl.Kosten[[#This Row],[KSnr.]]=AO$7,Tbl.Kosten[[#This Row],[Totaal kosten]],"")</f>
        <v/>
      </c>
      <c r="AP68" s="15" t="str">
        <f>IF(Tbl.Kosten[[#This Row],[KSnr.]]=AP$7,Tbl.Kosten[[#This Row],[Totaal kosten]],"")</f>
        <v/>
      </c>
      <c r="AQ68" s="15" t="str">
        <f>IF(Tbl.Kosten[[#This Row],[KSnr.]]=AQ$7,Tbl.Kosten[[#This Row],[Totaal kosten]],"")</f>
        <v/>
      </c>
      <c r="AR68" s="15" t="str">
        <f>IF(Tbl.Kosten[[#This Row],[KSnr.]]=AR$7,Tbl.Kosten[[#This Row],[Totaal kosten]],"")</f>
        <v/>
      </c>
      <c r="AS68" s="15" t="str">
        <f>IF(Tbl.Kosten[[#This Row],[KSnr.]]=AS$7,Tbl.Kosten[[#This Row],[Totaal kosten]],"")</f>
        <v/>
      </c>
      <c r="AT68" s="15" t="str">
        <f>IF(Tbl.Kosten[[#This Row],[KSnr.]]=AT$7,Tbl.Kosten[[#This Row],[Totaal kosten]],"")</f>
        <v/>
      </c>
      <c r="AU68" s="122" t="str">
        <f>_xlfn.XLOOKUP(Tbl.Kosten[[#This Row],[Activiteitencode]],Tbl.Activiteiten[Activiteitcode],Tbl.Activiteiten[Anr.],"",,)</f>
        <v/>
      </c>
      <c r="AV68" s="122" t="str">
        <f>IF(Tbl.Kosten[[#This Row],[Anr.]]=AV$7,Tbl.Kosten[[#This Row],[Totaal kosten]],"")</f>
        <v/>
      </c>
      <c r="AW68" s="122" t="str">
        <f>IF(Tbl.Kosten[[#This Row],[Anr.]]=AW$7,Tbl.Kosten[[#This Row],[Totaal kosten]],"")</f>
        <v/>
      </c>
      <c r="AX68" s="122" t="str">
        <f>IF(Tbl.Kosten[[#This Row],[Anr.]]=AX$7,Tbl.Kosten[[#This Row],[Totaal kosten]],"")</f>
        <v/>
      </c>
      <c r="AY68" s="122" t="str">
        <f>IF(Tbl.Kosten[[#This Row],[Anr.]]=AY$7,Tbl.Kosten[[#This Row],[Totaal kosten]],"")</f>
        <v/>
      </c>
      <c r="AZ68" s="122" t="str">
        <f>IF(Tbl.Kosten[[#This Row],[Anr.]]=AZ$7,Tbl.Kosten[[#This Row],[Totaal kosten]],"")</f>
        <v/>
      </c>
      <c r="BA68" s="122" t="str">
        <f>IF(Tbl.Kosten[[#This Row],[Anr.]]=BA$7,Tbl.Kosten[[#This Row],[Totaal kosten]],"")</f>
        <v/>
      </c>
      <c r="BB68" s="122" t="str">
        <f>IF(Tbl.Kosten[[#This Row],[Anr.]]=BB$7,Tbl.Kosten[[#This Row],[Totaal kosten]],"")</f>
        <v/>
      </c>
      <c r="BC68" s="122" t="str">
        <f>IF(Tbl.Kosten[[#This Row],[Anr.]]=BC$7,Tbl.Kosten[[#This Row],[Totaal kosten]],"")</f>
        <v/>
      </c>
      <c r="BD68" s="122" t="str">
        <f>IF(Tbl.Kosten[[#This Row],[Anr.]]=BD$7,Tbl.Kosten[[#This Row],[Totaal kosten]],"")</f>
        <v/>
      </c>
      <c r="BE68" s="122" t="str">
        <f>IF(Tbl.Kosten[[#This Row],[Anr.]]=BE$7,Tbl.Kosten[[#This Row],[Totaal kosten]],"")</f>
        <v/>
      </c>
      <c r="BF68" s="122" t="str">
        <f>IF(Tbl.Kosten[[#This Row],[Anr.]]=BF$7,Tbl.Kosten[[#This Row],[Totaal kosten]],"")</f>
        <v/>
      </c>
      <c r="BG68" s="122" t="str">
        <f>IF(Tbl.Kosten[[#This Row],[Anr.]]=BG$7,Tbl.Kosten[[#This Row],[Totaal kosten]],"")</f>
        <v/>
      </c>
      <c r="BH68" s="122" t="str">
        <f>IF(Tbl.Kosten[[#This Row],[Anr.]]=BH$7,Tbl.Kosten[[#This Row],[Totaal kosten]],"")</f>
        <v/>
      </c>
      <c r="BI68" s="122" t="str">
        <f>IF(Tbl.Kosten[[#This Row],[Anr.]]=BI$7,Tbl.Kosten[[#This Row],[Totaal kosten]],"")</f>
        <v/>
      </c>
      <c r="BJ68" s="122" t="str">
        <f>IF(Tbl.Kosten[[#This Row],[Anr.]]=BJ$7,Tbl.Kosten[[#This Row],[Totaal kosten]],"")</f>
        <v/>
      </c>
      <c r="BK68" s="122" t="str">
        <f>IF(Tbl.Kosten[[#This Row],[Anr.]]=BK$7,Tbl.Kosten[[#This Row],[Totaal kosten]],"")</f>
        <v/>
      </c>
      <c r="BL68" s="122" t="str">
        <f>IF(Tbl.Kosten[[#This Row],[Anr.]]=BL$7,Tbl.Kosten[[#This Row],[Totaal kosten]],"")</f>
        <v/>
      </c>
      <c r="BM68" s="122" t="str">
        <f>IF(Tbl.Kosten[[#This Row],[Anr.]]=BM$7,Tbl.Kosten[[#This Row],[Totaal kosten]],"")</f>
        <v/>
      </c>
      <c r="BN68" s="122" t="str">
        <f>IF(Tbl.Kosten[[#This Row],[Anr.]]=BN$7,Tbl.Kosten[[#This Row],[Totaal kosten]],"")</f>
        <v/>
      </c>
      <c r="BO68" s="122" t="str">
        <f>IF(Tbl.Kosten[[#This Row],[Anr.]]=BO$7,Tbl.Kosten[[#This Row],[Totaal kosten]],"")</f>
        <v/>
      </c>
      <c r="BP68" s="122" t="str">
        <f>IF(Tbl.Kosten[[#This Row],[Anr.]]=BP$7,Tbl.Kosten[[#This Row],[Totaal kosten]],"")</f>
        <v/>
      </c>
      <c r="BQ68" s="122" t="str">
        <f>IF(Tbl.Kosten[[#This Row],[Anr.]]=BQ$7,Tbl.Kosten[[#This Row],[Totaal kosten]],"")</f>
        <v/>
      </c>
      <c r="BR68" s="122" t="str">
        <f>IF(Tbl.Kosten[[#This Row],[Anr.]]=BR$7,Tbl.Kosten[[#This Row],[Totaal kosten]],"")</f>
        <v/>
      </c>
      <c r="BS68" s="122" t="str">
        <f>IF(Tbl.Kosten[[#This Row],[Anr.]]=BS$7,Tbl.Kosten[[#This Row],[Totaal kosten]],"")</f>
        <v/>
      </c>
      <c r="BT68" s="122" t="str">
        <f>IF(Tbl.Kosten[[#This Row],[Anr.]]=BT$7,Tbl.Kosten[[#This Row],[Totaal kosten]],"")</f>
        <v/>
      </c>
      <c r="BU68" s="122" t="str">
        <f>IF(Tbl.Kosten[[#This Row],[Anr.]]=BU$7,Tbl.Kosten[[#This Row],[Totaal kosten]],"")</f>
        <v/>
      </c>
      <c r="BV68" s="122" t="str">
        <f>IF(Tbl.Kosten[[#This Row],[Anr.]]=BV$7,Tbl.Kosten[[#This Row],[Totaal kosten]],"")</f>
        <v/>
      </c>
      <c r="BW68" s="122" t="str">
        <f>IF(Tbl.Kosten[[#This Row],[Anr.]]=BW$7,Tbl.Kosten[[#This Row],[Totaal kosten]],"")</f>
        <v/>
      </c>
      <c r="BX68" s="122" t="str">
        <f>IF(Tbl.Kosten[[#This Row],[Anr.]]=BX$7,Tbl.Kosten[[#This Row],[Totaal kosten]],"")</f>
        <v/>
      </c>
      <c r="BY68" s="122" t="str">
        <f>IF(Tbl.Kosten[[#This Row],[Anr.]]=BY$7,Tbl.Kosten[[#This Row],[Totaal kosten]],"")</f>
        <v/>
      </c>
      <c r="BZ68" s="122" t="str">
        <f>IF(Tbl.Kosten[[#This Row],[Anr.]]=BZ$7,Tbl.Kosten[[#This Row],[Totaal kosten]],"")</f>
        <v/>
      </c>
      <c r="CA68" s="122" t="str">
        <f>IF(Tbl.Kosten[[#This Row],[Anr.]]=CA$7,Tbl.Kosten[[#This Row],[Totaal kosten]],"")</f>
        <v/>
      </c>
      <c r="CB68" s="122" t="str">
        <f>IF(Tbl.Kosten[[#This Row],[Anr.]]=CB$7,Tbl.Kosten[[#This Row],[Totaal kosten]],"")</f>
        <v/>
      </c>
      <c r="CC68" s="122" t="str">
        <f>IF(Tbl.Kosten[[#This Row],[Anr.]]=CC$7,Tbl.Kosten[[#This Row],[Totaal kosten]],"")</f>
        <v/>
      </c>
      <c r="CD68" s="122" t="str">
        <f>IF(Tbl.Kosten[[#This Row],[Anr.]]=CD$7,Tbl.Kosten[[#This Row],[Totaal kosten]],"")</f>
        <v/>
      </c>
      <c r="CE68" s="122" t="str">
        <f>IF(Tbl.Kosten[[#This Row],[Anr.]]=CE$7,Tbl.Kosten[[#This Row],[Totaal kosten]],"")</f>
        <v/>
      </c>
      <c r="CF68" s="122" t="str">
        <f>IF(Tbl.Kosten[[#This Row],[Anr.]]=CF$7,Tbl.Kosten[[#This Row],[Totaal kosten]],"")</f>
        <v/>
      </c>
      <c r="CG68" s="122" t="str">
        <f>IF(Tbl.Kosten[[#This Row],[Anr.]]=CG$7,Tbl.Kosten[[#This Row],[Totaal kosten]],"")</f>
        <v/>
      </c>
      <c r="CH68" s="122" t="str">
        <f>IF(Tbl.Kosten[[#This Row],[Anr.]]=CH$7,Tbl.Kosten[[#This Row],[Totaal kosten]],"")</f>
        <v/>
      </c>
      <c r="CI68" s="122" t="str">
        <f>IF(Tbl.Kosten[[#This Row],[Anr.]]=CI$7,Tbl.Kosten[[#This Row],[Totaal kosten]],"")</f>
        <v/>
      </c>
      <c r="CJ68" s="122" t="str">
        <f>IF(Tbl.Kosten[[#This Row],[Anr.]]=CJ$7,Tbl.Kosten[[#This Row],[Totaal kosten]],"")</f>
        <v/>
      </c>
      <c r="CK68" s="122" t="str">
        <f>IF(Tbl.Kosten[[#This Row],[Anr.]]=CK$7,Tbl.Kosten[[#This Row],[Totaal kosten]],"")</f>
        <v/>
      </c>
      <c r="CL68" s="122" t="str">
        <f>IF(Tbl.Kosten[[#This Row],[Anr.]]=CL$7,Tbl.Kosten[[#This Row],[Totaal kosten]],"")</f>
        <v/>
      </c>
      <c r="CM68" s="122" t="str">
        <f>IF(Tbl.Kosten[[#This Row],[Anr.]]=CM$7,Tbl.Kosten[[#This Row],[Totaal kosten]],"")</f>
        <v/>
      </c>
      <c r="CN68" s="122" t="str">
        <f>IF(Tbl.Kosten[[#This Row],[Anr.]]=CN$7,Tbl.Kosten[[#This Row],[Totaal kosten]],"")</f>
        <v/>
      </c>
      <c r="CO68" s="122" t="str">
        <f>IF(Tbl.Kosten[[#This Row],[Anr.]]=CO$7,Tbl.Kosten[[#This Row],[Totaal kosten]],"")</f>
        <v/>
      </c>
      <c r="CP68" s="122" t="str">
        <f>IF(Tbl.Kosten[[#This Row],[Anr.]]=CP$7,Tbl.Kosten[[#This Row],[Totaal kosten]],"")</f>
        <v/>
      </c>
      <c r="CQ68" s="122" t="str">
        <f>IF(Tbl.Kosten[[#This Row],[Anr.]]=CQ$7,Tbl.Kosten[[#This Row],[Totaal kosten]],"")</f>
        <v/>
      </c>
      <c r="CR68" s="122" t="str">
        <f>IF(Tbl.Kosten[[#This Row],[Anr.]]=CR$7,Tbl.Kosten[[#This Row],[Totaal kosten]],"")</f>
        <v/>
      </c>
      <c r="CS68" s="122" t="str">
        <f>IF(Tbl.Kosten[[#This Row],[Anr.]]=CS$7,Tbl.Kosten[[#This Row],[Totaal kosten]],"")</f>
        <v/>
      </c>
      <c r="CT68" s="122" t="str">
        <f>IF(Tbl.Kosten[[#This Row],[Anr.]]=CT$7,Tbl.Kosten[[#This Row],[Totaal kosten]],"")</f>
        <v/>
      </c>
      <c r="CU68" s="122" t="str">
        <f>IF(Tbl.Kosten[[#This Row],[Anr.]]=CU$7,Tbl.Kosten[[#This Row],[Totaal kosten]],"")</f>
        <v/>
      </c>
      <c r="CV68" s="122" t="str">
        <f>IF(Tbl.Kosten[[#This Row],[Anr.]]=CV$7,Tbl.Kosten[[#This Row],[Totaal kosten]],"")</f>
        <v/>
      </c>
      <c r="CW68" s="122" t="str">
        <f>IF(Tbl.Kosten[[#This Row],[Anr.]]=CW$7,Tbl.Kosten[[#This Row],[Totaal kosten]],"")</f>
        <v/>
      </c>
      <c r="CX68" s="122" t="str">
        <f>IF(Tbl.Kosten[[#This Row],[Anr.]]=CX$7,Tbl.Kosten[[#This Row],[Totaal kosten]],"")</f>
        <v/>
      </c>
      <c r="CY68" s="122" t="str">
        <f>IF(Tbl.Kosten[[#This Row],[Anr.]]=CY$7,Tbl.Kosten[[#This Row],[Totaal kosten]],"")</f>
        <v/>
      </c>
      <c r="CZ68" s="122" t="str">
        <f>IF(Tbl.Kosten[[#This Row],[Anr.]]=CZ$7,Tbl.Kosten[[#This Row],[Totaal kosten]],"")</f>
        <v/>
      </c>
      <c r="DA68" s="122" t="str">
        <f>IF(Tbl.Kosten[[#This Row],[Anr.]]=DA$7,Tbl.Kosten[[#This Row],[Totaal kosten]],"")</f>
        <v/>
      </c>
      <c r="DB68" s="122" t="str">
        <f>IF(Tbl.Kosten[[#This Row],[Anr.]]=DB$7,Tbl.Kosten[[#This Row],[Totaal kosten]],"")</f>
        <v/>
      </c>
      <c r="DC68" s="122" t="str">
        <f>IF(Tbl.Kosten[[#This Row],[Anr.]]=DC$7,Tbl.Kosten[[#This Row],[Totaal kosten]],"")</f>
        <v/>
      </c>
      <c r="DD68" s="122" t="str">
        <f>IF(Tbl.Kosten[[#This Row],[Anr.]]=DD$7,Tbl.Kosten[[#This Row],[Totaal kosten]],"")</f>
        <v/>
      </c>
      <c r="DE68" s="122" t="str">
        <f>IF(Tbl.Kosten[[#This Row],[Anr.]]=DE$7,Tbl.Kosten[[#This Row],[Totaal kosten]],"")</f>
        <v/>
      </c>
      <c r="DF68" s="122" t="str">
        <f>IF(Tbl.Kosten[[#This Row],[Anr.]]=DF$7,Tbl.Kosten[[#This Row],[Totaal kosten]],"")</f>
        <v/>
      </c>
      <c r="DG68" s="122" t="str">
        <f>IF(Tbl.Kosten[[#This Row],[Anr.]]=DG$7,Tbl.Kosten[[#This Row],[Totaal kosten]],"")</f>
        <v/>
      </c>
      <c r="DH68" s="122" t="str">
        <f>IF(Tbl.Kosten[[#This Row],[Anr.]]=DH$7,Tbl.Kosten[[#This Row],[Totaal kosten]],"")</f>
        <v/>
      </c>
      <c r="DI68" s="122" t="str">
        <f>IF(Tbl.Kosten[[#This Row],[Anr.]]=DI$7,Tbl.Kosten[[#This Row],[Totaal kosten]],"")</f>
        <v/>
      </c>
      <c r="DJ68" s="122" t="str">
        <f>IF(Tbl.Kosten[[#This Row],[Anr.]]=DJ$7,Tbl.Kosten[[#This Row],[Totaal kosten]],"")</f>
        <v/>
      </c>
      <c r="DK68" s="122" t="str">
        <f>IF(Tbl.Kosten[[#This Row],[Anr.]]=DK$7,Tbl.Kosten[[#This Row],[Totaal kosten]],"")</f>
        <v/>
      </c>
      <c r="DL68" s="122" t="str">
        <f>IF(Tbl.Kosten[[#This Row],[Anr.]]=DL$7,Tbl.Kosten[[#This Row],[Totaal kosten]],"")</f>
        <v/>
      </c>
      <c r="DM68" s="122" t="str">
        <f>IF(Tbl.Kosten[[#This Row],[Anr.]]=DM$7,Tbl.Kosten[[#This Row],[Totaal kosten]],"")</f>
        <v/>
      </c>
      <c r="DN68" s="122" t="str">
        <f>IF(Tbl.Kosten[[#This Row],[Anr.]]=DN$7,Tbl.Kosten[[#This Row],[Totaal kosten]],"")</f>
        <v/>
      </c>
      <c r="DO68" s="122" t="str">
        <f>IF(Tbl.Kosten[[#This Row],[Anr.]]=DO$7,Tbl.Kosten[[#This Row],[Totaal kosten]],"")</f>
        <v/>
      </c>
      <c r="DP68" s="122" t="str">
        <f>IF(Tbl.Kosten[[#This Row],[Anr.]]=DP$7,Tbl.Kosten[[#This Row],[Totaal kosten]],"")</f>
        <v/>
      </c>
      <c r="DQ68" s="122" t="str">
        <f>IF(Tbl.Kosten[[#This Row],[Anr.]]=DQ$7,Tbl.Kosten[[#This Row],[Totaal kosten]],"")</f>
        <v/>
      </c>
      <c r="DR68" s="122" t="str">
        <f>IF(Tbl.Kosten[[#This Row],[Anr.]]=DR$7,Tbl.Kosten[[#This Row],[Totaal kosten]],"")</f>
        <v/>
      </c>
      <c r="DS68" s="122" t="str">
        <f>IF(Tbl.Kosten[[#This Row],[Anr.]]=DS$7,Tbl.Kosten[[#This Row],[Totaal kosten]],"")</f>
        <v/>
      </c>
      <c r="DT68" s="122" t="str">
        <f>IF(Tbl.Kosten[[#This Row],[Anr.]]=DT$7,Tbl.Kosten[[#This Row],[Totaal kosten]],"")</f>
        <v/>
      </c>
      <c r="DU68" s="122" t="str">
        <f>IF(Tbl.Kosten[[#This Row],[Anr.]]=DU$7,Tbl.Kosten[[#This Row],[Totaal kosten]],"")</f>
        <v/>
      </c>
      <c r="DV68" s="122" t="str">
        <f>IF(Tbl.Kosten[[#This Row],[Anr.]]=DV$7,Tbl.Kosten[[#This Row],[Totaal kosten]],"")</f>
        <v/>
      </c>
      <c r="DW68" s="122" t="str">
        <f>IF(Tbl.Kosten[[#This Row],[Anr.]]=DW$7,Tbl.Kosten[[#This Row],[Totaal kosten]],"")</f>
        <v/>
      </c>
      <c r="DX68" s="122" t="str">
        <f>IF(Tbl.Kosten[[#This Row],[Anr.]]=DX$7,Tbl.Kosten[[#This Row],[Totaal kosten]],"")</f>
        <v/>
      </c>
      <c r="DY68" s="122" t="str">
        <f>IF(Tbl.Kosten[[#This Row],[Anr.]]=DY$7,Tbl.Kosten[[#This Row],[Totaal kosten]],"")</f>
        <v/>
      </c>
      <c r="DZ68" s="122" t="str">
        <f>IF(Tbl.Kosten[[#This Row],[Anr.]]=DZ$7,Tbl.Kosten[[#This Row],[Totaal kosten]],"")</f>
        <v/>
      </c>
      <c r="EA68" s="122" t="str">
        <f>IF(Tbl.Kosten[[#This Row],[Anr.]]=EA$7,Tbl.Kosten[[#This Row],[Totaal kosten]],"")</f>
        <v/>
      </c>
      <c r="EB68" s="122" t="str">
        <f>IF(Tbl.Kosten[[#This Row],[Anr.]]=EB$7,Tbl.Kosten[[#This Row],[Totaal kosten]],"")</f>
        <v/>
      </c>
      <c r="EC68" s="122" t="str">
        <f>IF(Tbl.Kosten[[#This Row],[Anr.]]=EC$7,Tbl.Kosten[[#This Row],[Totaal kosten]],"")</f>
        <v/>
      </c>
      <c r="ED68" s="122" t="str">
        <f>IF(Tbl.Kosten[[#This Row],[Anr.]]=ED$7,Tbl.Kosten[[#This Row],[Totaal kosten]],"")</f>
        <v/>
      </c>
      <c r="EE68" s="122" t="str">
        <f>IF(Tbl.Kosten[[#This Row],[Anr.]]=EE$7,Tbl.Kosten[[#This Row],[Totaal kosten]],"")</f>
        <v/>
      </c>
      <c r="EF68" s="122" t="str">
        <f>IF(Tbl.Kosten[[#This Row],[Anr.]]=EF$7,Tbl.Kosten[[#This Row],[Totaal kosten]],"")</f>
        <v/>
      </c>
      <c r="EG68" s="122" t="str">
        <f>IF(Tbl.Kosten[[#This Row],[Anr.]]=EG$7,Tbl.Kosten[[#This Row],[Totaal kosten]],"")</f>
        <v/>
      </c>
      <c r="EH68" s="122" t="str">
        <f>IF(Tbl.Kosten[[#This Row],[Anr.]]=EH$7,Tbl.Kosten[[#This Row],[Totaal kosten]],"")</f>
        <v/>
      </c>
      <c r="EI68" s="122" t="str">
        <f>IF(Tbl.Kosten[[#This Row],[Anr.]]=EI$7,Tbl.Kosten[[#This Row],[Totaal kosten]],"")</f>
        <v/>
      </c>
      <c r="EJ68" s="122" t="str">
        <f>IF(Tbl.Kosten[[#This Row],[Anr.]]=EJ$7,Tbl.Kosten[[#This Row],[Totaal kosten]],"")</f>
        <v/>
      </c>
      <c r="EK68" s="122" t="str">
        <f>IF(Tbl.Kosten[[#This Row],[Anr.]]=EK$7,Tbl.Kosten[[#This Row],[Totaal kosten]],"")</f>
        <v/>
      </c>
      <c r="EL68" s="122" t="str">
        <f>IF(Tbl.Kosten[[#This Row],[Anr.]]=EL$7,Tbl.Kosten[[#This Row],[Totaal kosten]],"")</f>
        <v/>
      </c>
      <c r="EM68" s="122" t="str">
        <f>IF(Tbl.Kosten[[#This Row],[Anr.]]=EM$7,Tbl.Kosten[[#This Row],[Totaal kosten]],"")</f>
        <v/>
      </c>
      <c r="EN68" s="122" t="str">
        <f>IF(Tbl.Kosten[[#This Row],[Anr.]]=EN$7,Tbl.Kosten[[#This Row],[Totaal kosten]],"")</f>
        <v/>
      </c>
      <c r="EO68" s="122" t="str">
        <f>IF(Tbl.Kosten[[#This Row],[Anr.]]=EO$7,Tbl.Kosten[[#This Row],[Totaal kosten]],"")</f>
        <v/>
      </c>
      <c r="EP68" s="122" t="str">
        <f>IF(Tbl.Kosten[[#This Row],[Anr.]]=EP$7,Tbl.Kosten[[#This Row],[Totaal kosten]],"")</f>
        <v/>
      </c>
      <c r="EQ68" s="122" t="str">
        <f>IF(Tbl.Kosten[[#This Row],[Anr.]]=EQ$7,Tbl.Kosten[[#This Row],[Totaal kosten]],"")</f>
        <v/>
      </c>
    </row>
    <row r="69" spans="2:147" x14ac:dyDescent="0.35">
      <c r="B69" s="99"/>
      <c r="C69" s="68"/>
      <c r="D69" s="119"/>
      <c r="E69" s="100"/>
      <c r="F69" s="13">
        <f>_xlfn.XLOOKUP(Tbl.Kosten[[#This Row],[Medewerker e/o 
functie]],Tbl.Uurtarief[Medewerker en/of functie],Tbl.Uurtarief[Uurtarief],"",,)</f>
        <v>0</v>
      </c>
      <c r="G69" s="118">
        <f>PRODUCT(Tbl.Kosten[[#This Row],[Uren]],Tbl.Kosten[[#This Row],[Uurtarief]])</f>
        <v>0</v>
      </c>
      <c r="H69" s="100"/>
      <c r="I69" s="98"/>
      <c r="J69" s="97">
        <f>Tbl.Kosten[[#This Row],[Aantal]]*Tbl.Kosten[[#This Row],[Tarief]]</f>
        <v>0</v>
      </c>
      <c r="K69" s="118">
        <f>Tbl.Kosten[[#This Row],[Subtotaal andere kosten]]+Tbl.Kosten[[#This Row],[Subtotaal arbeidskosten]]</f>
        <v>0</v>
      </c>
      <c r="L69" s="190">
        <f>IF(Tbl.Kosten[[#This Row],[Subtotaal andere kosten]]&lt;&gt;0,"Andere kosten",(_xlfn.XLOOKUP(Tbl.Kosten[[#This Row],[Medewerker e/o 
functie]],Tbl.Uurtarief[Medewerker en/of functie],Tbl.Uurtarief[Kostensoort],"",,)))</f>
        <v>0</v>
      </c>
      <c r="M69" s="190" t="str">
        <f>IF(AND(Tbl.Kosten[[#This Row],[Subtotaal arbeidskosten]]&lt;&gt;0,Tbl.Kosten[[#This Row],[Subtotaal andere kosten]]&lt;&gt;0),"Begroot Arbeidskosten en Overige kosten op verschillende regels!","")</f>
        <v/>
      </c>
      <c r="N69" s="3" t="str">
        <f>_xlfn.XLOOKUP(Tbl.Kosten[[#This Row],[Activiteitencode]],Tbl.Activiteiten[Activiteitcode],Tbl.Activiteiten[Werkpakketcode],"",,)</f>
        <v/>
      </c>
      <c r="O69" s="9" t="str">
        <f>_xlfn.XLOOKUP(Tbl.Kosten[[#This Row],[Werkpakketcode]],Tbl.Werkpakketten[Werkpakketcode],Tbl.Werkpakketten[WPnr.],"",,)</f>
        <v/>
      </c>
      <c r="P69" s="9" t="str">
        <f>IF(Tbl.Kosten[[#This Row],[WPnr.]]=P$7,Tbl.Kosten[[#This Row],[Totaal kosten]],"")</f>
        <v/>
      </c>
      <c r="Q69" s="9" t="str">
        <f>IF(Tbl.Kosten[[#This Row],[WPnr.]]=Q$7,Tbl.Kosten[[#This Row],[Totaal kosten]],"")</f>
        <v/>
      </c>
      <c r="R69" s="9" t="str">
        <f>IF(Tbl.Kosten[[#This Row],[WPnr.]]=R$7,Tbl.Kosten[[#This Row],[Totaal kosten]],"")</f>
        <v/>
      </c>
      <c r="S69" s="9" t="str">
        <f>IF(Tbl.Kosten[[#This Row],[WPnr.]]=S$7,Tbl.Kosten[[#This Row],[Totaal kosten]],"")</f>
        <v/>
      </c>
      <c r="T69" s="9" t="str">
        <f>IF(Tbl.Kosten[[#This Row],[WPnr.]]=T$7,Tbl.Kosten[[#This Row],[Totaal kosten]],"")</f>
        <v/>
      </c>
      <c r="U69" s="9" t="str">
        <f>IF(Tbl.Kosten[[#This Row],[WPnr.]]=U$7,Tbl.Kosten[[#This Row],[Totaal kosten]],"")</f>
        <v/>
      </c>
      <c r="V69" s="9" t="str">
        <f>IF(Tbl.Kosten[[#This Row],[WPnr.]]=V$7,Tbl.Kosten[[#This Row],[Totaal kosten]],"")</f>
        <v/>
      </c>
      <c r="W69" s="9" t="str">
        <f>IF(Tbl.Kosten[[#This Row],[WPnr.]]=W$7,Tbl.Kosten[[#This Row],[Totaal kosten]],"")</f>
        <v/>
      </c>
      <c r="X69" s="9" t="str">
        <f>IF(Tbl.Kosten[[#This Row],[WPnr.]]=X$7,Tbl.Kosten[[#This Row],[Totaal kosten]],"")</f>
        <v/>
      </c>
      <c r="Y69" s="9" t="str">
        <f>IF(Tbl.Kosten[[#This Row],[WPnr.]]=Y$7,Tbl.Kosten[[#This Row],[Totaal kosten]],"")</f>
        <v/>
      </c>
      <c r="Z69" s="15" t="str">
        <f>IFERROR(VLOOKUP(Tbl.Kosten[[#This Row],[Kostensoort]],Tbl.Kostensoorten[],2,FALSE),"")</f>
        <v/>
      </c>
      <c r="AA69" s="15" t="str">
        <f>IF(Tbl.Kosten[[#This Row],[KSnr.]]=AA$7,Tbl.Kosten[[#This Row],[Totaal kosten]],"")</f>
        <v/>
      </c>
      <c r="AB69" s="15" t="str">
        <f>IF(Tbl.Kosten[[#This Row],[KSnr.]]=AB$7,Tbl.Kosten[[#This Row],[Totaal kosten]],"")</f>
        <v/>
      </c>
      <c r="AC69" s="15" t="str">
        <f>IF(Tbl.Kosten[[#This Row],[KSnr.]]=AC$7,Tbl.Kosten[[#This Row],[Totaal kosten]],"")</f>
        <v/>
      </c>
      <c r="AD69" s="15" t="str">
        <f>IF(Tbl.Kosten[[#This Row],[KSnr.]]=AD$7,Tbl.Kosten[[#This Row],[Totaal kosten]],"")</f>
        <v/>
      </c>
      <c r="AE69" s="15" t="str">
        <f>IF(Tbl.Kosten[[#This Row],[KSnr.]]=AE$7,Tbl.Kosten[[#This Row],[Totaal kosten]],"")</f>
        <v/>
      </c>
      <c r="AF69" s="15" t="str">
        <f>IF(Tbl.Kosten[[#This Row],[KSnr.]]=AF$7,Tbl.Kosten[[#This Row],[Totaal kosten]],"")</f>
        <v/>
      </c>
      <c r="AG69" s="15" t="str">
        <f>IF(Tbl.Kosten[[#This Row],[KSnr.]]=AG$7,Tbl.Kosten[[#This Row],[Totaal kosten]],"")</f>
        <v/>
      </c>
      <c r="AH69" s="15" t="str">
        <f>IF(Tbl.Kosten[[#This Row],[KSnr.]]=AH$7,Tbl.Kosten[[#This Row],[Totaal kosten]],"")</f>
        <v/>
      </c>
      <c r="AI69" s="15" t="str">
        <f>IF(Tbl.Kosten[[#This Row],[KSnr.]]=AI$7,Tbl.Kosten[[#This Row],[Totaal kosten]],"")</f>
        <v/>
      </c>
      <c r="AJ69" s="15" t="str">
        <f>IF(Tbl.Kosten[[#This Row],[KSnr.]]=AJ$7,Tbl.Kosten[[#This Row],[Totaal kosten]],"")</f>
        <v/>
      </c>
      <c r="AK69" s="15" t="str">
        <f>IF(Tbl.Kosten[[#This Row],[KSnr.]]=AK$7,Tbl.Kosten[[#This Row],[Totaal kosten]],"")</f>
        <v/>
      </c>
      <c r="AL69" s="15" t="str">
        <f>IF(Tbl.Kosten[[#This Row],[KSnr.]]=AL$7,Tbl.Kosten[[#This Row],[Totaal kosten]],"")</f>
        <v/>
      </c>
      <c r="AM69" s="15" t="str">
        <f>IF(Tbl.Kosten[[#This Row],[KSnr.]]=AM$7,Tbl.Kosten[[#This Row],[Totaal kosten]],"")</f>
        <v/>
      </c>
      <c r="AN69" s="15" t="str">
        <f>IF(Tbl.Kosten[[#This Row],[KSnr.]]=AN$7,Tbl.Kosten[[#This Row],[Totaal kosten]],"")</f>
        <v/>
      </c>
      <c r="AO69" s="15" t="str">
        <f>IF(Tbl.Kosten[[#This Row],[KSnr.]]=AO$7,Tbl.Kosten[[#This Row],[Totaal kosten]],"")</f>
        <v/>
      </c>
      <c r="AP69" s="15" t="str">
        <f>IF(Tbl.Kosten[[#This Row],[KSnr.]]=AP$7,Tbl.Kosten[[#This Row],[Totaal kosten]],"")</f>
        <v/>
      </c>
      <c r="AQ69" s="15" t="str">
        <f>IF(Tbl.Kosten[[#This Row],[KSnr.]]=AQ$7,Tbl.Kosten[[#This Row],[Totaal kosten]],"")</f>
        <v/>
      </c>
      <c r="AR69" s="15" t="str">
        <f>IF(Tbl.Kosten[[#This Row],[KSnr.]]=AR$7,Tbl.Kosten[[#This Row],[Totaal kosten]],"")</f>
        <v/>
      </c>
      <c r="AS69" s="15" t="str">
        <f>IF(Tbl.Kosten[[#This Row],[KSnr.]]=AS$7,Tbl.Kosten[[#This Row],[Totaal kosten]],"")</f>
        <v/>
      </c>
      <c r="AT69" s="15" t="str">
        <f>IF(Tbl.Kosten[[#This Row],[KSnr.]]=AT$7,Tbl.Kosten[[#This Row],[Totaal kosten]],"")</f>
        <v/>
      </c>
      <c r="AU69" s="122" t="str">
        <f>_xlfn.XLOOKUP(Tbl.Kosten[[#This Row],[Activiteitencode]],Tbl.Activiteiten[Activiteitcode],Tbl.Activiteiten[Anr.],"",,)</f>
        <v/>
      </c>
      <c r="AV69" s="122" t="str">
        <f>IF(Tbl.Kosten[[#This Row],[Anr.]]=AV$7,Tbl.Kosten[[#This Row],[Totaal kosten]],"")</f>
        <v/>
      </c>
      <c r="AW69" s="122" t="str">
        <f>IF(Tbl.Kosten[[#This Row],[Anr.]]=AW$7,Tbl.Kosten[[#This Row],[Totaal kosten]],"")</f>
        <v/>
      </c>
      <c r="AX69" s="122" t="str">
        <f>IF(Tbl.Kosten[[#This Row],[Anr.]]=AX$7,Tbl.Kosten[[#This Row],[Totaal kosten]],"")</f>
        <v/>
      </c>
      <c r="AY69" s="122" t="str">
        <f>IF(Tbl.Kosten[[#This Row],[Anr.]]=AY$7,Tbl.Kosten[[#This Row],[Totaal kosten]],"")</f>
        <v/>
      </c>
      <c r="AZ69" s="122" t="str">
        <f>IF(Tbl.Kosten[[#This Row],[Anr.]]=AZ$7,Tbl.Kosten[[#This Row],[Totaal kosten]],"")</f>
        <v/>
      </c>
      <c r="BA69" s="122" t="str">
        <f>IF(Tbl.Kosten[[#This Row],[Anr.]]=BA$7,Tbl.Kosten[[#This Row],[Totaal kosten]],"")</f>
        <v/>
      </c>
      <c r="BB69" s="122" t="str">
        <f>IF(Tbl.Kosten[[#This Row],[Anr.]]=BB$7,Tbl.Kosten[[#This Row],[Totaal kosten]],"")</f>
        <v/>
      </c>
      <c r="BC69" s="122" t="str">
        <f>IF(Tbl.Kosten[[#This Row],[Anr.]]=BC$7,Tbl.Kosten[[#This Row],[Totaal kosten]],"")</f>
        <v/>
      </c>
      <c r="BD69" s="122" t="str">
        <f>IF(Tbl.Kosten[[#This Row],[Anr.]]=BD$7,Tbl.Kosten[[#This Row],[Totaal kosten]],"")</f>
        <v/>
      </c>
      <c r="BE69" s="122" t="str">
        <f>IF(Tbl.Kosten[[#This Row],[Anr.]]=BE$7,Tbl.Kosten[[#This Row],[Totaal kosten]],"")</f>
        <v/>
      </c>
      <c r="BF69" s="122" t="str">
        <f>IF(Tbl.Kosten[[#This Row],[Anr.]]=BF$7,Tbl.Kosten[[#This Row],[Totaal kosten]],"")</f>
        <v/>
      </c>
      <c r="BG69" s="122" t="str">
        <f>IF(Tbl.Kosten[[#This Row],[Anr.]]=BG$7,Tbl.Kosten[[#This Row],[Totaal kosten]],"")</f>
        <v/>
      </c>
      <c r="BH69" s="122" t="str">
        <f>IF(Tbl.Kosten[[#This Row],[Anr.]]=BH$7,Tbl.Kosten[[#This Row],[Totaal kosten]],"")</f>
        <v/>
      </c>
      <c r="BI69" s="122" t="str">
        <f>IF(Tbl.Kosten[[#This Row],[Anr.]]=BI$7,Tbl.Kosten[[#This Row],[Totaal kosten]],"")</f>
        <v/>
      </c>
      <c r="BJ69" s="122" t="str">
        <f>IF(Tbl.Kosten[[#This Row],[Anr.]]=BJ$7,Tbl.Kosten[[#This Row],[Totaal kosten]],"")</f>
        <v/>
      </c>
      <c r="BK69" s="122" t="str">
        <f>IF(Tbl.Kosten[[#This Row],[Anr.]]=BK$7,Tbl.Kosten[[#This Row],[Totaal kosten]],"")</f>
        <v/>
      </c>
      <c r="BL69" s="122" t="str">
        <f>IF(Tbl.Kosten[[#This Row],[Anr.]]=BL$7,Tbl.Kosten[[#This Row],[Totaal kosten]],"")</f>
        <v/>
      </c>
      <c r="BM69" s="122" t="str">
        <f>IF(Tbl.Kosten[[#This Row],[Anr.]]=BM$7,Tbl.Kosten[[#This Row],[Totaal kosten]],"")</f>
        <v/>
      </c>
      <c r="BN69" s="122" t="str">
        <f>IF(Tbl.Kosten[[#This Row],[Anr.]]=BN$7,Tbl.Kosten[[#This Row],[Totaal kosten]],"")</f>
        <v/>
      </c>
      <c r="BO69" s="122" t="str">
        <f>IF(Tbl.Kosten[[#This Row],[Anr.]]=BO$7,Tbl.Kosten[[#This Row],[Totaal kosten]],"")</f>
        <v/>
      </c>
      <c r="BP69" s="122" t="str">
        <f>IF(Tbl.Kosten[[#This Row],[Anr.]]=BP$7,Tbl.Kosten[[#This Row],[Totaal kosten]],"")</f>
        <v/>
      </c>
      <c r="BQ69" s="122" t="str">
        <f>IF(Tbl.Kosten[[#This Row],[Anr.]]=BQ$7,Tbl.Kosten[[#This Row],[Totaal kosten]],"")</f>
        <v/>
      </c>
      <c r="BR69" s="122" t="str">
        <f>IF(Tbl.Kosten[[#This Row],[Anr.]]=BR$7,Tbl.Kosten[[#This Row],[Totaal kosten]],"")</f>
        <v/>
      </c>
      <c r="BS69" s="122" t="str">
        <f>IF(Tbl.Kosten[[#This Row],[Anr.]]=BS$7,Tbl.Kosten[[#This Row],[Totaal kosten]],"")</f>
        <v/>
      </c>
      <c r="BT69" s="122" t="str">
        <f>IF(Tbl.Kosten[[#This Row],[Anr.]]=BT$7,Tbl.Kosten[[#This Row],[Totaal kosten]],"")</f>
        <v/>
      </c>
      <c r="BU69" s="122" t="str">
        <f>IF(Tbl.Kosten[[#This Row],[Anr.]]=BU$7,Tbl.Kosten[[#This Row],[Totaal kosten]],"")</f>
        <v/>
      </c>
      <c r="BV69" s="122" t="str">
        <f>IF(Tbl.Kosten[[#This Row],[Anr.]]=BV$7,Tbl.Kosten[[#This Row],[Totaal kosten]],"")</f>
        <v/>
      </c>
      <c r="BW69" s="122" t="str">
        <f>IF(Tbl.Kosten[[#This Row],[Anr.]]=BW$7,Tbl.Kosten[[#This Row],[Totaal kosten]],"")</f>
        <v/>
      </c>
      <c r="BX69" s="122" t="str">
        <f>IF(Tbl.Kosten[[#This Row],[Anr.]]=BX$7,Tbl.Kosten[[#This Row],[Totaal kosten]],"")</f>
        <v/>
      </c>
      <c r="BY69" s="122" t="str">
        <f>IF(Tbl.Kosten[[#This Row],[Anr.]]=BY$7,Tbl.Kosten[[#This Row],[Totaal kosten]],"")</f>
        <v/>
      </c>
      <c r="BZ69" s="122" t="str">
        <f>IF(Tbl.Kosten[[#This Row],[Anr.]]=BZ$7,Tbl.Kosten[[#This Row],[Totaal kosten]],"")</f>
        <v/>
      </c>
      <c r="CA69" s="122" t="str">
        <f>IF(Tbl.Kosten[[#This Row],[Anr.]]=CA$7,Tbl.Kosten[[#This Row],[Totaal kosten]],"")</f>
        <v/>
      </c>
      <c r="CB69" s="122" t="str">
        <f>IF(Tbl.Kosten[[#This Row],[Anr.]]=CB$7,Tbl.Kosten[[#This Row],[Totaal kosten]],"")</f>
        <v/>
      </c>
      <c r="CC69" s="122" t="str">
        <f>IF(Tbl.Kosten[[#This Row],[Anr.]]=CC$7,Tbl.Kosten[[#This Row],[Totaal kosten]],"")</f>
        <v/>
      </c>
      <c r="CD69" s="122" t="str">
        <f>IF(Tbl.Kosten[[#This Row],[Anr.]]=CD$7,Tbl.Kosten[[#This Row],[Totaal kosten]],"")</f>
        <v/>
      </c>
      <c r="CE69" s="122" t="str">
        <f>IF(Tbl.Kosten[[#This Row],[Anr.]]=CE$7,Tbl.Kosten[[#This Row],[Totaal kosten]],"")</f>
        <v/>
      </c>
      <c r="CF69" s="122" t="str">
        <f>IF(Tbl.Kosten[[#This Row],[Anr.]]=CF$7,Tbl.Kosten[[#This Row],[Totaal kosten]],"")</f>
        <v/>
      </c>
      <c r="CG69" s="122" t="str">
        <f>IF(Tbl.Kosten[[#This Row],[Anr.]]=CG$7,Tbl.Kosten[[#This Row],[Totaal kosten]],"")</f>
        <v/>
      </c>
      <c r="CH69" s="122" t="str">
        <f>IF(Tbl.Kosten[[#This Row],[Anr.]]=CH$7,Tbl.Kosten[[#This Row],[Totaal kosten]],"")</f>
        <v/>
      </c>
      <c r="CI69" s="122" t="str">
        <f>IF(Tbl.Kosten[[#This Row],[Anr.]]=CI$7,Tbl.Kosten[[#This Row],[Totaal kosten]],"")</f>
        <v/>
      </c>
      <c r="CJ69" s="122" t="str">
        <f>IF(Tbl.Kosten[[#This Row],[Anr.]]=CJ$7,Tbl.Kosten[[#This Row],[Totaal kosten]],"")</f>
        <v/>
      </c>
      <c r="CK69" s="122" t="str">
        <f>IF(Tbl.Kosten[[#This Row],[Anr.]]=CK$7,Tbl.Kosten[[#This Row],[Totaal kosten]],"")</f>
        <v/>
      </c>
      <c r="CL69" s="122" t="str">
        <f>IF(Tbl.Kosten[[#This Row],[Anr.]]=CL$7,Tbl.Kosten[[#This Row],[Totaal kosten]],"")</f>
        <v/>
      </c>
      <c r="CM69" s="122" t="str">
        <f>IF(Tbl.Kosten[[#This Row],[Anr.]]=CM$7,Tbl.Kosten[[#This Row],[Totaal kosten]],"")</f>
        <v/>
      </c>
      <c r="CN69" s="122" t="str">
        <f>IF(Tbl.Kosten[[#This Row],[Anr.]]=CN$7,Tbl.Kosten[[#This Row],[Totaal kosten]],"")</f>
        <v/>
      </c>
      <c r="CO69" s="122" t="str">
        <f>IF(Tbl.Kosten[[#This Row],[Anr.]]=CO$7,Tbl.Kosten[[#This Row],[Totaal kosten]],"")</f>
        <v/>
      </c>
      <c r="CP69" s="122" t="str">
        <f>IF(Tbl.Kosten[[#This Row],[Anr.]]=CP$7,Tbl.Kosten[[#This Row],[Totaal kosten]],"")</f>
        <v/>
      </c>
      <c r="CQ69" s="122" t="str">
        <f>IF(Tbl.Kosten[[#This Row],[Anr.]]=CQ$7,Tbl.Kosten[[#This Row],[Totaal kosten]],"")</f>
        <v/>
      </c>
      <c r="CR69" s="122" t="str">
        <f>IF(Tbl.Kosten[[#This Row],[Anr.]]=CR$7,Tbl.Kosten[[#This Row],[Totaal kosten]],"")</f>
        <v/>
      </c>
      <c r="CS69" s="122" t="str">
        <f>IF(Tbl.Kosten[[#This Row],[Anr.]]=CS$7,Tbl.Kosten[[#This Row],[Totaal kosten]],"")</f>
        <v/>
      </c>
      <c r="CT69" s="122" t="str">
        <f>IF(Tbl.Kosten[[#This Row],[Anr.]]=CT$7,Tbl.Kosten[[#This Row],[Totaal kosten]],"")</f>
        <v/>
      </c>
      <c r="CU69" s="122" t="str">
        <f>IF(Tbl.Kosten[[#This Row],[Anr.]]=CU$7,Tbl.Kosten[[#This Row],[Totaal kosten]],"")</f>
        <v/>
      </c>
      <c r="CV69" s="122" t="str">
        <f>IF(Tbl.Kosten[[#This Row],[Anr.]]=CV$7,Tbl.Kosten[[#This Row],[Totaal kosten]],"")</f>
        <v/>
      </c>
      <c r="CW69" s="122" t="str">
        <f>IF(Tbl.Kosten[[#This Row],[Anr.]]=CW$7,Tbl.Kosten[[#This Row],[Totaal kosten]],"")</f>
        <v/>
      </c>
      <c r="CX69" s="122" t="str">
        <f>IF(Tbl.Kosten[[#This Row],[Anr.]]=CX$7,Tbl.Kosten[[#This Row],[Totaal kosten]],"")</f>
        <v/>
      </c>
      <c r="CY69" s="122" t="str">
        <f>IF(Tbl.Kosten[[#This Row],[Anr.]]=CY$7,Tbl.Kosten[[#This Row],[Totaal kosten]],"")</f>
        <v/>
      </c>
      <c r="CZ69" s="122" t="str">
        <f>IF(Tbl.Kosten[[#This Row],[Anr.]]=CZ$7,Tbl.Kosten[[#This Row],[Totaal kosten]],"")</f>
        <v/>
      </c>
      <c r="DA69" s="122" t="str">
        <f>IF(Tbl.Kosten[[#This Row],[Anr.]]=DA$7,Tbl.Kosten[[#This Row],[Totaal kosten]],"")</f>
        <v/>
      </c>
      <c r="DB69" s="122" t="str">
        <f>IF(Tbl.Kosten[[#This Row],[Anr.]]=DB$7,Tbl.Kosten[[#This Row],[Totaal kosten]],"")</f>
        <v/>
      </c>
      <c r="DC69" s="122" t="str">
        <f>IF(Tbl.Kosten[[#This Row],[Anr.]]=DC$7,Tbl.Kosten[[#This Row],[Totaal kosten]],"")</f>
        <v/>
      </c>
      <c r="DD69" s="122" t="str">
        <f>IF(Tbl.Kosten[[#This Row],[Anr.]]=DD$7,Tbl.Kosten[[#This Row],[Totaal kosten]],"")</f>
        <v/>
      </c>
      <c r="DE69" s="122" t="str">
        <f>IF(Tbl.Kosten[[#This Row],[Anr.]]=DE$7,Tbl.Kosten[[#This Row],[Totaal kosten]],"")</f>
        <v/>
      </c>
      <c r="DF69" s="122" t="str">
        <f>IF(Tbl.Kosten[[#This Row],[Anr.]]=DF$7,Tbl.Kosten[[#This Row],[Totaal kosten]],"")</f>
        <v/>
      </c>
      <c r="DG69" s="122" t="str">
        <f>IF(Tbl.Kosten[[#This Row],[Anr.]]=DG$7,Tbl.Kosten[[#This Row],[Totaal kosten]],"")</f>
        <v/>
      </c>
      <c r="DH69" s="122" t="str">
        <f>IF(Tbl.Kosten[[#This Row],[Anr.]]=DH$7,Tbl.Kosten[[#This Row],[Totaal kosten]],"")</f>
        <v/>
      </c>
      <c r="DI69" s="122" t="str">
        <f>IF(Tbl.Kosten[[#This Row],[Anr.]]=DI$7,Tbl.Kosten[[#This Row],[Totaal kosten]],"")</f>
        <v/>
      </c>
      <c r="DJ69" s="122" t="str">
        <f>IF(Tbl.Kosten[[#This Row],[Anr.]]=DJ$7,Tbl.Kosten[[#This Row],[Totaal kosten]],"")</f>
        <v/>
      </c>
      <c r="DK69" s="122" t="str">
        <f>IF(Tbl.Kosten[[#This Row],[Anr.]]=DK$7,Tbl.Kosten[[#This Row],[Totaal kosten]],"")</f>
        <v/>
      </c>
      <c r="DL69" s="122" t="str">
        <f>IF(Tbl.Kosten[[#This Row],[Anr.]]=DL$7,Tbl.Kosten[[#This Row],[Totaal kosten]],"")</f>
        <v/>
      </c>
      <c r="DM69" s="122" t="str">
        <f>IF(Tbl.Kosten[[#This Row],[Anr.]]=DM$7,Tbl.Kosten[[#This Row],[Totaal kosten]],"")</f>
        <v/>
      </c>
      <c r="DN69" s="122" t="str">
        <f>IF(Tbl.Kosten[[#This Row],[Anr.]]=DN$7,Tbl.Kosten[[#This Row],[Totaal kosten]],"")</f>
        <v/>
      </c>
      <c r="DO69" s="122" t="str">
        <f>IF(Tbl.Kosten[[#This Row],[Anr.]]=DO$7,Tbl.Kosten[[#This Row],[Totaal kosten]],"")</f>
        <v/>
      </c>
      <c r="DP69" s="122" t="str">
        <f>IF(Tbl.Kosten[[#This Row],[Anr.]]=DP$7,Tbl.Kosten[[#This Row],[Totaal kosten]],"")</f>
        <v/>
      </c>
      <c r="DQ69" s="122" t="str">
        <f>IF(Tbl.Kosten[[#This Row],[Anr.]]=DQ$7,Tbl.Kosten[[#This Row],[Totaal kosten]],"")</f>
        <v/>
      </c>
      <c r="DR69" s="122" t="str">
        <f>IF(Tbl.Kosten[[#This Row],[Anr.]]=DR$7,Tbl.Kosten[[#This Row],[Totaal kosten]],"")</f>
        <v/>
      </c>
      <c r="DS69" s="122" t="str">
        <f>IF(Tbl.Kosten[[#This Row],[Anr.]]=DS$7,Tbl.Kosten[[#This Row],[Totaal kosten]],"")</f>
        <v/>
      </c>
      <c r="DT69" s="122" t="str">
        <f>IF(Tbl.Kosten[[#This Row],[Anr.]]=DT$7,Tbl.Kosten[[#This Row],[Totaal kosten]],"")</f>
        <v/>
      </c>
      <c r="DU69" s="122" t="str">
        <f>IF(Tbl.Kosten[[#This Row],[Anr.]]=DU$7,Tbl.Kosten[[#This Row],[Totaal kosten]],"")</f>
        <v/>
      </c>
      <c r="DV69" s="122" t="str">
        <f>IF(Tbl.Kosten[[#This Row],[Anr.]]=DV$7,Tbl.Kosten[[#This Row],[Totaal kosten]],"")</f>
        <v/>
      </c>
      <c r="DW69" s="122" t="str">
        <f>IF(Tbl.Kosten[[#This Row],[Anr.]]=DW$7,Tbl.Kosten[[#This Row],[Totaal kosten]],"")</f>
        <v/>
      </c>
      <c r="DX69" s="122" t="str">
        <f>IF(Tbl.Kosten[[#This Row],[Anr.]]=DX$7,Tbl.Kosten[[#This Row],[Totaal kosten]],"")</f>
        <v/>
      </c>
      <c r="DY69" s="122" t="str">
        <f>IF(Tbl.Kosten[[#This Row],[Anr.]]=DY$7,Tbl.Kosten[[#This Row],[Totaal kosten]],"")</f>
        <v/>
      </c>
      <c r="DZ69" s="122" t="str">
        <f>IF(Tbl.Kosten[[#This Row],[Anr.]]=DZ$7,Tbl.Kosten[[#This Row],[Totaal kosten]],"")</f>
        <v/>
      </c>
      <c r="EA69" s="122" t="str">
        <f>IF(Tbl.Kosten[[#This Row],[Anr.]]=EA$7,Tbl.Kosten[[#This Row],[Totaal kosten]],"")</f>
        <v/>
      </c>
      <c r="EB69" s="122" t="str">
        <f>IF(Tbl.Kosten[[#This Row],[Anr.]]=EB$7,Tbl.Kosten[[#This Row],[Totaal kosten]],"")</f>
        <v/>
      </c>
      <c r="EC69" s="122" t="str">
        <f>IF(Tbl.Kosten[[#This Row],[Anr.]]=EC$7,Tbl.Kosten[[#This Row],[Totaal kosten]],"")</f>
        <v/>
      </c>
      <c r="ED69" s="122" t="str">
        <f>IF(Tbl.Kosten[[#This Row],[Anr.]]=ED$7,Tbl.Kosten[[#This Row],[Totaal kosten]],"")</f>
        <v/>
      </c>
      <c r="EE69" s="122" t="str">
        <f>IF(Tbl.Kosten[[#This Row],[Anr.]]=EE$7,Tbl.Kosten[[#This Row],[Totaal kosten]],"")</f>
        <v/>
      </c>
      <c r="EF69" s="122" t="str">
        <f>IF(Tbl.Kosten[[#This Row],[Anr.]]=EF$7,Tbl.Kosten[[#This Row],[Totaal kosten]],"")</f>
        <v/>
      </c>
      <c r="EG69" s="122" t="str">
        <f>IF(Tbl.Kosten[[#This Row],[Anr.]]=EG$7,Tbl.Kosten[[#This Row],[Totaal kosten]],"")</f>
        <v/>
      </c>
      <c r="EH69" s="122" t="str">
        <f>IF(Tbl.Kosten[[#This Row],[Anr.]]=EH$7,Tbl.Kosten[[#This Row],[Totaal kosten]],"")</f>
        <v/>
      </c>
      <c r="EI69" s="122" t="str">
        <f>IF(Tbl.Kosten[[#This Row],[Anr.]]=EI$7,Tbl.Kosten[[#This Row],[Totaal kosten]],"")</f>
        <v/>
      </c>
      <c r="EJ69" s="122" t="str">
        <f>IF(Tbl.Kosten[[#This Row],[Anr.]]=EJ$7,Tbl.Kosten[[#This Row],[Totaal kosten]],"")</f>
        <v/>
      </c>
      <c r="EK69" s="122" t="str">
        <f>IF(Tbl.Kosten[[#This Row],[Anr.]]=EK$7,Tbl.Kosten[[#This Row],[Totaal kosten]],"")</f>
        <v/>
      </c>
      <c r="EL69" s="122" t="str">
        <f>IF(Tbl.Kosten[[#This Row],[Anr.]]=EL$7,Tbl.Kosten[[#This Row],[Totaal kosten]],"")</f>
        <v/>
      </c>
      <c r="EM69" s="122" t="str">
        <f>IF(Tbl.Kosten[[#This Row],[Anr.]]=EM$7,Tbl.Kosten[[#This Row],[Totaal kosten]],"")</f>
        <v/>
      </c>
      <c r="EN69" s="122" t="str">
        <f>IF(Tbl.Kosten[[#This Row],[Anr.]]=EN$7,Tbl.Kosten[[#This Row],[Totaal kosten]],"")</f>
        <v/>
      </c>
      <c r="EO69" s="122" t="str">
        <f>IF(Tbl.Kosten[[#This Row],[Anr.]]=EO$7,Tbl.Kosten[[#This Row],[Totaal kosten]],"")</f>
        <v/>
      </c>
      <c r="EP69" s="122" t="str">
        <f>IF(Tbl.Kosten[[#This Row],[Anr.]]=EP$7,Tbl.Kosten[[#This Row],[Totaal kosten]],"")</f>
        <v/>
      </c>
      <c r="EQ69" s="122" t="str">
        <f>IF(Tbl.Kosten[[#This Row],[Anr.]]=EQ$7,Tbl.Kosten[[#This Row],[Totaal kosten]],"")</f>
        <v/>
      </c>
    </row>
    <row r="70" spans="2:147" x14ac:dyDescent="0.35">
      <c r="B70" s="99"/>
      <c r="C70" s="68"/>
      <c r="D70" s="119"/>
      <c r="E70" s="100"/>
      <c r="F70" s="13">
        <f>_xlfn.XLOOKUP(Tbl.Kosten[[#This Row],[Medewerker e/o 
functie]],Tbl.Uurtarief[Medewerker en/of functie],Tbl.Uurtarief[Uurtarief],"",,)</f>
        <v>0</v>
      </c>
      <c r="G70" s="118">
        <f>PRODUCT(Tbl.Kosten[[#This Row],[Uren]],Tbl.Kosten[[#This Row],[Uurtarief]])</f>
        <v>0</v>
      </c>
      <c r="H70" s="100"/>
      <c r="I70" s="98"/>
      <c r="J70" s="97">
        <f>Tbl.Kosten[[#This Row],[Aantal]]*Tbl.Kosten[[#This Row],[Tarief]]</f>
        <v>0</v>
      </c>
      <c r="K70" s="118">
        <f>Tbl.Kosten[[#This Row],[Subtotaal andere kosten]]+Tbl.Kosten[[#This Row],[Subtotaal arbeidskosten]]</f>
        <v>0</v>
      </c>
      <c r="L70" s="190">
        <f>IF(Tbl.Kosten[[#This Row],[Subtotaal andere kosten]]&lt;&gt;0,"Andere kosten",(_xlfn.XLOOKUP(Tbl.Kosten[[#This Row],[Medewerker e/o 
functie]],Tbl.Uurtarief[Medewerker en/of functie],Tbl.Uurtarief[Kostensoort],"",,)))</f>
        <v>0</v>
      </c>
      <c r="M70" s="190" t="str">
        <f>IF(AND(Tbl.Kosten[[#This Row],[Subtotaal arbeidskosten]]&lt;&gt;0,Tbl.Kosten[[#This Row],[Subtotaal andere kosten]]&lt;&gt;0),"Begroot Arbeidskosten en Overige kosten op verschillende regels!","")</f>
        <v/>
      </c>
      <c r="N70" s="3" t="str">
        <f>_xlfn.XLOOKUP(Tbl.Kosten[[#This Row],[Activiteitencode]],Tbl.Activiteiten[Activiteitcode],Tbl.Activiteiten[Werkpakketcode],"",,)</f>
        <v/>
      </c>
      <c r="O70" s="9" t="str">
        <f>_xlfn.XLOOKUP(Tbl.Kosten[[#This Row],[Werkpakketcode]],Tbl.Werkpakketten[Werkpakketcode],Tbl.Werkpakketten[WPnr.],"",,)</f>
        <v/>
      </c>
      <c r="P70" s="9" t="str">
        <f>IF(Tbl.Kosten[[#This Row],[WPnr.]]=P$7,Tbl.Kosten[[#This Row],[Totaal kosten]],"")</f>
        <v/>
      </c>
      <c r="Q70" s="9" t="str">
        <f>IF(Tbl.Kosten[[#This Row],[WPnr.]]=Q$7,Tbl.Kosten[[#This Row],[Totaal kosten]],"")</f>
        <v/>
      </c>
      <c r="R70" s="9" t="str">
        <f>IF(Tbl.Kosten[[#This Row],[WPnr.]]=R$7,Tbl.Kosten[[#This Row],[Totaal kosten]],"")</f>
        <v/>
      </c>
      <c r="S70" s="9" t="str">
        <f>IF(Tbl.Kosten[[#This Row],[WPnr.]]=S$7,Tbl.Kosten[[#This Row],[Totaal kosten]],"")</f>
        <v/>
      </c>
      <c r="T70" s="9" t="str">
        <f>IF(Tbl.Kosten[[#This Row],[WPnr.]]=T$7,Tbl.Kosten[[#This Row],[Totaal kosten]],"")</f>
        <v/>
      </c>
      <c r="U70" s="9" t="str">
        <f>IF(Tbl.Kosten[[#This Row],[WPnr.]]=U$7,Tbl.Kosten[[#This Row],[Totaal kosten]],"")</f>
        <v/>
      </c>
      <c r="V70" s="9" t="str">
        <f>IF(Tbl.Kosten[[#This Row],[WPnr.]]=V$7,Tbl.Kosten[[#This Row],[Totaal kosten]],"")</f>
        <v/>
      </c>
      <c r="W70" s="9" t="str">
        <f>IF(Tbl.Kosten[[#This Row],[WPnr.]]=W$7,Tbl.Kosten[[#This Row],[Totaal kosten]],"")</f>
        <v/>
      </c>
      <c r="X70" s="9" t="str">
        <f>IF(Tbl.Kosten[[#This Row],[WPnr.]]=X$7,Tbl.Kosten[[#This Row],[Totaal kosten]],"")</f>
        <v/>
      </c>
      <c r="Y70" s="9" t="str">
        <f>IF(Tbl.Kosten[[#This Row],[WPnr.]]=Y$7,Tbl.Kosten[[#This Row],[Totaal kosten]],"")</f>
        <v/>
      </c>
      <c r="Z70" s="15" t="str">
        <f>IFERROR(VLOOKUP(Tbl.Kosten[[#This Row],[Kostensoort]],Tbl.Kostensoorten[],2,FALSE),"")</f>
        <v/>
      </c>
      <c r="AA70" s="15" t="str">
        <f>IF(Tbl.Kosten[[#This Row],[KSnr.]]=AA$7,Tbl.Kosten[[#This Row],[Totaal kosten]],"")</f>
        <v/>
      </c>
      <c r="AB70" s="15" t="str">
        <f>IF(Tbl.Kosten[[#This Row],[KSnr.]]=AB$7,Tbl.Kosten[[#This Row],[Totaal kosten]],"")</f>
        <v/>
      </c>
      <c r="AC70" s="15" t="str">
        <f>IF(Tbl.Kosten[[#This Row],[KSnr.]]=AC$7,Tbl.Kosten[[#This Row],[Totaal kosten]],"")</f>
        <v/>
      </c>
      <c r="AD70" s="15" t="str">
        <f>IF(Tbl.Kosten[[#This Row],[KSnr.]]=AD$7,Tbl.Kosten[[#This Row],[Totaal kosten]],"")</f>
        <v/>
      </c>
      <c r="AE70" s="15" t="str">
        <f>IF(Tbl.Kosten[[#This Row],[KSnr.]]=AE$7,Tbl.Kosten[[#This Row],[Totaal kosten]],"")</f>
        <v/>
      </c>
      <c r="AF70" s="15" t="str">
        <f>IF(Tbl.Kosten[[#This Row],[KSnr.]]=AF$7,Tbl.Kosten[[#This Row],[Totaal kosten]],"")</f>
        <v/>
      </c>
      <c r="AG70" s="15" t="str">
        <f>IF(Tbl.Kosten[[#This Row],[KSnr.]]=AG$7,Tbl.Kosten[[#This Row],[Totaal kosten]],"")</f>
        <v/>
      </c>
      <c r="AH70" s="15" t="str">
        <f>IF(Tbl.Kosten[[#This Row],[KSnr.]]=AH$7,Tbl.Kosten[[#This Row],[Totaal kosten]],"")</f>
        <v/>
      </c>
      <c r="AI70" s="15" t="str">
        <f>IF(Tbl.Kosten[[#This Row],[KSnr.]]=AI$7,Tbl.Kosten[[#This Row],[Totaal kosten]],"")</f>
        <v/>
      </c>
      <c r="AJ70" s="15" t="str">
        <f>IF(Tbl.Kosten[[#This Row],[KSnr.]]=AJ$7,Tbl.Kosten[[#This Row],[Totaal kosten]],"")</f>
        <v/>
      </c>
      <c r="AK70" s="15" t="str">
        <f>IF(Tbl.Kosten[[#This Row],[KSnr.]]=AK$7,Tbl.Kosten[[#This Row],[Totaal kosten]],"")</f>
        <v/>
      </c>
      <c r="AL70" s="15" t="str">
        <f>IF(Tbl.Kosten[[#This Row],[KSnr.]]=AL$7,Tbl.Kosten[[#This Row],[Totaal kosten]],"")</f>
        <v/>
      </c>
      <c r="AM70" s="15" t="str">
        <f>IF(Tbl.Kosten[[#This Row],[KSnr.]]=AM$7,Tbl.Kosten[[#This Row],[Totaal kosten]],"")</f>
        <v/>
      </c>
      <c r="AN70" s="15" t="str">
        <f>IF(Tbl.Kosten[[#This Row],[KSnr.]]=AN$7,Tbl.Kosten[[#This Row],[Totaal kosten]],"")</f>
        <v/>
      </c>
      <c r="AO70" s="15" t="str">
        <f>IF(Tbl.Kosten[[#This Row],[KSnr.]]=AO$7,Tbl.Kosten[[#This Row],[Totaal kosten]],"")</f>
        <v/>
      </c>
      <c r="AP70" s="15" t="str">
        <f>IF(Tbl.Kosten[[#This Row],[KSnr.]]=AP$7,Tbl.Kosten[[#This Row],[Totaal kosten]],"")</f>
        <v/>
      </c>
      <c r="AQ70" s="15" t="str">
        <f>IF(Tbl.Kosten[[#This Row],[KSnr.]]=AQ$7,Tbl.Kosten[[#This Row],[Totaal kosten]],"")</f>
        <v/>
      </c>
      <c r="AR70" s="15" t="str">
        <f>IF(Tbl.Kosten[[#This Row],[KSnr.]]=AR$7,Tbl.Kosten[[#This Row],[Totaal kosten]],"")</f>
        <v/>
      </c>
      <c r="AS70" s="15" t="str">
        <f>IF(Tbl.Kosten[[#This Row],[KSnr.]]=AS$7,Tbl.Kosten[[#This Row],[Totaal kosten]],"")</f>
        <v/>
      </c>
      <c r="AT70" s="15" t="str">
        <f>IF(Tbl.Kosten[[#This Row],[KSnr.]]=AT$7,Tbl.Kosten[[#This Row],[Totaal kosten]],"")</f>
        <v/>
      </c>
      <c r="AU70" s="122" t="str">
        <f>_xlfn.XLOOKUP(Tbl.Kosten[[#This Row],[Activiteitencode]],Tbl.Activiteiten[Activiteitcode],Tbl.Activiteiten[Anr.],"",,)</f>
        <v/>
      </c>
      <c r="AV70" s="122" t="str">
        <f>IF(Tbl.Kosten[[#This Row],[Anr.]]=AV$7,Tbl.Kosten[[#This Row],[Totaal kosten]],"")</f>
        <v/>
      </c>
      <c r="AW70" s="122" t="str">
        <f>IF(Tbl.Kosten[[#This Row],[Anr.]]=AW$7,Tbl.Kosten[[#This Row],[Totaal kosten]],"")</f>
        <v/>
      </c>
      <c r="AX70" s="122" t="str">
        <f>IF(Tbl.Kosten[[#This Row],[Anr.]]=AX$7,Tbl.Kosten[[#This Row],[Totaal kosten]],"")</f>
        <v/>
      </c>
      <c r="AY70" s="122" t="str">
        <f>IF(Tbl.Kosten[[#This Row],[Anr.]]=AY$7,Tbl.Kosten[[#This Row],[Totaal kosten]],"")</f>
        <v/>
      </c>
      <c r="AZ70" s="122" t="str">
        <f>IF(Tbl.Kosten[[#This Row],[Anr.]]=AZ$7,Tbl.Kosten[[#This Row],[Totaal kosten]],"")</f>
        <v/>
      </c>
      <c r="BA70" s="122" t="str">
        <f>IF(Tbl.Kosten[[#This Row],[Anr.]]=BA$7,Tbl.Kosten[[#This Row],[Totaal kosten]],"")</f>
        <v/>
      </c>
      <c r="BB70" s="122" t="str">
        <f>IF(Tbl.Kosten[[#This Row],[Anr.]]=BB$7,Tbl.Kosten[[#This Row],[Totaal kosten]],"")</f>
        <v/>
      </c>
      <c r="BC70" s="122" t="str">
        <f>IF(Tbl.Kosten[[#This Row],[Anr.]]=BC$7,Tbl.Kosten[[#This Row],[Totaal kosten]],"")</f>
        <v/>
      </c>
      <c r="BD70" s="122" t="str">
        <f>IF(Tbl.Kosten[[#This Row],[Anr.]]=BD$7,Tbl.Kosten[[#This Row],[Totaal kosten]],"")</f>
        <v/>
      </c>
      <c r="BE70" s="122" t="str">
        <f>IF(Tbl.Kosten[[#This Row],[Anr.]]=BE$7,Tbl.Kosten[[#This Row],[Totaal kosten]],"")</f>
        <v/>
      </c>
      <c r="BF70" s="122" t="str">
        <f>IF(Tbl.Kosten[[#This Row],[Anr.]]=BF$7,Tbl.Kosten[[#This Row],[Totaal kosten]],"")</f>
        <v/>
      </c>
      <c r="BG70" s="122" t="str">
        <f>IF(Tbl.Kosten[[#This Row],[Anr.]]=BG$7,Tbl.Kosten[[#This Row],[Totaal kosten]],"")</f>
        <v/>
      </c>
      <c r="BH70" s="122" t="str">
        <f>IF(Tbl.Kosten[[#This Row],[Anr.]]=BH$7,Tbl.Kosten[[#This Row],[Totaal kosten]],"")</f>
        <v/>
      </c>
      <c r="BI70" s="122" t="str">
        <f>IF(Tbl.Kosten[[#This Row],[Anr.]]=BI$7,Tbl.Kosten[[#This Row],[Totaal kosten]],"")</f>
        <v/>
      </c>
      <c r="BJ70" s="122" t="str">
        <f>IF(Tbl.Kosten[[#This Row],[Anr.]]=BJ$7,Tbl.Kosten[[#This Row],[Totaal kosten]],"")</f>
        <v/>
      </c>
      <c r="BK70" s="122" t="str">
        <f>IF(Tbl.Kosten[[#This Row],[Anr.]]=BK$7,Tbl.Kosten[[#This Row],[Totaal kosten]],"")</f>
        <v/>
      </c>
      <c r="BL70" s="122" t="str">
        <f>IF(Tbl.Kosten[[#This Row],[Anr.]]=BL$7,Tbl.Kosten[[#This Row],[Totaal kosten]],"")</f>
        <v/>
      </c>
      <c r="BM70" s="122" t="str">
        <f>IF(Tbl.Kosten[[#This Row],[Anr.]]=BM$7,Tbl.Kosten[[#This Row],[Totaal kosten]],"")</f>
        <v/>
      </c>
      <c r="BN70" s="122" t="str">
        <f>IF(Tbl.Kosten[[#This Row],[Anr.]]=BN$7,Tbl.Kosten[[#This Row],[Totaal kosten]],"")</f>
        <v/>
      </c>
      <c r="BO70" s="122" t="str">
        <f>IF(Tbl.Kosten[[#This Row],[Anr.]]=BO$7,Tbl.Kosten[[#This Row],[Totaal kosten]],"")</f>
        <v/>
      </c>
      <c r="BP70" s="122" t="str">
        <f>IF(Tbl.Kosten[[#This Row],[Anr.]]=BP$7,Tbl.Kosten[[#This Row],[Totaal kosten]],"")</f>
        <v/>
      </c>
      <c r="BQ70" s="122" t="str">
        <f>IF(Tbl.Kosten[[#This Row],[Anr.]]=BQ$7,Tbl.Kosten[[#This Row],[Totaal kosten]],"")</f>
        <v/>
      </c>
      <c r="BR70" s="122" t="str">
        <f>IF(Tbl.Kosten[[#This Row],[Anr.]]=BR$7,Tbl.Kosten[[#This Row],[Totaal kosten]],"")</f>
        <v/>
      </c>
      <c r="BS70" s="122" t="str">
        <f>IF(Tbl.Kosten[[#This Row],[Anr.]]=BS$7,Tbl.Kosten[[#This Row],[Totaal kosten]],"")</f>
        <v/>
      </c>
      <c r="BT70" s="122" t="str">
        <f>IF(Tbl.Kosten[[#This Row],[Anr.]]=BT$7,Tbl.Kosten[[#This Row],[Totaal kosten]],"")</f>
        <v/>
      </c>
      <c r="BU70" s="122" t="str">
        <f>IF(Tbl.Kosten[[#This Row],[Anr.]]=BU$7,Tbl.Kosten[[#This Row],[Totaal kosten]],"")</f>
        <v/>
      </c>
      <c r="BV70" s="122" t="str">
        <f>IF(Tbl.Kosten[[#This Row],[Anr.]]=BV$7,Tbl.Kosten[[#This Row],[Totaal kosten]],"")</f>
        <v/>
      </c>
      <c r="BW70" s="122" t="str">
        <f>IF(Tbl.Kosten[[#This Row],[Anr.]]=BW$7,Tbl.Kosten[[#This Row],[Totaal kosten]],"")</f>
        <v/>
      </c>
      <c r="BX70" s="122" t="str">
        <f>IF(Tbl.Kosten[[#This Row],[Anr.]]=BX$7,Tbl.Kosten[[#This Row],[Totaal kosten]],"")</f>
        <v/>
      </c>
      <c r="BY70" s="122" t="str">
        <f>IF(Tbl.Kosten[[#This Row],[Anr.]]=BY$7,Tbl.Kosten[[#This Row],[Totaal kosten]],"")</f>
        <v/>
      </c>
      <c r="BZ70" s="122" t="str">
        <f>IF(Tbl.Kosten[[#This Row],[Anr.]]=BZ$7,Tbl.Kosten[[#This Row],[Totaal kosten]],"")</f>
        <v/>
      </c>
      <c r="CA70" s="122" t="str">
        <f>IF(Tbl.Kosten[[#This Row],[Anr.]]=CA$7,Tbl.Kosten[[#This Row],[Totaal kosten]],"")</f>
        <v/>
      </c>
      <c r="CB70" s="122" t="str">
        <f>IF(Tbl.Kosten[[#This Row],[Anr.]]=CB$7,Tbl.Kosten[[#This Row],[Totaal kosten]],"")</f>
        <v/>
      </c>
      <c r="CC70" s="122" t="str">
        <f>IF(Tbl.Kosten[[#This Row],[Anr.]]=CC$7,Tbl.Kosten[[#This Row],[Totaal kosten]],"")</f>
        <v/>
      </c>
      <c r="CD70" s="122" t="str">
        <f>IF(Tbl.Kosten[[#This Row],[Anr.]]=CD$7,Tbl.Kosten[[#This Row],[Totaal kosten]],"")</f>
        <v/>
      </c>
      <c r="CE70" s="122" t="str">
        <f>IF(Tbl.Kosten[[#This Row],[Anr.]]=CE$7,Tbl.Kosten[[#This Row],[Totaal kosten]],"")</f>
        <v/>
      </c>
      <c r="CF70" s="122" t="str">
        <f>IF(Tbl.Kosten[[#This Row],[Anr.]]=CF$7,Tbl.Kosten[[#This Row],[Totaal kosten]],"")</f>
        <v/>
      </c>
      <c r="CG70" s="122" t="str">
        <f>IF(Tbl.Kosten[[#This Row],[Anr.]]=CG$7,Tbl.Kosten[[#This Row],[Totaal kosten]],"")</f>
        <v/>
      </c>
      <c r="CH70" s="122" t="str">
        <f>IF(Tbl.Kosten[[#This Row],[Anr.]]=CH$7,Tbl.Kosten[[#This Row],[Totaal kosten]],"")</f>
        <v/>
      </c>
      <c r="CI70" s="122" t="str">
        <f>IF(Tbl.Kosten[[#This Row],[Anr.]]=CI$7,Tbl.Kosten[[#This Row],[Totaal kosten]],"")</f>
        <v/>
      </c>
      <c r="CJ70" s="122" t="str">
        <f>IF(Tbl.Kosten[[#This Row],[Anr.]]=CJ$7,Tbl.Kosten[[#This Row],[Totaal kosten]],"")</f>
        <v/>
      </c>
      <c r="CK70" s="122" t="str">
        <f>IF(Tbl.Kosten[[#This Row],[Anr.]]=CK$7,Tbl.Kosten[[#This Row],[Totaal kosten]],"")</f>
        <v/>
      </c>
      <c r="CL70" s="122" t="str">
        <f>IF(Tbl.Kosten[[#This Row],[Anr.]]=CL$7,Tbl.Kosten[[#This Row],[Totaal kosten]],"")</f>
        <v/>
      </c>
      <c r="CM70" s="122" t="str">
        <f>IF(Tbl.Kosten[[#This Row],[Anr.]]=CM$7,Tbl.Kosten[[#This Row],[Totaal kosten]],"")</f>
        <v/>
      </c>
      <c r="CN70" s="122" t="str">
        <f>IF(Tbl.Kosten[[#This Row],[Anr.]]=CN$7,Tbl.Kosten[[#This Row],[Totaal kosten]],"")</f>
        <v/>
      </c>
      <c r="CO70" s="122" t="str">
        <f>IF(Tbl.Kosten[[#This Row],[Anr.]]=CO$7,Tbl.Kosten[[#This Row],[Totaal kosten]],"")</f>
        <v/>
      </c>
      <c r="CP70" s="122" t="str">
        <f>IF(Tbl.Kosten[[#This Row],[Anr.]]=CP$7,Tbl.Kosten[[#This Row],[Totaal kosten]],"")</f>
        <v/>
      </c>
      <c r="CQ70" s="122" t="str">
        <f>IF(Tbl.Kosten[[#This Row],[Anr.]]=CQ$7,Tbl.Kosten[[#This Row],[Totaal kosten]],"")</f>
        <v/>
      </c>
      <c r="CR70" s="122" t="str">
        <f>IF(Tbl.Kosten[[#This Row],[Anr.]]=CR$7,Tbl.Kosten[[#This Row],[Totaal kosten]],"")</f>
        <v/>
      </c>
      <c r="CS70" s="122" t="str">
        <f>IF(Tbl.Kosten[[#This Row],[Anr.]]=CS$7,Tbl.Kosten[[#This Row],[Totaal kosten]],"")</f>
        <v/>
      </c>
      <c r="CT70" s="122" t="str">
        <f>IF(Tbl.Kosten[[#This Row],[Anr.]]=CT$7,Tbl.Kosten[[#This Row],[Totaal kosten]],"")</f>
        <v/>
      </c>
      <c r="CU70" s="122" t="str">
        <f>IF(Tbl.Kosten[[#This Row],[Anr.]]=CU$7,Tbl.Kosten[[#This Row],[Totaal kosten]],"")</f>
        <v/>
      </c>
      <c r="CV70" s="122" t="str">
        <f>IF(Tbl.Kosten[[#This Row],[Anr.]]=CV$7,Tbl.Kosten[[#This Row],[Totaal kosten]],"")</f>
        <v/>
      </c>
      <c r="CW70" s="122" t="str">
        <f>IF(Tbl.Kosten[[#This Row],[Anr.]]=CW$7,Tbl.Kosten[[#This Row],[Totaal kosten]],"")</f>
        <v/>
      </c>
      <c r="CX70" s="122" t="str">
        <f>IF(Tbl.Kosten[[#This Row],[Anr.]]=CX$7,Tbl.Kosten[[#This Row],[Totaal kosten]],"")</f>
        <v/>
      </c>
      <c r="CY70" s="122" t="str">
        <f>IF(Tbl.Kosten[[#This Row],[Anr.]]=CY$7,Tbl.Kosten[[#This Row],[Totaal kosten]],"")</f>
        <v/>
      </c>
      <c r="CZ70" s="122" t="str">
        <f>IF(Tbl.Kosten[[#This Row],[Anr.]]=CZ$7,Tbl.Kosten[[#This Row],[Totaal kosten]],"")</f>
        <v/>
      </c>
      <c r="DA70" s="122" t="str">
        <f>IF(Tbl.Kosten[[#This Row],[Anr.]]=DA$7,Tbl.Kosten[[#This Row],[Totaal kosten]],"")</f>
        <v/>
      </c>
      <c r="DB70" s="122" t="str">
        <f>IF(Tbl.Kosten[[#This Row],[Anr.]]=DB$7,Tbl.Kosten[[#This Row],[Totaal kosten]],"")</f>
        <v/>
      </c>
      <c r="DC70" s="122" t="str">
        <f>IF(Tbl.Kosten[[#This Row],[Anr.]]=DC$7,Tbl.Kosten[[#This Row],[Totaal kosten]],"")</f>
        <v/>
      </c>
      <c r="DD70" s="122" t="str">
        <f>IF(Tbl.Kosten[[#This Row],[Anr.]]=DD$7,Tbl.Kosten[[#This Row],[Totaal kosten]],"")</f>
        <v/>
      </c>
      <c r="DE70" s="122" t="str">
        <f>IF(Tbl.Kosten[[#This Row],[Anr.]]=DE$7,Tbl.Kosten[[#This Row],[Totaal kosten]],"")</f>
        <v/>
      </c>
      <c r="DF70" s="122" t="str">
        <f>IF(Tbl.Kosten[[#This Row],[Anr.]]=DF$7,Tbl.Kosten[[#This Row],[Totaal kosten]],"")</f>
        <v/>
      </c>
      <c r="DG70" s="122" t="str">
        <f>IF(Tbl.Kosten[[#This Row],[Anr.]]=DG$7,Tbl.Kosten[[#This Row],[Totaal kosten]],"")</f>
        <v/>
      </c>
      <c r="DH70" s="122" t="str">
        <f>IF(Tbl.Kosten[[#This Row],[Anr.]]=DH$7,Tbl.Kosten[[#This Row],[Totaal kosten]],"")</f>
        <v/>
      </c>
      <c r="DI70" s="122" t="str">
        <f>IF(Tbl.Kosten[[#This Row],[Anr.]]=DI$7,Tbl.Kosten[[#This Row],[Totaal kosten]],"")</f>
        <v/>
      </c>
      <c r="DJ70" s="122" t="str">
        <f>IF(Tbl.Kosten[[#This Row],[Anr.]]=DJ$7,Tbl.Kosten[[#This Row],[Totaal kosten]],"")</f>
        <v/>
      </c>
      <c r="DK70" s="122" t="str">
        <f>IF(Tbl.Kosten[[#This Row],[Anr.]]=DK$7,Tbl.Kosten[[#This Row],[Totaal kosten]],"")</f>
        <v/>
      </c>
      <c r="DL70" s="122" t="str">
        <f>IF(Tbl.Kosten[[#This Row],[Anr.]]=DL$7,Tbl.Kosten[[#This Row],[Totaal kosten]],"")</f>
        <v/>
      </c>
      <c r="DM70" s="122" t="str">
        <f>IF(Tbl.Kosten[[#This Row],[Anr.]]=DM$7,Tbl.Kosten[[#This Row],[Totaal kosten]],"")</f>
        <v/>
      </c>
      <c r="DN70" s="122" t="str">
        <f>IF(Tbl.Kosten[[#This Row],[Anr.]]=DN$7,Tbl.Kosten[[#This Row],[Totaal kosten]],"")</f>
        <v/>
      </c>
      <c r="DO70" s="122" t="str">
        <f>IF(Tbl.Kosten[[#This Row],[Anr.]]=DO$7,Tbl.Kosten[[#This Row],[Totaal kosten]],"")</f>
        <v/>
      </c>
      <c r="DP70" s="122" t="str">
        <f>IF(Tbl.Kosten[[#This Row],[Anr.]]=DP$7,Tbl.Kosten[[#This Row],[Totaal kosten]],"")</f>
        <v/>
      </c>
      <c r="DQ70" s="122" t="str">
        <f>IF(Tbl.Kosten[[#This Row],[Anr.]]=DQ$7,Tbl.Kosten[[#This Row],[Totaal kosten]],"")</f>
        <v/>
      </c>
      <c r="DR70" s="122" t="str">
        <f>IF(Tbl.Kosten[[#This Row],[Anr.]]=DR$7,Tbl.Kosten[[#This Row],[Totaal kosten]],"")</f>
        <v/>
      </c>
      <c r="DS70" s="122" t="str">
        <f>IF(Tbl.Kosten[[#This Row],[Anr.]]=DS$7,Tbl.Kosten[[#This Row],[Totaal kosten]],"")</f>
        <v/>
      </c>
      <c r="DT70" s="122" t="str">
        <f>IF(Tbl.Kosten[[#This Row],[Anr.]]=DT$7,Tbl.Kosten[[#This Row],[Totaal kosten]],"")</f>
        <v/>
      </c>
      <c r="DU70" s="122" t="str">
        <f>IF(Tbl.Kosten[[#This Row],[Anr.]]=DU$7,Tbl.Kosten[[#This Row],[Totaal kosten]],"")</f>
        <v/>
      </c>
      <c r="DV70" s="122" t="str">
        <f>IF(Tbl.Kosten[[#This Row],[Anr.]]=DV$7,Tbl.Kosten[[#This Row],[Totaal kosten]],"")</f>
        <v/>
      </c>
      <c r="DW70" s="122" t="str">
        <f>IF(Tbl.Kosten[[#This Row],[Anr.]]=DW$7,Tbl.Kosten[[#This Row],[Totaal kosten]],"")</f>
        <v/>
      </c>
      <c r="DX70" s="122" t="str">
        <f>IF(Tbl.Kosten[[#This Row],[Anr.]]=DX$7,Tbl.Kosten[[#This Row],[Totaal kosten]],"")</f>
        <v/>
      </c>
      <c r="DY70" s="122" t="str">
        <f>IF(Tbl.Kosten[[#This Row],[Anr.]]=DY$7,Tbl.Kosten[[#This Row],[Totaal kosten]],"")</f>
        <v/>
      </c>
      <c r="DZ70" s="122" t="str">
        <f>IF(Tbl.Kosten[[#This Row],[Anr.]]=DZ$7,Tbl.Kosten[[#This Row],[Totaal kosten]],"")</f>
        <v/>
      </c>
      <c r="EA70" s="122" t="str">
        <f>IF(Tbl.Kosten[[#This Row],[Anr.]]=EA$7,Tbl.Kosten[[#This Row],[Totaal kosten]],"")</f>
        <v/>
      </c>
      <c r="EB70" s="122" t="str">
        <f>IF(Tbl.Kosten[[#This Row],[Anr.]]=EB$7,Tbl.Kosten[[#This Row],[Totaal kosten]],"")</f>
        <v/>
      </c>
      <c r="EC70" s="122" t="str">
        <f>IF(Tbl.Kosten[[#This Row],[Anr.]]=EC$7,Tbl.Kosten[[#This Row],[Totaal kosten]],"")</f>
        <v/>
      </c>
      <c r="ED70" s="122" t="str">
        <f>IF(Tbl.Kosten[[#This Row],[Anr.]]=ED$7,Tbl.Kosten[[#This Row],[Totaal kosten]],"")</f>
        <v/>
      </c>
      <c r="EE70" s="122" t="str">
        <f>IF(Tbl.Kosten[[#This Row],[Anr.]]=EE$7,Tbl.Kosten[[#This Row],[Totaal kosten]],"")</f>
        <v/>
      </c>
      <c r="EF70" s="122" t="str">
        <f>IF(Tbl.Kosten[[#This Row],[Anr.]]=EF$7,Tbl.Kosten[[#This Row],[Totaal kosten]],"")</f>
        <v/>
      </c>
      <c r="EG70" s="122" t="str">
        <f>IF(Tbl.Kosten[[#This Row],[Anr.]]=EG$7,Tbl.Kosten[[#This Row],[Totaal kosten]],"")</f>
        <v/>
      </c>
      <c r="EH70" s="122" t="str">
        <f>IF(Tbl.Kosten[[#This Row],[Anr.]]=EH$7,Tbl.Kosten[[#This Row],[Totaal kosten]],"")</f>
        <v/>
      </c>
      <c r="EI70" s="122" t="str">
        <f>IF(Tbl.Kosten[[#This Row],[Anr.]]=EI$7,Tbl.Kosten[[#This Row],[Totaal kosten]],"")</f>
        <v/>
      </c>
      <c r="EJ70" s="122" t="str">
        <f>IF(Tbl.Kosten[[#This Row],[Anr.]]=EJ$7,Tbl.Kosten[[#This Row],[Totaal kosten]],"")</f>
        <v/>
      </c>
      <c r="EK70" s="122" t="str">
        <f>IF(Tbl.Kosten[[#This Row],[Anr.]]=EK$7,Tbl.Kosten[[#This Row],[Totaal kosten]],"")</f>
        <v/>
      </c>
      <c r="EL70" s="122" t="str">
        <f>IF(Tbl.Kosten[[#This Row],[Anr.]]=EL$7,Tbl.Kosten[[#This Row],[Totaal kosten]],"")</f>
        <v/>
      </c>
      <c r="EM70" s="122" t="str">
        <f>IF(Tbl.Kosten[[#This Row],[Anr.]]=EM$7,Tbl.Kosten[[#This Row],[Totaal kosten]],"")</f>
        <v/>
      </c>
      <c r="EN70" s="122" t="str">
        <f>IF(Tbl.Kosten[[#This Row],[Anr.]]=EN$7,Tbl.Kosten[[#This Row],[Totaal kosten]],"")</f>
        <v/>
      </c>
      <c r="EO70" s="122" t="str">
        <f>IF(Tbl.Kosten[[#This Row],[Anr.]]=EO$7,Tbl.Kosten[[#This Row],[Totaal kosten]],"")</f>
        <v/>
      </c>
      <c r="EP70" s="122" t="str">
        <f>IF(Tbl.Kosten[[#This Row],[Anr.]]=EP$7,Tbl.Kosten[[#This Row],[Totaal kosten]],"")</f>
        <v/>
      </c>
      <c r="EQ70" s="122" t="str">
        <f>IF(Tbl.Kosten[[#This Row],[Anr.]]=EQ$7,Tbl.Kosten[[#This Row],[Totaal kosten]],"")</f>
        <v/>
      </c>
    </row>
    <row r="71" spans="2:147" x14ac:dyDescent="0.35">
      <c r="B71" s="99"/>
      <c r="C71" s="68"/>
      <c r="D71" s="119"/>
      <c r="E71" s="100"/>
      <c r="F71" s="13">
        <f>_xlfn.XLOOKUP(Tbl.Kosten[[#This Row],[Medewerker e/o 
functie]],Tbl.Uurtarief[Medewerker en/of functie],Tbl.Uurtarief[Uurtarief],"",,)</f>
        <v>0</v>
      </c>
      <c r="G71" s="118">
        <f>PRODUCT(Tbl.Kosten[[#This Row],[Uren]],Tbl.Kosten[[#This Row],[Uurtarief]])</f>
        <v>0</v>
      </c>
      <c r="H71" s="100"/>
      <c r="I71" s="98"/>
      <c r="J71" s="97">
        <f>Tbl.Kosten[[#This Row],[Aantal]]*Tbl.Kosten[[#This Row],[Tarief]]</f>
        <v>0</v>
      </c>
      <c r="K71" s="118">
        <f>Tbl.Kosten[[#This Row],[Subtotaal andere kosten]]+Tbl.Kosten[[#This Row],[Subtotaal arbeidskosten]]</f>
        <v>0</v>
      </c>
      <c r="L71" s="190">
        <f>IF(Tbl.Kosten[[#This Row],[Subtotaal andere kosten]]&lt;&gt;0,"Andere kosten",(_xlfn.XLOOKUP(Tbl.Kosten[[#This Row],[Medewerker e/o 
functie]],Tbl.Uurtarief[Medewerker en/of functie],Tbl.Uurtarief[Kostensoort],"",,)))</f>
        <v>0</v>
      </c>
      <c r="M71" s="190" t="str">
        <f>IF(AND(Tbl.Kosten[[#This Row],[Subtotaal arbeidskosten]]&lt;&gt;0,Tbl.Kosten[[#This Row],[Subtotaal andere kosten]]&lt;&gt;0),"Begroot Arbeidskosten en Overige kosten op verschillende regels!","")</f>
        <v/>
      </c>
      <c r="N71" s="3" t="str">
        <f>_xlfn.XLOOKUP(Tbl.Kosten[[#This Row],[Activiteitencode]],Tbl.Activiteiten[Activiteitcode],Tbl.Activiteiten[Werkpakketcode],"",,)</f>
        <v/>
      </c>
      <c r="O71" s="9" t="str">
        <f>_xlfn.XLOOKUP(Tbl.Kosten[[#This Row],[Werkpakketcode]],Tbl.Werkpakketten[Werkpakketcode],Tbl.Werkpakketten[WPnr.],"",,)</f>
        <v/>
      </c>
      <c r="P71" s="9" t="str">
        <f>IF(Tbl.Kosten[[#This Row],[WPnr.]]=P$7,Tbl.Kosten[[#This Row],[Totaal kosten]],"")</f>
        <v/>
      </c>
      <c r="Q71" s="9" t="str">
        <f>IF(Tbl.Kosten[[#This Row],[WPnr.]]=Q$7,Tbl.Kosten[[#This Row],[Totaal kosten]],"")</f>
        <v/>
      </c>
      <c r="R71" s="9" t="str">
        <f>IF(Tbl.Kosten[[#This Row],[WPnr.]]=R$7,Tbl.Kosten[[#This Row],[Totaal kosten]],"")</f>
        <v/>
      </c>
      <c r="S71" s="9" t="str">
        <f>IF(Tbl.Kosten[[#This Row],[WPnr.]]=S$7,Tbl.Kosten[[#This Row],[Totaal kosten]],"")</f>
        <v/>
      </c>
      <c r="T71" s="9" t="str">
        <f>IF(Tbl.Kosten[[#This Row],[WPnr.]]=T$7,Tbl.Kosten[[#This Row],[Totaal kosten]],"")</f>
        <v/>
      </c>
      <c r="U71" s="9" t="str">
        <f>IF(Tbl.Kosten[[#This Row],[WPnr.]]=U$7,Tbl.Kosten[[#This Row],[Totaal kosten]],"")</f>
        <v/>
      </c>
      <c r="V71" s="9" t="str">
        <f>IF(Tbl.Kosten[[#This Row],[WPnr.]]=V$7,Tbl.Kosten[[#This Row],[Totaal kosten]],"")</f>
        <v/>
      </c>
      <c r="W71" s="9" t="str">
        <f>IF(Tbl.Kosten[[#This Row],[WPnr.]]=W$7,Tbl.Kosten[[#This Row],[Totaal kosten]],"")</f>
        <v/>
      </c>
      <c r="X71" s="9" t="str">
        <f>IF(Tbl.Kosten[[#This Row],[WPnr.]]=X$7,Tbl.Kosten[[#This Row],[Totaal kosten]],"")</f>
        <v/>
      </c>
      <c r="Y71" s="9" t="str">
        <f>IF(Tbl.Kosten[[#This Row],[WPnr.]]=Y$7,Tbl.Kosten[[#This Row],[Totaal kosten]],"")</f>
        <v/>
      </c>
      <c r="Z71" s="15" t="str">
        <f>IFERROR(VLOOKUP(Tbl.Kosten[[#This Row],[Kostensoort]],Tbl.Kostensoorten[],2,FALSE),"")</f>
        <v/>
      </c>
      <c r="AA71" s="15" t="str">
        <f>IF(Tbl.Kosten[[#This Row],[KSnr.]]=AA$7,Tbl.Kosten[[#This Row],[Totaal kosten]],"")</f>
        <v/>
      </c>
      <c r="AB71" s="15" t="str">
        <f>IF(Tbl.Kosten[[#This Row],[KSnr.]]=AB$7,Tbl.Kosten[[#This Row],[Totaal kosten]],"")</f>
        <v/>
      </c>
      <c r="AC71" s="15" t="str">
        <f>IF(Tbl.Kosten[[#This Row],[KSnr.]]=AC$7,Tbl.Kosten[[#This Row],[Totaal kosten]],"")</f>
        <v/>
      </c>
      <c r="AD71" s="15" t="str">
        <f>IF(Tbl.Kosten[[#This Row],[KSnr.]]=AD$7,Tbl.Kosten[[#This Row],[Totaal kosten]],"")</f>
        <v/>
      </c>
      <c r="AE71" s="15" t="str">
        <f>IF(Tbl.Kosten[[#This Row],[KSnr.]]=AE$7,Tbl.Kosten[[#This Row],[Totaal kosten]],"")</f>
        <v/>
      </c>
      <c r="AF71" s="15" t="str">
        <f>IF(Tbl.Kosten[[#This Row],[KSnr.]]=AF$7,Tbl.Kosten[[#This Row],[Totaal kosten]],"")</f>
        <v/>
      </c>
      <c r="AG71" s="15" t="str">
        <f>IF(Tbl.Kosten[[#This Row],[KSnr.]]=AG$7,Tbl.Kosten[[#This Row],[Totaal kosten]],"")</f>
        <v/>
      </c>
      <c r="AH71" s="15" t="str">
        <f>IF(Tbl.Kosten[[#This Row],[KSnr.]]=AH$7,Tbl.Kosten[[#This Row],[Totaal kosten]],"")</f>
        <v/>
      </c>
      <c r="AI71" s="15" t="str">
        <f>IF(Tbl.Kosten[[#This Row],[KSnr.]]=AI$7,Tbl.Kosten[[#This Row],[Totaal kosten]],"")</f>
        <v/>
      </c>
      <c r="AJ71" s="15" t="str">
        <f>IF(Tbl.Kosten[[#This Row],[KSnr.]]=AJ$7,Tbl.Kosten[[#This Row],[Totaal kosten]],"")</f>
        <v/>
      </c>
      <c r="AK71" s="15" t="str">
        <f>IF(Tbl.Kosten[[#This Row],[KSnr.]]=AK$7,Tbl.Kosten[[#This Row],[Totaal kosten]],"")</f>
        <v/>
      </c>
      <c r="AL71" s="15" t="str">
        <f>IF(Tbl.Kosten[[#This Row],[KSnr.]]=AL$7,Tbl.Kosten[[#This Row],[Totaal kosten]],"")</f>
        <v/>
      </c>
      <c r="AM71" s="15" t="str">
        <f>IF(Tbl.Kosten[[#This Row],[KSnr.]]=AM$7,Tbl.Kosten[[#This Row],[Totaal kosten]],"")</f>
        <v/>
      </c>
      <c r="AN71" s="15" t="str">
        <f>IF(Tbl.Kosten[[#This Row],[KSnr.]]=AN$7,Tbl.Kosten[[#This Row],[Totaal kosten]],"")</f>
        <v/>
      </c>
      <c r="AO71" s="15" t="str">
        <f>IF(Tbl.Kosten[[#This Row],[KSnr.]]=AO$7,Tbl.Kosten[[#This Row],[Totaal kosten]],"")</f>
        <v/>
      </c>
      <c r="AP71" s="15" t="str">
        <f>IF(Tbl.Kosten[[#This Row],[KSnr.]]=AP$7,Tbl.Kosten[[#This Row],[Totaal kosten]],"")</f>
        <v/>
      </c>
      <c r="AQ71" s="15" t="str">
        <f>IF(Tbl.Kosten[[#This Row],[KSnr.]]=AQ$7,Tbl.Kosten[[#This Row],[Totaal kosten]],"")</f>
        <v/>
      </c>
      <c r="AR71" s="15" t="str">
        <f>IF(Tbl.Kosten[[#This Row],[KSnr.]]=AR$7,Tbl.Kosten[[#This Row],[Totaal kosten]],"")</f>
        <v/>
      </c>
      <c r="AS71" s="15" t="str">
        <f>IF(Tbl.Kosten[[#This Row],[KSnr.]]=AS$7,Tbl.Kosten[[#This Row],[Totaal kosten]],"")</f>
        <v/>
      </c>
      <c r="AT71" s="15" t="str">
        <f>IF(Tbl.Kosten[[#This Row],[KSnr.]]=AT$7,Tbl.Kosten[[#This Row],[Totaal kosten]],"")</f>
        <v/>
      </c>
      <c r="AU71" s="122" t="str">
        <f>_xlfn.XLOOKUP(Tbl.Kosten[[#This Row],[Activiteitencode]],Tbl.Activiteiten[Activiteitcode],Tbl.Activiteiten[Anr.],"",,)</f>
        <v/>
      </c>
      <c r="AV71" s="122" t="str">
        <f>IF(Tbl.Kosten[[#This Row],[Anr.]]=AV$7,Tbl.Kosten[[#This Row],[Totaal kosten]],"")</f>
        <v/>
      </c>
      <c r="AW71" s="122" t="str">
        <f>IF(Tbl.Kosten[[#This Row],[Anr.]]=AW$7,Tbl.Kosten[[#This Row],[Totaal kosten]],"")</f>
        <v/>
      </c>
      <c r="AX71" s="122" t="str">
        <f>IF(Tbl.Kosten[[#This Row],[Anr.]]=AX$7,Tbl.Kosten[[#This Row],[Totaal kosten]],"")</f>
        <v/>
      </c>
      <c r="AY71" s="122" t="str">
        <f>IF(Tbl.Kosten[[#This Row],[Anr.]]=AY$7,Tbl.Kosten[[#This Row],[Totaal kosten]],"")</f>
        <v/>
      </c>
      <c r="AZ71" s="122" t="str">
        <f>IF(Tbl.Kosten[[#This Row],[Anr.]]=AZ$7,Tbl.Kosten[[#This Row],[Totaal kosten]],"")</f>
        <v/>
      </c>
      <c r="BA71" s="122" t="str">
        <f>IF(Tbl.Kosten[[#This Row],[Anr.]]=BA$7,Tbl.Kosten[[#This Row],[Totaal kosten]],"")</f>
        <v/>
      </c>
      <c r="BB71" s="122" t="str">
        <f>IF(Tbl.Kosten[[#This Row],[Anr.]]=BB$7,Tbl.Kosten[[#This Row],[Totaal kosten]],"")</f>
        <v/>
      </c>
      <c r="BC71" s="122" t="str">
        <f>IF(Tbl.Kosten[[#This Row],[Anr.]]=BC$7,Tbl.Kosten[[#This Row],[Totaal kosten]],"")</f>
        <v/>
      </c>
      <c r="BD71" s="122" t="str">
        <f>IF(Tbl.Kosten[[#This Row],[Anr.]]=BD$7,Tbl.Kosten[[#This Row],[Totaal kosten]],"")</f>
        <v/>
      </c>
      <c r="BE71" s="122" t="str">
        <f>IF(Tbl.Kosten[[#This Row],[Anr.]]=BE$7,Tbl.Kosten[[#This Row],[Totaal kosten]],"")</f>
        <v/>
      </c>
      <c r="BF71" s="122" t="str">
        <f>IF(Tbl.Kosten[[#This Row],[Anr.]]=BF$7,Tbl.Kosten[[#This Row],[Totaal kosten]],"")</f>
        <v/>
      </c>
      <c r="BG71" s="122" t="str">
        <f>IF(Tbl.Kosten[[#This Row],[Anr.]]=BG$7,Tbl.Kosten[[#This Row],[Totaal kosten]],"")</f>
        <v/>
      </c>
      <c r="BH71" s="122" t="str">
        <f>IF(Tbl.Kosten[[#This Row],[Anr.]]=BH$7,Tbl.Kosten[[#This Row],[Totaal kosten]],"")</f>
        <v/>
      </c>
      <c r="BI71" s="122" t="str">
        <f>IF(Tbl.Kosten[[#This Row],[Anr.]]=BI$7,Tbl.Kosten[[#This Row],[Totaal kosten]],"")</f>
        <v/>
      </c>
      <c r="BJ71" s="122" t="str">
        <f>IF(Tbl.Kosten[[#This Row],[Anr.]]=BJ$7,Tbl.Kosten[[#This Row],[Totaal kosten]],"")</f>
        <v/>
      </c>
      <c r="BK71" s="122" t="str">
        <f>IF(Tbl.Kosten[[#This Row],[Anr.]]=BK$7,Tbl.Kosten[[#This Row],[Totaal kosten]],"")</f>
        <v/>
      </c>
      <c r="BL71" s="122" t="str">
        <f>IF(Tbl.Kosten[[#This Row],[Anr.]]=BL$7,Tbl.Kosten[[#This Row],[Totaal kosten]],"")</f>
        <v/>
      </c>
      <c r="BM71" s="122" t="str">
        <f>IF(Tbl.Kosten[[#This Row],[Anr.]]=BM$7,Tbl.Kosten[[#This Row],[Totaal kosten]],"")</f>
        <v/>
      </c>
      <c r="BN71" s="122" t="str">
        <f>IF(Tbl.Kosten[[#This Row],[Anr.]]=BN$7,Tbl.Kosten[[#This Row],[Totaal kosten]],"")</f>
        <v/>
      </c>
      <c r="BO71" s="122" t="str">
        <f>IF(Tbl.Kosten[[#This Row],[Anr.]]=BO$7,Tbl.Kosten[[#This Row],[Totaal kosten]],"")</f>
        <v/>
      </c>
      <c r="BP71" s="122" t="str">
        <f>IF(Tbl.Kosten[[#This Row],[Anr.]]=BP$7,Tbl.Kosten[[#This Row],[Totaal kosten]],"")</f>
        <v/>
      </c>
      <c r="BQ71" s="122" t="str">
        <f>IF(Tbl.Kosten[[#This Row],[Anr.]]=BQ$7,Tbl.Kosten[[#This Row],[Totaal kosten]],"")</f>
        <v/>
      </c>
      <c r="BR71" s="122" t="str">
        <f>IF(Tbl.Kosten[[#This Row],[Anr.]]=BR$7,Tbl.Kosten[[#This Row],[Totaal kosten]],"")</f>
        <v/>
      </c>
      <c r="BS71" s="122" t="str">
        <f>IF(Tbl.Kosten[[#This Row],[Anr.]]=BS$7,Tbl.Kosten[[#This Row],[Totaal kosten]],"")</f>
        <v/>
      </c>
      <c r="BT71" s="122" t="str">
        <f>IF(Tbl.Kosten[[#This Row],[Anr.]]=BT$7,Tbl.Kosten[[#This Row],[Totaal kosten]],"")</f>
        <v/>
      </c>
      <c r="BU71" s="122" t="str">
        <f>IF(Tbl.Kosten[[#This Row],[Anr.]]=BU$7,Tbl.Kosten[[#This Row],[Totaal kosten]],"")</f>
        <v/>
      </c>
      <c r="BV71" s="122" t="str">
        <f>IF(Tbl.Kosten[[#This Row],[Anr.]]=BV$7,Tbl.Kosten[[#This Row],[Totaal kosten]],"")</f>
        <v/>
      </c>
      <c r="BW71" s="122" t="str">
        <f>IF(Tbl.Kosten[[#This Row],[Anr.]]=BW$7,Tbl.Kosten[[#This Row],[Totaal kosten]],"")</f>
        <v/>
      </c>
      <c r="BX71" s="122" t="str">
        <f>IF(Tbl.Kosten[[#This Row],[Anr.]]=BX$7,Tbl.Kosten[[#This Row],[Totaal kosten]],"")</f>
        <v/>
      </c>
      <c r="BY71" s="122" t="str">
        <f>IF(Tbl.Kosten[[#This Row],[Anr.]]=BY$7,Tbl.Kosten[[#This Row],[Totaal kosten]],"")</f>
        <v/>
      </c>
      <c r="BZ71" s="122" t="str">
        <f>IF(Tbl.Kosten[[#This Row],[Anr.]]=BZ$7,Tbl.Kosten[[#This Row],[Totaal kosten]],"")</f>
        <v/>
      </c>
      <c r="CA71" s="122" t="str">
        <f>IF(Tbl.Kosten[[#This Row],[Anr.]]=CA$7,Tbl.Kosten[[#This Row],[Totaal kosten]],"")</f>
        <v/>
      </c>
      <c r="CB71" s="122" t="str">
        <f>IF(Tbl.Kosten[[#This Row],[Anr.]]=CB$7,Tbl.Kosten[[#This Row],[Totaal kosten]],"")</f>
        <v/>
      </c>
      <c r="CC71" s="122" t="str">
        <f>IF(Tbl.Kosten[[#This Row],[Anr.]]=CC$7,Tbl.Kosten[[#This Row],[Totaal kosten]],"")</f>
        <v/>
      </c>
      <c r="CD71" s="122" t="str">
        <f>IF(Tbl.Kosten[[#This Row],[Anr.]]=CD$7,Tbl.Kosten[[#This Row],[Totaal kosten]],"")</f>
        <v/>
      </c>
      <c r="CE71" s="122" t="str">
        <f>IF(Tbl.Kosten[[#This Row],[Anr.]]=CE$7,Tbl.Kosten[[#This Row],[Totaal kosten]],"")</f>
        <v/>
      </c>
      <c r="CF71" s="122" t="str">
        <f>IF(Tbl.Kosten[[#This Row],[Anr.]]=CF$7,Tbl.Kosten[[#This Row],[Totaal kosten]],"")</f>
        <v/>
      </c>
      <c r="CG71" s="122" t="str">
        <f>IF(Tbl.Kosten[[#This Row],[Anr.]]=CG$7,Tbl.Kosten[[#This Row],[Totaal kosten]],"")</f>
        <v/>
      </c>
      <c r="CH71" s="122" t="str">
        <f>IF(Tbl.Kosten[[#This Row],[Anr.]]=CH$7,Tbl.Kosten[[#This Row],[Totaal kosten]],"")</f>
        <v/>
      </c>
      <c r="CI71" s="122" t="str">
        <f>IF(Tbl.Kosten[[#This Row],[Anr.]]=CI$7,Tbl.Kosten[[#This Row],[Totaal kosten]],"")</f>
        <v/>
      </c>
      <c r="CJ71" s="122" t="str">
        <f>IF(Tbl.Kosten[[#This Row],[Anr.]]=CJ$7,Tbl.Kosten[[#This Row],[Totaal kosten]],"")</f>
        <v/>
      </c>
      <c r="CK71" s="122" t="str">
        <f>IF(Tbl.Kosten[[#This Row],[Anr.]]=CK$7,Tbl.Kosten[[#This Row],[Totaal kosten]],"")</f>
        <v/>
      </c>
      <c r="CL71" s="122" t="str">
        <f>IF(Tbl.Kosten[[#This Row],[Anr.]]=CL$7,Tbl.Kosten[[#This Row],[Totaal kosten]],"")</f>
        <v/>
      </c>
      <c r="CM71" s="122" t="str">
        <f>IF(Tbl.Kosten[[#This Row],[Anr.]]=CM$7,Tbl.Kosten[[#This Row],[Totaal kosten]],"")</f>
        <v/>
      </c>
      <c r="CN71" s="122" t="str">
        <f>IF(Tbl.Kosten[[#This Row],[Anr.]]=CN$7,Tbl.Kosten[[#This Row],[Totaal kosten]],"")</f>
        <v/>
      </c>
      <c r="CO71" s="122" t="str">
        <f>IF(Tbl.Kosten[[#This Row],[Anr.]]=CO$7,Tbl.Kosten[[#This Row],[Totaal kosten]],"")</f>
        <v/>
      </c>
      <c r="CP71" s="122" t="str">
        <f>IF(Tbl.Kosten[[#This Row],[Anr.]]=CP$7,Tbl.Kosten[[#This Row],[Totaal kosten]],"")</f>
        <v/>
      </c>
      <c r="CQ71" s="122" t="str">
        <f>IF(Tbl.Kosten[[#This Row],[Anr.]]=CQ$7,Tbl.Kosten[[#This Row],[Totaal kosten]],"")</f>
        <v/>
      </c>
      <c r="CR71" s="122" t="str">
        <f>IF(Tbl.Kosten[[#This Row],[Anr.]]=CR$7,Tbl.Kosten[[#This Row],[Totaal kosten]],"")</f>
        <v/>
      </c>
      <c r="CS71" s="122" t="str">
        <f>IF(Tbl.Kosten[[#This Row],[Anr.]]=CS$7,Tbl.Kosten[[#This Row],[Totaal kosten]],"")</f>
        <v/>
      </c>
      <c r="CT71" s="122" t="str">
        <f>IF(Tbl.Kosten[[#This Row],[Anr.]]=CT$7,Tbl.Kosten[[#This Row],[Totaal kosten]],"")</f>
        <v/>
      </c>
      <c r="CU71" s="122" t="str">
        <f>IF(Tbl.Kosten[[#This Row],[Anr.]]=CU$7,Tbl.Kosten[[#This Row],[Totaal kosten]],"")</f>
        <v/>
      </c>
      <c r="CV71" s="122" t="str">
        <f>IF(Tbl.Kosten[[#This Row],[Anr.]]=CV$7,Tbl.Kosten[[#This Row],[Totaal kosten]],"")</f>
        <v/>
      </c>
      <c r="CW71" s="122" t="str">
        <f>IF(Tbl.Kosten[[#This Row],[Anr.]]=CW$7,Tbl.Kosten[[#This Row],[Totaal kosten]],"")</f>
        <v/>
      </c>
      <c r="CX71" s="122" t="str">
        <f>IF(Tbl.Kosten[[#This Row],[Anr.]]=CX$7,Tbl.Kosten[[#This Row],[Totaal kosten]],"")</f>
        <v/>
      </c>
      <c r="CY71" s="122" t="str">
        <f>IF(Tbl.Kosten[[#This Row],[Anr.]]=CY$7,Tbl.Kosten[[#This Row],[Totaal kosten]],"")</f>
        <v/>
      </c>
      <c r="CZ71" s="122" t="str">
        <f>IF(Tbl.Kosten[[#This Row],[Anr.]]=CZ$7,Tbl.Kosten[[#This Row],[Totaal kosten]],"")</f>
        <v/>
      </c>
      <c r="DA71" s="122" t="str">
        <f>IF(Tbl.Kosten[[#This Row],[Anr.]]=DA$7,Tbl.Kosten[[#This Row],[Totaal kosten]],"")</f>
        <v/>
      </c>
      <c r="DB71" s="122" t="str">
        <f>IF(Tbl.Kosten[[#This Row],[Anr.]]=DB$7,Tbl.Kosten[[#This Row],[Totaal kosten]],"")</f>
        <v/>
      </c>
      <c r="DC71" s="122" t="str">
        <f>IF(Tbl.Kosten[[#This Row],[Anr.]]=DC$7,Tbl.Kosten[[#This Row],[Totaal kosten]],"")</f>
        <v/>
      </c>
      <c r="DD71" s="122" t="str">
        <f>IF(Tbl.Kosten[[#This Row],[Anr.]]=DD$7,Tbl.Kosten[[#This Row],[Totaal kosten]],"")</f>
        <v/>
      </c>
      <c r="DE71" s="122" t="str">
        <f>IF(Tbl.Kosten[[#This Row],[Anr.]]=DE$7,Tbl.Kosten[[#This Row],[Totaal kosten]],"")</f>
        <v/>
      </c>
      <c r="DF71" s="122" t="str">
        <f>IF(Tbl.Kosten[[#This Row],[Anr.]]=DF$7,Tbl.Kosten[[#This Row],[Totaal kosten]],"")</f>
        <v/>
      </c>
      <c r="DG71" s="122" t="str">
        <f>IF(Tbl.Kosten[[#This Row],[Anr.]]=DG$7,Tbl.Kosten[[#This Row],[Totaal kosten]],"")</f>
        <v/>
      </c>
      <c r="DH71" s="122" t="str">
        <f>IF(Tbl.Kosten[[#This Row],[Anr.]]=DH$7,Tbl.Kosten[[#This Row],[Totaal kosten]],"")</f>
        <v/>
      </c>
      <c r="DI71" s="122" t="str">
        <f>IF(Tbl.Kosten[[#This Row],[Anr.]]=DI$7,Tbl.Kosten[[#This Row],[Totaal kosten]],"")</f>
        <v/>
      </c>
      <c r="DJ71" s="122" t="str">
        <f>IF(Tbl.Kosten[[#This Row],[Anr.]]=DJ$7,Tbl.Kosten[[#This Row],[Totaal kosten]],"")</f>
        <v/>
      </c>
      <c r="DK71" s="122" t="str">
        <f>IF(Tbl.Kosten[[#This Row],[Anr.]]=DK$7,Tbl.Kosten[[#This Row],[Totaal kosten]],"")</f>
        <v/>
      </c>
      <c r="DL71" s="122" t="str">
        <f>IF(Tbl.Kosten[[#This Row],[Anr.]]=DL$7,Tbl.Kosten[[#This Row],[Totaal kosten]],"")</f>
        <v/>
      </c>
      <c r="DM71" s="122" t="str">
        <f>IF(Tbl.Kosten[[#This Row],[Anr.]]=DM$7,Tbl.Kosten[[#This Row],[Totaal kosten]],"")</f>
        <v/>
      </c>
      <c r="DN71" s="122" t="str">
        <f>IF(Tbl.Kosten[[#This Row],[Anr.]]=DN$7,Tbl.Kosten[[#This Row],[Totaal kosten]],"")</f>
        <v/>
      </c>
      <c r="DO71" s="122" t="str">
        <f>IF(Tbl.Kosten[[#This Row],[Anr.]]=DO$7,Tbl.Kosten[[#This Row],[Totaal kosten]],"")</f>
        <v/>
      </c>
      <c r="DP71" s="122" t="str">
        <f>IF(Tbl.Kosten[[#This Row],[Anr.]]=DP$7,Tbl.Kosten[[#This Row],[Totaal kosten]],"")</f>
        <v/>
      </c>
      <c r="DQ71" s="122" t="str">
        <f>IF(Tbl.Kosten[[#This Row],[Anr.]]=DQ$7,Tbl.Kosten[[#This Row],[Totaal kosten]],"")</f>
        <v/>
      </c>
      <c r="DR71" s="122" t="str">
        <f>IF(Tbl.Kosten[[#This Row],[Anr.]]=DR$7,Tbl.Kosten[[#This Row],[Totaal kosten]],"")</f>
        <v/>
      </c>
      <c r="DS71" s="122" t="str">
        <f>IF(Tbl.Kosten[[#This Row],[Anr.]]=DS$7,Tbl.Kosten[[#This Row],[Totaal kosten]],"")</f>
        <v/>
      </c>
      <c r="DT71" s="122" t="str">
        <f>IF(Tbl.Kosten[[#This Row],[Anr.]]=DT$7,Tbl.Kosten[[#This Row],[Totaal kosten]],"")</f>
        <v/>
      </c>
      <c r="DU71" s="122" t="str">
        <f>IF(Tbl.Kosten[[#This Row],[Anr.]]=DU$7,Tbl.Kosten[[#This Row],[Totaal kosten]],"")</f>
        <v/>
      </c>
      <c r="DV71" s="122" t="str">
        <f>IF(Tbl.Kosten[[#This Row],[Anr.]]=DV$7,Tbl.Kosten[[#This Row],[Totaal kosten]],"")</f>
        <v/>
      </c>
      <c r="DW71" s="122" t="str">
        <f>IF(Tbl.Kosten[[#This Row],[Anr.]]=DW$7,Tbl.Kosten[[#This Row],[Totaal kosten]],"")</f>
        <v/>
      </c>
      <c r="DX71" s="122" t="str">
        <f>IF(Tbl.Kosten[[#This Row],[Anr.]]=DX$7,Tbl.Kosten[[#This Row],[Totaal kosten]],"")</f>
        <v/>
      </c>
      <c r="DY71" s="122" t="str">
        <f>IF(Tbl.Kosten[[#This Row],[Anr.]]=DY$7,Tbl.Kosten[[#This Row],[Totaal kosten]],"")</f>
        <v/>
      </c>
      <c r="DZ71" s="122" t="str">
        <f>IF(Tbl.Kosten[[#This Row],[Anr.]]=DZ$7,Tbl.Kosten[[#This Row],[Totaal kosten]],"")</f>
        <v/>
      </c>
      <c r="EA71" s="122" t="str">
        <f>IF(Tbl.Kosten[[#This Row],[Anr.]]=EA$7,Tbl.Kosten[[#This Row],[Totaal kosten]],"")</f>
        <v/>
      </c>
      <c r="EB71" s="122" t="str">
        <f>IF(Tbl.Kosten[[#This Row],[Anr.]]=EB$7,Tbl.Kosten[[#This Row],[Totaal kosten]],"")</f>
        <v/>
      </c>
      <c r="EC71" s="122" t="str">
        <f>IF(Tbl.Kosten[[#This Row],[Anr.]]=EC$7,Tbl.Kosten[[#This Row],[Totaal kosten]],"")</f>
        <v/>
      </c>
      <c r="ED71" s="122" t="str">
        <f>IF(Tbl.Kosten[[#This Row],[Anr.]]=ED$7,Tbl.Kosten[[#This Row],[Totaal kosten]],"")</f>
        <v/>
      </c>
      <c r="EE71" s="122" t="str">
        <f>IF(Tbl.Kosten[[#This Row],[Anr.]]=EE$7,Tbl.Kosten[[#This Row],[Totaal kosten]],"")</f>
        <v/>
      </c>
      <c r="EF71" s="122" t="str">
        <f>IF(Tbl.Kosten[[#This Row],[Anr.]]=EF$7,Tbl.Kosten[[#This Row],[Totaal kosten]],"")</f>
        <v/>
      </c>
      <c r="EG71" s="122" t="str">
        <f>IF(Tbl.Kosten[[#This Row],[Anr.]]=EG$7,Tbl.Kosten[[#This Row],[Totaal kosten]],"")</f>
        <v/>
      </c>
      <c r="EH71" s="122" t="str">
        <f>IF(Tbl.Kosten[[#This Row],[Anr.]]=EH$7,Tbl.Kosten[[#This Row],[Totaal kosten]],"")</f>
        <v/>
      </c>
      <c r="EI71" s="122" t="str">
        <f>IF(Tbl.Kosten[[#This Row],[Anr.]]=EI$7,Tbl.Kosten[[#This Row],[Totaal kosten]],"")</f>
        <v/>
      </c>
      <c r="EJ71" s="122" t="str">
        <f>IF(Tbl.Kosten[[#This Row],[Anr.]]=EJ$7,Tbl.Kosten[[#This Row],[Totaal kosten]],"")</f>
        <v/>
      </c>
      <c r="EK71" s="122" t="str">
        <f>IF(Tbl.Kosten[[#This Row],[Anr.]]=EK$7,Tbl.Kosten[[#This Row],[Totaal kosten]],"")</f>
        <v/>
      </c>
      <c r="EL71" s="122" t="str">
        <f>IF(Tbl.Kosten[[#This Row],[Anr.]]=EL$7,Tbl.Kosten[[#This Row],[Totaal kosten]],"")</f>
        <v/>
      </c>
      <c r="EM71" s="122" t="str">
        <f>IF(Tbl.Kosten[[#This Row],[Anr.]]=EM$7,Tbl.Kosten[[#This Row],[Totaal kosten]],"")</f>
        <v/>
      </c>
      <c r="EN71" s="122" t="str">
        <f>IF(Tbl.Kosten[[#This Row],[Anr.]]=EN$7,Tbl.Kosten[[#This Row],[Totaal kosten]],"")</f>
        <v/>
      </c>
      <c r="EO71" s="122" t="str">
        <f>IF(Tbl.Kosten[[#This Row],[Anr.]]=EO$7,Tbl.Kosten[[#This Row],[Totaal kosten]],"")</f>
        <v/>
      </c>
      <c r="EP71" s="122" t="str">
        <f>IF(Tbl.Kosten[[#This Row],[Anr.]]=EP$7,Tbl.Kosten[[#This Row],[Totaal kosten]],"")</f>
        <v/>
      </c>
      <c r="EQ71" s="122" t="str">
        <f>IF(Tbl.Kosten[[#This Row],[Anr.]]=EQ$7,Tbl.Kosten[[#This Row],[Totaal kosten]],"")</f>
        <v/>
      </c>
    </row>
    <row r="72" spans="2:147" x14ac:dyDescent="0.35">
      <c r="B72" s="99"/>
      <c r="C72" s="68"/>
      <c r="D72" s="119"/>
      <c r="E72" s="100"/>
      <c r="F72" s="13">
        <f>_xlfn.XLOOKUP(Tbl.Kosten[[#This Row],[Medewerker e/o 
functie]],Tbl.Uurtarief[Medewerker en/of functie],Tbl.Uurtarief[Uurtarief],"",,)</f>
        <v>0</v>
      </c>
      <c r="G72" s="118">
        <f>PRODUCT(Tbl.Kosten[[#This Row],[Uren]],Tbl.Kosten[[#This Row],[Uurtarief]])</f>
        <v>0</v>
      </c>
      <c r="H72" s="100"/>
      <c r="I72" s="98"/>
      <c r="J72" s="97">
        <f>Tbl.Kosten[[#This Row],[Aantal]]*Tbl.Kosten[[#This Row],[Tarief]]</f>
        <v>0</v>
      </c>
      <c r="K72" s="118">
        <f>Tbl.Kosten[[#This Row],[Subtotaal andere kosten]]+Tbl.Kosten[[#This Row],[Subtotaal arbeidskosten]]</f>
        <v>0</v>
      </c>
      <c r="L72" s="190">
        <f>IF(Tbl.Kosten[[#This Row],[Subtotaal andere kosten]]&lt;&gt;0,"Andere kosten",(_xlfn.XLOOKUP(Tbl.Kosten[[#This Row],[Medewerker e/o 
functie]],Tbl.Uurtarief[Medewerker en/of functie],Tbl.Uurtarief[Kostensoort],"",,)))</f>
        <v>0</v>
      </c>
      <c r="M72" s="190" t="str">
        <f>IF(AND(Tbl.Kosten[[#This Row],[Subtotaal arbeidskosten]]&lt;&gt;0,Tbl.Kosten[[#This Row],[Subtotaal andere kosten]]&lt;&gt;0),"Begroot Arbeidskosten en Overige kosten op verschillende regels!","")</f>
        <v/>
      </c>
      <c r="N72" s="3" t="str">
        <f>_xlfn.XLOOKUP(Tbl.Kosten[[#This Row],[Activiteitencode]],Tbl.Activiteiten[Activiteitcode],Tbl.Activiteiten[Werkpakketcode],"",,)</f>
        <v/>
      </c>
      <c r="O72" s="9" t="str">
        <f>_xlfn.XLOOKUP(Tbl.Kosten[[#This Row],[Werkpakketcode]],Tbl.Werkpakketten[Werkpakketcode],Tbl.Werkpakketten[WPnr.],"",,)</f>
        <v/>
      </c>
      <c r="P72" s="9" t="str">
        <f>IF(Tbl.Kosten[[#This Row],[WPnr.]]=P$7,Tbl.Kosten[[#This Row],[Totaal kosten]],"")</f>
        <v/>
      </c>
      <c r="Q72" s="9" t="str">
        <f>IF(Tbl.Kosten[[#This Row],[WPnr.]]=Q$7,Tbl.Kosten[[#This Row],[Totaal kosten]],"")</f>
        <v/>
      </c>
      <c r="R72" s="9" t="str">
        <f>IF(Tbl.Kosten[[#This Row],[WPnr.]]=R$7,Tbl.Kosten[[#This Row],[Totaal kosten]],"")</f>
        <v/>
      </c>
      <c r="S72" s="9" t="str">
        <f>IF(Tbl.Kosten[[#This Row],[WPnr.]]=S$7,Tbl.Kosten[[#This Row],[Totaal kosten]],"")</f>
        <v/>
      </c>
      <c r="T72" s="9" t="str">
        <f>IF(Tbl.Kosten[[#This Row],[WPnr.]]=T$7,Tbl.Kosten[[#This Row],[Totaal kosten]],"")</f>
        <v/>
      </c>
      <c r="U72" s="9" t="str">
        <f>IF(Tbl.Kosten[[#This Row],[WPnr.]]=U$7,Tbl.Kosten[[#This Row],[Totaal kosten]],"")</f>
        <v/>
      </c>
      <c r="V72" s="9" t="str">
        <f>IF(Tbl.Kosten[[#This Row],[WPnr.]]=V$7,Tbl.Kosten[[#This Row],[Totaal kosten]],"")</f>
        <v/>
      </c>
      <c r="W72" s="9" t="str">
        <f>IF(Tbl.Kosten[[#This Row],[WPnr.]]=W$7,Tbl.Kosten[[#This Row],[Totaal kosten]],"")</f>
        <v/>
      </c>
      <c r="X72" s="9" t="str">
        <f>IF(Tbl.Kosten[[#This Row],[WPnr.]]=X$7,Tbl.Kosten[[#This Row],[Totaal kosten]],"")</f>
        <v/>
      </c>
      <c r="Y72" s="9" t="str">
        <f>IF(Tbl.Kosten[[#This Row],[WPnr.]]=Y$7,Tbl.Kosten[[#This Row],[Totaal kosten]],"")</f>
        <v/>
      </c>
      <c r="Z72" s="15" t="str">
        <f>IFERROR(VLOOKUP(Tbl.Kosten[[#This Row],[Kostensoort]],Tbl.Kostensoorten[],2,FALSE),"")</f>
        <v/>
      </c>
      <c r="AA72" s="15" t="str">
        <f>IF(Tbl.Kosten[[#This Row],[KSnr.]]=AA$7,Tbl.Kosten[[#This Row],[Totaal kosten]],"")</f>
        <v/>
      </c>
      <c r="AB72" s="15" t="str">
        <f>IF(Tbl.Kosten[[#This Row],[KSnr.]]=AB$7,Tbl.Kosten[[#This Row],[Totaal kosten]],"")</f>
        <v/>
      </c>
      <c r="AC72" s="15" t="str">
        <f>IF(Tbl.Kosten[[#This Row],[KSnr.]]=AC$7,Tbl.Kosten[[#This Row],[Totaal kosten]],"")</f>
        <v/>
      </c>
      <c r="AD72" s="15" t="str">
        <f>IF(Tbl.Kosten[[#This Row],[KSnr.]]=AD$7,Tbl.Kosten[[#This Row],[Totaal kosten]],"")</f>
        <v/>
      </c>
      <c r="AE72" s="15" t="str">
        <f>IF(Tbl.Kosten[[#This Row],[KSnr.]]=AE$7,Tbl.Kosten[[#This Row],[Totaal kosten]],"")</f>
        <v/>
      </c>
      <c r="AF72" s="15" t="str">
        <f>IF(Tbl.Kosten[[#This Row],[KSnr.]]=AF$7,Tbl.Kosten[[#This Row],[Totaal kosten]],"")</f>
        <v/>
      </c>
      <c r="AG72" s="15" t="str">
        <f>IF(Tbl.Kosten[[#This Row],[KSnr.]]=AG$7,Tbl.Kosten[[#This Row],[Totaal kosten]],"")</f>
        <v/>
      </c>
      <c r="AH72" s="15" t="str">
        <f>IF(Tbl.Kosten[[#This Row],[KSnr.]]=AH$7,Tbl.Kosten[[#This Row],[Totaal kosten]],"")</f>
        <v/>
      </c>
      <c r="AI72" s="15" t="str">
        <f>IF(Tbl.Kosten[[#This Row],[KSnr.]]=AI$7,Tbl.Kosten[[#This Row],[Totaal kosten]],"")</f>
        <v/>
      </c>
      <c r="AJ72" s="15" t="str">
        <f>IF(Tbl.Kosten[[#This Row],[KSnr.]]=AJ$7,Tbl.Kosten[[#This Row],[Totaal kosten]],"")</f>
        <v/>
      </c>
      <c r="AK72" s="15" t="str">
        <f>IF(Tbl.Kosten[[#This Row],[KSnr.]]=AK$7,Tbl.Kosten[[#This Row],[Totaal kosten]],"")</f>
        <v/>
      </c>
      <c r="AL72" s="15" t="str">
        <f>IF(Tbl.Kosten[[#This Row],[KSnr.]]=AL$7,Tbl.Kosten[[#This Row],[Totaal kosten]],"")</f>
        <v/>
      </c>
      <c r="AM72" s="15" t="str">
        <f>IF(Tbl.Kosten[[#This Row],[KSnr.]]=AM$7,Tbl.Kosten[[#This Row],[Totaal kosten]],"")</f>
        <v/>
      </c>
      <c r="AN72" s="15" t="str">
        <f>IF(Tbl.Kosten[[#This Row],[KSnr.]]=AN$7,Tbl.Kosten[[#This Row],[Totaal kosten]],"")</f>
        <v/>
      </c>
      <c r="AO72" s="15" t="str">
        <f>IF(Tbl.Kosten[[#This Row],[KSnr.]]=AO$7,Tbl.Kosten[[#This Row],[Totaal kosten]],"")</f>
        <v/>
      </c>
      <c r="AP72" s="15" t="str">
        <f>IF(Tbl.Kosten[[#This Row],[KSnr.]]=AP$7,Tbl.Kosten[[#This Row],[Totaal kosten]],"")</f>
        <v/>
      </c>
      <c r="AQ72" s="15" t="str">
        <f>IF(Tbl.Kosten[[#This Row],[KSnr.]]=AQ$7,Tbl.Kosten[[#This Row],[Totaal kosten]],"")</f>
        <v/>
      </c>
      <c r="AR72" s="15" t="str">
        <f>IF(Tbl.Kosten[[#This Row],[KSnr.]]=AR$7,Tbl.Kosten[[#This Row],[Totaal kosten]],"")</f>
        <v/>
      </c>
      <c r="AS72" s="15" t="str">
        <f>IF(Tbl.Kosten[[#This Row],[KSnr.]]=AS$7,Tbl.Kosten[[#This Row],[Totaal kosten]],"")</f>
        <v/>
      </c>
      <c r="AT72" s="15" t="str">
        <f>IF(Tbl.Kosten[[#This Row],[KSnr.]]=AT$7,Tbl.Kosten[[#This Row],[Totaal kosten]],"")</f>
        <v/>
      </c>
      <c r="AU72" s="122" t="str">
        <f>_xlfn.XLOOKUP(Tbl.Kosten[[#This Row],[Activiteitencode]],Tbl.Activiteiten[Activiteitcode],Tbl.Activiteiten[Anr.],"",,)</f>
        <v/>
      </c>
      <c r="AV72" s="122" t="str">
        <f>IF(Tbl.Kosten[[#This Row],[Anr.]]=AV$7,Tbl.Kosten[[#This Row],[Totaal kosten]],"")</f>
        <v/>
      </c>
      <c r="AW72" s="122" t="str">
        <f>IF(Tbl.Kosten[[#This Row],[Anr.]]=AW$7,Tbl.Kosten[[#This Row],[Totaal kosten]],"")</f>
        <v/>
      </c>
      <c r="AX72" s="122" t="str">
        <f>IF(Tbl.Kosten[[#This Row],[Anr.]]=AX$7,Tbl.Kosten[[#This Row],[Totaal kosten]],"")</f>
        <v/>
      </c>
      <c r="AY72" s="122" t="str">
        <f>IF(Tbl.Kosten[[#This Row],[Anr.]]=AY$7,Tbl.Kosten[[#This Row],[Totaal kosten]],"")</f>
        <v/>
      </c>
      <c r="AZ72" s="122" t="str">
        <f>IF(Tbl.Kosten[[#This Row],[Anr.]]=AZ$7,Tbl.Kosten[[#This Row],[Totaal kosten]],"")</f>
        <v/>
      </c>
      <c r="BA72" s="122" t="str">
        <f>IF(Tbl.Kosten[[#This Row],[Anr.]]=BA$7,Tbl.Kosten[[#This Row],[Totaal kosten]],"")</f>
        <v/>
      </c>
      <c r="BB72" s="122" t="str">
        <f>IF(Tbl.Kosten[[#This Row],[Anr.]]=BB$7,Tbl.Kosten[[#This Row],[Totaal kosten]],"")</f>
        <v/>
      </c>
      <c r="BC72" s="122" t="str">
        <f>IF(Tbl.Kosten[[#This Row],[Anr.]]=BC$7,Tbl.Kosten[[#This Row],[Totaal kosten]],"")</f>
        <v/>
      </c>
      <c r="BD72" s="122" t="str">
        <f>IF(Tbl.Kosten[[#This Row],[Anr.]]=BD$7,Tbl.Kosten[[#This Row],[Totaal kosten]],"")</f>
        <v/>
      </c>
      <c r="BE72" s="122" t="str">
        <f>IF(Tbl.Kosten[[#This Row],[Anr.]]=BE$7,Tbl.Kosten[[#This Row],[Totaal kosten]],"")</f>
        <v/>
      </c>
      <c r="BF72" s="122" t="str">
        <f>IF(Tbl.Kosten[[#This Row],[Anr.]]=BF$7,Tbl.Kosten[[#This Row],[Totaal kosten]],"")</f>
        <v/>
      </c>
      <c r="BG72" s="122" t="str">
        <f>IF(Tbl.Kosten[[#This Row],[Anr.]]=BG$7,Tbl.Kosten[[#This Row],[Totaal kosten]],"")</f>
        <v/>
      </c>
      <c r="BH72" s="122" t="str">
        <f>IF(Tbl.Kosten[[#This Row],[Anr.]]=BH$7,Tbl.Kosten[[#This Row],[Totaal kosten]],"")</f>
        <v/>
      </c>
      <c r="BI72" s="122" t="str">
        <f>IF(Tbl.Kosten[[#This Row],[Anr.]]=BI$7,Tbl.Kosten[[#This Row],[Totaal kosten]],"")</f>
        <v/>
      </c>
      <c r="BJ72" s="122" t="str">
        <f>IF(Tbl.Kosten[[#This Row],[Anr.]]=BJ$7,Tbl.Kosten[[#This Row],[Totaal kosten]],"")</f>
        <v/>
      </c>
      <c r="BK72" s="122" t="str">
        <f>IF(Tbl.Kosten[[#This Row],[Anr.]]=BK$7,Tbl.Kosten[[#This Row],[Totaal kosten]],"")</f>
        <v/>
      </c>
      <c r="BL72" s="122" t="str">
        <f>IF(Tbl.Kosten[[#This Row],[Anr.]]=BL$7,Tbl.Kosten[[#This Row],[Totaal kosten]],"")</f>
        <v/>
      </c>
      <c r="BM72" s="122" t="str">
        <f>IF(Tbl.Kosten[[#This Row],[Anr.]]=BM$7,Tbl.Kosten[[#This Row],[Totaal kosten]],"")</f>
        <v/>
      </c>
      <c r="BN72" s="122" t="str">
        <f>IF(Tbl.Kosten[[#This Row],[Anr.]]=BN$7,Tbl.Kosten[[#This Row],[Totaal kosten]],"")</f>
        <v/>
      </c>
      <c r="BO72" s="122" t="str">
        <f>IF(Tbl.Kosten[[#This Row],[Anr.]]=BO$7,Tbl.Kosten[[#This Row],[Totaal kosten]],"")</f>
        <v/>
      </c>
      <c r="BP72" s="122" t="str">
        <f>IF(Tbl.Kosten[[#This Row],[Anr.]]=BP$7,Tbl.Kosten[[#This Row],[Totaal kosten]],"")</f>
        <v/>
      </c>
      <c r="BQ72" s="122" t="str">
        <f>IF(Tbl.Kosten[[#This Row],[Anr.]]=BQ$7,Tbl.Kosten[[#This Row],[Totaal kosten]],"")</f>
        <v/>
      </c>
      <c r="BR72" s="122" t="str">
        <f>IF(Tbl.Kosten[[#This Row],[Anr.]]=BR$7,Tbl.Kosten[[#This Row],[Totaal kosten]],"")</f>
        <v/>
      </c>
      <c r="BS72" s="122" t="str">
        <f>IF(Tbl.Kosten[[#This Row],[Anr.]]=BS$7,Tbl.Kosten[[#This Row],[Totaal kosten]],"")</f>
        <v/>
      </c>
      <c r="BT72" s="122" t="str">
        <f>IF(Tbl.Kosten[[#This Row],[Anr.]]=BT$7,Tbl.Kosten[[#This Row],[Totaal kosten]],"")</f>
        <v/>
      </c>
      <c r="BU72" s="122" t="str">
        <f>IF(Tbl.Kosten[[#This Row],[Anr.]]=BU$7,Tbl.Kosten[[#This Row],[Totaal kosten]],"")</f>
        <v/>
      </c>
      <c r="BV72" s="122" t="str">
        <f>IF(Tbl.Kosten[[#This Row],[Anr.]]=BV$7,Tbl.Kosten[[#This Row],[Totaal kosten]],"")</f>
        <v/>
      </c>
      <c r="BW72" s="122" t="str">
        <f>IF(Tbl.Kosten[[#This Row],[Anr.]]=BW$7,Tbl.Kosten[[#This Row],[Totaal kosten]],"")</f>
        <v/>
      </c>
      <c r="BX72" s="122" t="str">
        <f>IF(Tbl.Kosten[[#This Row],[Anr.]]=BX$7,Tbl.Kosten[[#This Row],[Totaal kosten]],"")</f>
        <v/>
      </c>
      <c r="BY72" s="122" t="str">
        <f>IF(Tbl.Kosten[[#This Row],[Anr.]]=BY$7,Tbl.Kosten[[#This Row],[Totaal kosten]],"")</f>
        <v/>
      </c>
      <c r="BZ72" s="122" t="str">
        <f>IF(Tbl.Kosten[[#This Row],[Anr.]]=BZ$7,Tbl.Kosten[[#This Row],[Totaal kosten]],"")</f>
        <v/>
      </c>
      <c r="CA72" s="122" t="str">
        <f>IF(Tbl.Kosten[[#This Row],[Anr.]]=CA$7,Tbl.Kosten[[#This Row],[Totaal kosten]],"")</f>
        <v/>
      </c>
      <c r="CB72" s="122" t="str">
        <f>IF(Tbl.Kosten[[#This Row],[Anr.]]=CB$7,Tbl.Kosten[[#This Row],[Totaal kosten]],"")</f>
        <v/>
      </c>
      <c r="CC72" s="122" t="str">
        <f>IF(Tbl.Kosten[[#This Row],[Anr.]]=CC$7,Tbl.Kosten[[#This Row],[Totaal kosten]],"")</f>
        <v/>
      </c>
      <c r="CD72" s="122" t="str">
        <f>IF(Tbl.Kosten[[#This Row],[Anr.]]=CD$7,Tbl.Kosten[[#This Row],[Totaal kosten]],"")</f>
        <v/>
      </c>
      <c r="CE72" s="122" t="str">
        <f>IF(Tbl.Kosten[[#This Row],[Anr.]]=CE$7,Tbl.Kosten[[#This Row],[Totaal kosten]],"")</f>
        <v/>
      </c>
      <c r="CF72" s="122" t="str">
        <f>IF(Tbl.Kosten[[#This Row],[Anr.]]=CF$7,Tbl.Kosten[[#This Row],[Totaal kosten]],"")</f>
        <v/>
      </c>
      <c r="CG72" s="122" t="str">
        <f>IF(Tbl.Kosten[[#This Row],[Anr.]]=CG$7,Tbl.Kosten[[#This Row],[Totaal kosten]],"")</f>
        <v/>
      </c>
      <c r="CH72" s="122" t="str">
        <f>IF(Tbl.Kosten[[#This Row],[Anr.]]=CH$7,Tbl.Kosten[[#This Row],[Totaal kosten]],"")</f>
        <v/>
      </c>
      <c r="CI72" s="122" t="str">
        <f>IF(Tbl.Kosten[[#This Row],[Anr.]]=CI$7,Tbl.Kosten[[#This Row],[Totaal kosten]],"")</f>
        <v/>
      </c>
      <c r="CJ72" s="122" t="str">
        <f>IF(Tbl.Kosten[[#This Row],[Anr.]]=CJ$7,Tbl.Kosten[[#This Row],[Totaal kosten]],"")</f>
        <v/>
      </c>
      <c r="CK72" s="122" t="str">
        <f>IF(Tbl.Kosten[[#This Row],[Anr.]]=CK$7,Tbl.Kosten[[#This Row],[Totaal kosten]],"")</f>
        <v/>
      </c>
      <c r="CL72" s="122" t="str">
        <f>IF(Tbl.Kosten[[#This Row],[Anr.]]=CL$7,Tbl.Kosten[[#This Row],[Totaal kosten]],"")</f>
        <v/>
      </c>
      <c r="CM72" s="122" t="str">
        <f>IF(Tbl.Kosten[[#This Row],[Anr.]]=CM$7,Tbl.Kosten[[#This Row],[Totaal kosten]],"")</f>
        <v/>
      </c>
      <c r="CN72" s="122" t="str">
        <f>IF(Tbl.Kosten[[#This Row],[Anr.]]=CN$7,Tbl.Kosten[[#This Row],[Totaal kosten]],"")</f>
        <v/>
      </c>
      <c r="CO72" s="122" t="str">
        <f>IF(Tbl.Kosten[[#This Row],[Anr.]]=CO$7,Tbl.Kosten[[#This Row],[Totaal kosten]],"")</f>
        <v/>
      </c>
      <c r="CP72" s="122" t="str">
        <f>IF(Tbl.Kosten[[#This Row],[Anr.]]=CP$7,Tbl.Kosten[[#This Row],[Totaal kosten]],"")</f>
        <v/>
      </c>
      <c r="CQ72" s="122" t="str">
        <f>IF(Tbl.Kosten[[#This Row],[Anr.]]=CQ$7,Tbl.Kosten[[#This Row],[Totaal kosten]],"")</f>
        <v/>
      </c>
      <c r="CR72" s="122" t="str">
        <f>IF(Tbl.Kosten[[#This Row],[Anr.]]=CR$7,Tbl.Kosten[[#This Row],[Totaal kosten]],"")</f>
        <v/>
      </c>
      <c r="CS72" s="122" t="str">
        <f>IF(Tbl.Kosten[[#This Row],[Anr.]]=CS$7,Tbl.Kosten[[#This Row],[Totaal kosten]],"")</f>
        <v/>
      </c>
      <c r="CT72" s="122" t="str">
        <f>IF(Tbl.Kosten[[#This Row],[Anr.]]=CT$7,Tbl.Kosten[[#This Row],[Totaal kosten]],"")</f>
        <v/>
      </c>
      <c r="CU72" s="122" t="str">
        <f>IF(Tbl.Kosten[[#This Row],[Anr.]]=CU$7,Tbl.Kosten[[#This Row],[Totaal kosten]],"")</f>
        <v/>
      </c>
      <c r="CV72" s="122" t="str">
        <f>IF(Tbl.Kosten[[#This Row],[Anr.]]=CV$7,Tbl.Kosten[[#This Row],[Totaal kosten]],"")</f>
        <v/>
      </c>
      <c r="CW72" s="122" t="str">
        <f>IF(Tbl.Kosten[[#This Row],[Anr.]]=CW$7,Tbl.Kosten[[#This Row],[Totaal kosten]],"")</f>
        <v/>
      </c>
      <c r="CX72" s="122" t="str">
        <f>IF(Tbl.Kosten[[#This Row],[Anr.]]=CX$7,Tbl.Kosten[[#This Row],[Totaal kosten]],"")</f>
        <v/>
      </c>
      <c r="CY72" s="122" t="str">
        <f>IF(Tbl.Kosten[[#This Row],[Anr.]]=CY$7,Tbl.Kosten[[#This Row],[Totaal kosten]],"")</f>
        <v/>
      </c>
      <c r="CZ72" s="122" t="str">
        <f>IF(Tbl.Kosten[[#This Row],[Anr.]]=CZ$7,Tbl.Kosten[[#This Row],[Totaal kosten]],"")</f>
        <v/>
      </c>
      <c r="DA72" s="122" t="str">
        <f>IF(Tbl.Kosten[[#This Row],[Anr.]]=DA$7,Tbl.Kosten[[#This Row],[Totaal kosten]],"")</f>
        <v/>
      </c>
      <c r="DB72" s="122" t="str">
        <f>IF(Tbl.Kosten[[#This Row],[Anr.]]=DB$7,Tbl.Kosten[[#This Row],[Totaal kosten]],"")</f>
        <v/>
      </c>
      <c r="DC72" s="122" t="str">
        <f>IF(Tbl.Kosten[[#This Row],[Anr.]]=DC$7,Tbl.Kosten[[#This Row],[Totaal kosten]],"")</f>
        <v/>
      </c>
      <c r="DD72" s="122" t="str">
        <f>IF(Tbl.Kosten[[#This Row],[Anr.]]=DD$7,Tbl.Kosten[[#This Row],[Totaal kosten]],"")</f>
        <v/>
      </c>
      <c r="DE72" s="122" t="str">
        <f>IF(Tbl.Kosten[[#This Row],[Anr.]]=DE$7,Tbl.Kosten[[#This Row],[Totaal kosten]],"")</f>
        <v/>
      </c>
      <c r="DF72" s="122" t="str">
        <f>IF(Tbl.Kosten[[#This Row],[Anr.]]=DF$7,Tbl.Kosten[[#This Row],[Totaal kosten]],"")</f>
        <v/>
      </c>
      <c r="DG72" s="122" t="str">
        <f>IF(Tbl.Kosten[[#This Row],[Anr.]]=DG$7,Tbl.Kosten[[#This Row],[Totaal kosten]],"")</f>
        <v/>
      </c>
      <c r="DH72" s="122" t="str">
        <f>IF(Tbl.Kosten[[#This Row],[Anr.]]=DH$7,Tbl.Kosten[[#This Row],[Totaal kosten]],"")</f>
        <v/>
      </c>
      <c r="DI72" s="122" t="str">
        <f>IF(Tbl.Kosten[[#This Row],[Anr.]]=DI$7,Tbl.Kosten[[#This Row],[Totaal kosten]],"")</f>
        <v/>
      </c>
      <c r="DJ72" s="122" t="str">
        <f>IF(Tbl.Kosten[[#This Row],[Anr.]]=DJ$7,Tbl.Kosten[[#This Row],[Totaal kosten]],"")</f>
        <v/>
      </c>
      <c r="DK72" s="122" t="str">
        <f>IF(Tbl.Kosten[[#This Row],[Anr.]]=DK$7,Tbl.Kosten[[#This Row],[Totaal kosten]],"")</f>
        <v/>
      </c>
      <c r="DL72" s="122" t="str">
        <f>IF(Tbl.Kosten[[#This Row],[Anr.]]=DL$7,Tbl.Kosten[[#This Row],[Totaal kosten]],"")</f>
        <v/>
      </c>
      <c r="DM72" s="122" t="str">
        <f>IF(Tbl.Kosten[[#This Row],[Anr.]]=DM$7,Tbl.Kosten[[#This Row],[Totaal kosten]],"")</f>
        <v/>
      </c>
      <c r="DN72" s="122" t="str">
        <f>IF(Tbl.Kosten[[#This Row],[Anr.]]=DN$7,Tbl.Kosten[[#This Row],[Totaal kosten]],"")</f>
        <v/>
      </c>
      <c r="DO72" s="122" t="str">
        <f>IF(Tbl.Kosten[[#This Row],[Anr.]]=DO$7,Tbl.Kosten[[#This Row],[Totaal kosten]],"")</f>
        <v/>
      </c>
      <c r="DP72" s="122" t="str">
        <f>IF(Tbl.Kosten[[#This Row],[Anr.]]=DP$7,Tbl.Kosten[[#This Row],[Totaal kosten]],"")</f>
        <v/>
      </c>
      <c r="DQ72" s="122" t="str">
        <f>IF(Tbl.Kosten[[#This Row],[Anr.]]=DQ$7,Tbl.Kosten[[#This Row],[Totaal kosten]],"")</f>
        <v/>
      </c>
      <c r="DR72" s="122" t="str">
        <f>IF(Tbl.Kosten[[#This Row],[Anr.]]=DR$7,Tbl.Kosten[[#This Row],[Totaal kosten]],"")</f>
        <v/>
      </c>
      <c r="DS72" s="122" t="str">
        <f>IF(Tbl.Kosten[[#This Row],[Anr.]]=DS$7,Tbl.Kosten[[#This Row],[Totaal kosten]],"")</f>
        <v/>
      </c>
      <c r="DT72" s="122" t="str">
        <f>IF(Tbl.Kosten[[#This Row],[Anr.]]=DT$7,Tbl.Kosten[[#This Row],[Totaal kosten]],"")</f>
        <v/>
      </c>
      <c r="DU72" s="122" t="str">
        <f>IF(Tbl.Kosten[[#This Row],[Anr.]]=DU$7,Tbl.Kosten[[#This Row],[Totaal kosten]],"")</f>
        <v/>
      </c>
      <c r="DV72" s="122" t="str">
        <f>IF(Tbl.Kosten[[#This Row],[Anr.]]=DV$7,Tbl.Kosten[[#This Row],[Totaal kosten]],"")</f>
        <v/>
      </c>
      <c r="DW72" s="122" t="str">
        <f>IF(Tbl.Kosten[[#This Row],[Anr.]]=DW$7,Tbl.Kosten[[#This Row],[Totaal kosten]],"")</f>
        <v/>
      </c>
      <c r="DX72" s="122" t="str">
        <f>IF(Tbl.Kosten[[#This Row],[Anr.]]=DX$7,Tbl.Kosten[[#This Row],[Totaal kosten]],"")</f>
        <v/>
      </c>
      <c r="DY72" s="122" t="str">
        <f>IF(Tbl.Kosten[[#This Row],[Anr.]]=DY$7,Tbl.Kosten[[#This Row],[Totaal kosten]],"")</f>
        <v/>
      </c>
      <c r="DZ72" s="122" t="str">
        <f>IF(Tbl.Kosten[[#This Row],[Anr.]]=DZ$7,Tbl.Kosten[[#This Row],[Totaal kosten]],"")</f>
        <v/>
      </c>
      <c r="EA72" s="122" t="str">
        <f>IF(Tbl.Kosten[[#This Row],[Anr.]]=EA$7,Tbl.Kosten[[#This Row],[Totaal kosten]],"")</f>
        <v/>
      </c>
      <c r="EB72" s="122" t="str">
        <f>IF(Tbl.Kosten[[#This Row],[Anr.]]=EB$7,Tbl.Kosten[[#This Row],[Totaal kosten]],"")</f>
        <v/>
      </c>
      <c r="EC72" s="122" t="str">
        <f>IF(Tbl.Kosten[[#This Row],[Anr.]]=EC$7,Tbl.Kosten[[#This Row],[Totaal kosten]],"")</f>
        <v/>
      </c>
      <c r="ED72" s="122" t="str">
        <f>IF(Tbl.Kosten[[#This Row],[Anr.]]=ED$7,Tbl.Kosten[[#This Row],[Totaal kosten]],"")</f>
        <v/>
      </c>
      <c r="EE72" s="122" t="str">
        <f>IF(Tbl.Kosten[[#This Row],[Anr.]]=EE$7,Tbl.Kosten[[#This Row],[Totaal kosten]],"")</f>
        <v/>
      </c>
      <c r="EF72" s="122" t="str">
        <f>IF(Tbl.Kosten[[#This Row],[Anr.]]=EF$7,Tbl.Kosten[[#This Row],[Totaal kosten]],"")</f>
        <v/>
      </c>
      <c r="EG72" s="122" t="str">
        <f>IF(Tbl.Kosten[[#This Row],[Anr.]]=EG$7,Tbl.Kosten[[#This Row],[Totaal kosten]],"")</f>
        <v/>
      </c>
      <c r="EH72" s="122" t="str">
        <f>IF(Tbl.Kosten[[#This Row],[Anr.]]=EH$7,Tbl.Kosten[[#This Row],[Totaal kosten]],"")</f>
        <v/>
      </c>
      <c r="EI72" s="122" t="str">
        <f>IF(Tbl.Kosten[[#This Row],[Anr.]]=EI$7,Tbl.Kosten[[#This Row],[Totaal kosten]],"")</f>
        <v/>
      </c>
      <c r="EJ72" s="122" t="str">
        <f>IF(Tbl.Kosten[[#This Row],[Anr.]]=EJ$7,Tbl.Kosten[[#This Row],[Totaal kosten]],"")</f>
        <v/>
      </c>
      <c r="EK72" s="122" t="str">
        <f>IF(Tbl.Kosten[[#This Row],[Anr.]]=EK$7,Tbl.Kosten[[#This Row],[Totaal kosten]],"")</f>
        <v/>
      </c>
      <c r="EL72" s="122" t="str">
        <f>IF(Tbl.Kosten[[#This Row],[Anr.]]=EL$7,Tbl.Kosten[[#This Row],[Totaal kosten]],"")</f>
        <v/>
      </c>
      <c r="EM72" s="122" t="str">
        <f>IF(Tbl.Kosten[[#This Row],[Anr.]]=EM$7,Tbl.Kosten[[#This Row],[Totaal kosten]],"")</f>
        <v/>
      </c>
      <c r="EN72" s="122" t="str">
        <f>IF(Tbl.Kosten[[#This Row],[Anr.]]=EN$7,Tbl.Kosten[[#This Row],[Totaal kosten]],"")</f>
        <v/>
      </c>
      <c r="EO72" s="122" t="str">
        <f>IF(Tbl.Kosten[[#This Row],[Anr.]]=EO$7,Tbl.Kosten[[#This Row],[Totaal kosten]],"")</f>
        <v/>
      </c>
      <c r="EP72" s="122" t="str">
        <f>IF(Tbl.Kosten[[#This Row],[Anr.]]=EP$7,Tbl.Kosten[[#This Row],[Totaal kosten]],"")</f>
        <v/>
      </c>
      <c r="EQ72" s="122" t="str">
        <f>IF(Tbl.Kosten[[#This Row],[Anr.]]=EQ$7,Tbl.Kosten[[#This Row],[Totaal kosten]],"")</f>
        <v/>
      </c>
    </row>
    <row r="73" spans="2:147" x14ac:dyDescent="0.35">
      <c r="B73" s="99"/>
      <c r="C73" s="68"/>
      <c r="D73" s="119"/>
      <c r="E73" s="100"/>
      <c r="F73" s="13">
        <f>_xlfn.XLOOKUP(Tbl.Kosten[[#This Row],[Medewerker e/o 
functie]],Tbl.Uurtarief[Medewerker en/of functie],Tbl.Uurtarief[Uurtarief],"",,)</f>
        <v>0</v>
      </c>
      <c r="G73" s="118">
        <f>PRODUCT(Tbl.Kosten[[#This Row],[Uren]],Tbl.Kosten[[#This Row],[Uurtarief]])</f>
        <v>0</v>
      </c>
      <c r="H73" s="100"/>
      <c r="I73" s="98"/>
      <c r="J73" s="97">
        <f>Tbl.Kosten[[#This Row],[Aantal]]*Tbl.Kosten[[#This Row],[Tarief]]</f>
        <v>0</v>
      </c>
      <c r="K73" s="118">
        <f>Tbl.Kosten[[#This Row],[Subtotaal andere kosten]]+Tbl.Kosten[[#This Row],[Subtotaal arbeidskosten]]</f>
        <v>0</v>
      </c>
      <c r="L73" s="190">
        <f>IF(Tbl.Kosten[[#This Row],[Subtotaal andere kosten]]&lt;&gt;0,"Andere kosten",(_xlfn.XLOOKUP(Tbl.Kosten[[#This Row],[Medewerker e/o 
functie]],Tbl.Uurtarief[Medewerker en/of functie],Tbl.Uurtarief[Kostensoort],"",,)))</f>
        <v>0</v>
      </c>
      <c r="M73" s="190" t="str">
        <f>IF(AND(Tbl.Kosten[[#This Row],[Subtotaal arbeidskosten]]&lt;&gt;0,Tbl.Kosten[[#This Row],[Subtotaal andere kosten]]&lt;&gt;0),"Begroot Arbeidskosten en Overige kosten op verschillende regels!","")</f>
        <v/>
      </c>
      <c r="N73" s="3" t="str">
        <f>_xlfn.XLOOKUP(Tbl.Kosten[[#This Row],[Activiteitencode]],Tbl.Activiteiten[Activiteitcode],Tbl.Activiteiten[Werkpakketcode],"",,)</f>
        <v/>
      </c>
      <c r="O73" s="9" t="str">
        <f>_xlfn.XLOOKUP(Tbl.Kosten[[#This Row],[Werkpakketcode]],Tbl.Werkpakketten[Werkpakketcode],Tbl.Werkpakketten[WPnr.],"",,)</f>
        <v/>
      </c>
      <c r="P73" s="9" t="str">
        <f>IF(Tbl.Kosten[[#This Row],[WPnr.]]=P$7,Tbl.Kosten[[#This Row],[Totaal kosten]],"")</f>
        <v/>
      </c>
      <c r="Q73" s="9" t="str">
        <f>IF(Tbl.Kosten[[#This Row],[WPnr.]]=Q$7,Tbl.Kosten[[#This Row],[Totaal kosten]],"")</f>
        <v/>
      </c>
      <c r="R73" s="9" t="str">
        <f>IF(Tbl.Kosten[[#This Row],[WPnr.]]=R$7,Tbl.Kosten[[#This Row],[Totaal kosten]],"")</f>
        <v/>
      </c>
      <c r="S73" s="9" t="str">
        <f>IF(Tbl.Kosten[[#This Row],[WPnr.]]=S$7,Tbl.Kosten[[#This Row],[Totaal kosten]],"")</f>
        <v/>
      </c>
      <c r="T73" s="9" t="str">
        <f>IF(Tbl.Kosten[[#This Row],[WPnr.]]=T$7,Tbl.Kosten[[#This Row],[Totaal kosten]],"")</f>
        <v/>
      </c>
      <c r="U73" s="9" t="str">
        <f>IF(Tbl.Kosten[[#This Row],[WPnr.]]=U$7,Tbl.Kosten[[#This Row],[Totaal kosten]],"")</f>
        <v/>
      </c>
      <c r="V73" s="9" t="str">
        <f>IF(Tbl.Kosten[[#This Row],[WPnr.]]=V$7,Tbl.Kosten[[#This Row],[Totaal kosten]],"")</f>
        <v/>
      </c>
      <c r="W73" s="9" t="str">
        <f>IF(Tbl.Kosten[[#This Row],[WPnr.]]=W$7,Tbl.Kosten[[#This Row],[Totaal kosten]],"")</f>
        <v/>
      </c>
      <c r="X73" s="9" t="str">
        <f>IF(Tbl.Kosten[[#This Row],[WPnr.]]=X$7,Tbl.Kosten[[#This Row],[Totaal kosten]],"")</f>
        <v/>
      </c>
      <c r="Y73" s="9" t="str">
        <f>IF(Tbl.Kosten[[#This Row],[WPnr.]]=Y$7,Tbl.Kosten[[#This Row],[Totaal kosten]],"")</f>
        <v/>
      </c>
      <c r="Z73" s="15" t="str">
        <f>IFERROR(VLOOKUP(Tbl.Kosten[[#This Row],[Kostensoort]],Tbl.Kostensoorten[],2,FALSE),"")</f>
        <v/>
      </c>
      <c r="AA73" s="15" t="str">
        <f>IF(Tbl.Kosten[[#This Row],[KSnr.]]=AA$7,Tbl.Kosten[[#This Row],[Totaal kosten]],"")</f>
        <v/>
      </c>
      <c r="AB73" s="15" t="str">
        <f>IF(Tbl.Kosten[[#This Row],[KSnr.]]=AB$7,Tbl.Kosten[[#This Row],[Totaal kosten]],"")</f>
        <v/>
      </c>
      <c r="AC73" s="15" t="str">
        <f>IF(Tbl.Kosten[[#This Row],[KSnr.]]=AC$7,Tbl.Kosten[[#This Row],[Totaal kosten]],"")</f>
        <v/>
      </c>
      <c r="AD73" s="15" t="str">
        <f>IF(Tbl.Kosten[[#This Row],[KSnr.]]=AD$7,Tbl.Kosten[[#This Row],[Totaal kosten]],"")</f>
        <v/>
      </c>
      <c r="AE73" s="15" t="str">
        <f>IF(Tbl.Kosten[[#This Row],[KSnr.]]=AE$7,Tbl.Kosten[[#This Row],[Totaal kosten]],"")</f>
        <v/>
      </c>
      <c r="AF73" s="15" t="str">
        <f>IF(Tbl.Kosten[[#This Row],[KSnr.]]=AF$7,Tbl.Kosten[[#This Row],[Totaal kosten]],"")</f>
        <v/>
      </c>
      <c r="AG73" s="15" t="str">
        <f>IF(Tbl.Kosten[[#This Row],[KSnr.]]=AG$7,Tbl.Kosten[[#This Row],[Totaal kosten]],"")</f>
        <v/>
      </c>
      <c r="AH73" s="15" t="str">
        <f>IF(Tbl.Kosten[[#This Row],[KSnr.]]=AH$7,Tbl.Kosten[[#This Row],[Totaal kosten]],"")</f>
        <v/>
      </c>
      <c r="AI73" s="15" t="str">
        <f>IF(Tbl.Kosten[[#This Row],[KSnr.]]=AI$7,Tbl.Kosten[[#This Row],[Totaal kosten]],"")</f>
        <v/>
      </c>
      <c r="AJ73" s="15" t="str">
        <f>IF(Tbl.Kosten[[#This Row],[KSnr.]]=AJ$7,Tbl.Kosten[[#This Row],[Totaal kosten]],"")</f>
        <v/>
      </c>
      <c r="AK73" s="15" t="str">
        <f>IF(Tbl.Kosten[[#This Row],[KSnr.]]=AK$7,Tbl.Kosten[[#This Row],[Totaal kosten]],"")</f>
        <v/>
      </c>
      <c r="AL73" s="15" t="str">
        <f>IF(Tbl.Kosten[[#This Row],[KSnr.]]=AL$7,Tbl.Kosten[[#This Row],[Totaal kosten]],"")</f>
        <v/>
      </c>
      <c r="AM73" s="15" t="str">
        <f>IF(Tbl.Kosten[[#This Row],[KSnr.]]=AM$7,Tbl.Kosten[[#This Row],[Totaal kosten]],"")</f>
        <v/>
      </c>
      <c r="AN73" s="15" t="str">
        <f>IF(Tbl.Kosten[[#This Row],[KSnr.]]=AN$7,Tbl.Kosten[[#This Row],[Totaal kosten]],"")</f>
        <v/>
      </c>
      <c r="AO73" s="15" t="str">
        <f>IF(Tbl.Kosten[[#This Row],[KSnr.]]=AO$7,Tbl.Kosten[[#This Row],[Totaal kosten]],"")</f>
        <v/>
      </c>
      <c r="AP73" s="15" t="str">
        <f>IF(Tbl.Kosten[[#This Row],[KSnr.]]=AP$7,Tbl.Kosten[[#This Row],[Totaal kosten]],"")</f>
        <v/>
      </c>
      <c r="AQ73" s="15" t="str">
        <f>IF(Tbl.Kosten[[#This Row],[KSnr.]]=AQ$7,Tbl.Kosten[[#This Row],[Totaal kosten]],"")</f>
        <v/>
      </c>
      <c r="AR73" s="15" t="str">
        <f>IF(Tbl.Kosten[[#This Row],[KSnr.]]=AR$7,Tbl.Kosten[[#This Row],[Totaal kosten]],"")</f>
        <v/>
      </c>
      <c r="AS73" s="15" t="str">
        <f>IF(Tbl.Kosten[[#This Row],[KSnr.]]=AS$7,Tbl.Kosten[[#This Row],[Totaal kosten]],"")</f>
        <v/>
      </c>
      <c r="AT73" s="15" t="str">
        <f>IF(Tbl.Kosten[[#This Row],[KSnr.]]=AT$7,Tbl.Kosten[[#This Row],[Totaal kosten]],"")</f>
        <v/>
      </c>
      <c r="AU73" s="122" t="str">
        <f>_xlfn.XLOOKUP(Tbl.Kosten[[#This Row],[Activiteitencode]],Tbl.Activiteiten[Activiteitcode],Tbl.Activiteiten[Anr.],"",,)</f>
        <v/>
      </c>
      <c r="AV73" s="122" t="str">
        <f>IF(Tbl.Kosten[[#This Row],[Anr.]]=AV$7,Tbl.Kosten[[#This Row],[Totaal kosten]],"")</f>
        <v/>
      </c>
      <c r="AW73" s="122" t="str">
        <f>IF(Tbl.Kosten[[#This Row],[Anr.]]=AW$7,Tbl.Kosten[[#This Row],[Totaal kosten]],"")</f>
        <v/>
      </c>
      <c r="AX73" s="122" t="str">
        <f>IF(Tbl.Kosten[[#This Row],[Anr.]]=AX$7,Tbl.Kosten[[#This Row],[Totaal kosten]],"")</f>
        <v/>
      </c>
      <c r="AY73" s="122" t="str">
        <f>IF(Tbl.Kosten[[#This Row],[Anr.]]=AY$7,Tbl.Kosten[[#This Row],[Totaal kosten]],"")</f>
        <v/>
      </c>
      <c r="AZ73" s="122" t="str">
        <f>IF(Tbl.Kosten[[#This Row],[Anr.]]=AZ$7,Tbl.Kosten[[#This Row],[Totaal kosten]],"")</f>
        <v/>
      </c>
      <c r="BA73" s="122" t="str">
        <f>IF(Tbl.Kosten[[#This Row],[Anr.]]=BA$7,Tbl.Kosten[[#This Row],[Totaal kosten]],"")</f>
        <v/>
      </c>
      <c r="BB73" s="122" t="str">
        <f>IF(Tbl.Kosten[[#This Row],[Anr.]]=BB$7,Tbl.Kosten[[#This Row],[Totaal kosten]],"")</f>
        <v/>
      </c>
      <c r="BC73" s="122" t="str">
        <f>IF(Tbl.Kosten[[#This Row],[Anr.]]=BC$7,Tbl.Kosten[[#This Row],[Totaal kosten]],"")</f>
        <v/>
      </c>
      <c r="BD73" s="122" t="str">
        <f>IF(Tbl.Kosten[[#This Row],[Anr.]]=BD$7,Tbl.Kosten[[#This Row],[Totaal kosten]],"")</f>
        <v/>
      </c>
      <c r="BE73" s="122" t="str">
        <f>IF(Tbl.Kosten[[#This Row],[Anr.]]=BE$7,Tbl.Kosten[[#This Row],[Totaal kosten]],"")</f>
        <v/>
      </c>
      <c r="BF73" s="122" t="str">
        <f>IF(Tbl.Kosten[[#This Row],[Anr.]]=BF$7,Tbl.Kosten[[#This Row],[Totaal kosten]],"")</f>
        <v/>
      </c>
      <c r="BG73" s="122" t="str">
        <f>IF(Tbl.Kosten[[#This Row],[Anr.]]=BG$7,Tbl.Kosten[[#This Row],[Totaal kosten]],"")</f>
        <v/>
      </c>
      <c r="BH73" s="122" t="str">
        <f>IF(Tbl.Kosten[[#This Row],[Anr.]]=BH$7,Tbl.Kosten[[#This Row],[Totaal kosten]],"")</f>
        <v/>
      </c>
      <c r="BI73" s="122" t="str">
        <f>IF(Tbl.Kosten[[#This Row],[Anr.]]=BI$7,Tbl.Kosten[[#This Row],[Totaal kosten]],"")</f>
        <v/>
      </c>
      <c r="BJ73" s="122" t="str">
        <f>IF(Tbl.Kosten[[#This Row],[Anr.]]=BJ$7,Tbl.Kosten[[#This Row],[Totaal kosten]],"")</f>
        <v/>
      </c>
      <c r="BK73" s="122" t="str">
        <f>IF(Tbl.Kosten[[#This Row],[Anr.]]=BK$7,Tbl.Kosten[[#This Row],[Totaal kosten]],"")</f>
        <v/>
      </c>
      <c r="BL73" s="122" t="str">
        <f>IF(Tbl.Kosten[[#This Row],[Anr.]]=BL$7,Tbl.Kosten[[#This Row],[Totaal kosten]],"")</f>
        <v/>
      </c>
      <c r="BM73" s="122" t="str">
        <f>IF(Tbl.Kosten[[#This Row],[Anr.]]=BM$7,Tbl.Kosten[[#This Row],[Totaal kosten]],"")</f>
        <v/>
      </c>
      <c r="BN73" s="122" t="str">
        <f>IF(Tbl.Kosten[[#This Row],[Anr.]]=BN$7,Tbl.Kosten[[#This Row],[Totaal kosten]],"")</f>
        <v/>
      </c>
      <c r="BO73" s="122" t="str">
        <f>IF(Tbl.Kosten[[#This Row],[Anr.]]=BO$7,Tbl.Kosten[[#This Row],[Totaal kosten]],"")</f>
        <v/>
      </c>
      <c r="BP73" s="122" t="str">
        <f>IF(Tbl.Kosten[[#This Row],[Anr.]]=BP$7,Tbl.Kosten[[#This Row],[Totaal kosten]],"")</f>
        <v/>
      </c>
      <c r="BQ73" s="122" t="str">
        <f>IF(Tbl.Kosten[[#This Row],[Anr.]]=BQ$7,Tbl.Kosten[[#This Row],[Totaal kosten]],"")</f>
        <v/>
      </c>
      <c r="BR73" s="122" t="str">
        <f>IF(Tbl.Kosten[[#This Row],[Anr.]]=BR$7,Tbl.Kosten[[#This Row],[Totaal kosten]],"")</f>
        <v/>
      </c>
      <c r="BS73" s="122" t="str">
        <f>IF(Tbl.Kosten[[#This Row],[Anr.]]=BS$7,Tbl.Kosten[[#This Row],[Totaal kosten]],"")</f>
        <v/>
      </c>
      <c r="BT73" s="122" t="str">
        <f>IF(Tbl.Kosten[[#This Row],[Anr.]]=BT$7,Tbl.Kosten[[#This Row],[Totaal kosten]],"")</f>
        <v/>
      </c>
      <c r="BU73" s="122" t="str">
        <f>IF(Tbl.Kosten[[#This Row],[Anr.]]=BU$7,Tbl.Kosten[[#This Row],[Totaal kosten]],"")</f>
        <v/>
      </c>
      <c r="BV73" s="122" t="str">
        <f>IF(Tbl.Kosten[[#This Row],[Anr.]]=BV$7,Tbl.Kosten[[#This Row],[Totaal kosten]],"")</f>
        <v/>
      </c>
      <c r="BW73" s="122" t="str">
        <f>IF(Tbl.Kosten[[#This Row],[Anr.]]=BW$7,Tbl.Kosten[[#This Row],[Totaal kosten]],"")</f>
        <v/>
      </c>
      <c r="BX73" s="122" t="str">
        <f>IF(Tbl.Kosten[[#This Row],[Anr.]]=BX$7,Tbl.Kosten[[#This Row],[Totaal kosten]],"")</f>
        <v/>
      </c>
      <c r="BY73" s="122" t="str">
        <f>IF(Tbl.Kosten[[#This Row],[Anr.]]=BY$7,Tbl.Kosten[[#This Row],[Totaal kosten]],"")</f>
        <v/>
      </c>
      <c r="BZ73" s="122" t="str">
        <f>IF(Tbl.Kosten[[#This Row],[Anr.]]=BZ$7,Tbl.Kosten[[#This Row],[Totaal kosten]],"")</f>
        <v/>
      </c>
      <c r="CA73" s="122" t="str">
        <f>IF(Tbl.Kosten[[#This Row],[Anr.]]=CA$7,Tbl.Kosten[[#This Row],[Totaal kosten]],"")</f>
        <v/>
      </c>
      <c r="CB73" s="122" t="str">
        <f>IF(Tbl.Kosten[[#This Row],[Anr.]]=CB$7,Tbl.Kosten[[#This Row],[Totaal kosten]],"")</f>
        <v/>
      </c>
      <c r="CC73" s="122" t="str">
        <f>IF(Tbl.Kosten[[#This Row],[Anr.]]=CC$7,Tbl.Kosten[[#This Row],[Totaal kosten]],"")</f>
        <v/>
      </c>
      <c r="CD73" s="122" t="str">
        <f>IF(Tbl.Kosten[[#This Row],[Anr.]]=CD$7,Tbl.Kosten[[#This Row],[Totaal kosten]],"")</f>
        <v/>
      </c>
      <c r="CE73" s="122" t="str">
        <f>IF(Tbl.Kosten[[#This Row],[Anr.]]=CE$7,Tbl.Kosten[[#This Row],[Totaal kosten]],"")</f>
        <v/>
      </c>
      <c r="CF73" s="122" t="str">
        <f>IF(Tbl.Kosten[[#This Row],[Anr.]]=CF$7,Tbl.Kosten[[#This Row],[Totaal kosten]],"")</f>
        <v/>
      </c>
      <c r="CG73" s="122" t="str">
        <f>IF(Tbl.Kosten[[#This Row],[Anr.]]=CG$7,Tbl.Kosten[[#This Row],[Totaal kosten]],"")</f>
        <v/>
      </c>
      <c r="CH73" s="122" t="str">
        <f>IF(Tbl.Kosten[[#This Row],[Anr.]]=CH$7,Tbl.Kosten[[#This Row],[Totaal kosten]],"")</f>
        <v/>
      </c>
      <c r="CI73" s="122" t="str">
        <f>IF(Tbl.Kosten[[#This Row],[Anr.]]=CI$7,Tbl.Kosten[[#This Row],[Totaal kosten]],"")</f>
        <v/>
      </c>
      <c r="CJ73" s="122" t="str">
        <f>IF(Tbl.Kosten[[#This Row],[Anr.]]=CJ$7,Tbl.Kosten[[#This Row],[Totaal kosten]],"")</f>
        <v/>
      </c>
      <c r="CK73" s="122" t="str">
        <f>IF(Tbl.Kosten[[#This Row],[Anr.]]=CK$7,Tbl.Kosten[[#This Row],[Totaal kosten]],"")</f>
        <v/>
      </c>
      <c r="CL73" s="122" t="str">
        <f>IF(Tbl.Kosten[[#This Row],[Anr.]]=CL$7,Tbl.Kosten[[#This Row],[Totaal kosten]],"")</f>
        <v/>
      </c>
      <c r="CM73" s="122" t="str">
        <f>IF(Tbl.Kosten[[#This Row],[Anr.]]=CM$7,Tbl.Kosten[[#This Row],[Totaal kosten]],"")</f>
        <v/>
      </c>
      <c r="CN73" s="122" t="str">
        <f>IF(Tbl.Kosten[[#This Row],[Anr.]]=CN$7,Tbl.Kosten[[#This Row],[Totaal kosten]],"")</f>
        <v/>
      </c>
      <c r="CO73" s="122" t="str">
        <f>IF(Tbl.Kosten[[#This Row],[Anr.]]=CO$7,Tbl.Kosten[[#This Row],[Totaal kosten]],"")</f>
        <v/>
      </c>
      <c r="CP73" s="122" t="str">
        <f>IF(Tbl.Kosten[[#This Row],[Anr.]]=CP$7,Tbl.Kosten[[#This Row],[Totaal kosten]],"")</f>
        <v/>
      </c>
      <c r="CQ73" s="122" t="str">
        <f>IF(Tbl.Kosten[[#This Row],[Anr.]]=CQ$7,Tbl.Kosten[[#This Row],[Totaal kosten]],"")</f>
        <v/>
      </c>
      <c r="CR73" s="122" t="str">
        <f>IF(Tbl.Kosten[[#This Row],[Anr.]]=CR$7,Tbl.Kosten[[#This Row],[Totaal kosten]],"")</f>
        <v/>
      </c>
      <c r="CS73" s="122" t="str">
        <f>IF(Tbl.Kosten[[#This Row],[Anr.]]=CS$7,Tbl.Kosten[[#This Row],[Totaal kosten]],"")</f>
        <v/>
      </c>
      <c r="CT73" s="122" t="str">
        <f>IF(Tbl.Kosten[[#This Row],[Anr.]]=CT$7,Tbl.Kosten[[#This Row],[Totaal kosten]],"")</f>
        <v/>
      </c>
      <c r="CU73" s="122" t="str">
        <f>IF(Tbl.Kosten[[#This Row],[Anr.]]=CU$7,Tbl.Kosten[[#This Row],[Totaal kosten]],"")</f>
        <v/>
      </c>
      <c r="CV73" s="122" t="str">
        <f>IF(Tbl.Kosten[[#This Row],[Anr.]]=CV$7,Tbl.Kosten[[#This Row],[Totaal kosten]],"")</f>
        <v/>
      </c>
      <c r="CW73" s="122" t="str">
        <f>IF(Tbl.Kosten[[#This Row],[Anr.]]=CW$7,Tbl.Kosten[[#This Row],[Totaal kosten]],"")</f>
        <v/>
      </c>
      <c r="CX73" s="122" t="str">
        <f>IF(Tbl.Kosten[[#This Row],[Anr.]]=CX$7,Tbl.Kosten[[#This Row],[Totaal kosten]],"")</f>
        <v/>
      </c>
      <c r="CY73" s="122" t="str">
        <f>IF(Tbl.Kosten[[#This Row],[Anr.]]=CY$7,Tbl.Kosten[[#This Row],[Totaal kosten]],"")</f>
        <v/>
      </c>
      <c r="CZ73" s="122" t="str">
        <f>IF(Tbl.Kosten[[#This Row],[Anr.]]=CZ$7,Tbl.Kosten[[#This Row],[Totaal kosten]],"")</f>
        <v/>
      </c>
      <c r="DA73" s="122" t="str">
        <f>IF(Tbl.Kosten[[#This Row],[Anr.]]=DA$7,Tbl.Kosten[[#This Row],[Totaal kosten]],"")</f>
        <v/>
      </c>
      <c r="DB73" s="122" t="str">
        <f>IF(Tbl.Kosten[[#This Row],[Anr.]]=DB$7,Tbl.Kosten[[#This Row],[Totaal kosten]],"")</f>
        <v/>
      </c>
      <c r="DC73" s="122" t="str">
        <f>IF(Tbl.Kosten[[#This Row],[Anr.]]=DC$7,Tbl.Kosten[[#This Row],[Totaal kosten]],"")</f>
        <v/>
      </c>
      <c r="DD73" s="122" t="str">
        <f>IF(Tbl.Kosten[[#This Row],[Anr.]]=DD$7,Tbl.Kosten[[#This Row],[Totaal kosten]],"")</f>
        <v/>
      </c>
      <c r="DE73" s="122" t="str">
        <f>IF(Tbl.Kosten[[#This Row],[Anr.]]=DE$7,Tbl.Kosten[[#This Row],[Totaal kosten]],"")</f>
        <v/>
      </c>
      <c r="DF73" s="122" t="str">
        <f>IF(Tbl.Kosten[[#This Row],[Anr.]]=DF$7,Tbl.Kosten[[#This Row],[Totaal kosten]],"")</f>
        <v/>
      </c>
      <c r="DG73" s="122" t="str">
        <f>IF(Tbl.Kosten[[#This Row],[Anr.]]=DG$7,Tbl.Kosten[[#This Row],[Totaal kosten]],"")</f>
        <v/>
      </c>
      <c r="DH73" s="122" t="str">
        <f>IF(Tbl.Kosten[[#This Row],[Anr.]]=DH$7,Tbl.Kosten[[#This Row],[Totaal kosten]],"")</f>
        <v/>
      </c>
      <c r="DI73" s="122" t="str">
        <f>IF(Tbl.Kosten[[#This Row],[Anr.]]=DI$7,Tbl.Kosten[[#This Row],[Totaal kosten]],"")</f>
        <v/>
      </c>
      <c r="DJ73" s="122" t="str">
        <f>IF(Tbl.Kosten[[#This Row],[Anr.]]=DJ$7,Tbl.Kosten[[#This Row],[Totaal kosten]],"")</f>
        <v/>
      </c>
      <c r="DK73" s="122" t="str">
        <f>IF(Tbl.Kosten[[#This Row],[Anr.]]=DK$7,Tbl.Kosten[[#This Row],[Totaal kosten]],"")</f>
        <v/>
      </c>
      <c r="DL73" s="122" t="str">
        <f>IF(Tbl.Kosten[[#This Row],[Anr.]]=DL$7,Tbl.Kosten[[#This Row],[Totaal kosten]],"")</f>
        <v/>
      </c>
      <c r="DM73" s="122" t="str">
        <f>IF(Tbl.Kosten[[#This Row],[Anr.]]=DM$7,Tbl.Kosten[[#This Row],[Totaal kosten]],"")</f>
        <v/>
      </c>
      <c r="DN73" s="122" t="str">
        <f>IF(Tbl.Kosten[[#This Row],[Anr.]]=DN$7,Tbl.Kosten[[#This Row],[Totaal kosten]],"")</f>
        <v/>
      </c>
      <c r="DO73" s="122" t="str">
        <f>IF(Tbl.Kosten[[#This Row],[Anr.]]=DO$7,Tbl.Kosten[[#This Row],[Totaal kosten]],"")</f>
        <v/>
      </c>
      <c r="DP73" s="122" t="str">
        <f>IF(Tbl.Kosten[[#This Row],[Anr.]]=DP$7,Tbl.Kosten[[#This Row],[Totaal kosten]],"")</f>
        <v/>
      </c>
      <c r="DQ73" s="122" t="str">
        <f>IF(Tbl.Kosten[[#This Row],[Anr.]]=DQ$7,Tbl.Kosten[[#This Row],[Totaal kosten]],"")</f>
        <v/>
      </c>
      <c r="DR73" s="122" t="str">
        <f>IF(Tbl.Kosten[[#This Row],[Anr.]]=DR$7,Tbl.Kosten[[#This Row],[Totaal kosten]],"")</f>
        <v/>
      </c>
      <c r="DS73" s="122" t="str">
        <f>IF(Tbl.Kosten[[#This Row],[Anr.]]=DS$7,Tbl.Kosten[[#This Row],[Totaal kosten]],"")</f>
        <v/>
      </c>
      <c r="DT73" s="122" t="str">
        <f>IF(Tbl.Kosten[[#This Row],[Anr.]]=DT$7,Tbl.Kosten[[#This Row],[Totaal kosten]],"")</f>
        <v/>
      </c>
      <c r="DU73" s="122" t="str">
        <f>IF(Tbl.Kosten[[#This Row],[Anr.]]=DU$7,Tbl.Kosten[[#This Row],[Totaal kosten]],"")</f>
        <v/>
      </c>
      <c r="DV73" s="122" t="str">
        <f>IF(Tbl.Kosten[[#This Row],[Anr.]]=DV$7,Tbl.Kosten[[#This Row],[Totaal kosten]],"")</f>
        <v/>
      </c>
      <c r="DW73" s="122" t="str">
        <f>IF(Tbl.Kosten[[#This Row],[Anr.]]=DW$7,Tbl.Kosten[[#This Row],[Totaal kosten]],"")</f>
        <v/>
      </c>
      <c r="DX73" s="122" t="str">
        <f>IF(Tbl.Kosten[[#This Row],[Anr.]]=DX$7,Tbl.Kosten[[#This Row],[Totaal kosten]],"")</f>
        <v/>
      </c>
      <c r="DY73" s="122" t="str">
        <f>IF(Tbl.Kosten[[#This Row],[Anr.]]=DY$7,Tbl.Kosten[[#This Row],[Totaal kosten]],"")</f>
        <v/>
      </c>
      <c r="DZ73" s="122" t="str">
        <f>IF(Tbl.Kosten[[#This Row],[Anr.]]=DZ$7,Tbl.Kosten[[#This Row],[Totaal kosten]],"")</f>
        <v/>
      </c>
      <c r="EA73" s="122" t="str">
        <f>IF(Tbl.Kosten[[#This Row],[Anr.]]=EA$7,Tbl.Kosten[[#This Row],[Totaal kosten]],"")</f>
        <v/>
      </c>
      <c r="EB73" s="122" t="str">
        <f>IF(Tbl.Kosten[[#This Row],[Anr.]]=EB$7,Tbl.Kosten[[#This Row],[Totaal kosten]],"")</f>
        <v/>
      </c>
      <c r="EC73" s="122" t="str">
        <f>IF(Tbl.Kosten[[#This Row],[Anr.]]=EC$7,Tbl.Kosten[[#This Row],[Totaal kosten]],"")</f>
        <v/>
      </c>
      <c r="ED73" s="122" t="str">
        <f>IF(Tbl.Kosten[[#This Row],[Anr.]]=ED$7,Tbl.Kosten[[#This Row],[Totaal kosten]],"")</f>
        <v/>
      </c>
      <c r="EE73" s="122" t="str">
        <f>IF(Tbl.Kosten[[#This Row],[Anr.]]=EE$7,Tbl.Kosten[[#This Row],[Totaal kosten]],"")</f>
        <v/>
      </c>
      <c r="EF73" s="122" t="str">
        <f>IF(Tbl.Kosten[[#This Row],[Anr.]]=EF$7,Tbl.Kosten[[#This Row],[Totaal kosten]],"")</f>
        <v/>
      </c>
      <c r="EG73" s="122" t="str">
        <f>IF(Tbl.Kosten[[#This Row],[Anr.]]=EG$7,Tbl.Kosten[[#This Row],[Totaal kosten]],"")</f>
        <v/>
      </c>
      <c r="EH73" s="122" t="str">
        <f>IF(Tbl.Kosten[[#This Row],[Anr.]]=EH$7,Tbl.Kosten[[#This Row],[Totaal kosten]],"")</f>
        <v/>
      </c>
      <c r="EI73" s="122" t="str">
        <f>IF(Tbl.Kosten[[#This Row],[Anr.]]=EI$7,Tbl.Kosten[[#This Row],[Totaal kosten]],"")</f>
        <v/>
      </c>
      <c r="EJ73" s="122" t="str">
        <f>IF(Tbl.Kosten[[#This Row],[Anr.]]=EJ$7,Tbl.Kosten[[#This Row],[Totaal kosten]],"")</f>
        <v/>
      </c>
      <c r="EK73" s="122" t="str">
        <f>IF(Tbl.Kosten[[#This Row],[Anr.]]=EK$7,Tbl.Kosten[[#This Row],[Totaal kosten]],"")</f>
        <v/>
      </c>
      <c r="EL73" s="122" t="str">
        <f>IF(Tbl.Kosten[[#This Row],[Anr.]]=EL$7,Tbl.Kosten[[#This Row],[Totaal kosten]],"")</f>
        <v/>
      </c>
      <c r="EM73" s="122" t="str">
        <f>IF(Tbl.Kosten[[#This Row],[Anr.]]=EM$7,Tbl.Kosten[[#This Row],[Totaal kosten]],"")</f>
        <v/>
      </c>
      <c r="EN73" s="122" t="str">
        <f>IF(Tbl.Kosten[[#This Row],[Anr.]]=EN$7,Tbl.Kosten[[#This Row],[Totaal kosten]],"")</f>
        <v/>
      </c>
      <c r="EO73" s="122" t="str">
        <f>IF(Tbl.Kosten[[#This Row],[Anr.]]=EO$7,Tbl.Kosten[[#This Row],[Totaal kosten]],"")</f>
        <v/>
      </c>
      <c r="EP73" s="122" t="str">
        <f>IF(Tbl.Kosten[[#This Row],[Anr.]]=EP$7,Tbl.Kosten[[#This Row],[Totaal kosten]],"")</f>
        <v/>
      </c>
      <c r="EQ73" s="122" t="str">
        <f>IF(Tbl.Kosten[[#This Row],[Anr.]]=EQ$7,Tbl.Kosten[[#This Row],[Totaal kosten]],"")</f>
        <v/>
      </c>
    </row>
    <row r="74" spans="2:147" x14ac:dyDescent="0.35">
      <c r="B74" s="99"/>
      <c r="C74" s="68"/>
      <c r="D74" s="119"/>
      <c r="E74" s="100"/>
      <c r="F74" s="13">
        <f>_xlfn.XLOOKUP(Tbl.Kosten[[#This Row],[Medewerker e/o 
functie]],Tbl.Uurtarief[Medewerker en/of functie],Tbl.Uurtarief[Uurtarief],"",,)</f>
        <v>0</v>
      </c>
      <c r="G74" s="118">
        <f>PRODUCT(Tbl.Kosten[[#This Row],[Uren]],Tbl.Kosten[[#This Row],[Uurtarief]])</f>
        <v>0</v>
      </c>
      <c r="H74" s="100"/>
      <c r="I74" s="98"/>
      <c r="J74" s="97">
        <f>Tbl.Kosten[[#This Row],[Aantal]]*Tbl.Kosten[[#This Row],[Tarief]]</f>
        <v>0</v>
      </c>
      <c r="K74" s="118">
        <f>Tbl.Kosten[[#This Row],[Subtotaal andere kosten]]+Tbl.Kosten[[#This Row],[Subtotaal arbeidskosten]]</f>
        <v>0</v>
      </c>
      <c r="L74" s="190">
        <f>IF(Tbl.Kosten[[#This Row],[Subtotaal andere kosten]]&lt;&gt;0,"Andere kosten",(_xlfn.XLOOKUP(Tbl.Kosten[[#This Row],[Medewerker e/o 
functie]],Tbl.Uurtarief[Medewerker en/of functie],Tbl.Uurtarief[Kostensoort],"",,)))</f>
        <v>0</v>
      </c>
      <c r="M74" s="190" t="str">
        <f>IF(AND(Tbl.Kosten[[#This Row],[Subtotaal arbeidskosten]]&lt;&gt;0,Tbl.Kosten[[#This Row],[Subtotaal andere kosten]]&lt;&gt;0),"Begroot Arbeidskosten en Overige kosten op verschillende regels!","")</f>
        <v/>
      </c>
      <c r="N74" s="3" t="str">
        <f>_xlfn.XLOOKUP(Tbl.Kosten[[#This Row],[Activiteitencode]],Tbl.Activiteiten[Activiteitcode],Tbl.Activiteiten[Werkpakketcode],"",,)</f>
        <v/>
      </c>
      <c r="O74" s="9" t="str">
        <f>_xlfn.XLOOKUP(Tbl.Kosten[[#This Row],[Werkpakketcode]],Tbl.Werkpakketten[Werkpakketcode],Tbl.Werkpakketten[WPnr.],"",,)</f>
        <v/>
      </c>
      <c r="P74" s="9" t="str">
        <f>IF(Tbl.Kosten[[#This Row],[WPnr.]]=P$7,Tbl.Kosten[[#This Row],[Totaal kosten]],"")</f>
        <v/>
      </c>
      <c r="Q74" s="9" t="str">
        <f>IF(Tbl.Kosten[[#This Row],[WPnr.]]=Q$7,Tbl.Kosten[[#This Row],[Totaal kosten]],"")</f>
        <v/>
      </c>
      <c r="R74" s="9" t="str">
        <f>IF(Tbl.Kosten[[#This Row],[WPnr.]]=R$7,Tbl.Kosten[[#This Row],[Totaal kosten]],"")</f>
        <v/>
      </c>
      <c r="S74" s="9" t="str">
        <f>IF(Tbl.Kosten[[#This Row],[WPnr.]]=S$7,Tbl.Kosten[[#This Row],[Totaal kosten]],"")</f>
        <v/>
      </c>
      <c r="T74" s="9" t="str">
        <f>IF(Tbl.Kosten[[#This Row],[WPnr.]]=T$7,Tbl.Kosten[[#This Row],[Totaal kosten]],"")</f>
        <v/>
      </c>
      <c r="U74" s="9" t="str">
        <f>IF(Tbl.Kosten[[#This Row],[WPnr.]]=U$7,Tbl.Kosten[[#This Row],[Totaal kosten]],"")</f>
        <v/>
      </c>
      <c r="V74" s="9" t="str">
        <f>IF(Tbl.Kosten[[#This Row],[WPnr.]]=V$7,Tbl.Kosten[[#This Row],[Totaal kosten]],"")</f>
        <v/>
      </c>
      <c r="W74" s="9" t="str">
        <f>IF(Tbl.Kosten[[#This Row],[WPnr.]]=W$7,Tbl.Kosten[[#This Row],[Totaal kosten]],"")</f>
        <v/>
      </c>
      <c r="X74" s="9" t="str">
        <f>IF(Tbl.Kosten[[#This Row],[WPnr.]]=X$7,Tbl.Kosten[[#This Row],[Totaal kosten]],"")</f>
        <v/>
      </c>
      <c r="Y74" s="9" t="str">
        <f>IF(Tbl.Kosten[[#This Row],[WPnr.]]=Y$7,Tbl.Kosten[[#This Row],[Totaal kosten]],"")</f>
        <v/>
      </c>
      <c r="Z74" s="15" t="str">
        <f>IFERROR(VLOOKUP(Tbl.Kosten[[#This Row],[Kostensoort]],Tbl.Kostensoorten[],2,FALSE),"")</f>
        <v/>
      </c>
      <c r="AA74" s="15" t="str">
        <f>IF(Tbl.Kosten[[#This Row],[KSnr.]]=AA$7,Tbl.Kosten[[#This Row],[Totaal kosten]],"")</f>
        <v/>
      </c>
      <c r="AB74" s="15" t="str">
        <f>IF(Tbl.Kosten[[#This Row],[KSnr.]]=AB$7,Tbl.Kosten[[#This Row],[Totaal kosten]],"")</f>
        <v/>
      </c>
      <c r="AC74" s="15" t="str">
        <f>IF(Tbl.Kosten[[#This Row],[KSnr.]]=AC$7,Tbl.Kosten[[#This Row],[Totaal kosten]],"")</f>
        <v/>
      </c>
      <c r="AD74" s="15" t="str">
        <f>IF(Tbl.Kosten[[#This Row],[KSnr.]]=AD$7,Tbl.Kosten[[#This Row],[Totaal kosten]],"")</f>
        <v/>
      </c>
      <c r="AE74" s="15" t="str">
        <f>IF(Tbl.Kosten[[#This Row],[KSnr.]]=AE$7,Tbl.Kosten[[#This Row],[Totaal kosten]],"")</f>
        <v/>
      </c>
      <c r="AF74" s="15" t="str">
        <f>IF(Tbl.Kosten[[#This Row],[KSnr.]]=AF$7,Tbl.Kosten[[#This Row],[Totaal kosten]],"")</f>
        <v/>
      </c>
      <c r="AG74" s="15" t="str">
        <f>IF(Tbl.Kosten[[#This Row],[KSnr.]]=AG$7,Tbl.Kosten[[#This Row],[Totaal kosten]],"")</f>
        <v/>
      </c>
      <c r="AH74" s="15" t="str">
        <f>IF(Tbl.Kosten[[#This Row],[KSnr.]]=AH$7,Tbl.Kosten[[#This Row],[Totaal kosten]],"")</f>
        <v/>
      </c>
      <c r="AI74" s="15" t="str">
        <f>IF(Tbl.Kosten[[#This Row],[KSnr.]]=AI$7,Tbl.Kosten[[#This Row],[Totaal kosten]],"")</f>
        <v/>
      </c>
      <c r="AJ74" s="15" t="str">
        <f>IF(Tbl.Kosten[[#This Row],[KSnr.]]=AJ$7,Tbl.Kosten[[#This Row],[Totaal kosten]],"")</f>
        <v/>
      </c>
      <c r="AK74" s="15" t="str">
        <f>IF(Tbl.Kosten[[#This Row],[KSnr.]]=AK$7,Tbl.Kosten[[#This Row],[Totaal kosten]],"")</f>
        <v/>
      </c>
      <c r="AL74" s="15" t="str">
        <f>IF(Tbl.Kosten[[#This Row],[KSnr.]]=AL$7,Tbl.Kosten[[#This Row],[Totaal kosten]],"")</f>
        <v/>
      </c>
      <c r="AM74" s="15" t="str">
        <f>IF(Tbl.Kosten[[#This Row],[KSnr.]]=AM$7,Tbl.Kosten[[#This Row],[Totaal kosten]],"")</f>
        <v/>
      </c>
      <c r="AN74" s="15" t="str">
        <f>IF(Tbl.Kosten[[#This Row],[KSnr.]]=AN$7,Tbl.Kosten[[#This Row],[Totaal kosten]],"")</f>
        <v/>
      </c>
      <c r="AO74" s="15" t="str">
        <f>IF(Tbl.Kosten[[#This Row],[KSnr.]]=AO$7,Tbl.Kosten[[#This Row],[Totaal kosten]],"")</f>
        <v/>
      </c>
      <c r="AP74" s="15" t="str">
        <f>IF(Tbl.Kosten[[#This Row],[KSnr.]]=AP$7,Tbl.Kosten[[#This Row],[Totaal kosten]],"")</f>
        <v/>
      </c>
      <c r="AQ74" s="15" t="str">
        <f>IF(Tbl.Kosten[[#This Row],[KSnr.]]=AQ$7,Tbl.Kosten[[#This Row],[Totaal kosten]],"")</f>
        <v/>
      </c>
      <c r="AR74" s="15" t="str">
        <f>IF(Tbl.Kosten[[#This Row],[KSnr.]]=AR$7,Tbl.Kosten[[#This Row],[Totaal kosten]],"")</f>
        <v/>
      </c>
      <c r="AS74" s="15" t="str">
        <f>IF(Tbl.Kosten[[#This Row],[KSnr.]]=AS$7,Tbl.Kosten[[#This Row],[Totaal kosten]],"")</f>
        <v/>
      </c>
      <c r="AT74" s="15" t="str">
        <f>IF(Tbl.Kosten[[#This Row],[KSnr.]]=AT$7,Tbl.Kosten[[#This Row],[Totaal kosten]],"")</f>
        <v/>
      </c>
      <c r="AU74" s="122" t="str">
        <f>_xlfn.XLOOKUP(Tbl.Kosten[[#This Row],[Activiteitencode]],Tbl.Activiteiten[Activiteitcode],Tbl.Activiteiten[Anr.],"",,)</f>
        <v/>
      </c>
      <c r="AV74" s="122" t="str">
        <f>IF(Tbl.Kosten[[#This Row],[Anr.]]=AV$7,Tbl.Kosten[[#This Row],[Totaal kosten]],"")</f>
        <v/>
      </c>
      <c r="AW74" s="122" t="str">
        <f>IF(Tbl.Kosten[[#This Row],[Anr.]]=AW$7,Tbl.Kosten[[#This Row],[Totaal kosten]],"")</f>
        <v/>
      </c>
      <c r="AX74" s="122" t="str">
        <f>IF(Tbl.Kosten[[#This Row],[Anr.]]=AX$7,Tbl.Kosten[[#This Row],[Totaal kosten]],"")</f>
        <v/>
      </c>
      <c r="AY74" s="122" t="str">
        <f>IF(Tbl.Kosten[[#This Row],[Anr.]]=AY$7,Tbl.Kosten[[#This Row],[Totaal kosten]],"")</f>
        <v/>
      </c>
      <c r="AZ74" s="122" t="str">
        <f>IF(Tbl.Kosten[[#This Row],[Anr.]]=AZ$7,Tbl.Kosten[[#This Row],[Totaal kosten]],"")</f>
        <v/>
      </c>
      <c r="BA74" s="122" t="str">
        <f>IF(Tbl.Kosten[[#This Row],[Anr.]]=BA$7,Tbl.Kosten[[#This Row],[Totaal kosten]],"")</f>
        <v/>
      </c>
      <c r="BB74" s="122" t="str">
        <f>IF(Tbl.Kosten[[#This Row],[Anr.]]=BB$7,Tbl.Kosten[[#This Row],[Totaal kosten]],"")</f>
        <v/>
      </c>
      <c r="BC74" s="122" t="str">
        <f>IF(Tbl.Kosten[[#This Row],[Anr.]]=BC$7,Tbl.Kosten[[#This Row],[Totaal kosten]],"")</f>
        <v/>
      </c>
      <c r="BD74" s="122" t="str">
        <f>IF(Tbl.Kosten[[#This Row],[Anr.]]=BD$7,Tbl.Kosten[[#This Row],[Totaal kosten]],"")</f>
        <v/>
      </c>
      <c r="BE74" s="122" t="str">
        <f>IF(Tbl.Kosten[[#This Row],[Anr.]]=BE$7,Tbl.Kosten[[#This Row],[Totaal kosten]],"")</f>
        <v/>
      </c>
      <c r="BF74" s="122" t="str">
        <f>IF(Tbl.Kosten[[#This Row],[Anr.]]=BF$7,Tbl.Kosten[[#This Row],[Totaal kosten]],"")</f>
        <v/>
      </c>
      <c r="BG74" s="122" t="str">
        <f>IF(Tbl.Kosten[[#This Row],[Anr.]]=BG$7,Tbl.Kosten[[#This Row],[Totaal kosten]],"")</f>
        <v/>
      </c>
      <c r="BH74" s="122" t="str">
        <f>IF(Tbl.Kosten[[#This Row],[Anr.]]=BH$7,Tbl.Kosten[[#This Row],[Totaal kosten]],"")</f>
        <v/>
      </c>
      <c r="BI74" s="122" t="str">
        <f>IF(Tbl.Kosten[[#This Row],[Anr.]]=BI$7,Tbl.Kosten[[#This Row],[Totaal kosten]],"")</f>
        <v/>
      </c>
      <c r="BJ74" s="122" t="str">
        <f>IF(Tbl.Kosten[[#This Row],[Anr.]]=BJ$7,Tbl.Kosten[[#This Row],[Totaal kosten]],"")</f>
        <v/>
      </c>
      <c r="BK74" s="122" t="str">
        <f>IF(Tbl.Kosten[[#This Row],[Anr.]]=BK$7,Tbl.Kosten[[#This Row],[Totaal kosten]],"")</f>
        <v/>
      </c>
      <c r="BL74" s="122" t="str">
        <f>IF(Tbl.Kosten[[#This Row],[Anr.]]=BL$7,Tbl.Kosten[[#This Row],[Totaal kosten]],"")</f>
        <v/>
      </c>
      <c r="BM74" s="122" t="str">
        <f>IF(Tbl.Kosten[[#This Row],[Anr.]]=BM$7,Tbl.Kosten[[#This Row],[Totaal kosten]],"")</f>
        <v/>
      </c>
      <c r="BN74" s="122" t="str">
        <f>IF(Tbl.Kosten[[#This Row],[Anr.]]=BN$7,Tbl.Kosten[[#This Row],[Totaal kosten]],"")</f>
        <v/>
      </c>
      <c r="BO74" s="122" t="str">
        <f>IF(Tbl.Kosten[[#This Row],[Anr.]]=BO$7,Tbl.Kosten[[#This Row],[Totaal kosten]],"")</f>
        <v/>
      </c>
      <c r="BP74" s="122" t="str">
        <f>IF(Tbl.Kosten[[#This Row],[Anr.]]=BP$7,Tbl.Kosten[[#This Row],[Totaal kosten]],"")</f>
        <v/>
      </c>
      <c r="BQ74" s="122" t="str">
        <f>IF(Tbl.Kosten[[#This Row],[Anr.]]=BQ$7,Tbl.Kosten[[#This Row],[Totaal kosten]],"")</f>
        <v/>
      </c>
      <c r="BR74" s="122" t="str">
        <f>IF(Tbl.Kosten[[#This Row],[Anr.]]=BR$7,Tbl.Kosten[[#This Row],[Totaal kosten]],"")</f>
        <v/>
      </c>
      <c r="BS74" s="122" t="str">
        <f>IF(Tbl.Kosten[[#This Row],[Anr.]]=BS$7,Tbl.Kosten[[#This Row],[Totaal kosten]],"")</f>
        <v/>
      </c>
      <c r="BT74" s="122" t="str">
        <f>IF(Tbl.Kosten[[#This Row],[Anr.]]=BT$7,Tbl.Kosten[[#This Row],[Totaal kosten]],"")</f>
        <v/>
      </c>
      <c r="BU74" s="122" t="str">
        <f>IF(Tbl.Kosten[[#This Row],[Anr.]]=BU$7,Tbl.Kosten[[#This Row],[Totaal kosten]],"")</f>
        <v/>
      </c>
      <c r="BV74" s="122" t="str">
        <f>IF(Tbl.Kosten[[#This Row],[Anr.]]=BV$7,Tbl.Kosten[[#This Row],[Totaal kosten]],"")</f>
        <v/>
      </c>
      <c r="BW74" s="122" t="str">
        <f>IF(Tbl.Kosten[[#This Row],[Anr.]]=BW$7,Tbl.Kosten[[#This Row],[Totaal kosten]],"")</f>
        <v/>
      </c>
      <c r="BX74" s="122" t="str">
        <f>IF(Tbl.Kosten[[#This Row],[Anr.]]=BX$7,Tbl.Kosten[[#This Row],[Totaal kosten]],"")</f>
        <v/>
      </c>
      <c r="BY74" s="122" t="str">
        <f>IF(Tbl.Kosten[[#This Row],[Anr.]]=BY$7,Tbl.Kosten[[#This Row],[Totaal kosten]],"")</f>
        <v/>
      </c>
      <c r="BZ74" s="122" t="str">
        <f>IF(Tbl.Kosten[[#This Row],[Anr.]]=BZ$7,Tbl.Kosten[[#This Row],[Totaal kosten]],"")</f>
        <v/>
      </c>
      <c r="CA74" s="122" t="str">
        <f>IF(Tbl.Kosten[[#This Row],[Anr.]]=CA$7,Tbl.Kosten[[#This Row],[Totaal kosten]],"")</f>
        <v/>
      </c>
      <c r="CB74" s="122" t="str">
        <f>IF(Tbl.Kosten[[#This Row],[Anr.]]=CB$7,Tbl.Kosten[[#This Row],[Totaal kosten]],"")</f>
        <v/>
      </c>
      <c r="CC74" s="122" t="str">
        <f>IF(Tbl.Kosten[[#This Row],[Anr.]]=CC$7,Tbl.Kosten[[#This Row],[Totaal kosten]],"")</f>
        <v/>
      </c>
      <c r="CD74" s="122" t="str">
        <f>IF(Tbl.Kosten[[#This Row],[Anr.]]=CD$7,Tbl.Kosten[[#This Row],[Totaal kosten]],"")</f>
        <v/>
      </c>
      <c r="CE74" s="122" t="str">
        <f>IF(Tbl.Kosten[[#This Row],[Anr.]]=CE$7,Tbl.Kosten[[#This Row],[Totaal kosten]],"")</f>
        <v/>
      </c>
      <c r="CF74" s="122" t="str">
        <f>IF(Tbl.Kosten[[#This Row],[Anr.]]=CF$7,Tbl.Kosten[[#This Row],[Totaal kosten]],"")</f>
        <v/>
      </c>
      <c r="CG74" s="122" t="str">
        <f>IF(Tbl.Kosten[[#This Row],[Anr.]]=CG$7,Tbl.Kosten[[#This Row],[Totaal kosten]],"")</f>
        <v/>
      </c>
      <c r="CH74" s="122" t="str">
        <f>IF(Tbl.Kosten[[#This Row],[Anr.]]=CH$7,Tbl.Kosten[[#This Row],[Totaal kosten]],"")</f>
        <v/>
      </c>
      <c r="CI74" s="122" t="str">
        <f>IF(Tbl.Kosten[[#This Row],[Anr.]]=CI$7,Tbl.Kosten[[#This Row],[Totaal kosten]],"")</f>
        <v/>
      </c>
      <c r="CJ74" s="122" t="str">
        <f>IF(Tbl.Kosten[[#This Row],[Anr.]]=CJ$7,Tbl.Kosten[[#This Row],[Totaal kosten]],"")</f>
        <v/>
      </c>
      <c r="CK74" s="122" t="str">
        <f>IF(Tbl.Kosten[[#This Row],[Anr.]]=CK$7,Tbl.Kosten[[#This Row],[Totaal kosten]],"")</f>
        <v/>
      </c>
      <c r="CL74" s="122" t="str">
        <f>IF(Tbl.Kosten[[#This Row],[Anr.]]=CL$7,Tbl.Kosten[[#This Row],[Totaal kosten]],"")</f>
        <v/>
      </c>
      <c r="CM74" s="122" t="str">
        <f>IF(Tbl.Kosten[[#This Row],[Anr.]]=CM$7,Tbl.Kosten[[#This Row],[Totaal kosten]],"")</f>
        <v/>
      </c>
      <c r="CN74" s="122" t="str">
        <f>IF(Tbl.Kosten[[#This Row],[Anr.]]=CN$7,Tbl.Kosten[[#This Row],[Totaal kosten]],"")</f>
        <v/>
      </c>
      <c r="CO74" s="122" t="str">
        <f>IF(Tbl.Kosten[[#This Row],[Anr.]]=CO$7,Tbl.Kosten[[#This Row],[Totaal kosten]],"")</f>
        <v/>
      </c>
      <c r="CP74" s="122" t="str">
        <f>IF(Tbl.Kosten[[#This Row],[Anr.]]=CP$7,Tbl.Kosten[[#This Row],[Totaal kosten]],"")</f>
        <v/>
      </c>
      <c r="CQ74" s="122" t="str">
        <f>IF(Tbl.Kosten[[#This Row],[Anr.]]=CQ$7,Tbl.Kosten[[#This Row],[Totaal kosten]],"")</f>
        <v/>
      </c>
      <c r="CR74" s="122" t="str">
        <f>IF(Tbl.Kosten[[#This Row],[Anr.]]=CR$7,Tbl.Kosten[[#This Row],[Totaal kosten]],"")</f>
        <v/>
      </c>
      <c r="CS74" s="122" t="str">
        <f>IF(Tbl.Kosten[[#This Row],[Anr.]]=CS$7,Tbl.Kosten[[#This Row],[Totaal kosten]],"")</f>
        <v/>
      </c>
      <c r="CT74" s="122" t="str">
        <f>IF(Tbl.Kosten[[#This Row],[Anr.]]=CT$7,Tbl.Kosten[[#This Row],[Totaal kosten]],"")</f>
        <v/>
      </c>
      <c r="CU74" s="122" t="str">
        <f>IF(Tbl.Kosten[[#This Row],[Anr.]]=CU$7,Tbl.Kosten[[#This Row],[Totaal kosten]],"")</f>
        <v/>
      </c>
      <c r="CV74" s="122" t="str">
        <f>IF(Tbl.Kosten[[#This Row],[Anr.]]=CV$7,Tbl.Kosten[[#This Row],[Totaal kosten]],"")</f>
        <v/>
      </c>
      <c r="CW74" s="122" t="str">
        <f>IF(Tbl.Kosten[[#This Row],[Anr.]]=CW$7,Tbl.Kosten[[#This Row],[Totaal kosten]],"")</f>
        <v/>
      </c>
      <c r="CX74" s="122" t="str">
        <f>IF(Tbl.Kosten[[#This Row],[Anr.]]=CX$7,Tbl.Kosten[[#This Row],[Totaal kosten]],"")</f>
        <v/>
      </c>
      <c r="CY74" s="122" t="str">
        <f>IF(Tbl.Kosten[[#This Row],[Anr.]]=CY$7,Tbl.Kosten[[#This Row],[Totaal kosten]],"")</f>
        <v/>
      </c>
      <c r="CZ74" s="122" t="str">
        <f>IF(Tbl.Kosten[[#This Row],[Anr.]]=CZ$7,Tbl.Kosten[[#This Row],[Totaal kosten]],"")</f>
        <v/>
      </c>
      <c r="DA74" s="122" t="str">
        <f>IF(Tbl.Kosten[[#This Row],[Anr.]]=DA$7,Tbl.Kosten[[#This Row],[Totaal kosten]],"")</f>
        <v/>
      </c>
      <c r="DB74" s="122" t="str">
        <f>IF(Tbl.Kosten[[#This Row],[Anr.]]=DB$7,Tbl.Kosten[[#This Row],[Totaal kosten]],"")</f>
        <v/>
      </c>
      <c r="DC74" s="122" t="str">
        <f>IF(Tbl.Kosten[[#This Row],[Anr.]]=DC$7,Tbl.Kosten[[#This Row],[Totaal kosten]],"")</f>
        <v/>
      </c>
      <c r="DD74" s="122" t="str">
        <f>IF(Tbl.Kosten[[#This Row],[Anr.]]=DD$7,Tbl.Kosten[[#This Row],[Totaal kosten]],"")</f>
        <v/>
      </c>
      <c r="DE74" s="122" t="str">
        <f>IF(Tbl.Kosten[[#This Row],[Anr.]]=DE$7,Tbl.Kosten[[#This Row],[Totaal kosten]],"")</f>
        <v/>
      </c>
      <c r="DF74" s="122" t="str">
        <f>IF(Tbl.Kosten[[#This Row],[Anr.]]=DF$7,Tbl.Kosten[[#This Row],[Totaal kosten]],"")</f>
        <v/>
      </c>
      <c r="DG74" s="122" t="str">
        <f>IF(Tbl.Kosten[[#This Row],[Anr.]]=DG$7,Tbl.Kosten[[#This Row],[Totaal kosten]],"")</f>
        <v/>
      </c>
      <c r="DH74" s="122" t="str">
        <f>IF(Tbl.Kosten[[#This Row],[Anr.]]=DH$7,Tbl.Kosten[[#This Row],[Totaal kosten]],"")</f>
        <v/>
      </c>
      <c r="DI74" s="122" t="str">
        <f>IF(Tbl.Kosten[[#This Row],[Anr.]]=DI$7,Tbl.Kosten[[#This Row],[Totaal kosten]],"")</f>
        <v/>
      </c>
      <c r="DJ74" s="122" t="str">
        <f>IF(Tbl.Kosten[[#This Row],[Anr.]]=DJ$7,Tbl.Kosten[[#This Row],[Totaal kosten]],"")</f>
        <v/>
      </c>
      <c r="DK74" s="122" t="str">
        <f>IF(Tbl.Kosten[[#This Row],[Anr.]]=DK$7,Tbl.Kosten[[#This Row],[Totaal kosten]],"")</f>
        <v/>
      </c>
      <c r="DL74" s="122" t="str">
        <f>IF(Tbl.Kosten[[#This Row],[Anr.]]=DL$7,Tbl.Kosten[[#This Row],[Totaal kosten]],"")</f>
        <v/>
      </c>
      <c r="DM74" s="122" t="str">
        <f>IF(Tbl.Kosten[[#This Row],[Anr.]]=DM$7,Tbl.Kosten[[#This Row],[Totaal kosten]],"")</f>
        <v/>
      </c>
      <c r="DN74" s="122" t="str">
        <f>IF(Tbl.Kosten[[#This Row],[Anr.]]=DN$7,Tbl.Kosten[[#This Row],[Totaal kosten]],"")</f>
        <v/>
      </c>
      <c r="DO74" s="122" t="str">
        <f>IF(Tbl.Kosten[[#This Row],[Anr.]]=DO$7,Tbl.Kosten[[#This Row],[Totaal kosten]],"")</f>
        <v/>
      </c>
      <c r="DP74" s="122" t="str">
        <f>IF(Tbl.Kosten[[#This Row],[Anr.]]=DP$7,Tbl.Kosten[[#This Row],[Totaal kosten]],"")</f>
        <v/>
      </c>
      <c r="DQ74" s="122" t="str">
        <f>IF(Tbl.Kosten[[#This Row],[Anr.]]=DQ$7,Tbl.Kosten[[#This Row],[Totaal kosten]],"")</f>
        <v/>
      </c>
      <c r="DR74" s="122" t="str">
        <f>IF(Tbl.Kosten[[#This Row],[Anr.]]=DR$7,Tbl.Kosten[[#This Row],[Totaal kosten]],"")</f>
        <v/>
      </c>
      <c r="DS74" s="122" t="str">
        <f>IF(Tbl.Kosten[[#This Row],[Anr.]]=DS$7,Tbl.Kosten[[#This Row],[Totaal kosten]],"")</f>
        <v/>
      </c>
      <c r="DT74" s="122" t="str">
        <f>IF(Tbl.Kosten[[#This Row],[Anr.]]=DT$7,Tbl.Kosten[[#This Row],[Totaal kosten]],"")</f>
        <v/>
      </c>
      <c r="DU74" s="122" t="str">
        <f>IF(Tbl.Kosten[[#This Row],[Anr.]]=DU$7,Tbl.Kosten[[#This Row],[Totaal kosten]],"")</f>
        <v/>
      </c>
      <c r="DV74" s="122" t="str">
        <f>IF(Tbl.Kosten[[#This Row],[Anr.]]=DV$7,Tbl.Kosten[[#This Row],[Totaal kosten]],"")</f>
        <v/>
      </c>
      <c r="DW74" s="122" t="str">
        <f>IF(Tbl.Kosten[[#This Row],[Anr.]]=DW$7,Tbl.Kosten[[#This Row],[Totaal kosten]],"")</f>
        <v/>
      </c>
      <c r="DX74" s="122" t="str">
        <f>IF(Tbl.Kosten[[#This Row],[Anr.]]=DX$7,Tbl.Kosten[[#This Row],[Totaal kosten]],"")</f>
        <v/>
      </c>
      <c r="DY74" s="122" t="str">
        <f>IF(Tbl.Kosten[[#This Row],[Anr.]]=DY$7,Tbl.Kosten[[#This Row],[Totaal kosten]],"")</f>
        <v/>
      </c>
      <c r="DZ74" s="122" t="str">
        <f>IF(Tbl.Kosten[[#This Row],[Anr.]]=DZ$7,Tbl.Kosten[[#This Row],[Totaal kosten]],"")</f>
        <v/>
      </c>
      <c r="EA74" s="122" t="str">
        <f>IF(Tbl.Kosten[[#This Row],[Anr.]]=EA$7,Tbl.Kosten[[#This Row],[Totaal kosten]],"")</f>
        <v/>
      </c>
      <c r="EB74" s="122" t="str">
        <f>IF(Tbl.Kosten[[#This Row],[Anr.]]=EB$7,Tbl.Kosten[[#This Row],[Totaal kosten]],"")</f>
        <v/>
      </c>
      <c r="EC74" s="122" t="str">
        <f>IF(Tbl.Kosten[[#This Row],[Anr.]]=EC$7,Tbl.Kosten[[#This Row],[Totaal kosten]],"")</f>
        <v/>
      </c>
      <c r="ED74" s="122" t="str">
        <f>IF(Tbl.Kosten[[#This Row],[Anr.]]=ED$7,Tbl.Kosten[[#This Row],[Totaal kosten]],"")</f>
        <v/>
      </c>
      <c r="EE74" s="122" t="str">
        <f>IF(Tbl.Kosten[[#This Row],[Anr.]]=EE$7,Tbl.Kosten[[#This Row],[Totaal kosten]],"")</f>
        <v/>
      </c>
      <c r="EF74" s="122" t="str">
        <f>IF(Tbl.Kosten[[#This Row],[Anr.]]=EF$7,Tbl.Kosten[[#This Row],[Totaal kosten]],"")</f>
        <v/>
      </c>
      <c r="EG74" s="122" t="str">
        <f>IF(Tbl.Kosten[[#This Row],[Anr.]]=EG$7,Tbl.Kosten[[#This Row],[Totaal kosten]],"")</f>
        <v/>
      </c>
      <c r="EH74" s="122" t="str">
        <f>IF(Tbl.Kosten[[#This Row],[Anr.]]=EH$7,Tbl.Kosten[[#This Row],[Totaal kosten]],"")</f>
        <v/>
      </c>
      <c r="EI74" s="122" t="str">
        <f>IF(Tbl.Kosten[[#This Row],[Anr.]]=EI$7,Tbl.Kosten[[#This Row],[Totaal kosten]],"")</f>
        <v/>
      </c>
      <c r="EJ74" s="122" t="str">
        <f>IF(Tbl.Kosten[[#This Row],[Anr.]]=EJ$7,Tbl.Kosten[[#This Row],[Totaal kosten]],"")</f>
        <v/>
      </c>
      <c r="EK74" s="122" t="str">
        <f>IF(Tbl.Kosten[[#This Row],[Anr.]]=EK$7,Tbl.Kosten[[#This Row],[Totaal kosten]],"")</f>
        <v/>
      </c>
      <c r="EL74" s="122" t="str">
        <f>IF(Tbl.Kosten[[#This Row],[Anr.]]=EL$7,Tbl.Kosten[[#This Row],[Totaal kosten]],"")</f>
        <v/>
      </c>
      <c r="EM74" s="122" t="str">
        <f>IF(Tbl.Kosten[[#This Row],[Anr.]]=EM$7,Tbl.Kosten[[#This Row],[Totaal kosten]],"")</f>
        <v/>
      </c>
      <c r="EN74" s="122" t="str">
        <f>IF(Tbl.Kosten[[#This Row],[Anr.]]=EN$7,Tbl.Kosten[[#This Row],[Totaal kosten]],"")</f>
        <v/>
      </c>
      <c r="EO74" s="122" t="str">
        <f>IF(Tbl.Kosten[[#This Row],[Anr.]]=EO$7,Tbl.Kosten[[#This Row],[Totaal kosten]],"")</f>
        <v/>
      </c>
      <c r="EP74" s="122" t="str">
        <f>IF(Tbl.Kosten[[#This Row],[Anr.]]=EP$7,Tbl.Kosten[[#This Row],[Totaal kosten]],"")</f>
        <v/>
      </c>
      <c r="EQ74" s="122" t="str">
        <f>IF(Tbl.Kosten[[#This Row],[Anr.]]=EQ$7,Tbl.Kosten[[#This Row],[Totaal kosten]],"")</f>
        <v/>
      </c>
    </row>
    <row r="75" spans="2:147" x14ac:dyDescent="0.35">
      <c r="B75" s="99"/>
      <c r="C75" s="68"/>
      <c r="D75" s="119"/>
      <c r="E75" s="100"/>
      <c r="F75" s="13">
        <f>_xlfn.XLOOKUP(Tbl.Kosten[[#This Row],[Medewerker e/o 
functie]],Tbl.Uurtarief[Medewerker en/of functie],Tbl.Uurtarief[Uurtarief],"",,)</f>
        <v>0</v>
      </c>
      <c r="G75" s="118">
        <f>PRODUCT(Tbl.Kosten[[#This Row],[Uren]],Tbl.Kosten[[#This Row],[Uurtarief]])</f>
        <v>0</v>
      </c>
      <c r="H75" s="100"/>
      <c r="I75" s="98"/>
      <c r="J75" s="97">
        <f>Tbl.Kosten[[#This Row],[Aantal]]*Tbl.Kosten[[#This Row],[Tarief]]</f>
        <v>0</v>
      </c>
      <c r="K75" s="118">
        <f>Tbl.Kosten[[#This Row],[Subtotaal andere kosten]]+Tbl.Kosten[[#This Row],[Subtotaal arbeidskosten]]</f>
        <v>0</v>
      </c>
      <c r="L75" s="190">
        <f>IF(Tbl.Kosten[[#This Row],[Subtotaal andere kosten]]&lt;&gt;0,"Andere kosten",(_xlfn.XLOOKUP(Tbl.Kosten[[#This Row],[Medewerker e/o 
functie]],Tbl.Uurtarief[Medewerker en/of functie],Tbl.Uurtarief[Kostensoort],"",,)))</f>
        <v>0</v>
      </c>
      <c r="M75" s="190" t="str">
        <f>IF(AND(Tbl.Kosten[[#This Row],[Subtotaal arbeidskosten]]&lt;&gt;0,Tbl.Kosten[[#This Row],[Subtotaal andere kosten]]&lt;&gt;0),"Begroot Arbeidskosten en Overige kosten op verschillende regels!","")</f>
        <v/>
      </c>
      <c r="N75" s="3" t="str">
        <f>_xlfn.XLOOKUP(Tbl.Kosten[[#This Row],[Activiteitencode]],Tbl.Activiteiten[Activiteitcode],Tbl.Activiteiten[Werkpakketcode],"",,)</f>
        <v/>
      </c>
      <c r="O75" s="9" t="str">
        <f>_xlfn.XLOOKUP(Tbl.Kosten[[#This Row],[Werkpakketcode]],Tbl.Werkpakketten[Werkpakketcode],Tbl.Werkpakketten[WPnr.],"",,)</f>
        <v/>
      </c>
      <c r="P75" s="9" t="str">
        <f>IF(Tbl.Kosten[[#This Row],[WPnr.]]=P$7,Tbl.Kosten[[#This Row],[Totaal kosten]],"")</f>
        <v/>
      </c>
      <c r="Q75" s="9" t="str">
        <f>IF(Tbl.Kosten[[#This Row],[WPnr.]]=Q$7,Tbl.Kosten[[#This Row],[Totaal kosten]],"")</f>
        <v/>
      </c>
      <c r="R75" s="9" t="str">
        <f>IF(Tbl.Kosten[[#This Row],[WPnr.]]=R$7,Tbl.Kosten[[#This Row],[Totaal kosten]],"")</f>
        <v/>
      </c>
      <c r="S75" s="9" t="str">
        <f>IF(Tbl.Kosten[[#This Row],[WPnr.]]=S$7,Tbl.Kosten[[#This Row],[Totaal kosten]],"")</f>
        <v/>
      </c>
      <c r="T75" s="9" t="str">
        <f>IF(Tbl.Kosten[[#This Row],[WPnr.]]=T$7,Tbl.Kosten[[#This Row],[Totaal kosten]],"")</f>
        <v/>
      </c>
      <c r="U75" s="9" t="str">
        <f>IF(Tbl.Kosten[[#This Row],[WPnr.]]=U$7,Tbl.Kosten[[#This Row],[Totaal kosten]],"")</f>
        <v/>
      </c>
      <c r="V75" s="9" t="str">
        <f>IF(Tbl.Kosten[[#This Row],[WPnr.]]=V$7,Tbl.Kosten[[#This Row],[Totaal kosten]],"")</f>
        <v/>
      </c>
      <c r="W75" s="9" t="str">
        <f>IF(Tbl.Kosten[[#This Row],[WPnr.]]=W$7,Tbl.Kosten[[#This Row],[Totaal kosten]],"")</f>
        <v/>
      </c>
      <c r="X75" s="9" t="str">
        <f>IF(Tbl.Kosten[[#This Row],[WPnr.]]=X$7,Tbl.Kosten[[#This Row],[Totaal kosten]],"")</f>
        <v/>
      </c>
      <c r="Y75" s="9" t="str">
        <f>IF(Tbl.Kosten[[#This Row],[WPnr.]]=Y$7,Tbl.Kosten[[#This Row],[Totaal kosten]],"")</f>
        <v/>
      </c>
      <c r="Z75" s="15" t="str">
        <f>IFERROR(VLOOKUP(Tbl.Kosten[[#This Row],[Kostensoort]],Tbl.Kostensoorten[],2,FALSE),"")</f>
        <v/>
      </c>
      <c r="AA75" s="15" t="str">
        <f>IF(Tbl.Kosten[[#This Row],[KSnr.]]=AA$7,Tbl.Kosten[[#This Row],[Totaal kosten]],"")</f>
        <v/>
      </c>
      <c r="AB75" s="15" t="str">
        <f>IF(Tbl.Kosten[[#This Row],[KSnr.]]=AB$7,Tbl.Kosten[[#This Row],[Totaal kosten]],"")</f>
        <v/>
      </c>
      <c r="AC75" s="15" t="str">
        <f>IF(Tbl.Kosten[[#This Row],[KSnr.]]=AC$7,Tbl.Kosten[[#This Row],[Totaal kosten]],"")</f>
        <v/>
      </c>
      <c r="AD75" s="15" t="str">
        <f>IF(Tbl.Kosten[[#This Row],[KSnr.]]=AD$7,Tbl.Kosten[[#This Row],[Totaal kosten]],"")</f>
        <v/>
      </c>
      <c r="AE75" s="15" t="str">
        <f>IF(Tbl.Kosten[[#This Row],[KSnr.]]=AE$7,Tbl.Kosten[[#This Row],[Totaal kosten]],"")</f>
        <v/>
      </c>
      <c r="AF75" s="15" t="str">
        <f>IF(Tbl.Kosten[[#This Row],[KSnr.]]=AF$7,Tbl.Kosten[[#This Row],[Totaal kosten]],"")</f>
        <v/>
      </c>
      <c r="AG75" s="15" t="str">
        <f>IF(Tbl.Kosten[[#This Row],[KSnr.]]=AG$7,Tbl.Kosten[[#This Row],[Totaal kosten]],"")</f>
        <v/>
      </c>
      <c r="AH75" s="15" t="str">
        <f>IF(Tbl.Kosten[[#This Row],[KSnr.]]=AH$7,Tbl.Kosten[[#This Row],[Totaal kosten]],"")</f>
        <v/>
      </c>
      <c r="AI75" s="15" t="str">
        <f>IF(Tbl.Kosten[[#This Row],[KSnr.]]=AI$7,Tbl.Kosten[[#This Row],[Totaal kosten]],"")</f>
        <v/>
      </c>
      <c r="AJ75" s="15" t="str">
        <f>IF(Tbl.Kosten[[#This Row],[KSnr.]]=AJ$7,Tbl.Kosten[[#This Row],[Totaal kosten]],"")</f>
        <v/>
      </c>
      <c r="AK75" s="15" t="str">
        <f>IF(Tbl.Kosten[[#This Row],[KSnr.]]=AK$7,Tbl.Kosten[[#This Row],[Totaal kosten]],"")</f>
        <v/>
      </c>
      <c r="AL75" s="15" t="str">
        <f>IF(Tbl.Kosten[[#This Row],[KSnr.]]=AL$7,Tbl.Kosten[[#This Row],[Totaal kosten]],"")</f>
        <v/>
      </c>
      <c r="AM75" s="15" t="str">
        <f>IF(Tbl.Kosten[[#This Row],[KSnr.]]=AM$7,Tbl.Kosten[[#This Row],[Totaal kosten]],"")</f>
        <v/>
      </c>
      <c r="AN75" s="15" t="str">
        <f>IF(Tbl.Kosten[[#This Row],[KSnr.]]=AN$7,Tbl.Kosten[[#This Row],[Totaal kosten]],"")</f>
        <v/>
      </c>
      <c r="AO75" s="15" t="str">
        <f>IF(Tbl.Kosten[[#This Row],[KSnr.]]=AO$7,Tbl.Kosten[[#This Row],[Totaal kosten]],"")</f>
        <v/>
      </c>
      <c r="AP75" s="15" t="str">
        <f>IF(Tbl.Kosten[[#This Row],[KSnr.]]=AP$7,Tbl.Kosten[[#This Row],[Totaal kosten]],"")</f>
        <v/>
      </c>
      <c r="AQ75" s="15" t="str">
        <f>IF(Tbl.Kosten[[#This Row],[KSnr.]]=AQ$7,Tbl.Kosten[[#This Row],[Totaal kosten]],"")</f>
        <v/>
      </c>
      <c r="AR75" s="15" t="str">
        <f>IF(Tbl.Kosten[[#This Row],[KSnr.]]=AR$7,Tbl.Kosten[[#This Row],[Totaal kosten]],"")</f>
        <v/>
      </c>
      <c r="AS75" s="15" t="str">
        <f>IF(Tbl.Kosten[[#This Row],[KSnr.]]=AS$7,Tbl.Kosten[[#This Row],[Totaal kosten]],"")</f>
        <v/>
      </c>
      <c r="AT75" s="15" t="str">
        <f>IF(Tbl.Kosten[[#This Row],[KSnr.]]=AT$7,Tbl.Kosten[[#This Row],[Totaal kosten]],"")</f>
        <v/>
      </c>
      <c r="AU75" s="122" t="str">
        <f>_xlfn.XLOOKUP(Tbl.Kosten[[#This Row],[Activiteitencode]],Tbl.Activiteiten[Activiteitcode],Tbl.Activiteiten[Anr.],"",,)</f>
        <v/>
      </c>
      <c r="AV75" s="122" t="str">
        <f>IF(Tbl.Kosten[[#This Row],[Anr.]]=AV$7,Tbl.Kosten[[#This Row],[Totaal kosten]],"")</f>
        <v/>
      </c>
      <c r="AW75" s="122" t="str">
        <f>IF(Tbl.Kosten[[#This Row],[Anr.]]=AW$7,Tbl.Kosten[[#This Row],[Totaal kosten]],"")</f>
        <v/>
      </c>
      <c r="AX75" s="122" t="str">
        <f>IF(Tbl.Kosten[[#This Row],[Anr.]]=AX$7,Tbl.Kosten[[#This Row],[Totaal kosten]],"")</f>
        <v/>
      </c>
      <c r="AY75" s="122" t="str">
        <f>IF(Tbl.Kosten[[#This Row],[Anr.]]=AY$7,Tbl.Kosten[[#This Row],[Totaal kosten]],"")</f>
        <v/>
      </c>
      <c r="AZ75" s="122" t="str">
        <f>IF(Tbl.Kosten[[#This Row],[Anr.]]=AZ$7,Tbl.Kosten[[#This Row],[Totaal kosten]],"")</f>
        <v/>
      </c>
      <c r="BA75" s="122" t="str">
        <f>IF(Tbl.Kosten[[#This Row],[Anr.]]=BA$7,Tbl.Kosten[[#This Row],[Totaal kosten]],"")</f>
        <v/>
      </c>
      <c r="BB75" s="122" t="str">
        <f>IF(Tbl.Kosten[[#This Row],[Anr.]]=BB$7,Tbl.Kosten[[#This Row],[Totaal kosten]],"")</f>
        <v/>
      </c>
      <c r="BC75" s="122" t="str">
        <f>IF(Tbl.Kosten[[#This Row],[Anr.]]=BC$7,Tbl.Kosten[[#This Row],[Totaal kosten]],"")</f>
        <v/>
      </c>
      <c r="BD75" s="122" t="str">
        <f>IF(Tbl.Kosten[[#This Row],[Anr.]]=BD$7,Tbl.Kosten[[#This Row],[Totaal kosten]],"")</f>
        <v/>
      </c>
      <c r="BE75" s="122" t="str">
        <f>IF(Tbl.Kosten[[#This Row],[Anr.]]=BE$7,Tbl.Kosten[[#This Row],[Totaal kosten]],"")</f>
        <v/>
      </c>
      <c r="BF75" s="122" t="str">
        <f>IF(Tbl.Kosten[[#This Row],[Anr.]]=BF$7,Tbl.Kosten[[#This Row],[Totaal kosten]],"")</f>
        <v/>
      </c>
      <c r="BG75" s="122" t="str">
        <f>IF(Tbl.Kosten[[#This Row],[Anr.]]=BG$7,Tbl.Kosten[[#This Row],[Totaal kosten]],"")</f>
        <v/>
      </c>
      <c r="BH75" s="122" t="str">
        <f>IF(Tbl.Kosten[[#This Row],[Anr.]]=BH$7,Tbl.Kosten[[#This Row],[Totaal kosten]],"")</f>
        <v/>
      </c>
      <c r="BI75" s="122" t="str">
        <f>IF(Tbl.Kosten[[#This Row],[Anr.]]=BI$7,Tbl.Kosten[[#This Row],[Totaal kosten]],"")</f>
        <v/>
      </c>
      <c r="BJ75" s="122" t="str">
        <f>IF(Tbl.Kosten[[#This Row],[Anr.]]=BJ$7,Tbl.Kosten[[#This Row],[Totaal kosten]],"")</f>
        <v/>
      </c>
      <c r="BK75" s="122" t="str">
        <f>IF(Tbl.Kosten[[#This Row],[Anr.]]=BK$7,Tbl.Kosten[[#This Row],[Totaal kosten]],"")</f>
        <v/>
      </c>
      <c r="BL75" s="122" t="str">
        <f>IF(Tbl.Kosten[[#This Row],[Anr.]]=BL$7,Tbl.Kosten[[#This Row],[Totaal kosten]],"")</f>
        <v/>
      </c>
      <c r="BM75" s="122" t="str">
        <f>IF(Tbl.Kosten[[#This Row],[Anr.]]=BM$7,Tbl.Kosten[[#This Row],[Totaal kosten]],"")</f>
        <v/>
      </c>
      <c r="BN75" s="122" t="str">
        <f>IF(Tbl.Kosten[[#This Row],[Anr.]]=BN$7,Tbl.Kosten[[#This Row],[Totaal kosten]],"")</f>
        <v/>
      </c>
      <c r="BO75" s="122" t="str">
        <f>IF(Tbl.Kosten[[#This Row],[Anr.]]=BO$7,Tbl.Kosten[[#This Row],[Totaal kosten]],"")</f>
        <v/>
      </c>
      <c r="BP75" s="122" t="str">
        <f>IF(Tbl.Kosten[[#This Row],[Anr.]]=BP$7,Tbl.Kosten[[#This Row],[Totaal kosten]],"")</f>
        <v/>
      </c>
      <c r="BQ75" s="122" t="str">
        <f>IF(Tbl.Kosten[[#This Row],[Anr.]]=BQ$7,Tbl.Kosten[[#This Row],[Totaal kosten]],"")</f>
        <v/>
      </c>
      <c r="BR75" s="122" t="str">
        <f>IF(Tbl.Kosten[[#This Row],[Anr.]]=BR$7,Tbl.Kosten[[#This Row],[Totaal kosten]],"")</f>
        <v/>
      </c>
      <c r="BS75" s="122" t="str">
        <f>IF(Tbl.Kosten[[#This Row],[Anr.]]=BS$7,Tbl.Kosten[[#This Row],[Totaal kosten]],"")</f>
        <v/>
      </c>
      <c r="BT75" s="122" t="str">
        <f>IF(Tbl.Kosten[[#This Row],[Anr.]]=BT$7,Tbl.Kosten[[#This Row],[Totaal kosten]],"")</f>
        <v/>
      </c>
      <c r="BU75" s="122" t="str">
        <f>IF(Tbl.Kosten[[#This Row],[Anr.]]=BU$7,Tbl.Kosten[[#This Row],[Totaal kosten]],"")</f>
        <v/>
      </c>
      <c r="BV75" s="122" t="str">
        <f>IF(Tbl.Kosten[[#This Row],[Anr.]]=BV$7,Tbl.Kosten[[#This Row],[Totaal kosten]],"")</f>
        <v/>
      </c>
      <c r="BW75" s="122" t="str">
        <f>IF(Tbl.Kosten[[#This Row],[Anr.]]=BW$7,Tbl.Kosten[[#This Row],[Totaal kosten]],"")</f>
        <v/>
      </c>
      <c r="BX75" s="122" t="str">
        <f>IF(Tbl.Kosten[[#This Row],[Anr.]]=BX$7,Tbl.Kosten[[#This Row],[Totaal kosten]],"")</f>
        <v/>
      </c>
      <c r="BY75" s="122" t="str">
        <f>IF(Tbl.Kosten[[#This Row],[Anr.]]=BY$7,Tbl.Kosten[[#This Row],[Totaal kosten]],"")</f>
        <v/>
      </c>
      <c r="BZ75" s="122" t="str">
        <f>IF(Tbl.Kosten[[#This Row],[Anr.]]=BZ$7,Tbl.Kosten[[#This Row],[Totaal kosten]],"")</f>
        <v/>
      </c>
      <c r="CA75" s="122" t="str">
        <f>IF(Tbl.Kosten[[#This Row],[Anr.]]=CA$7,Tbl.Kosten[[#This Row],[Totaal kosten]],"")</f>
        <v/>
      </c>
      <c r="CB75" s="122" t="str">
        <f>IF(Tbl.Kosten[[#This Row],[Anr.]]=CB$7,Tbl.Kosten[[#This Row],[Totaal kosten]],"")</f>
        <v/>
      </c>
      <c r="CC75" s="122" t="str">
        <f>IF(Tbl.Kosten[[#This Row],[Anr.]]=CC$7,Tbl.Kosten[[#This Row],[Totaal kosten]],"")</f>
        <v/>
      </c>
      <c r="CD75" s="122" t="str">
        <f>IF(Tbl.Kosten[[#This Row],[Anr.]]=CD$7,Tbl.Kosten[[#This Row],[Totaal kosten]],"")</f>
        <v/>
      </c>
      <c r="CE75" s="122" t="str">
        <f>IF(Tbl.Kosten[[#This Row],[Anr.]]=CE$7,Tbl.Kosten[[#This Row],[Totaal kosten]],"")</f>
        <v/>
      </c>
      <c r="CF75" s="122" t="str">
        <f>IF(Tbl.Kosten[[#This Row],[Anr.]]=CF$7,Tbl.Kosten[[#This Row],[Totaal kosten]],"")</f>
        <v/>
      </c>
      <c r="CG75" s="122" t="str">
        <f>IF(Tbl.Kosten[[#This Row],[Anr.]]=CG$7,Tbl.Kosten[[#This Row],[Totaal kosten]],"")</f>
        <v/>
      </c>
      <c r="CH75" s="122" t="str">
        <f>IF(Tbl.Kosten[[#This Row],[Anr.]]=CH$7,Tbl.Kosten[[#This Row],[Totaal kosten]],"")</f>
        <v/>
      </c>
      <c r="CI75" s="122" t="str">
        <f>IF(Tbl.Kosten[[#This Row],[Anr.]]=CI$7,Tbl.Kosten[[#This Row],[Totaal kosten]],"")</f>
        <v/>
      </c>
      <c r="CJ75" s="122" t="str">
        <f>IF(Tbl.Kosten[[#This Row],[Anr.]]=CJ$7,Tbl.Kosten[[#This Row],[Totaal kosten]],"")</f>
        <v/>
      </c>
      <c r="CK75" s="122" t="str">
        <f>IF(Tbl.Kosten[[#This Row],[Anr.]]=CK$7,Tbl.Kosten[[#This Row],[Totaal kosten]],"")</f>
        <v/>
      </c>
      <c r="CL75" s="122" t="str">
        <f>IF(Tbl.Kosten[[#This Row],[Anr.]]=CL$7,Tbl.Kosten[[#This Row],[Totaal kosten]],"")</f>
        <v/>
      </c>
      <c r="CM75" s="122" t="str">
        <f>IF(Tbl.Kosten[[#This Row],[Anr.]]=CM$7,Tbl.Kosten[[#This Row],[Totaal kosten]],"")</f>
        <v/>
      </c>
      <c r="CN75" s="122" t="str">
        <f>IF(Tbl.Kosten[[#This Row],[Anr.]]=CN$7,Tbl.Kosten[[#This Row],[Totaal kosten]],"")</f>
        <v/>
      </c>
      <c r="CO75" s="122" t="str">
        <f>IF(Tbl.Kosten[[#This Row],[Anr.]]=CO$7,Tbl.Kosten[[#This Row],[Totaal kosten]],"")</f>
        <v/>
      </c>
      <c r="CP75" s="122" t="str">
        <f>IF(Tbl.Kosten[[#This Row],[Anr.]]=CP$7,Tbl.Kosten[[#This Row],[Totaal kosten]],"")</f>
        <v/>
      </c>
      <c r="CQ75" s="122" t="str">
        <f>IF(Tbl.Kosten[[#This Row],[Anr.]]=CQ$7,Tbl.Kosten[[#This Row],[Totaal kosten]],"")</f>
        <v/>
      </c>
      <c r="CR75" s="122" t="str">
        <f>IF(Tbl.Kosten[[#This Row],[Anr.]]=CR$7,Tbl.Kosten[[#This Row],[Totaal kosten]],"")</f>
        <v/>
      </c>
      <c r="CS75" s="122" t="str">
        <f>IF(Tbl.Kosten[[#This Row],[Anr.]]=CS$7,Tbl.Kosten[[#This Row],[Totaal kosten]],"")</f>
        <v/>
      </c>
      <c r="CT75" s="122" t="str">
        <f>IF(Tbl.Kosten[[#This Row],[Anr.]]=CT$7,Tbl.Kosten[[#This Row],[Totaal kosten]],"")</f>
        <v/>
      </c>
      <c r="CU75" s="122" t="str">
        <f>IF(Tbl.Kosten[[#This Row],[Anr.]]=CU$7,Tbl.Kosten[[#This Row],[Totaal kosten]],"")</f>
        <v/>
      </c>
      <c r="CV75" s="122" t="str">
        <f>IF(Tbl.Kosten[[#This Row],[Anr.]]=CV$7,Tbl.Kosten[[#This Row],[Totaal kosten]],"")</f>
        <v/>
      </c>
      <c r="CW75" s="122" t="str">
        <f>IF(Tbl.Kosten[[#This Row],[Anr.]]=CW$7,Tbl.Kosten[[#This Row],[Totaal kosten]],"")</f>
        <v/>
      </c>
      <c r="CX75" s="122" t="str">
        <f>IF(Tbl.Kosten[[#This Row],[Anr.]]=CX$7,Tbl.Kosten[[#This Row],[Totaal kosten]],"")</f>
        <v/>
      </c>
      <c r="CY75" s="122" t="str">
        <f>IF(Tbl.Kosten[[#This Row],[Anr.]]=CY$7,Tbl.Kosten[[#This Row],[Totaal kosten]],"")</f>
        <v/>
      </c>
      <c r="CZ75" s="122" t="str">
        <f>IF(Tbl.Kosten[[#This Row],[Anr.]]=CZ$7,Tbl.Kosten[[#This Row],[Totaal kosten]],"")</f>
        <v/>
      </c>
      <c r="DA75" s="122" t="str">
        <f>IF(Tbl.Kosten[[#This Row],[Anr.]]=DA$7,Tbl.Kosten[[#This Row],[Totaal kosten]],"")</f>
        <v/>
      </c>
      <c r="DB75" s="122" t="str">
        <f>IF(Tbl.Kosten[[#This Row],[Anr.]]=DB$7,Tbl.Kosten[[#This Row],[Totaal kosten]],"")</f>
        <v/>
      </c>
      <c r="DC75" s="122" t="str">
        <f>IF(Tbl.Kosten[[#This Row],[Anr.]]=DC$7,Tbl.Kosten[[#This Row],[Totaal kosten]],"")</f>
        <v/>
      </c>
      <c r="DD75" s="122" t="str">
        <f>IF(Tbl.Kosten[[#This Row],[Anr.]]=DD$7,Tbl.Kosten[[#This Row],[Totaal kosten]],"")</f>
        <v/>
      </c>
      <c r="DE75" s="122" t="str">
        <f>IF(Tbl.Kosten[[#This Row],[Anr.]]=DE$7,Tbl.Kosten[[#This Row],[Totaal kosten]],"")</f>
        <v/>
      </c>
      <c r="DF75" s="122" t="str">
        <f>IF(Tbl.Kosten[[#This Row],[Anr.]]=DF$7,Tbl.Kosten[[#This Row],[Totaal kosten]],"")</f>
        <v/>
      </c>
      <c r="DG75" s="122" t="str">
        <f>IF(Tbl.Kosten[[#This Row],[Anr.]]=DG$7,Tbl.Kosten[[#This Row],[Totaal kosten]],"")</f>
        <v/>
      </c>
      <c r="DH75" s="122" t="str">
        <f>IF(Tbl.Kosten[[#This Row],[Anr.]]=DH$7,Tbl.Kosten[[#This Row],[Totaal kosten]],"")</f>
        <v/>
      </c>
      <c r="DI75" s="122" t="str">
        <f>IF(Tbl.Kosten[[#This Row],[Anr.]]=DI$7,Tbl.Kosten[[#This Row],[Totaal kosten]],"")</f>
        <v/>
      </c>
      <c r="DJ75" s="122" t="str">
        <f>IF(Tbl.Kosten[[#This Row],[Anr.]]=DJ$7,Tbl.Kosten[[#This Row],[Totaal kosten]],"")</f>
        <v/>
      </c>
      <c r="DK75" s="122" t="str">
        <f>IF(Tbl.Kosten[[#This Row],[Anr.]]=DK$7,Tbl.Kosten[[#This Row],[Totaal kosten]],"")</f>
        <v/>
      </c>
      <c r="DL75" s="122" t="str">
        <f>IF(Tbl.Kosten[[#This Row],[Anr.]]=DL$7,Tbl.Kosten[[#This Row],[Totaal kosten]],"")</f>
        <v/>
      </c>
      <c r="DM75" s="122" t="str">
        <f>IF(Tbl.Kosten[[#This Row],[Anr.]]=DM$7,Tbl.Kosten[[#This Row],[Totaal kosten]],"")</f>
        <v/>
      </c>
      <c r="DN75" s="122" t="str">
        <f>IF(Tbl.Kosten[[#This Row],[Anr.]]=DN$7,Tbl.Kosten[[#This Row],[Totaal kosten]],"")</f>
        <v/>
      </c>
      <c r="DO75" s="122" t="str">
        <f>IF(Tbl.Kosten[[#This Row],[Anr.]]=DO$7,Tbl.Kosten[[#This Row],[Totaal kosten]],"")</f>
        <v/>
      </c>
      <c r="DP75" s="122" t="str">
        <f>IF(Tbl.Kosten[[#This Row],[Anr.]]=DP$7,Tbl.Kosten[[#This Row],[Totaal kosten]],"")</f>
        <v/>
      </c>
      <c r="DQ75" s="122" t="str">
        <f>IF(Tbl.Kosten[[#This Row],[Anr.]]=DQ$7,Tbl.Kosten[[#This Row],[Totaal kosten]],"")</f>
        <v/>
      </c>
      <c r="DR75" s="122" t="str">
        <f>IF(Tbl.Kosten[[#This Row],[Anr.]]=DR$7,Tbl.Kosten[[#This Row],[Totaal kosten]],"")</f>
        <v/>
      </c>
      <c r="DS75" s="122" t="str">
        <f>IF(Tbl.Kosten[[#This Row],[Anr.]]=DS$7,Tbl.Kosten[[#This Row],[Totaal kosten]],"")</f>
        <v/>
      </c>
      <c r="DT75" s="122" t="str">
        <f>IF(Tbl.Kosten[[#This Row],[Anr.]]=DT$7,Tbl.Kosten[[#This Row],[Totaal kosten]],"")</f>
        <v/>
      </c>
      <c r="DU75" s="122" t="str">
        <f>IF(Tbl.Kosten[[#This Row],[Anr.]]=DU$7,Tbl.Kosten[[#This Row],[Totaal kosten]],"")</f>
        <v/>
      </c>
      <c r="DV75" s="122" t="str">
        <f>IF(Tbl.Kosten[[#This Row],[Anr.]]=DV$7,Tbl.Kosten[[#This Row],[Totaal kosten]],"")</f>
        <v/>
      </c>
      <c r="DW75" s="122" t="str">
        <f>IF(Tbl.Kosten[[#This Row],[Anr.]]=DW$7,Tbl.Kosten[[#This Row],[Totaal kosten]],"")</f>
        <v/>
      </c>
      <c r="DX75" s="122" t="str">
        <f>IF(Tbl.Kosten[[#This Row],[Anr.]]=DX$7,Tbl.Kosten[[#This Row],[Totaal kosten]],"")</f>
        <v/>
      </c>
      <c r="DY75" s="122" t="str">
        <f>IF(Tbl.Kosten[[#This Row],[Anr.]]=DY$7,Tbl.Kosten[[#This Row],[Totaal kosten]],"")</f>
        <v/>
      </c>
      <c r="DZ75" s="122" t="str">
        <f>IF(Tbl.Kosten[[#This Row],[Anr.]]=DZ$7,Tbl.Kosten[[#This Row],[Totaal kosten]],"")</f>
        <v/>
      </c>
      <c r="EA75" s="122" t="str">
        <f>IF(Tbl.Kosten[[#This Row],[Anr.]]=EA$7,Tbl.Kosten[[#This Row],[Totaal kosten]],"")</f>
        <v/>
      </c>
      <c r="EB75" s="122" t="str">
        <f>IF(Tbl.Kosten[[#This Row],[Anr.]]=EB$7,Tbl.Kosten[[#This Row],[Totaal kosten]],"")</f>
        <v/>
      </c>
      <c r="EC75" s="122" t="str">
        <f>IF(Tbl.Kosten[[#This Row],[Anr.]]=EC$7,Tbl.Kosten[[#This Row],[Totaal kosten]],"")</f>
        <v/>
      </c>
      <c r="ED75" s="122" t="str">
        <f>IF(Tbl.Kosten[[#This Row],[Anr.]]=ED$7,Tbl.Kosten[[#This Row],[Totaal kosten]],"")</f>
        <v/>
      </c>
      <c r="EE75" s="122" t="str">
        <f>IF(Tbl.Kosten[[#This Row],[Anr.]]=EE$7,Tbl.Kosten[[#This Row],[Totaal kosten]],"")</f>
        <v/>
      </c>
      <c r="EF75" s="122" t="str">
        <f>IF(Tbl.Kosten[[#This Row],[Anr.]]=EF$7,Tbl.Kosten[[#This Row],[Totaal kosten]],"")</f>
        <v/>
      </c>
      <c r="EG75" s="122" t="str">
        <f>IF(Tbl.Kosten[[#This Row],[Anr.]]=EG$7,Tbl.Kosten[[#This Row],[Totaal kosten]],"")</f>
        <v/>
      </c>
      <c r="EH75" s="122" t="str">
        <f>IF(Tbl.Kosten[[#This Row],[Anr.]]=EH$7,Tbl.Kosten[[#This Row],[Totaal kosten]],"")</f>
        <v/>
      </c>
      <c r="EI75" s="122" t="str">
        <f>IF(Tbl.Kosten[[#This Row],[Anr.]]=EI$7,Tbl.Kosten[[#This Row],[Totaal kosten]],"")</f>
        <v/>
      </c>
      <c r="EJ75" s="122" t="str">
        <f>IF(Tbl.Kosten[[#This Row],[Anr.]]=EJ$7,Tbl.Kosten[[#This Row],[Totaal kosten]],"")</f>
        <v/>
      </c>
      <c r="EK75" s="122" t="str">
        <f>IF(Tbl.Kosten[[#This Row],[Anr.]]=EK$7,Tbl.Kosten[[#This Row],[Totaal kosten]],"")</f>
        <v/>
      </c>
      <c r="EL75" s="122" t="str">
        <f>IF(Tbl.Kosten[[#This Row],[Anr.]]=EL$7,Tbl.Kosten[[#This Row],[Totaal kosten]],"")</f>
        <v/>
      </c>
      <c r="EM75" s="122" t="str">
        <f>IF(Tbl.Kosten[[#This Row],[Anr.]]=EM$7,Tbl.Kosten[[#This Row],[Totaal kosten]],"")</f>
        <v/>
      </c>
      <c r="EN75" s="122" t="str">
        <f>IF(Tbl.Kosten[[#This Row],[Anr.]]=EN$7,Tbl.Kosten[[#This Row],[Totaal kosten]],"")</f>
        <v/>
      </c>
      <c r="EO75" s="122" t="str">
        <f>IF(Tbl.Kosten[[#This Row],[Anr.]]=EO$7,Tbl.Kosten[[#This Row],[Totaal kosten]],"")</f>
        <v/>
      </c>
      <c r="EP75" s="122" t="str">
        <f>IF(Tbl.Kosten[[#This Row],[Anr.]]=EP$7,Tbl.Kosten[[#This Row],[Totaal kosten]],"")</f>
        <v/>
      </c>
      <c r="EQ75" s="122" t="str">
        <f>IF(Tbl.Kosten[[#This Row],[Anr.]]=EQ$7,Tbl.Kosten[[#This Row],[Totaal kosten]],"")</f>
        <v/>
      </c>
    </row>
    <row r="76" spans="2:147" x14ac:dyDescent="0.35">
      <c r="B76" s="99"/>
      <c r="C76" s="68"/>
      <c r="D76" s="119"/>
      <c r="E76" s="100"/>
      <c r="F76" s="13">
        <f>_xlfn.XLOOKUP(Tbl.Kosten[[#This Row],[Medewerker e/o 
functie]],Tbl.Uurtarief[Medewerker en/of functie],Tbl.Uurtarief[Uurtarief],"",,)</f>
        <v>0</v>
      </c>
      <c r="G76" s="118">
        <f>PRODUCT(Tbl.Kosten[[#This Row],[Uren]],Tbl.Kosten[[#This Row],[Uurtarief]])</f>
        <v>0</v>
      </c>
      <c r="H76" s="100"/>
      <c r="I76" s="98"/>
      <c r="J76" s="97">
        <f>Tbl.Kosten[[#This Row],[Aantal]]*Tbl.Kosten[[#This Row],[Tarief]]</f>
        <v>0</v>
      </c>
      <c r="K76" s="118">
        <f>Tbl.Kosten[[#This Row],[Subtotaal andere kosten]]+Tbl.Kosten[[#This Row],[Subtotaal arbeidskosten]]</f>
        <v>0</v>
      </c>
      <c r="L76" s="190">
        <f>IF(Tbl.Kosten[[#This Row],[Subtotaal andere kosten]]&lt;&gt;0,"Andere kosten",(_xlfn.XLOOKUP(Tbl.Kosten[[#This Row],[Medewerker e/o 
functie]],Tbl.Uurtarief[Medewerker en/of functie],Tbl.Uurtarief[Kostensoort],"",,)))</f>
        <v>0</v>
      </c>
      <c r="M76" s="190" t="str">
        <f>IF(AND(Tbl.Kosten[[#This Row],[Subtotaal arbeidskosten]]&lt;&gt;0,Tbl.Kosten[[#This Row],[Subtotaal andere kosten]]&lt;&gt;0),"Begroot Arbeidskosten en Overige kosten op verschillende regels!","")</f>
        <v/>
      </c>
      <c r="N76" s="3" t="str">
        <f>_xlfn.XLOOKUP(Tbl.Kosten[[#This Row],[Activiteitencode]],Tbl.Activiteiten[Activiteitcode],Tbl.Activiteiten[Werkpakketcode],"",,)</f>
        <v/>
      </c>
      <c r="O76" s="9" t="str">
        <f>_xlfn.XLOOKUP(Tbl.Kosten[[#This Row],[Werkpakketcode]],Tbl.Werkpakketten[Werkpakketcode],Tbl.Werkpakketten[WPnr.],"",,)</f>
        <v/>
      </c>
      <c r="P76" s="9" t="str">
        <f>IF(Tbl.Kosten[[#This Row],[WPnr.]]=P$7,Tbl.Kosten[[#This Row],[Totaal kosten]],"")</f>
        <v/>
      </c>
      <c r="Q76" s="9" t="str">
        <f>IF(Tbl.Kosten[[#This Row],[WPnr.]]=Q$7,Tbl.Kosten[[#This Row],[Totaal kosten]],"")</f>
        <v/>
      </c>
      <c r="R76" s="9" t="str">
        <f>IF(Tbl.Kosten[[#This Row],[WPnr.]]=R$7,Tbl.Kosten[[#This Row],[Totaal kosten]],"")</f>
        <v/>
      </c>
      <c r="S76" s="9" t="str">
        <f>IF(Tbl.Kosten[[#This Row],[WPnr.]]=S$7,Tbl.Kosten[[#This Row],[Totaal kosten]],"")</f>
        <v/>
      </c>
      <c r="T76" s="9" t="str">
        <f>IF(Tbl.Kosten[[#This Row],[WPnr.]]=T$7,Tbl.Kosten[[#This Row],[Totaal kosten]],"")</f>
        <v/>
      </c>
      <c r="U76" s="9" t="str">
        <f>IF(Tbl.Kosten[[#This Row],[WPnr.]]=U$7,Tbl.Kosten[[#This Row],[Totaal kosten]],"")</f>
        <v/>
      </c>
      <c r="V76" s="9" t="str">
        <f>IF(Tbl.Kosten[[#This Row],[WPnr.]]=V$7,Tbl.Kosten[[#This Row],[Totaal kosten]],"")</f>
        <v/>
      </c>
      <c r="W76" s="9" t="str">
        <f>IF(Tbl.Kosten[[#This Row],[WPnr.]]=W$7,Tbl.Kosten[[#This Row],[Totaal kosten]],"")</f>
        <v/>
      </c>
      <c r="X76" s="9" t="str">
        <f>IF(Tbl.Kosten[[#This Row],[WPnr.]]=X$7,Tbl.Kosten[[#This Row],[Totaal kosten]],"")</f>
        <v/>
      </c>
      <c r="Y76" s="9" t="str">
        <f>IF(Tbl.Kosten[[#This Row],[WPnr.]]=Y$7,Tbl.Kosten[[#This Row],[Totaal kosten]],"")</f>
        <v/>
      </c>
      <c r="Z76" s="15" t="str">
        <f>IFERROR(VLOOKUP(Tbl.Kosten[[#This Row],[Kostensoort]],Tbl.Kostensoorten[],2,FALSE),"")</f>
        <v/>
      </c>
      <c r="AA76" s="15" t="str">
        <f>IF(Tbl.Kosten[[#This Row],[KSnr.]]=AA$7,Tbl.Kosten[[#This Row],[Totaal kosten]],"")</f>
        <v/>
      </c>
      <c r="AB76" s="15" t="str">
        <f>IF(Tbl.Kosten[[#This Row],[KSnr.]]=AB$7,Tbl.Kosten[[#This Row],[Totaal kosten]],"")</f>
        <v/>
      </c>
      <c r="AC76" s="15" t="str">
        <f>IF(Tbl.Kosten[[#This Row],[KSnr.]]=AC$7,Tbl.Kosten[[#This Row],[Totaal kosten]],"")</f>
        <v/>
      </c>
      <c r="AD76" s="15" t="str">
        <f>IF(Tbl.Kosten[[#This Row],[KSnr.]]=AD$7,Tbl.Kosten[[#This Row],[Totaal kosten]],"")</f>
        <v/>
      </c>
      <c r="AE76" s="15" t="str">
        <f>IF(Tbl.Kosten[[#This Row],[KSnr.]]=AE$7,Tbl.Kosten[[#This Row],[Totaal kosten]],"")</f>
        <v/>
      </c>
      <c r="AF76" s="15" t="str">
        <f>IF(Tbl.Kosten[[#This Row],[KSnr.]]=AF$7,Tbl.Kosten[[#This Row],[Totaal kosten]],"")</f>
        <v/>
      </c>
      <c r="AG76" s="15" t="str">
        <f>IF(Tbl.Kosten[[#This Row],[KSnr.]]=AG$7,Tbl.Kosten[[#This Row],[Totaal kosten]],"")</f>
        <v/>
      </c>
      <c r="AH76" s="15" t="str">
        <f>IF(Tbl.Kosten[[#This Row],[KSnr.]]=AH$7,Tbl.Kosten[[#This Row],[Totaal kosten]],"")</f>
        <v/>
      </c>
      <c r="AI76" s="15" t="str">
        <f>IF(Tbl.Kosten[[#This Row],[KSnr.]]=AI$7,Tbl.Kosten[[#This Row],[Totaal kosten]],"")</f>
        <v/>
      </c>
      <c r="AJ76" s="15" t="str">
        <f>IF(Tbl.Kosten[[#This Row],[KSnr.]]=AJ$7,Tbl.Kosten[[#This Row],[Totaal kosten]],"")</f>
        <v/>
      </c>
      <c r="AK76" s="15" t="str">
        <f>IF(Tbl.Kosten[[#This Row],[KSnr.]]=AK$7,Tbl.Kosten[[#This Row],[Totaal kosten]],"")</f>
        <v/>
      </c>
      <c r="AL76" s="15" t="str">
        <f>IF(Tbl.Kosten[[#This Row],[KSnr.]]=AL$7,Tbl.Kosten[[#This Row],[Totaal kosten]],"")</f>
        <v/>
      </c>
      <c r="AM76" s="15" t="str">
        <f>IF(Tbl.Kosten[[#This Row],[KSnr.]]=AM$7,Tbl.Kosten[[#This Row],[Totaal kosten]],"")</f>
        <v/>
      </c>
      <c r="AN76" s="15" t="str">
        <f>IF(Tbl.Kosten[[#This Row],[KSnr.]]=AN$7,Tbl.Kosten[[#This Row],[Totaal kosten]],"")</f>
        <v/>
      </c>
      <c r="AO76" s="15" t="str">
        <f>IF(Tbl.Kosten[[#This Row],[KSnr.]]=AO$7,Tbl.Kosten[[#This Row],[Totaal kosten]],"")</f>
        <v/>
      </c>
      <c r="AP76" s="15" t="str">
        <f>IF(Tbl.Kosten[[#This Row],[KSnr.]]=AP$7,Tbl.Kosten[[#This Row],[Totaal kosten]],"")</f>
        <v/>
      </c>
      <c r="AQ76" s="15" t="str">
        <f>IF(Tbl.Kosten[[#This Row],[KSnr.]]=AQ$7,Tbl.Kosten[[#This Row],[Totaal kosten]],"")</f>
        <v/>
      </c>
      <c r="AR76" s="15" t="str">
        <f>IF(Tbl.Kosten[[#This Row],[KSnr.]]=AR$7,Tbl.Kosten[[#This Row],[Totaal kosten]],"")</f>
        <v/>
      </c>
      <c r="AS76" s="15" t="str">
        <f>IF(Tbl.Kosten[[#This Row],[KSnr.]]=AS$7,Tbl.Kosten[[#This Row],[Totaal kosten]],"")</f>
        <v/>
      </c>
      <c r="AT76" s="15" t="str">
        <f>IF(Tbl.Kosten[[#This Row],[KSnr.]]=AT$7,Tbl.Kosten[[#This Row],[Totaal kosten]],"")</f>
        <v/>
      </c>
      <c r="AU76" s="122" t="str">
        <f>_xlfn.XLOOKUP(Tbl.Kosten[[#This Row],[Activiteitencode]],Tbl.Activiteiten[Activiteitcode],Tbl.Activiteiten[Anr.],"",,)</f>
        <v/>
      </c>
      <c r="AV76" s="122" t="str">
        <f>IF(Tbl.Kosten[[#This Row],[Anr.]]=AV$7,Tbl.Kosten[[#This Row],[Totaal kosten]],"")</f>
        <v/>
      </c>
      <c r="AW76" s="122" t="str">
        <f>IF(Tbl.Kosten[[#This Row],[Anr.]]=AW$7,Tbl.Kosten[[#This Row],[Totaal kosten]],"")</f>
        <v/>
      </c>
      <c r="AX76" s="122" t="str">
        <f>IF(Tbl.Kosten[[#This Row],[Anr.]]=AX$7,Tbl.Kosten[[#This Row],[Totaal kosten]],"")</f>
        <v/>
      </c>
      <c r="AY76" s="122" t="str">
        <f>IF(Tbl.Kosten[[#This Row],[Anr.]]=AY$7,Tbl.Kosten[[#This Row],[Totaal kosten]],"")</f>
        <v/>
      </c>
      <c r="AZ76" s="122" t="str">
        <f>IF(Tbl.Kosten[[#This Row],[Anr.]]=AZ$7,Tbl.Kosten[[#This Row],[Totaal kosten]],"")</f>
        <v/>
      </c>
      <c r="BA76" s="122" t="str">
        <f>IF(Tbl.Kosten[[#This Row],[Anr.]]=BA$7,Tbl.Kosten[[#This Row],[Totaal kosten]],"")</f>
        <v/>
      </c>
      <c r="BB76" s="122" t="str">
        <f>IF(Tbl.Kosten[[#This Row],[Anr.]]=BB$7,Tbl.Kosten[[#This Row],[Totaal kosten]],"")</f>
        <v/>
      </c>
      <c r="BC76" s="122" t="str">
        <f>IF(Tbl.Kosten[[#This Row],[Anr.]]=BC$7,Tbl.Kosten[[#This Row],[Totaal kosten]],"")</f>
        <v/>
      </c>
      <c r="BD76" s="122" t="str">
        <f>IF(Tbl.Kosten[[#This Row],[Anr.]]=BD$7,Tbl.Kosten[[#This Row],[Totaal kosten]],"")</f>
        <v/>
      </c>
      <c r="BE76" s="122" t="str">
        <f>IF(Tbl.Kosten[[#This Row],[Anr.]]=BE$7,Tbl.Kosten[[#This Row],[Totaal kosten]],"")</f>
        <v/>
      </c>
      <c r="BF76" s="122" t="str">
        <f>IF(Tbl.Kosten[[#This Row],[Anr.]]=BF$7,Tbl.Kosten[[#This Row],[Totaal kosten]],"")</f>
        <v/>
      </c>
      <c r="BG76" s="122" t="str">
        <f>IF(Tbl.Kosten[[#This Row],[Anr.]]=BG$7,Tbl.Kosten[[#This Row],[Totaal kosten]],"")</f>
        <v/>
      </c>
      <c r="BH76" s="122" t="str">
        <f>IF(Tbl.Kosten[[#This Row],[Anr.]]=BH$7,Tbl.Kosten[[#This Row],[Totaal kosten]],"")</f>
        <v/>
      </c>
      <c r="BI76" s="122" t="str">
        <f>IF(Tbl.Kosten[[#This Row],[Anr.]]=BI$7,Tbl.Kosten[[#This Row],[Totaal kosten]],"")</f>
        <v/>
      </c>
      <c r="BJ76" s="122" t="str">
        <f>IF(Tbl.Kosten[[#This Row],[Anr.]]=BJ$7,Tbl.Kosten[[#This Row],[Totaal kosten]],"")</f>
        <v/>
      </c>
      <c r="BK76" s="122" t="str">
        <f>IF(Tbl.Kosten[[#This Row],[Anr.]]=BK$7,Tbl.Kosten[[#This Row],[Totaal kosten]],"")</f>
        <v/>
      </c>
      <c r="BL76" s="122" t="str">
        <f>IF(Tbl.Kosten[[#This Row],[Anr.]]=BL$7,Tbl.Kosten[[#This Row],[Totaal kosten]],"")</f>
        <v/>
      </c>
      <c r="BM76" s="122" t="str">
        <f>IF(Tbl.Kosten[[#This Row],[Anr.]]=BM$7,Tbl.Kosten[[#This Row],[Totaal kosten]],"")</f>
        <v/>
      </c>
      <c r="BN76" s="122" t="str">
        <f>IF(Tbl.Kosten[[#This Row],[Anr.]]=BN$7,Tbl.Kosten[[#This Row],[Totaal kosten]],"")</f>
        <v/>
      </c>
      <c r="BO76" s="122" t="str">
        <f>IF(Tbl.Kosten[[#This Row],[Anr.]]=BO$7,Tbl.Kosten[[#This Row],[Totaal kosten]],"")</f>
        <v/>
      </c>
      <c r="BP76" s="122" t="str">
        <f>IF(Tbl.Kosten[[#This Row],[Anr.]]=BP$7,Tbl.Kosten[[#This Row],[Totaal kosten]],"")</f>
        <v/>
      </c>
      <c r="BQ76" s="122" t="str">
        <f>IF(Tbl.Kosten[[#This Row],[Anr.]]=BQ$7,Tbl.Kosten[[#This Row],[Totaal kosten]],"")</f>
        <v/>
      </c>
      <c r="BR76" s="122" t="str">
        <f>IF(Tbl.Kosten[[#This Row],[Anr.]]=BR$7,Tbl.Kosten[[#This Row],[Totaal kosten]],"")</f>
        <v/>
      </c>
      <c r="BS76" s="122" t="str">
        <f>IF(Tbl.Kosten[[#This Row],[Anr.]]=BS$7,Tbl.Kosten[[#This Row],[Totaal kosten]],"")</f>
        <v/>
      </c>
      <c r="BT76" s="122" t="str">
        <f>IF(Tbl.Kosten[[#This Row],[Anr.]]=BT$7,Tbl.Kosten[[#This Row],[Totaal kosten]],"")</f>
        <v/>
      </c>
      <c r="BU76" s="122" t="str">
        <f>IF(Tbl.Kosten[[#This Row],[Anr.]]=BU$7,Tbl.Kosten[[#This Row],[Totaal kosten]],"")</f>
        <v/>
      </c>
      <c r="BV76" s="122" t="str">
        <f>IF(Tbl.Kosten[[#This Row],[Anr.]]=BV$7,Tbl.Kosten[[#This Row],[Totaal kosten]],"")</f>
        <v/>
      </c>
      <c r="BW76" s="122" t="str">
        <f>IF(Tbl.Kosten[[#This Row],[Anr.]]=BW$7,Tbl.Kosten[[#This Row],[Totaal kosten]],"")</f>
        <v/>
      </c>
      <c r="BX76" s="122" t="str">
        <f>IF(Tbl.Kosten[[#This Row],[Anr.]]=BX$7,Tbl.Kosten[[#This Row],[Totaal kosten]],"")</f>
        <v/>
      </c>
      <c r="BY76" s="122" t="str">
        <f>IF(Tbl.Kosten[[#This Row],[Anr.]]=BY$7,Tbl.Kosten[[#This Row],[Totaal kosten]],"")</f>
        <v/>
      </c>
      <c r="BZ76" s="122" t="str">
        <f>IF(Tbl.Kosten[[#This Row],[Anr.]]=BZ$7,Tbl.Kosten[[#This Row],[Totaal kosten]],"")</f>
        <v/>
      </c>
      <c r="CA76" s="122" t="str">
        <f>IF(Tbl.Kosten[[#This Row],[Anr.]]=CA$7,Tbl.Kosten[[#This Row],[Totaal kosten]],"")</f>
        <v/>
      </c>
      <c r="CB76" s="122" t="str">
        <f>IF(Tbl.Kosten[[#This Row],[Anr.]]=CB$7,Tbl.Kosten[[#This Row],[Totaal kosten]],"")</f>
        <v/>
      </c>
      <c r="CC76" s="122" t="str">
        <f>IF(Tbl.Kosten[[#This Row],[Anr.]]=CC$7,Tbl.Kosten[[#This Row],[Totaal kosten]],"")</f>
        <v/>
      </c>
      <c r="CD76" s="122" t="str">
        <f>IF(Tbl.Kosten[[#This Row],[Anr.]]=CD$7,Tbl.Kosten[[#This Row],[Totaal kosten]],"")</f>
        <v/>
      </c>
      <c r="CE76" s="122" t="str">
        <f>IF(Tbl.Kosten[[#This Row],[Anr.]]=CE$7,Tbl.Kosten[[#This Row],[Totaal kosten]],"")</f>
        <v/>
      </c>
      <c r="CF76" s="122" t="str">
        <f>IF(Tbl.Kosten[[#This Row],[Anr.]]=CF$7,Tbl.Kosten[[#This Row],[Totaal kosten]],"")</f>
        <v/>
      </c>
      <c r="CG76" s="122" t="str">
        <f>IF(Tbl.Kosten[[#This Row],[Anr.]]=CG$7,Tbl.Kosten[[#This Row],[Totaal kosten]],"")</f>
        <v/>
      </c>
      <c r="CH76" s="122" t="str">
        <f>IF(Tbl.Kosten[[#This Row],[Anr.]]=CH$7,Tbl.Kosten[[#This Row],[Totaal kosten]],"")</f>
        <v/>
      </c>
      <c r="CI76" s="122" t="str">
        <f>IF(Tbl.Kosten[[#This Row],[Anr.]]=CI$7,Tbl.Kosten[[#This Row],[Totaal kosten]],"")</f>
        <v/>
      </c>
      <c r="CJ76" s="122" t="str">
        <f>IF(Tbl.Kosten[[#This Row],[Anr.]]=CJ$7,Tbl.Kosten[[#This Row],[Totaal kosten]],"")</f>
        <v/>
      </c>
      <c r="CK76" s="122" t="str">
        <f>IF(Tbl.Kosten[[#This Row],[Anr.]]=CK$7,Tbl.Kosten[[#This Row],[Totaal kosten]],"")</f>
        <v/>
      </c>
      <c r="CL76" s="122" t="str">
        <f>IF(Tbl.Kosten[[#This Row],[Anr.]]=CL$7,Tbl.Kosten[[#This Row],[Totaal kosten]],"")</f>
        <v/>
      </c>
      <c r="CM76" s="122" t="str">
        <f>IF(Tbl.Kosten[[#This Row],[Anr.]]=CM$7,Tbl.Kosten[[#This Row],[Totaal kosten]],"")</f>
        <v/>
      </c>
      <c r="CN76" s="122" t="str">
        <f>IF(Tbl.Kosten[[#This Row],[Anr.]]=CN$7,Tbl.Kosten[[#This Row],[Totaal kosten]],"")</f>
        <v/>
      </c>
      <c r="CO76" s="122" t="str">
        <f>IF(Tbl.Kosten[[#This Row],[Anr.]]=CO$7,Tbl.Kosten[[#This Row],[Totaal kosten]],"")</f>
        <v/>
      </c>
      <c r="CP76" s="122" t="str">
        <f>IF(Tbl.Kosten[[#This Row],[Anr.]]=CP$7,Tbl.Kosten[[#This Row],[Totaal kosten]],"")</f>
        <v/>
      </c>
      <c r="CQ76" s="122" t="str">
        <f>IF(Tbl.Kosten[[#This Row],[Anr.]]=CQ$7,Tbl.Kosten[[#This Row],[Totaal kosten]],"")</f>
        <v/>
      </c>
      <c r="CR76" s="122" t="str">
        <f>IF(Tbl.Kosten[[#This Row],[Anr.]]=CR$7,Tbl.Kosten[[#This Row],[Totaal kosten]],"")</f>
        <v/>
      </c>
      <c r="CS76" s="122" t="str">
        <f>IF(Tbl.Kosten[[#This Row],[Anr.]]=CS$7,Tbl.Kosten[[#This Row],[Totaal kosten]],"")</f>
        <v/>
      </c>
      <c r="CT76" s="122" t="str">
        <f>IF(Tbl.Kosten[[#This Row],[Anr.]]=CT$7,Tbl.Kosten[[#This Row],[Totaal kosten]],"")</f>
        <v/>
      </c>
      <c r="CU76" s="122" t="str">
        <f>IF(Tbl.Kosten[[#This Row],[Anr.]]=CU$7,Tbl.Kosten[[#This Row],[Totaal kosten]],"")</f>
        <v/>
      </c>
      <c r="CV76" s="122" t="str">
        <f>IF(Tbl.Kosten[[#This Row],[Anr.]]=CV$7,Tbl.Kosten[[#This Row],[Totaal kosten]],"")</f>
        <v/>
      </c>
      <c r="CW76" s="122" t="str">
        <f>IF(Tbl.Kosten[[#This Row],[Anr.]]=CW$7,Tbl.Kosten[[#This Row],[Totaal kosten]],"")</f>
        <v/>
      </c>
      <c r="CX76" s="122" t="str">
        <f>IF(Tbl.Kosten[[#This Row],[Anr.]]=CX$7,Tbl.Kosten[[#This Row],[Totaal kosten]],"")</f>
        <v/>
      </c>
      <c r="CY76" s="122" t="str">
        <f>IF(Tbl.Kosten[[#This Row],[Anr.]]=CY$7,Tbl.Kosten[[#This Row],[Totaal kosten]],"")</f>
        <v/>
      </c>
      <c r="CZ76" s="122" t="str">
        <f>IF(Tbl.Kosten[[#This Row],[Anr.]]=CZ$7,Tbl.Kosten[[#This Row],[Totaal kosten]],"")</f>
        <v/>
      </c>
      <c r="DA76" s="122" t="str">
        <f>IF(Tbl.Kosten[[#This Row],[Anr.]]=DA$7,Tbl.Kosten[[#This Row],[Totaal kosten]],"")</f>
        <v/>
      </c>
      <c r="DB76" s="122" t="str">
        <f>IF(Tbl.Kosten[[#This Row],[Anr.]]=DB$7,Tbl.Kosten[[#This Row],[Totaal kosten]],"")</f>
        <v/>
      </c>
      <c r="DC76" s="122" t="str">
        <f>IF(Tbl.Kosten[[#This Row],[Anr.]]=DC$7,Tbl.Kosten[[#This Row],[Totaal kosten]],"")</f>
        <v/>
      </c>
      <c r="DD76" s="122" t="str">
        <f>IF(Tbl.Kosten[[#This Row],[Anr.]]=DD$7,Tbl.Kosten[[#This Row],[Totaal kosten]],"")</f>
        <v/>
      </c>
      <c r="DE76" s="122" t="str">
        <f>IF(Tbl.Kosten[[#This Row],[Anr.]]=DE$7,Tbl.Kosten[[#This Row],[Totaal kosten]],"")</f>
        <v/>
      </c>
      <c r="DF76" s="122" t="str">
        <f>IF(Tbl.Kosten[[#This Row],[Anr.]]=DF$7,Tbl.Kosten[[#This Row],[Totaal kosten]],"")</f>
        <v/>
      </c>
      <c r="DG76" s="122" t="str">
        <f>IF(Tbl.Kosten[[#This Row],[Anr.]]=DG$7,Tbl.Kosten[[#This Row],[Totaal kosten]],"")</f>
        <v/>
      </c>
      <c r="DH76" s="122" t="str">
        <f>IF(Tbl.Kosten[[#This Row],[Anr.]]=DH$7,Tbl.Kosten[[#This Row],[Totaal kosten]],"")</f>
        <v/>
      </c>
      <c r="DI76" s="122" t="str">
        <f>IF(Tbl.Kosten[[#This Row],[Anr.]]=DI$7,Tbl.Kosten[[#This Row],[Totaal kosten]],"")</f>
        <v/>
      </c>
      <c r="DJ76" s="122" t="str">
        <f>IF(Tbl.Kosten[[#This Row],[Anr.]]=DJ$7,Tbl.Kosten[[#This Row],[Totaal kosten]],"")</f>
        <v/>
      </c>
      <c r="DK76" s="122" t="str">
        <f>IF(Tbl.Kosten[[#This Row],[Anr.]]=DK$7,Tbl.Kosten[[#This Row],[Totaal kosten]],"")</f>
        <v/>
      </c>
      <c r="DL76" s="122" t="str">
        <f>IF(Tbl.Kosten[[#This Row],[Anr.]]=DL$7,Tbl.Kosten[[#This Row],[Totaal kosten]],"")</f>
        <v/>
      </c>
      <c r="DM76" s="122" t="str">
        <f>IF(Tbl.Kosten[[#This Row],[Anr.]]=DM$7,Tbl.Kosten[[#This Row],[Totaal kosten]],"")</f>
        <v/>
      </c>
      <c r="DN76" s="122" t="str">
        <f>IF(Tbl.Kosten[[#This Row],[Anr.]]=DN$7,Tbl.Kosten[[#This Row],[Totaal kosten]],"")</f>
        <v/>
      </c>
      <c r="DO76" s="122" t="str">
        <f>IF(Tbl.Kosten[[#This Row],[Anr.]]=DO$7,Tbl.Kosten[[#This Row],[Totaal kosten]],"")</f>
        <v/>
      </c>
      <c r="DP76" s="122" t="str">
        <f>IF(Tbl.Kosten[[#This Row],[Anr.]]=DP$7,Tbl.Kosten[[#This Row],[Totaal kosten]],"")</f>
        <v/>
      </c>
      <c r="DQ76" s="122" t="str">
        <f>IF(Tbl.Kosten[[#This Row],[Anr.]]=DQ$7,Tbl.Kosten[[#This Row],[Totaal kosten]],"")</f>
        <v/>
      </c>
      <c r="DR76" s="122" t="str">
        <f>IF(Tbl.Kosten[[#This Row],[Anr.]]=DR$7,Tbl.Kosten[[#This Row],[Totaal kosten]],"")</f>
        <v/>
      </c>
      <c r="DS76" s="122" t="str">
        <f>IF(Tbl.Kosten[[#This Row],[Anr.]]=DS$7,Tbl.Kosten[[#This Row],[Totaal kosten]],"")</f>
        <v/>
      </c>
      <c r="DT76" s="122" t="str">
        <f>IF(Tbl.Kosten[[#This Row],[Anr.]]=DT$7,Tbl.Kosten[[#This Row],[Totaal kosten]],"")</f>
        <v/>
      </c>
      <c r="DU76" s="122" t="str">
        <f>IF(Tbl.Kosten[[#This Row],[Anr.]]=DU$7,Tbl.Kosten[[#This Row],[Totaal kosten]],"")</f>
        <v/>
      </c>
      <c r="DV76" s="122" t="str">
        <f>IF(Tbl.Kosten[[#This Row],[Anr.]]=DV$7,Tbl.Kosten[[#This Row],[Totaal kosten]],"")</f>
        <v/>
      </c>
      <c r="DW76" s="122" t="str">
        <f>IF(Tbl.Kosten[[#This Row],[Anr.]]=DW$7,Tbl.Kosten[[#This Row],[Totaal kosten]],"")</f>
        <v/>
      </c>
      <c r="DX76" s="122" t="str">
        <f>IF(Tbl.Kosten[[#This Row],[Anr.]]=DX$7,Tbl.Kosten[[#This Row],[Totaal kosten]],"")</f>
        <v/>
      </c>
      <c r="DY76" s="122" t="str">
        <f>IF(Tbl.Kosten[[#This Row],[Anr.]]=DY$7,Tbl.Kosten[[#This Row],[Totaal kosten]],"")</f>
        <v/>
      </c>
      <c r="DZ76" s="122" t="str">
        <f>IF(Tbl.Kosten[[#This Row],[Anr.]]=DZ$7,Tbl.Kosten[[#This Row],[Totaal kosten]],"")</f>
        <v/>
      </c>
      <c r="EA76" s="122" t="str">
        <f>IF(Tbl.Kosten[[#This Row],[Anr.]]=EA$7,Tbl.Kosten[[#This Row],[Totaal kosten]],"")</f>
        <v/>
      </c>
      <c r="EB76" s="122" t="str">
        <f>IF(Tbl.Kosten[[#This Row],[Anr.]]=EB$7,Tbl.Kosten[[#This Row],[Totaal kosten]],"")</f>
        <v/>
      </c>
      <c r="EC76" s="122" t="str">
        <f>IF(Tbl.Kosten[[#This Row],[Anr.]]=EC$7,Tbl.Kosten[[#This Row],[Totaal kosten]],"")</f>
        <v/>
      </c>
      <c r="ED76" s="122" t="str">
        <f>IF(Tbl.Kosten[[#This Row],[Anr.]]=ED$7,Tbl.Kosten[[#This Row],[Totaal kosten]],"")</f>
        <v/>
      </c>
      <c r="EE76" s="122" t="str">
        <f>IF(Tbl.Kosten[[#This Row],[Anr.]]=EE$7,Tbl.Kosten[[#This Row],[Totaal kosten]],"")</f>
        <v/>
      </c>
      <c r="EF76" s="122" t="str">
        <f>IF(Tbl.Kosten[[#This Row],[Anr.]]=EF$7,Tbl.Kosten[[#This Row],[Totaal kosten]],"")</f>
        <v/>
      </c>
      <c r="EG76" s="122" t="str">
        <f>IF(Tbl.Kosten[[#This Row],[Anr.]]=EG$7,Tbl.Kosten[[#This Row],[Totaal kosten]],"")</f>
        <v/>
      </c>
      <c r="EH76" s="122" t="str">
        <f>IF(Tbl.Kosten[[#This Row],[Anr.]]=EH$7,Tbl.Kosten[[#This Row],[Totaal kosten]],"")</f>
        <v/>
      </c>
      <c r="EI76" s="122" t="str">
        <f>IF(Tbl.Kosten[[#This Row],[Anr.]]=EI$7,Tbl.Kosten[[#This Row],[Totaal kosten]],"")</f>
        <v/>
      </c>
      <c r="EJ76" s="122" t="str">
        <f>IF(Tbl.Kosten[[#This Row],[Anr.]]=EJ$7,Tbl.Kosten[[#This Row],[Totaal kosten]],"")</f>
        <v/>
      </c>
      <c r="EK76" s="122" t="str">
        <f>IF(Tbl.Kosten[[#This Row],[Anr.]]=EK$7,Tbl.Kosten[[#This Row],[Totaal kosten]],"")</f>
        <v/>
      </c>
      <c r="EL76" s="122" t="str">
        <f>IF(Tbl.Kosten[[#This Row],[Anr.]]=EL$7,Tbl.Kosten[[#This Row],[Totaal kosten]],"")</f>
        <v/>
      </c>
      <c r="EM76" s="122" t="str">
        <f>IF(Tbl.Kosten[[#This Row],[Anr.]]=EM$7,Tbl.Kosten[[#This Row],[Totaal kosten]],"")</f>
        <v/>
      </c>
      <c r="EN76" s="122" t="str">
        <f>IF(Tbl.Kosten[[#This Row],[Anr.]]=EN$7,Tbl.Kosten[[#This Row],[Totaal kosten]],"")</f>
        <v/>
      </c>
      <c r="EO76" s="122" t="str">
        <f>IF(Tbl.Kosten[[#This Row],[Anr.]]=EO$7,Tbl.Kosten[[#This Row],[Totaal kosten]],"")</f>
        <v/>
      </c>
      <c r="EP76" s="122" t="str">
        <f>IF(Tbl.Kosten[[#This Row],[Anr.]]=EP$7,Tbl.Kosten[[#This Row],[Totaal kosten]],"")</f>
        <v/>
      </c>
      <c r="EQ76" s="122" t="str">
        <f>IF(Tbl.Kosten[[#This Row],[Anr.]]=EQ$7,Tbl.Kosten[[#This Row],[Totaal kosten]],"")</f>
        <v/>
      </c>
    </row>
    <row r="77" spans="2:147" x14ac:dyDescent="0.35">
      <c r="B77" s="99"/>
      <c r="C77" s="68"/>
      <c r="D77" s="119"/>
      <c r="E77" s="100"/>
      <c r="F77" s="13">
        <f>_xlfn.XLOOKUP(Tbl.Kosten[[#This Row],[Medewerker e/o 
functie]],Tbl.Uurtarief[Medewerker en/of functie],Tbl.Uurtarief[Uurtarief],"",,)</f>
        <v>0</v>
      </c>
      <c r="G77" s="118">
        <f>PRODUCT(Tbl.Kosten[[#This Row],[Uren]],Tbl.Kosten[[#This Row],[Uurtarief]])</f>
        <v>0</v>
      </c>
      <c r="H77" s="100"/>
      <c r="I77" s="98"/>
      <c r="J77" s="97">
        <f>Tbl.Kosten[[#This Row],[Aantal]]*Tbl.Kosten[[#This Row],[Tarief]]</f>
        <v>0</v>
      </c>
      <c r="K77" s="118">
        <f>Tbl.Kosten[[#This Row],[Subtotaal andere kosten]]+Tbl.Kosten[[#This Row],[Subtotaal arbeidskosten]]</f>
        <v>0</v>
      </c>
      <c r="L77" s="190">
        <f>IF(Tbl.Kosten[[#This Row],[Subtotaal andere kosten]]&lt;&gt;0,"Andere kosten",(_xlfn.XLOOKUP(Tbl.Kosten[[#This Row],[Medewerker e/o 
functie]],Tbl.Uurtarief[Medewerker en/of functie],Tbl.Uurtarief[Kostensoort],"",,)))</f>
        <v>0</v>
      </c>
      <c r="M77" s="190" t="str">
        <f>IF(AND(Tbl.Kosten[[#This Row],[Subtotaal arbeidskosten]]&lt;&gt;0,Tbl.Kosten[[#This Row],[Subtotaal andere kosten]]&lt;&gt;0),"Begroot Arbeidskosten en Overige kosten op verschillende regels!","")</f>
        <v/>
      </c>
      <c r="N77" s="3" t="str">
        <f>_xlfn.XLOOKUP(Tbl.Kosten[[#This Row],[Activiteitencode]],Tbl.Activiteiten[Activiteitcode],Tbl.Activiteiten[Werkpakketcode],"",,)</f>
        <v/>
      </c>
      <c r="O77" s="9" t="str">
        <f>_xlfn.XLOOKUP(Tbl.Kosten[[#This Row],[Werkpakketcode]],Tbl.Werkpakketten[Werkpakketcode],Tbl.Werkpakketten[WPnr.],"",,)</f>
        <v/>
      </c>
      <c r="P77" s="9" t="str">
        <f>IF(Tbl.Kosten[[#This Row],[WPnr.]]=P$7,Tbl.Kosten[[#This Row],[Totaal kosten]],"")</f>
        <v/>
      </c>
      <c r="Q77" s="9" t="str">
        <f>IF(Tbl.Kosten[[#This Row],[WPnr.]]=Q$7,Tbl.Kosten[[#This Row],[Totaal kosten]],"")</f>
        <v/>
      </c>
      <c r="R77" s="9" t="str">
        <f>IF(Tbl.Kosten[[#This Row],[WPnr.]]=R$7,Tbl.Kosten[[#This Row],[Totaal kosten]],"")</f>
        <v/>
      </c>
      <c r="S77" s="9" t="str">
        <f>IF(Tbl.Kosten[[#This Row],[WPnr.]]=S$7,Tbl.Kosten[[#This Row],[Totaal kosten]],"")</f>
        <v/>
      </c>
      <c r="T77" s="9" t="str">
        <f>IF(Tbl.Kosten[[#This Row],[WPnr.]]=T$7,Tbl.Kosten[[#This Row],[Totaal kosten]],"")</f>
        <v/>
      </c>
      <c r="U77" s="9" t="str">
        <f>IF(Tbl.Kosten[[#This Row],[WPnr.]]=U$7,Tbl.Kosten[[#This Row],[Totaal kosten]],"")</f>
        <v/>
      </c>
      <c r="V77" s="9" t="str">
        <f>IF(Tbl.Kosten[[#This Row],[WPnr.]]=V$7,Tbl.Kosten[[#This Row],[Totaal kosten]],"")</f>
        <v/>
      </c>
      <c r="W77" s="9" t="str">
        <f>IF(Tbl.Kosten[[#This Row],[WPnr.]]=W$7,Tbl.Kosten[[#This Row],[Totaal kosten]],"")</f>
        <v/>
      </c>
      <c r="X77" s="9" t="str">
        <f>IF(Tbl.Kosten[[#This Row],[WPnr.]]=X$7,Tbl.Kosten[[#This Row],[Totaal kosten]],"")</f>
        <v/>
      </c>
      <c r="Y77" s="9" t="str">
        <f>IF(Tbl.Kosten[[#This Row],[WPnr.]]=Y$7,Tbl.Kosten[[#This Row],[Totaal kosten]],"")</f>
        <v/>
      </c>
      <c r="Z77" s="15" t="str">
        <f>IFERROR(VLOOKUP(Tbl.Kosten[[#This Row],[Kostensoort]],Tbl.Kostensoorten[],2,FALSE),"")</f>
        <v/>
      </c>
      <c r="AA77" s="15" t="str">
        <f>IF(Tbl.Kosten[[#This Row],[KSnr.]]=AA$7,Tbl.Kosten[[#This Row],[Totaal kosten]],"")</f>
        <v/>
      </c>
      <c r="AB77" s="15" t="str">
        <f>IF(Tbl.Kosten[[#This Row],[KSnr.]]=AB$7,Tbl.Kosten[[#This Row],[Totaal kosten]],"")</f>
        <v/>
      </c>
      <c r="AC77" s="15" t="str">
        <f>IF(Tbl.Kosten[[#This Row],[KSnr.]]=AC$7,Tbl.Kosten[[#This Row],[Totaal kosten]],"")</f>
        <v/>
      </c>
      <c r="AD77" s="15" t="str">
        <f>IF(Tbl.Kosten[[#This Row],[KSnr.]]=AD$7,Tbl.Kosten[[#This Row],[Totaal kosten]],"")</f>
        <v/>
      </c>
      <c r="AE77" s="15" t="str">
        <f>IF(Tbl.Kosten[[#This Row],[KSnr.]]=AE$7,Tbl.Kosten[[#This Row],[Totaal kosten]],"")</f>
        <v/>
      </c>
      <c r="AF77" s="15" t="str">
        <f>IF(Tbl.Kosten[[#This Row],[KSnr.]]=AF$7,Tbl.Kosten[[#This Row],[Totaal kosten]],"")</f>
        <v/>
      </c>
      <c r="AG77" s="15" t="str">
        <f>IF(Tbl.Kosten[[#This Row],[KSnr.]]=AG$7,Tbl.Kosten[[#This Row],[Totaal kosten]],"")</f>
        <v/>
      </c>
      <c r="AH77" s="15" t="str">
        <f>IF(Tbl.Kosten[[#This Row],[KSnr.]]=AH$7,Tbl.Kosten[[#This Row],[Totaal kosten]],"")</f>
        <v/>
      </c>
      <c r="AI77" s="15" t="str">
        <f>IF(Tbl.Kosten[[#This Row],[KSnr.]]=AI$7,Tbl.Kosten[[#This Row],[Totaal kosten]],"")</f>
        <v/>
      </c>
      <c r="AJ77" s="15" t="str">
        <f>IF(Tbl.Kosten[[#This Row],[KSnr.]]=AJ$7,Tbl.Kosten[[#This Row],[Totaal kosten]],"")</f>
        <v/>
      </c>
      <c r="AK77" s="15" t="str">
        <f>IF(Tbl.Kosten[[#This Row],[KSnr.]]=AK$7,Tbl.Kosten[[#This Row],[Totaal kosten]],"")</f>
        <v/>
      </c>
      <c r="AL77" s="15" t="str">
        <f>IF(Tbl.Kosten[[#This Row],[KSnr.]]=AL$7,Tbl.Kosten[[#This Row],[Totaal kosten]],"")</f>
        <v/>
      </c>
      <c r="AM77" s="15" t="str">
        <f>IF(Tbl.Kosten[[#This Row],[KSnr.]]=AM$7,Tbl.Kosten[[#This Row],[Totaal kosten]],"")</f>
        <v/>
      </c>
      <c r="AN77" s="15" t="str">
        <f>IF(Tbl.Kosten[[#This Row],[KSnr.]]=AN$7,Tbl.Kosten[[#This Row],[Totaal kosten]],"")</f>
        <v/>
      </c>
      <c r="AO77" s="15" t="str">
        <f>IF(Tbl.Kosten[[#This Row],[KSnr.]]=AO$7,Tbl.Kosten[[#This Row],[Totaal kosten]],"")</f>
        <v/>
      </c>
      <c r="AP77" s="15" t="str">
        <f>IF(Tbl.Kosten[[#This Row],[KSnr.]]=AP$7,Tbl.Kosten[[#This Row],[Totaal kosten]],"")</f>
        <v/>
      </c>
      <c r="AQ77" s="15" t="str">
        <f>IF(Tbl.Kosten[[#This Row],[KSnr.]]=AQ$7,Tbl.Kosten[[#This Row],[Totaal kosten]],"")</f>
        <v/>
      </c>
      <c r="AR77" s="15" t="str">
        <f>IF(Tbl.Kosten[[#This Row],[KSnr.]]=AR$7,Tbl.Kosten[[#This Row],[Totaal kosten]],"")</f>
        <v/>
      </c>
      <c r="AS77" s="15" t="str">
        <f>IF(Tbl.Kosten[[#This Row],[KSnr.]]=AS$7,Tbl.Kosten[[#This Row],[Totaal kosten]],"")</f>
        <v/>
      </c>
      <c r="AT77" s="15" t="str">
        <f>IF(Tbl.Kosten[[#This Row],[KSnr.]]=AT$7,Tbl.Kosten[[#This Row],[Totaal kosten]],"")</f>
        <v/>
      </c>
      <c r="AU77" s="122" t="str">
        <f>_xlfn.XLOOKUP(Tbl.Kosten[[#This Row],[Activiteitencode]],Tbl.Activiteiten[Activiteitcode],Tbl.Activiteiten[Anr.],"",,)</f>
        <v/>
      </c>
      <c r="AV77" s="122" t="str">
        <f>IF(Tbl.Kosten[[#This Row],[Anr.]]=AV$7,Tbl.Kosten[[#This Row],[Totaal kosten]],"")</f>
        <v/>
      </c>
      <c r="AW77" s="122" t="str">
        <f>IF(Tbl.Kosten[[#This Row],[Anr.]]=AW$7,Tbl.Kosten[[#This Row],[Totaal kosten]],"")</f>
        <v/>
      </c>
      <c r="AX77" s="122" t="str">
        <f>IF(Tbl.Kosten[[#This Row],[Anr.]]=AX$7,Tbl.Kosten[[#This Row],[Totaal kosten]],"")</f>
        <v/>
      </c>
      <c r="AY77" s="122" t="str">
        <f>IF(Tbl.Kosten[[#This Row],[Anr.]]=AY$7,Tbl.Kosten[[#This Row],[Totaal kosten]],"")</f>
        <v/>
      </c>
      <c r="AZ77" s="122" t="str">
        <f>IF(Tbl.Kosten[[#This Row],[Anr.]]=AZ$7,Tbl.Kosten[[#This Row],[Totaal kosten]],"")</f>
        <v/>
      </c>
      <c r="BA77" s="122" t="str">
        <f>IF(Tbl.Kosten[[#This Row],[Anr.]]=BA$7,Tbl.Kosten[[#This Row],[Totaal kosten]],"")</f>
        <v/>
      </c>
      <c r="BB77" s="122" t="str">
        <f>IF(Tbl.Kosten[[#This Row],[Anr.]]=BB$7,Tbl.Kosten[[#This Row],[Totaal kosten]],"")</f>
        <v/>
      </c>
      <c r="BC77" s="122" t="str">
        <f>IF(Tbl.Kosten[[#This Row],[Anr.]]=BC$7,Tbl.Kosten[[#This Row],[Totaal kosten]],"")</f>
        <v/>
      </c>
      <c r="BD77" s="122" t="str">
        <f>IF(Tbl.Kosten[[#This Row],[Anr.]]=BD$7,Tbl.Kosten[[#This Row],[Totaal kosten]],"")</f>
        <v/>
      </c>
      <c r="BE77" s="122" t="str">
        <f>IF(Tbl.Kosten[[#This Row],[Anr.]]=BE$7,Tbl.Kosten[[#This Row],[Totaal kosten]],"")</f>
        <v/>
      </c>
      <c r="BF77" s="122" t="str">
        <f>IF(Tbl.Kosten[[#This Row],[Anr.]]=BF$7,Tbl.Kosten[[#This Row],[Totaal kosten]],"")</f>
        <v/>
      </c>
      <c r="BG77" s="122" t="str">
        <f>IF(Tbl.Kosten[[#This Row],[Anr.]]=BG$7,Tbl.Kosten[[#This Row],[Totaal kosten]],"")</f>
        <v/>
      </c>
      <c r="BH77" s="122" t="str">
        <f>IF(Tbl.Kosten[[#This Row],[Anr.]]=BH$7,Tbl.Kosten[[#This Row],[Totaal kosten]],"")</f>
        <v/>
      </c>
      <c r="BI77" s="122" t="str">
        <f>IF(Tbl.Kosten[[#This Row],[Anr.]]=BI$7,Tbl.Kosten[[#This Row],[Totaal kosten]],"")</f>
        <v/>
      </c>
      <c r="BJ77" s="122" t="str">
        <f>IF(Tbl.Kosten[[#This Row],[Anr.]]=BJ$7,Tbl.Kosten[[#This Row],[Totaal kosten]],"")</f>
        <v/>
      </c>
      <c r="BK77" s="122" t="str">
        <f>IF(Tbl.Kosten[[#This Row],[Anr.]]=BK$7,Tbl.Kosten[[#This Row],[Totaal kosten]],"")</f>
        <v/>
      </c>
      <c r="BL77" s="122" t="str">
        <f>IF(Tbl.Kosten[[#This Row],[Anr.]]=BL$7,Tbl.Kosten[[#This Row],[Totaal kosten]],"")</f>
        <v/>
      </c>
      <c r="BM77" s="122" t="str">
        <f>IF(Tbl.Kosten[[#This Row],[Anr.]]=BM$7,Tbl.Kosten[[#This Row],[Totaal kosten]],"")</f>
        <v/>
      </c>
      <c r="BN77" s="122" t="str">
        <f>IF(Tbl.Kosten[[#This Row],[Anr.]]=BN$7,Tbl.Kosten[[#This Row],[Totaal kosten]],"")</f>
        <v/>
      </c>
      <c r="BO77" s="122" t="str">
        <f>IF(Tbl.Kosten[[#This Row],[Anr.]]=BO$7,Tbl.Kosten[[#This Row],[Totaal kosten]],"")</f>
        <v/>
      </c>
      <c r="BP77" s="122" t="str">
        <f>IF(Tbl.Kosten[[#This Row],[Anr.]]=BP$7,Tbl.Kosten[[#This Row],[Totaal kosten]],"")</f>
        <v/>
      </c>
      <c r="BQ77" s="122" t="str">
        <f>IF(Tbl.Kosten[[#This Row],[Anr.]]=BQ$7,Tbl.Kosten[[#This Row],[Totaal kosten]],"")</f>
        <v/>
      </c>
      <c r="BR77" s="122" t="str">
        <f>IF(Tbl.Kosten[[#This Row],[Anr.]]=BR$7,Tbl.Kosten[[#This Row],[Totaal kosten]],"")</f>
        <v/>
      </c>
      <c r="BS77" s="122" t="str">
        <f>IF(Tbl.Kosten[[#This Row],[Anr.]]=BS$7,Tbl.Kosten[[#This Row],[Totaal kosten]],"")</f>
        <v/>
      </c>
      <c r="BT77" s="122" t="str">
        <f>IF(Tbl.Kosten[[#This Row],[Anr.]]=BT$7,Tbl.Kosten[[#This Row],[Totaal kosten]],"")</f>
        <v/>
      </c>
      <c r="BU77" s="122" t="str">
        <f>IF(Tbl.Kosten[[#This Row],[Anr.]]=BU$7,Tbl.Kosten[[#This Row],[Totaal kosten]],"")</f>
        <v/>
      </c>
      <c r="BV77" s="122" t="str">
        <f>IF(Tbl.Kosten[[#This Row],[Anr.]]=BV$7,Tbl.Kosten[[#This Row],[Totaal kosten]],"")</f>
        <v/>
      </c>
      <c r="BW77" s="122" t="str">
        <f>IF(Tbl.Kosten[[#This Row],[Anr.]]=BW$7,Tbl.Kosten[[#This Row],[Totaal kosten]],"")</f>
        <v/>
      </c>
      <c r="BX77" s="122" t="str">
        <f>IF(Tbl.Kosten[[#This Row],[Anr.]]=BX$7,Tbl.Kosten[[#This Row],[Totaal kosten]],"")</f>
        <v/>
      </c>
      <c r="BY77" s="122" t="str">
        <f>IF(Tbl.Kosten[[#This Row],[Anr.]]=BY$7,Tbl.Kosten[[#This Row],[Totaal kosten]],"")</f>
        <v/>
      </c>
      <c r="BZ77" s="122" t="str">
        <f>IF(Tbl.Kosten[[#This Row],[Anr.]]=BZ$7,Tbl.Kosten[[#This Row],[Totaal kosten]],"")</f>
        <v/>
      </c>
      <c r="CA77" s="122" t="str">
        <f>IF(Tbl.Kosten[[#This Row],[Anr.]]=CA$7,Tbl.Kosten[[#This Row],[Totaal kosten]],"")</f>
        <v/>
      </c>
      <c r="CB77" s="122" t="str">
        <f>IF(Tbl.Kosten[[#This Row],[Anr.]]=CB$7,Tbl.Kosten[[#This Row],[Totaal kosten]],"")</f>
        <v/>
      </c>
      <c r="CC77" s="122" t="str">
        <f>IF(Tbl.Kosten[[#This Row],[Anr.]]=CC$7,Tbl.Kosten[[#This Row],[Totaal kosten]],"")</f>
        <v/>
      </c>
      <c r="CD77" s="122" t="str">
        <f>IF(Tbl.Kosten[[#This Row],[Anr.]]=CD$7,Tbl.Kosten[[#This Row],[Totaal kosten]],"")</f>
        <v/>
      </c>
      <c r="CE77" s="122" t="str">
        <f>IF(Tbl.Kosten[[#This Row],[Anr.]]=CE$7,Tbl.Kosten[[#This Row],[Totaal kosten]],"")</f>
        <v/>
      </c>
      <c r="CF77" s="122" t="str">
        <f>IF(Tbl.Kosten[[#This Row],[Anr.]]=CF$7,Tbl.Kosten[[#This Row],[Totaal kosten]],"")</f>
        <v/>
      </c>
      <c r="CG77" s="122" t="str">
        <f>IF(Tbl.Kosten[[#This Row],[Anr.]]=CG$7,Tbl.Kosten[[#This Row],[Totaal kosten]],"")</f>
        <v/>
      </c>
      <c r="CH77" s="122" t="str">
        <f>IF(Tbl.Kosten[[#This Row],[Anr.]]=CH$7,Tbl.Kosten[[#This Row],[Totaal kosten]],"")</f>
        <v/>
      </c>
      <c r="CI77" s="122" t="str">
        <f>IF(Tbl.Kosten[[#This Row],[Anr.]]=CI$7,Tbl.Kosten[[#This Row],[Totaal kosten]],"")</f>
        <v/>
      </c>
      <c r="CJ77" s="122" t="str">
        <f>IF(Tbl.Kosten[[#This Row],[Anr.]]=CJ$7,Tbl.Kosten[[#This Row],[Totaal kosten]],"")</f>
        <v/>
      </c>
      <c r="CK77" s="122" t="str">
        <f>IF(Tbl.Kosten[[#This Row],[Anr.]]=CK$7,Tbl.Kosten[[#This Row],[Totaal kosten]],"")</f>
        <v/>
      </c>
      <c r="CL77" s="122" t="str">
        <f>IF(Tbl.Kosten[[#This Row],[Anr.]]=CL$7,Tbl.Kosten[[#This Row],[Totaal kosten]],"")</f>
        <v/>
      </c>
      <c r="CM77" s="122" t="str">
        <f>IF(Tbl.Kosten[[#This Row],[Anr.]]=CM$7,Tbl.Kosten[[#This Row],[Totaal kosten]],"")</f>
        <v/>
      </c>
      <c r="CN77" s="122" t="str">
        <f>IF(Tbl.Kosten[[#This Row],[Anr.]]=CN$7,Tbl.Kosten[[#This Row],[Totaal kosten]],"")</f>
        <v/>
      </c>
      <c r="CO77" s="122" t="str">
        <f>IF(Tbl.Kosten[[#This Row],[Anr.]]=CO$7,Tbl.Kosten[[#This Row],[Totaal kosten]],"")</f>
        <v/>
      </c>
      <c r="CP77" s="122" t="str">
        <f>IF(Tbl.Kosten[[#This Row],[Anr.]]=CP$7,Tbl.Kosten[[#This Row],[Totaal kosten]],"")</f>
        <v/>
      </c>
      <c r="CQ77" s="122" t="str">
        <f>IF(Tbl.Kosten[[#This Row],[Anr.]]=CQ$7,Tbl.Kosten[[#This Row],[Totaal kosten]],"")</f>
        <v/>
      </c>
      <c r="CR77" s="122" t="str">
        <f>IF(Tbl.Kosten[[#This Row],[Anr.]]=CR$7,Tbl.Kosten[[#This Row],[Totaal kosten]],"")</f>
        <v/>
      </c>
      <c r="CS77" s="122" t="str">
        <f>IF(Tbl.Kosten[[#This Row],[Anr.]]=CS$7,Tbl.Kosten[[#This Row],[Totaal kosten]],"")</f>
        <v/>
      </c>
      <c r="CT77" s="122" t="str">
        <f>IF(Tbl.Kosten[[#This Row],[Anr.]]=CT$7,Tbl.Kosten[[#This Row],[Totaal kosten]],"")</f>
        <v/>
      </c>
      <c r="CU77" s="122" t="str">
        <f>IF(Tbl.Kosten[[#This Row],[Anr.]]=CU$7,Tbl.Kosten[[#This Row],[Totaal kosten]],"")</f>
        <v/>
      </c>
      <c r="CV77" s="122" t="str">
        <f>IF(Tbl.Kosten[[#This Row],[Anr.]]=CV$7,Tbl.Kosten[[#This Row],[Totaal kosten]],"")</f>
        <v/>
      </c>
      <c r="CW77" s="122" t="str">
        <f>IF(Tbl.Kosten[[#This Row],[Anr.]]=CW$7,Tbl.Kosten[[#This Row],[Totaal kosten]],"")</f>
        <v/>
      </c>
      <c r="CX77" s="122" t="str">
        <f>IF(Tbl.Kosten[[#This Row],[Anr.]]=CX$7,Tbl.Kosten[[#This Row],[Totaal kosten]],"")</f>
        <v/>
      </c>
      <c r="CY77" s="122" t="str">
        <f>IF(Tbl.Kosten[[#This Row],[Anr.]]=CY$7,Tbl.Kosten[[#This Row],[Totaal kosten]],"")</f>
        <v/>
      </c>
      <c r="CZ77" s="122" t="str">
        <f>IF(Tbl.Kosten[[#This Row],[Anr.]]=CZ$7,Tbl.Kosten[[#This Row],[Totaal kosten]],"")</f>
        <v/>
      </c>
      <c r="DA77" s="122" t="str">
        <f>IF(Tbl.Kosten[[#This Row],[Anr.]]=DA$7,Tbl.Kosten[[#This Row],[Totaal kosten]],"")</f>
        <v/>
      </c>
      <c r="DB77" s="122" t="str">
        <f>IF(Tbl.Kosten[[#This Row],[Anr.]]=DB$7,Tbl.Kosten[[#This Row],[Totaal kosten]],"")</f>
        <v/>
      </c>
      <c r="DC77" s="122" t="str">
        <f>IF(Tbl.Kosten[[#This Row],[Anr.]]=DC$7,Tbl.Kosten[[#This Row],[Totaal kosten]],"")</f>
        <v/>
      </c>
      <c r="DD77" s="122" t="str">
        <f>IF(Tbl.Kosten[[#This Row],[Anr.]]=DD$7,Tbl.Kosten[[#This Row],[Totaal kosten]],"")</f>
        <v/>
      </c>
      <c r="DE77" s="122" t="str">
        <f>IF(Tbl.Kosten[[#This Row],[Anr.]]=DE$7,Tbl.Kosten[[#This Row],[Totaal kosten]],"")</f>
        <v/>
      </c>
      <c r="DF77" s="122" t="str">
        <f>IF(Tbl.Kosten[[#This Row],[Anr.]]=DF$7,Tbl.Kosten[[#This Row],[Totaal kosten]],"")</f>
        <v/>
      </c>
      <c r="DG77" s="122" t="str">
        <f>IF(Tbl.Kosten[[#This Row],[Anr.]]=DG$7,Tbl.Kosten[[#This Row],[Totaal kosten]],"")</f>
        <v/>
      </c>
      <c r="DH77" s="122" t="str">
        <f>IF(Tbl.Kosten[[#This Row],[Anr.]]=DH$7,Tbl.Kosten[[#This Row],[Totaal kosten]],"")</f>
        <v/>
      </c>
      <c r="DI77" s="122" t="str">
        <f>IF(Tbl.Kosten[[#This Row],[Anr.]]=DI$7,Tbl.Kosten[[#This Row],[Totaal kosten]],"")</f>
        <v/>
      </c>
      <c r="DJ77" s="122" t="str">
        <f>IF(Tbl.Kosten[[#This Row],[Anr.]]=DJ$7,Tbl.Kosten[[#This Row],[Totaal kosten]],"")</f>
        <v/>
      </c>
      <c r="DK77" s="122" t="str">
        <f>IF(Tbl.Kosten[[#This Row],[Anr.]]=DK$7,Tbl.Kosten[[#This Row],[Totaal kosten]],"")</f>
        <v/>
      </c>
      <c r="DL77" s="122" t="str">
        <f>IF(Tbl.Kosten[[#This Row],[Anr.]]=DL$7,Tbl.Kosten[[#This Row],[Totaal kosten]],"")</f>
        <v/>
      </c>
      <c r="DM77" s="122" t="str">
        <f>IF(Tbl.Kosten[[#This Row],[Anr.]]=DM$7,Tbl.Kosten[[#This Row],[Totaal kosten]],"")</f>
        <v/>
      </c>
      <c r="DN77" s="122" t="str">
        <f>IF(Tbl.Kosten[[#This Row],[Anr.]]=DN$7,Tbl.Kosten[[#This Row],[Totaal kosten]],"")</f>
        <v/>
      </c>
      <c r="DO77" s="122" t="str">
        <f>IF(Tbl.Kosten[[#This Row],[Anr.]]=DO$7,Tbl.Kosten[[#This Row],[Totaal kosten]],"")</f>
        <v/>
      </c>
      <c r="DP77" s="122" t="str">
        <f>IF(Tbl.Kosten[[#This Row],[Anr.]]=DP$7,Tbl.Kosten[[#This Row],[Totaal kosten]],"")</f>
        <v/>
      </c>
      <c r="DQ77" s="122" t="str">
        <f>IF(Tbl.Kosten[[#This Row],[Anr.]]=DQ$7,Tbl.Kosten[[#This Row],[Totaal kosten]],"")</f>
        <v/>
      </c>
      <c r="DR77" s="122" t="str">
        <f>IF(Tbl.Kosten[[#This Row],[Anr.]]=DR$7,Tbl.Kosten[[#This Row],[Totaal kosten]],"")</f>
        <v/>
      </c>
      <c r="DS77" s="122" t="str">
        <f>IF(Tbl.Kosten[[#This Row],[Anr.]]=DS$7,Tbl.Kosten[[#This Row],[Totaal kosten]],"")</f>
        <v/>
      </c>
      <c r="DT77" s="122" t="str">
        <f>IF(Tbl.Kosten[[#This Row],[Anr.]]=DT$7,Tbl.Kosten[[#This Row],[Totaal kosten]],"")</f>
        <v/>
      </c>
      <c r="DU77" s="122" t="str">
        <f>IF(Tbl.Kosten[[#This Row],[Anr.]]=DU$7,Tbl.Kosten[[#This Row],[Totaal kosten]],"")</f>
        <v/>
      </c>
      <c r="DV77" s="122" t="str">
        <f>IF(Tbl.Kosten[[#This Row],[Anr.]]=DV$7,Tbl.Kosten[[#This Row],[Totaal kosten]],"")</f>
        <v/>
      </c>
      <c r="DW77" s="122" t="str">
        <f>IF(Tbl.Kosten[[#This Row],[Anr.]]=DW$7,Tbl.Kosten[[#This Row],[Totaal kosten]],"")</f>
        <v/>
      </c>
      <c r="DX77" s="122" t="str">
        <f>IF(Tbl.Kosten[[#This Row],[Anr.]]=DX$7,Tbl.Kosten[[#This Row],[Totaal kosten]],"")</f>
        <v/>
      </c>
      <c r="DY77" s="122" t="str">
        <f>IF(Tbl.Kosten[[#This Row],[Anr.]]=DY$7,Tbl.Kosten[[#This Row],[Totaal kosten]],"")</f>
        <v/>
      </c>
      <c r="DZ77" s="122" t="str">
        <f>IF(Tbl.Kosten[[#This Row],[Anr.]]=DZ$7,Tbl.Kosten[[#This Row],[Totaal kosten]],"")</f>
        <v/>
      </c>
      <c r="EA77" s="122" t="str">
        <f>IF(Tbl.Kosten[[#This Row],[Anr.]]=EA$7,Tbl.Kosten[[#This Row],[Totaal kosten]],"")</f>
        <v/>
      </c>
      <c r="EB77" s="122" t="str">
        <f>IF(Tbl.Kosten[[#This Row],[Anr.]]=EB$7,Tbl.Kosten[[#This Row],[Totaal kosten]],"")</f>
        <v/>
      </c>
      <c r="EC77" s="122" t="str">
        <f>IF(Tbl.Kosten[[#This Row],[Anr.]]=EC$7,Tbl.Kosten[[#This Row],[Totaal kosten]],"")</f>
        <v/>
      </c>
      <c r="ED77" s="122" t="str">
        <f>IF(Tbl.Kosten[[#This Row],[Anr.]]=ED$7,Tbl.Kosten[[#This Row],[Totaal kosten]],"")</f>
        <v/>
      </c>
      <c r="EE77" s="122" t="str">
        <f>IF(Tbl.Kosten[[#This Row],[Anr.]]=EE$7,Tbl.Kosten[[#This Row],[Totaal kosten]],"")</f>
        <v/>
      </c>
      <c r="EF77" s="122" t="str">
        <f>IF(Tbl.Kosten[[#This Row],[Anr.]]=EF$7,Tbl.Kosten[[#This Row],[Totaal kosten]],"")</f>
        <v/>
      </c>
      <c r="EG77" s="122" t="str">
        <f>IF(Tbl.Kosten[[#This Row],[Anr.]]=EG$7,Tbl.Kosten[[#This Row],[Totaal kosten]],"")</f>
        <v/>
      </c>
      <c r="EH77" s="122" t="str">
        <f>IF(Tbl.Kosten[[#This Row],[Anr.]]=EH$7,Tbl.Kosten[[#This Row],[Totaal kosten]],"")</f>
        <v/>
      </c>
      <c r="EI77" s="122" t="str">
        <f>IF(Tbl.Kosten[[#This Row],[Anr.]]=EI$7,Tbl.Kosten[[#This Row],[Totaal kosten]],"")</f>
        <v/>
      </c>
      <c r="EJ77" s="122" t="str">
        <f>IF(Tbl.Kosten[[#This Row],[Anr.]]=EJ$7,Tbl.Kosten[[#This Row],[Totaal kosten]],"")</f>
        <v/>
      </c>
      <c r="EK77" s="122" t="str">
        <f>IF(Tbl.Kosten[[#This Row],[Anr.]]=EK$7,Tbl.Kosten[[#This Row],[Totaal kosten]],"")</f>
        <v/>
      </c>
      <c r="EL77" s="122" t="str">
        <f>IF(Tbl.Kosten[[#This Row],[Anr.]]=EL$7,Tbl.Kosten[[#This Row],[Totaal kosten]],"")</f>
        <v/>
      </c>
      <c r="EM77" s="122" t="str">
        <f>IF(Tbl.Kosten[[#This Row],[Anr.]]=EM$7,Tbl.Kosten[[#This Row],[Totaal kosten]],"")</f>
        <v/>
      </c>
      <c r="EN77" s="122" t="str">
        <f>IF(Tbl.Kosten[[#This Row],[Anr.]]=EN$7,Tbl.Kosten[[#This Row],[Totaal kosten]],"")</f>
        <v/>
      </c>
      <c r="EO77" s="122" t="str">
        <f>IF(Tbl.Kosten[[#This Row],[Anr.]]=EO$7,Tbl.Kosten[[#This Row],[Totaal kosten]],"")</f>
        <v/>
      </c>
      <c r="EP77" s="122" t="str">
        <f>IF(Tbl.Kosten[[#This Row],[Anr.]]=EP$7,Tbl.Kosten[[#This Row],[Totaal kosten]],"")</f>
        <v/>
      </c>
      <c r="EQ77" s="122" t="str">
        <f>IF(Tbl.Kosten[[#This Row],[Anr.]]=EQ$7,Tbl.Kosten[[#This Row],[Totaal kosten]],"")</f>
        <v/>
      </c>
    </row>
    <row r="78" spans="2:147" x14ac:dyDescent="0.35">
      <c r="B78" s="99"/>
      <c r="C78" s="68"/>
      <c r="D78" s="119"/>
      <c r="E78" s="100"/>
      <c r="F78" s="13">
        <f>_xlfn.XLOOKUP(Tbl.Kosten[[#This Row],[Medewerker e/o 
functie]],Tbl.Uurtarief[Medewerker en/of functie],Tbl.Uurtarief[Uurtarief],"",,)</f>
        <v>0</v>
      </c>
      <c r="G78" s="118">
        <f>PRODUCT(Tbl.Kosten[[#This Row],[Uren]],Tbl.Kosten[[#This Row],[Uurtarief]])</f>
        <v>0</v>
      </c>
      <c r="H78" s="100"/>
      <c r="I78" s="98"/>
      <c r="J78" s="97">
        <f>Tbl.Kosten[[#This Row],[Aantal]]*Tbl.Kosten[[#This Row],[Tarief]]</f>
        <v>0</v>
      </c>
      <c r="K78" s="118">
        <f>Tbl.Kosten[[#This Row],[Subtotaal andere kosten]]+Tbl.Kosten[[#This Row],[Subtotaal arbeidskosten]]</f>
        <v>0</v>
      </c>
      <c r="L78" s="190">
        <f>IF(Tbl.Kosten[[#This Row],[Subtotaal andere kosten]]&lt;&gt;0,"Andere kosten",(_xlfn.XLOOKUP(Tbl.Kosten[[#This Row],[Medewerker e/o 
functie]],Tbl.Uurtarief[Medewerker en/of functie],Tbl.Uurtarief[Kostensoort],"",,)))</f>
        <v>0</v>
      </c>
      <c r="M78" s="190" t="str">
        <f>IF(AND(Tbl.Kosten[[#This Row],[Subtotaal arbeidskosten]]&lt;&gt;0,Tbl.Kosten[[#This Row],[Subtotaal andere kosten]]&lt;&gt;0),"Begroot Arbeidskosten en Overige kosten op verschillende regels!","")</f>
        <v/>
      </c>
      <c r="N78" s="3" t="str">
        <f>_xlfn.XLOOKUP(Tbl.Kosten[[#This Row],[Activiteitencode]],Tbl.Activiteiten[Activiteitcode],Tbl.Activiteiten[Werkpakketcode],"",,)</f>
        <v/>
      </c>
      <c r="O78" s="9" t="str">
        <f>_xlfn.XLOOKUP(Tbl.Kosten[[#This Row],[Werkpakketcode]],Tbl.Werkpakketten[Werkpakketcode],Tbl.Werkpakketten[WPnr.],"",,)</f>
        <v/>
      </c>
      <c r="P78" s="9" t="str">
        <f>IF(Tbl.Kosten[[#This Row],[WPnr.]]=P$7,Tbl.Kosten[[#This Row],[Totaal kosten]],"")</f>
        <v/>
      </c>
      <c r="Q78" s="9" t="str">
        <f>IF(Tbl.Kosten[[#This Row],[WPnr.]]=Q$7,Tbl.Kosten[[#This Row],[Totaal kosten]],"")</f>
        <v/>
      </c>
      <c r="R78" s="9" t="str">
        <f>IF(Tbl.Kosten[[#This Row],[WPnr.]]=R$7,Tbl.Kosten[[#This Row],[Totaal kosten]],"")</f>
        <v/>
      </c>
      <c r="S78" s="9" t="str">
        <f>IF(Tbl.Kosten[[#This Row],[WPnr.]]=S$7,Tbl.Kosten[[#This Row],[Totaal kosten]],"")</f>
        <v/>
      </c>
      <c r="T78" s="9" t="str">
        <f>IF(Tbl.Kosten[[#This Row],[WPnr.]]=T$7,Tbl.Kosten[[#This Row],[Totaal kosten]],"")</f>
        <v/>
      </c>
      <c r="U78" s="9" t="str">
        <f>IF(Tbl.Kosten[[#This Row],[WPnr.]]=U$7,Tbl.Kosten[[#This Row],[Totaal kosten]],"")</f>
        <v/>
      </c>
      <c r="V78" s="9" t="str">
        <f>IF(Tbl.Kosten[[#This Row],[WPnr.]]=V$7,Tbl.Kosten[[#This Row],[Totaal kosten]],"")</f>
        <v/>
      </c>
      <c r="W78" s="9" t="str">
        <f>IF(Tbl.Kosten[[#This Row],[WPnr.]]=W$7,Tbl.Kosten[[#This Row],[Totaal kosten]],"")</f>
        <v/>
      </c>
      <c r="X78" s="9" t="str">
        <f>IF(Tbl.Kosten[[#This Row],[WPnr.]]=X$7,Tbl.Kosten[[#This Row],[Totaal kosten]],"")</f>
        <v/>
      </c>
      <c r="Y78" s="9" t="str">
        <f>IF(Tbl.Kosten[[#This Row],[WPnr.]]=Y$7,Tbl.Kosten[[#This Row],[Totaal kosten]],"")</f>
        <v/>
      </c>
      <c r="Z78" s="15" t="str">
        <f>IFERROR(VLOOKUP(Tbl.Kosten[[#This Row],[Kostensoort]],Tbl.Kostensoorten[],2,FALSE),"")</f>
        <v/>
      </c>
      <c r="AA78" s="15" t="str">
        <f>IF(Tbl.Kosten[[#This Row],[KSnr.]]=AA$7,Tbl.Kosten[[#This Row],[Totaal kosten]],"")</f>
        <v/>
      </c>
      <c r="AB78" s="15" t="str">
        <f>IF(Tbl.Kosten[[#This Row],[KSnr.]]=AB$7,Tbl.Kosten[[#This Row],[Totaal kosten]],"")</f>
        <v/>
      </c>
      <c r="AC78" s="15" t="str">
        <f>IF(Tbl.Kosten[[#This Row],[KSnr.]]=AC$7,Tbl.Kosten[[#This Row],[Totaal kosten]],"")</f>
        <v/>
      </c>
      <c r="AD78" s="15" t="str">
        <f>IF(Tbl.Kosten[[#This Row],[KSnr.]]=AD$7,Tbl.Kosten[[#This Row],[Totaal kosten]],"")</f>
        <v/>
      </c>
      <c r="AE78" s="15" t="str">
        <f>IF(Tbl.Kosten[[#This Row],[KSnr.]]=AE$7,Tbl.Kosten[[#This Row],[Totaal kosten]],"")</f>
        <v/>
      </c>
      <c r="AF78" s="15" t="str">
        <f>IF(Tbl.Kosten[[#This Row],[KSnr.]]=AF$7,Tbl.Kosten[[#This Row],[Totaal kosten]],"")</f>
        <v/>
      </c>
      <c r="AG78" s="15" t="str">
        <f>IF(Tbl.Kosten[[#This Row],[KSnr.]]=AG$7,Tbl.Kosten[[#This Row],[Totaal kosten]],"")</f>
        <v/>
      </c>
      <c r="AH78" s="15" t="str">
        <f>IF(Tbl.Kosten[[#This Row],[KSnr.]]=AH$7,Tbl.Kosten[[#This Row],[Totaal kosten]],"")</f>
        <v/>
      </c>
      <c r="AI78" s="15" t="str">
        <f>IF(Tbl.Kosten[[#This Row],[KSnr.]]=AI$7,Tbl.Kosten[[#This Row],[Totaal kosten]],"")</f>
        <v/>
      </c>
      <c r="AJ78" s="15" t="str">
        <f>IF(Tbl.Kosten[[#This Row],[KSnr.]]=AJ$7,Tbl.Kosten[[#This Row],[Totaal kosten]],"")</f>
        <v/>
      </c>
      <c r="AK78" s="15" t="str">
        <f>IF(Tbl.Kosten[[#This Row],[KSnr.]]=AK$7,Tbl.Kosten[[#This Row],[Totaal kosten]],"")</f>
        <v/>
      </c>
      <c r="AL78" s="15" t="str">
        <f>IF(Tbl.Kosten[[#This Row],[KSnr.]]=AL$7,Tbl.Kosten[[#This Row],[Totaal kosten]],"")</f>
        <v/>
      </c>
      <c r="AM78" s="15" t="str">
        <f>IF(Tbl.Kosten[[#This Row],[KSnr.]]=AM$7,Tbl.Kosten[[#This Row],[Totaal kosten]],"")</f>
        <v/>
      </c>
      <c r="AN78" s="15" t="str">
        <f>IF(Tbl.Kosten[[#This Row],[KSnr.]]=AN$7,Tbl.Kosten[[#This Row],[Totaal kosten]],"")</f>
        <v/>
      </c>
      <c r="AO78" s="15" t="str">
        <f>IF(Tbl.Kosten[[#This Row],[KSnr.]]=AO$7,Tbl.Kosten[[#This Row],[Totaal kosten]],"")</f>
        <v/>
      </c>
      <c r="AP78" s="15" t="str">
        <f>IF(Tbl.Kosten[[#This Row],[KSnr.]]=AP$7,Tbl.Kosten[[#This Row],[Totaal kosten]],"")</f>
        <v/>
      </c>
      <c r="AQ78" s="15" t="str">
        <f>IF(Tbl.Kosten[[#This Row],[KSnr.]]=AQ$7,Tbl.Kosten[[#This Row],[Totaal kosten]],"")</f>
        <v/>
      </c>
      <c r="AR78" s="15" t="str">
        <f>IF(Tbl.Kosten[[#This Row],[KSnr.]]=AR$7,Tbl.Kosten[[#This Row],[Totaal kosten]],"")</f>
        <v/>
      </c>
      <c r="AS78" s="15" t="str">
        <f>IF(Tbl.Kosten[[#This Row],[KSnr.]]=AS$7,Tbl.Kosten[[#This Row],[Totaal kosten]],"")</f>
        <v/>
      </c>
      <c r="AT78" s="15" t="str">
        <f>IF(Tbl.Kosten[[#This Row],[KSnr.]]=AT$7,Tbl.Kosten[[#This Row],[Totaal kosten]],"")</f>
        <v/>
      </c>
      <c r="AU78" s="122" t="str">
        <f>_xlfn.XLOOKUP(Tbl.Kosten[[#This Row],[Activiteitencode]],Tbl.Activiteiten[Activiteitcode],Tbl.Activiteiten[Anr.],"",,)</f>
        <v/>
      </c>
      <c r="AV78" s="122" t="str">
        <f>IF(Tbl.Kosten[[#This Row],[Anr.]]=AV$7,Tbl.Kosten[[#This Row],[Totaal kosten]],"")</f>
        <v/>
      </c>
      <c r="AW78" s="122" t="str">
        <f>IF(Tbl.Kosten[[#This Row],[Anr.]]=AW$7,Tbl.Kosten[[#This Row],[Totaal kosten]],"")</f>
        <v/>
      </c>
      <c r="AX78" s="122" t="str">
        <f>IF(Tbl.Kosten[[#This Row],[Anr.]]=AX$7,Tbl.Kosten[[#This Row],[Totaal kosten]],"")</f>
        <v/>
      </c>
      <c r="AY78" s="122" t="str">
        <f>IF(Tbl.Kosten[[#This Row],[Anr.]]=AY$7,Tbl.Kosten[[#This Row],[Totaal kosten]],"")</f>
        <v/>
      </c>
      <c r="AZ78" s="122" t="str">
        <f>IF(Tbl.Kosten[[#This Row],[Anr.]]=AZ$7,Tbl.Kosten[[#This Row],[Totaal kosten]],"")</f>
        <v/>
      </c>
      <c r="BA78" s="122" t="str">
        <f>IF(Tbl.Kosten[[#This Row],[Anr.]]=BA$7,Tbl.Kosten[[#This Row],[Totaal kosten]],"")</f>
        <v/>
      </c>
      <c r="BB78" s="122" t="str">
        <f>IF(Tbl.Kosten[[#This Row],[Anr.]]=BB$7,Tbl.Kosten[[#This Row],[Totaal kosten]],"")</f>
        <v/>
      </c>
      <c r="BC78" s="122" t="str">
        <f>IF(Tbl.Kosten[[#This Row],[Anr.]]=BC$7,Tbl.Kosten[[#This Row],[Totaal kosten]],"")</f>
        <v/>
      </c>
      <c r="BD78" s="122" t="str">
        <f>IF(Tbl.Kosten[[#This Row],[Anr.]]=BD$7,Tbl.Kosten[[#This Row],[Totaal kosten]],"")</f>
        <v/>
      </c>
      <c r="BE78" s="122" t="str">
        <f>IF(Tbl.Kosten[[#This Row],[Anr.]]=BE$7,Tbl.Kosten[[#This Row],[Totaal kosten]],"")</f>
        <v/>
      </c>
      <c r="BF78" s="122" t="str">
        <f>IF(Tbl.Kosten[[#This Row],[Anr.]]=BF$7,Tbl.Kosten[[#This Row],[Totaal kosten]],"")</f>
        <v/>
      </c>
      <c r="BG78" s="122" t="str">
        <f>IF(Tbl.Kosten[[#This Row],[Anr.]]=BG$7,Tbl.Kosten[[#This Row],[Totaal kosten]],"")</f>
        <v/>
      </c>
      <c r="BH78" s="122" t="str">
        <f>IF(Tbl.Kosten[[#This Row],[Anr.]]=BH$7,Tbl.Kosten[[#This Row],[Totaal kosten]],"")</f>
        <v/>
      </c>
      <c r="BI78" s="122" t="str">
        <f>IF(Tbl.Kosten[[#This Row],[Anr.]]=BI$7,Tbl.Kosten[[#This Row],[Totaal kosten]],"")</f>
        <v/>
      </c>
      <c r="BJ78" s="122" t="str">
        <f>IF(Tbl.Kosten[[#This Row],[Anr.]]=BJ$7,Tbl.Kosten[[#This Row],[Totaal kosten]],"")</f>
        <v/>
      </c>
      <c r="BK78" s="122" t="str">
        <f>IF(Tbl.Kosten[[#This Row],[Anr.]]=BK$7,Tbl.Kosten[[#This Row],[Totaal kosten]],"")</f>
        <v/>
      </c>
      <c r="BL78" s="122" t="str">
        <f>IF(Tbl.Kosten[[#This Row],[Anr.]]=BL$7,Tbl.Kosten[[#This Row],[Totaal kosten]],"")</f>
        <v/>
      </c>
      <c r="BM78" s="122" t="str">
        <f>IF(Tbl.Kosten[[#This Row],[Anr.]]=BM$7,Tbl.Kosten[[#This Row],[Totaal kosten]],"")</f>
        <v/>
      </c>
      <c r="BN78" s="122" t="str">
        <f>IF(Tbl.Kosten[[#This Row],[Anr.]]=BN$7,Tbl.Kosten[[#This Row],[Totaal kosten]],"")</f>
        <v/>
      </c>
      <c r="BO78" s="122" t="str">
        <f>IF(Tbl.Kosten[[#This Row],[Anr.]]=BO$7,Tbl.Kosten[[#This Row],[Totaal kosten]],"")</f>
        <v/>
      </c>
      <c r="BP78" s="122" t="str">
        <f>IF(Tbl.Kosten[[#This Row],[Anr.]]=BP$7,Tbl.Kosten[[#This Row],[Totaal kosten]],"")</f>
        <v/>
      </c>
      <c r="BQ78" s="122" t="str">
        <f>IF(Tbl.Kosten[[#This Row],[Anr.]]=BQ$7,Tbl.Kosten[[#This Row],[Totaal kosten]],"")</f>
        <v/>
      </c>
      <c r="BR78" s="122" t="str">
        <f>IF(Tbl.Kosten[[#This Row],[Anr.]]=BR$7,Tbl.Kosten[[#This Row],[Totaal kosten]],"")</f>
        <v/>
      </c>
      <c r="BS78" s="122" t="str">
        <f>IF(Tbl.Kosten[[#This Row],[Anr.]]=BS$7,Tbl.Kosten[[#This Row],[Totaal kosten]],"")</f>
        <v/>
      </c>
      <c r="BT78" s="122" t="str">
        <f>IF(Tbl.Kosten[[#This Row],[Anr.]]=BT$7,Tbl.Kosten[[#This Row],[Totaal kosten]],"")</f>
        <v/>
      </c>
      <c r="BU78" s="122" t="str">
        <f>IF(Tbl.Kosten[[#This Row],[Anr.]]=BU$7,Tbl.Kosten[[#This Row],[Totaal kosten]],"")</f>
        <v/>
      </c>
      <c r="BV78" s="122" t="str">
        <f>IF(Tbl.Kosten[[#This Row],[Anr.]]=BV$7,Tbl.Kosten[[#This Row],[Totaal kosten]],"")</f>
        <v/>
      </c>
      <c r="BW78" s="122" t="str">
        <f>IF(Tbl.Kosten[[#This Row],[Anr.]]=BW$7,Tbl.Kosten[[#This Row],[Totaal kosten]],"")</f>
        <v/>
      </c>
      <c r="BX78" s="122" t="str">
        <f>IF(Tbl.Kosten[[#This Row],[Anr.]]=BX$7,Tbl.Kosten[[#This Row],[Totaal kosten]],"")</f>
        <v/>
      </c>
      <c r="BY78" s="122" t="str">
        <f>IF(Tbl.Kosten[[#This Row],[Anr.]]=BY$7,Tbl.Kosten[[#This Row],[Totaal kosten]],"")</f>
        <v/>
      </c>
      <c r="BZ78" s="122" t="str">
        <f>IF(Tbl.Kosten[[#This Row],[Anr.]]=BZ$7,Tbl.Kosten[[#This Row],[Totaal kosten]],"")</f>
        <v/>
      </c>
      <c r="CA78" s="122" t="str">
        <f>IF(Tbl.Kosten[[#This Row],[Anr.]]=CA$7,Tbl.Kosten[[#This Row],[Totaal kosten]],"")</f>
        <v/>
      </c>
      <c r="CB78" s="122" t="str">
        <f>IF(Tbl.Kosten[[#This Row],[Anr.]]=CB$7,Tbl.Kosten[[#This Row],[Totaal kosten]],"")</f>
        <v/>
      </c>
      <c r="CC78" s="122" t="str">
        <f>IF(Tbl.Kosten[[#This Row],[Anr.]]=CC$7,Tbl.Kosten[[#This Row],[Totaal kosten]],"")</f>
        <v/>
      </c>
      <c r="CD78" s="122" t="str">
        <f>IF(Tbl.Kosten[[#This Row],[Anr.]]=CD$7,Tbl.Kosten[[#This Row],[Totaal kosten]],"")</f>
        <v/>
      </c>
      <c r="CE78" s="122" t="str">
        <f>IF(Tbl.Kosten[[#This Row],[Anr.]]=CE$7,Tbl.Kosten[[#This Row],[Totaal kosten]],"")</f>
        <v/>
      </c>
      <c r="CF78" s="122" t="str">
        <f>IF(Tbl.Kosten[[#This Row],[Anr.]]=CF$7,Tbl.Kosten[[#This Row],[Totaal kosten]],"")</f>
        <v/>
      </c>
      <c r="CG78" s="122" t="str">
        <f>IF(Tbl.Kosten[[#This Row],[Anr.]]=CG$7,Tbl.Kosten[[#This Row],[Totaal kosten]],"")</f>
        <v/>
      </c>
      <c r="CH78" s="122" t="str">
        <f>IF(Tbl.Kosten[[#This Row],[Anr.]]=CH$7,Tbl.Kosten[[#This Row],[Totaal kosten]],"")</f>
        <v/>
      </c>
      <c r="CI78" s="122" t="str">
        <f>IF(Tbl.Kosten[[#This Row],[Anr.]]=CI$7,Tbl.Kosten[[#This Row],[Totaal kosten]],"")</f>
        <v/>
      </c>
      <c r="CJ78" s="122" t="str">
        <f>IF(Tbl.Kosten[[#This Row],[Anr.]]=CJ$7,Tbl.Kosten[[#This Row],[Totaal kosten]],"")</f>
        <v/>
      </c>
      <c r="CK78" s="122" t="str">
        <f>IF(Tbl.Kosten[[#This Row],[Anr.]]=CK$7,Tbl.Kosten[[#This Row],[Totaal kosten]],"")</f>
        <v/>
      </c>
      <c r="CL78" s="122" t="str">
        <f>IF(Tbl.Kosten[[#This Row],[Anr.]]=CL$7,Tbl.Kosten[[#This Row],[Totaal kosten]],"")</f>
        <v/>
      </c>
      <c r="CM78" s="122" t="str">
        <f>IF(Tbl.Kosten[[#This Row],[Anr.]]=CM$7,Tbl.Kosten[[#This Row],[Totaal kosten]],"")</f>
        <v/>
      </c>
      <c r="CN78" s="122" t="str">
        <f>IF(Tbl.Kosten[[#This Row],[Anr.]]=CN$7,Tbl.Kosten[[#This Row],[Totaal kosten]],"")</f>
        <v/>
      </c>
      <c r="CO78" s="122" t="str">
        <f>IF(Tbl.Kosten[[#This Row],[Anr.]]=CO$7,Tbl.Kosten[[#This Row],[Totaal kosten]],"")</f>
        <v/>
      </c>
      <c r="CP78" s="122" t="str">
        <f>IF(Tbl.Kosten[[#This Row],[Anr.]]=CP$7,Tbl.Kosten[[#This Row],[Totaal kosten]],"")</f>
        <v/>
      </c>
      <c r="CQ78" s="122" t="str">
        <f>IF(Tbl.Kosten[[#This Row],[Anr.]]=CQ$7,Tbl.Kosten[[#This Row],[Totaal kosten]],"")</f>
        <v/>
      </c>
      <c r="CR78" s="122" t="str">
        <f>IF(Tbl.Kosten[[#This Row],[Anr.]]=CR$7,Tbl.Kosten[[#This Row],[Totaal kosten]],"")</f>
        <v/>
      </c>
      <c r="CS78" s="122" t="str">
        <f>IF(Tbl.Kosten[[#This Row],[Anr.]]=CS$7,Tbl.Kosten[[#This Row],[Totaal kosten]],"")</f>
        <v/>
      </c>
      <c r="CT78" s="122" t="str">
        <f>IF(Tbl.Kosten[[#This Row],[Anr.]]=CT$7,Tbl.Kosten[[#This Row],[Totaal kosten]],"")</f>
        <v/>
      </c>
      <c r="CU78" s="122" t="str">
        <f>IF(Tbl.Kosten[[#This Row],[Anr.]]=CU$7,Tbl.Kosten[[#This Row],[Totaal kosten]],"")</f>
        <v/>
      </c>
      <c r="CV78" s="122" t="str">
        <f>IF(Tbl.Kosten[[#This Row],[Anr.]]=CV$7,Tbl.Kosten[[#This Row],[Totaal kosten]],"")</f>
        <v/>
      </c>
      <c r="CW78" s="122" t="str">
        <f>IF(Tbl.Kosten[[#This Row],[Anr.]]=CW$7,Tbl.Kosten[[#This Row],[Totaal kosten]],"")</f>
        <v/>
      </c>
      <c r="CX78" s="122" t="str">
        <f>IF(Tbl.Kosten[[#This Row],[Anr.]]=CX$7,Tbl.Kosten[[#This Row],[Totaal kosten]],"")</f>
        <v/>
      </c>
      <c r="CY78" s="122" t="str">
        <f>IF(Tbl.Kosten[[#This Row],[Anr.]]=CY$7,Tbl.Kosten[[#This Row],[Totaal kosten]],"")</f>
        <v/>
      </c>
      <c r="CZ78" s="122" t="str">
        <f>IF(Tbl.Kosten[[#This Row],[Anr.]]=CZ$7,Tbl.Kosten[[#This Row],[Totaal kosten]],"")</f>
        <v/>
      </c>
      <c r="DA78" s="122" t="str">
        <f>IF(Tbl.Kosten[[#This Row],[Anr.]]=DA$7,Tbl.Kosten[[#This Row],[Totaal kosten]],"")</f>
        <v/>
      </c>
      <c r="DB78" s="122" t="str">
        <f>IF(Tbl.Kosten[[#This Row],[Anr.]]=DB$7,Tbl.Kosten[[#This Row],[Totaal kosten]],"")</f>
        <v/>
      </c>
      <c r="DC78" s="122" t="str">
        <f>IF(Tbl.Kosten[[#This Row],[Anr.]]=DC$7,Tbl.Kosten[[#This Row],[Totaal kosten]],"")</f>
        <v/>
      </c>
      <c r="DD78" s="122" t="str">
        <f>IF(Tbl.Kosten[[#This Row],[Anr.]]=DD$7,Tbl.Kosten[[#This Row],[Totaal kosten]],"")</f>
        <v/>
      </c>
      <c r="DE78" s="122" t="str">
        <f>IF(Tbl.Kosten[[#This Row],[Anr.]]=DE$7,Tbl.Kosten[[#This Row],[Totaal kosten]],"")</f>
        <v/>
      </c>
      <c r="DF78" s="122" t="str">
        <f>IF(Tbl.Kosten[[#This Row],[Anr.]]=DF$7,Tbl.Kosten[[#This Row],[Totaal kosten]],"")</f>
        <v/>
      </c>
      <c r="DG78" s="122" t="str">
        <f>IF(Tbl.Kosten[[#This Row],[Anr.]]=DG$7,Tbl.Kosten[[#This Row],[Totaal kosten]],"")</f>
        <v/>
      </c>
      <c r="DH78" s="122" t="str">
        <f>IF(Tbl.Kosten[[#This Row],[Anr.]]=DH$7,Tbl.Kosten[[#This Row],[Totaal kosten]],"")</f>
        <v/>
      </c>
      <c r="DI78" s="122" t="str">
        <f>IF(Tbl.Kosten[[#This Row],[Anr.]]=DI$7,Tbl.Kosten[[#This Row],[Totaal kosten]],"")</f>
        <v/>
      </c>
      <c r="DJ78" s="122" t="str">
        <f>IF(Tbl.Kosten[[#This Row],[Anr.]]=DJ$7,Tbl.Kosten[[#This Row],[Totaal kosten]],"")</f>
        <v/>
      </c>
      <c r="DK78" s="122" t="str">
        <f>IF(Tbl.Kosten[[#This Row],[Anr.]]=DK$7,Tbl.Kosten[[#This Row],[Totaal kosten]],"")</f>
        <v/>
      </c>
      <c r="DL78" s="122" t="str">
        <f>IF(Tbl.Kosten[[#This Row],[Anr.]]=DL$7,Tbl.Kosten[[#This Row],[Totaal kosten]],"")</f>
        <v/>
      </c>
      <c r="DM78" s="122" t="str">
        <f>IF(Tbl.Kosten[[#This Row],[Anr.]]=DM$7,Tbl.Kosten[[#This Row],[Totaal kosten]],"")</f>
        <v/>
      </c>
      <c r="DN78" s="122" t="str">
        <f>IF(Tbl.Kosten[[#This Row],[Anr.]]=DN$7,Tbl.Kosten[[#This Row],[Totaal kosten]],"")</f>
        <v/>
      </c>
      <c r="DO78" s="122" t="str">
        <f>IF(Tbl.Kosten[[#This Row],[Anr.]]=DO$7,Tbl.Kosten[[#This Row],[Totaal kosten]],"")</f>
        <v/>
      </c>
      <c r="DP78" s="122" t="str">
        <f>IF(Tbl.Kosten[[#This Row],[Anr.]]=DP$7,Tbl.Kosten[[#This Row],[Totaal kosten]],"")</f>
        <v/>
      </c>
      <c r="DQ78" s="122" t="str">
        <f>IF(Tbl.Kosten[[#This Row],[Anr.]]=DQ$7,Tbl.Kosten[[#This Row],[Totaal kosten]],"")</f>
        <v/>
      </c>
      <c r="DR78" s="122" t="str">
        <f>IF(Tbl.Kosten[[#This Row],[Anr.]]=DR$7,Tbl.Kosten[[#This Row],[Totaal kosten]],"")</f>
        <v/>
      </c>
      <c r="DS78" s="122" t="str">
        <f>IF(Tbl.Kosten[[#This Row],[Anr.]]=DS$7,Tbl.Kosten[[#This Row],[Totaal kosten]],"")</f>
        <v/>
      </c>
      <c r="DT78" s="122" t="str">
        <f>IF(Tbl.Kosten[[#This Row],[Anr.]]=DT$7,Tbl.Kosten[[#This Row],[Totaal kosten]],"")</f>
        <v/>
      </c>
      <c r="DU78" s="122" t="str">
        <f>IF(Tbl.Kosten[[#This Row],[Anr.]]=DU$7,Tbl.Kosten[[#This Row],[Totaal kosten]],"")</f>
        <v/>
      </c>
      <c r="DV78" s="122" t="str">
        <f>IF(Tbl.Kosten[[#This Row],[Anr.]]=DV$7,Tbl.Kosten[[#This Row],[Totaal kosten]],"")</f>
        <v/>
      </c>
      <c r="DW78" s="122" t="str">
        <f>IF(Tbl.Kosten[[#This Row],[Anr.]]=DW$7,Tbl.Kosten[[#This Row],[Totaal kosten]],"")</f>
        <v/>
      </c>
      <c r="DX78" s="122" t="str">
        <f>IF(Tbl.Kosten[[#This Row],[Anr.]]=DX$7,Tbl.Kosten[[#This Row],[Totaal kosten]],"")</f>
        <v/>
      </c>
      <c r="DY78" s="122" t="str">
        <f>IF(Tbl.Kosten[[#This Row],[Anr.]]=DY$7,Tbl.Kosten[[#This Row],[Totaal kosten]],"")</f>
        <v/>
      </c>
      <c r="DZ78" s="122" t="str">
        <f>IF(Tbl.Kosten[[#This Row],[Anr.]]=DZ$7,Tbl.Kosten[[#This Row],[Totaal kosten]],"")</f>
        <v/>
      </c>
      <c r="EA78" s="122" t="str">
        <f>IF(Tbl.Kosten[[#This Row],[Anr.]]=EA$7,Tbl.Kosten[[#This Row],[Totaal kosten]],"")</f>
        <v/>
      </c>
      <c r="EB78" s="122" t="str">
        <f>IF(Tbl.Kosten[[#This Row],[Anr.]]=EB$7,Tbl.Kosten[[#This Row],[Totaal kosten]],"")</f>
        <v/>
      </c>
      <c r="EC78" s="122" t="str">
        <f>IF(Tbl.Kosten[[#This Row],[Anr.]]=EC$7,Tbl.Kosten[[#This Row],[Totaal kosten]],"")</f>
        <v/>
      </c>
      <c r="ED78" s="122" t="str">
        <f>IF(Tbl.Kosten[[#This Row],[Anr.]]=ED$7,Tbl.Kosten[[#This Row],[Totaal kosten]],"")</f>
        <v/>
      </c>
      <c r="EE78" s="122" t="str">
        <f>IF(Tbl.Kosten[[#This Row],[Anr.]]=EE$7,Tbl.Kosten[[#This Row],[Totaal kosten]],"")</f>
        <v/>
      </c>
      <c r="EF78" s="122" t="str">
        <f>IF(Tbl.Kosten[[#This Row],[Anr.]]=EF$7,Tbl.Kosten[[#This Row],[Totaal kosten]],"")</f>
        <v/>
      </c>
      <c r="EG78" s="122" t="str">
        <f>IF(Tbl.Kosten[[#This Row],[Anr.]]=EG$7,Tbl.Kosten[[#This Row],[Totaal kosten]],"")</f>
        <v/>
      </c>
      <c r="EH78" s="122" t="str">
        <f>IF(Tbl.Kosten[[#This Row],[Anr.]]=EH$7,Tbl.Kosten[[#This Row],[Totaal kosten]],"")</f>
        <v/>
      </c>
      <c r="EI78" s="122" t="str">
        <f>IF(Tbl.Kosten[[#This Row],[Anr.]]=EI$7,Tbl.Kosten[[#This Row],[Totaal kosten]],"")</f>
        <v/>
      </c>
      <c r="EJ78" s="122" t="str">
        <f>IF(Tbl.Kosten[[#This Row],[Anr.]]=EJ$7,Tbl.Kosten[[#This Row],[Totaal kosten]],"")</f>
        <v/>
      </c>
      <c r="EK78" s="122" t="str">
        <f>IF(Tbl.Kosten[[#This Row],[Anr.]]=EK$7,Tbl.Kosten[[#This Row],[Totaal kosten]],"")</f>
        <v/>
      </c>
      <c r="EL78" s="122" t="str">
        <f>IF(Tbl.Kosten[[#This Row],[Anr.]]=EL$7,Tbl.Kosten[[#This Row],[Totaal kosten]],"")</f>
        <v/>
      </c>
      <c r="EM78" s="122" t="str">
        <f>IF(Tbl.Kosten[[#This Row],[Anr.]]=EM$7,Tbl.Kosten[[#This Row],[Totaal kosten]],"")</f>
        <v/>
      </c>
      <c r="EN78" s="122" t="str">
        <f>IF(Tbl.Kosten[[#This Row],[Anr.]]=EN$7,Tbl.Kosten[[#This Row],[Totaal kosten]],"")</f>
        <v/>
      </c>
      <c r="EO78" s="122" t="str">
        <f>IF(Tbl.Kosten[[#This Row],[Anr.]]=EO$7,Tbl.Kosten[[#This Row],[Totaal kosten]],"")</f>
        <v/>
      </c>
      <c r="EP78" s="122" t="str">
        <f>IF(Tbl.Kosten[[#This Row],[Anr.]]=EP$7,Tbl.Kosten[[#This Row],[Totaal kosten]],"")</f>
        <v/>
      </c>
      <c r="EQ78" s="122" t="str">
        <f>IF(Tbl.Kosten[[#This Row],[Anr.]]=EQ$7,Tbl.Kosten[[#This Row],[Totaal kosten]],"")</f>
        <v/>
      </c>
    </row>
    <row r="79" spans="2:147" x14ac:dyDescent="0.35">
      <c r="B79" s="99"/>
      <c r="C79" s="68"/>
      <c r="D79" s="119"/>
      <c r="E79" s="100"/>
      <c r="F79" s="13">
        <f>_xlfn.XLOOKUP(Tbl.Kosten[[#This Row],[Medewerker e/o 
functie]],Tbl.Uurtarief[Medewerker en/of functie],Tbl.Uurtarief[Uurtarief],"",,)</f>
        <v>0</v>
      </c>
      <c r="G79" s="118">
        <f>PRODUCT(Tbl.Kosten[[#This Row],[Uren]],Tbl.Kosten[[#This Row],[Uurtarief]])</f>
        <v>0</v>
      </c>
      <c r="H79" s="100"/>
      <c r="I79" s="98"/>
      <c r="J79" s="97">
        <f>Tbl.Kosten[[#This Row],[Aantal]]*Tbl.Kosten[[#This Row],[Tarief]]</f>
        <v>0</v>
      </c>
      <c r="K79" s="118">
        <f>Tbl.Kosten[[#This Row],[Subtotaal andere kosten]]+Tbl.Kosten[[#This Row],[Subtotaal arbeidskosten]]</f>
        <v>0</v>
      </c>
      <c r="L79" s="190">
        <f>IF(Tbl.Kosten[[#This Row],[Subtotaal andere kosten]]&lt;&gt;0,"Andere kosten",(_xlfn.XLOOKUP(Tbl.Kosten[[#This Row],[Medewerker e/o 
functie]],Tbl.Uurtarief[Medewerker en/of functie],Tbl.Uurtarief[Kostensoort],"",,)))</f>
        <v>0</v>
      </c>
      <c r="M79" s="190" t="str">
        <f>IF(AND(Tbl.Kosten[[#This Row],[Subtotaal arbeidskosten]]&lt;&gt;0,Tbl.Kosten[[#This Row],[Subtotaal andere kosten]]&lt;&gt;0),"Begroot Arbeidskosten en Overige kosten op verschillende regels!","")</f>
        <v/>
      </c>
      <c r="N79" s="3" t="str">
        <f>_xlfn.XLOOKUP(Tbl.Kosten[[#This Row],[Activiteitencode]],Tbl.Activiteiten[Activiteitcode],Tbl.Activiteiten[Werkpakketcode],"",,)</f>
        <v/>
      </c>
      <c r="O79" s="9" t="str">
        <f>_xlfn.XLOOKUP(Tbl.Kosten[[#This Row],[Werkpakketcode]],Tbl.Werkpakketten[Werkpakketcode],Tbl.Werkpakketten[WPnr.],"",,)</f>
        <v/>
      </c>
      <c r="P79" s="9" t="str">
        <f>IF(Tbl.Kosten[[#This Row],[WPnr.]]=P$7,Tbl.Kosten[[#This Row],[Totaal kosten]],"")</f>
        <v/>
      </c>
      <c r="Q79" s="9" t="str">
        <f>IF(Tbl.Kosten[[#This Row],[WPnr.]]=Q$7,Tbl.Kosten[[#This Row],[Totaal kosten]],"")</f>
        <v/>
      </c>
      <c r="R79" s="9" t="str">
        <f>IF(Tbl.Kosten[[#This Row],[WPnr.]]=R$7,Tbl.Kosten[[#This Row],[Totaal kosten]],"")</f>
        <v/>
      </c>
      <c r="S79" s="9" t="str">
        <f>IF(Tbl.Kosten[[#This Row],[WPnr.]]=S$7,Tbl.Kosten[[#This Row],[Totaal kosten]],"")</f>
        <v/>
      </c>
      <c r="T79" s="9" t="str">
        <f>IF(Tbl.Kosten[[#This Row],[WPnr.]]=T$7,Tbl.Kosten[[#This Row],[Totaal kosten]],"")</f>
        <v/>
      </c>
      <c r="U79" s="9" t="str">
        <f>IF(Tbl.Kosten[[#This Row],[WPnr.]]=U$7,Tbl.Kosten[[#This Row],[Totaal kosten]],"")</f>
        <v/>
      </c>
      <c r="V79" s="9" t="str">
        <f>IF(Tbl.Kosten[[#This Row],[WPnr.]]=V$7,Tbl.Kosten[[#This Row],[Totaal kosten]],"")</f>
        <v/>
      </c>
      <c r="W79" s="9" t="str">
        <f>IF(Tbl.Kosten[[#This Row],[WPnr.]]=W$7,Tbl.Kosten[[#This Row],[Totaal kosten]],"")</f>
        <v/>
      </c>
      <c r="X79" s="9" t="str">
        <f>IF(Tbl.Kosten[[#This Row],[WPnr.]]=X$7,Tbl.Kosten[[#This Row],[Totaal kosten]],"")</f>
        <v/>
      </c>
      <c r="Y79" s="9" t="str">
        <f>IF(Tbl.Kosten[[#This Row],[WPnr.]]=Y$7,Tbl.Kosten[[#This Row],[Totaal kosten]],"")</f>
        <v/>
      </c>
      <c r="Z79" s="15" t="str">
        <f>IFERROR(VLOOKUP(Tbl.Kosten[[#This Row],[Kostensoort]],Tbl.Kostensoorten[],2,FALSE),"")</f>
        <v/>
      </c>
      <c r="AA79" s="15" t="str">
        <f>IF(Tbl.Kosten[[#This Row],[KSnr.]]=AA$7,Tbl.Kosten[[#This Row],[Totaal kosten]],"")</f>
        <v/>
      </c>
      <c r="AB79" s="15" t="str">
        <f>IF(Tbl.Kosten[[#This Row],[KSnr.]]=AB$7,Tbl.Kosten[[#This Row],[Totaal kosten]],"")</f>
        <v/>
      </c>
      <c r="AC79" s="15" t="str">
        <f>IF(Tbl.Kosten[[#This Row],[KSnr.]]=AC$7,Tbl.Kosten[[#This Row],[Totaal kosten]],"")</f>
        <v/>
      </c>
      <c r="AD79" s="15" t="str">
        <f>IF(Tbl.Kosten[[#This Row],[KSnr.]]=AD$7,Tbl.Kosten[[#This Row],[Totaal kosten]],"")</f>
        <v/>
      </c>
      <c r="AE79" s="15" t="str">
        <f>IF(Tbl.Kosten[[#This Row],[KSnr.]]=AE$7,Tbl.Kosten[[#This Row],[Totaal kosten]],"")</f>
        <v/>
      </c>
      <c r="AF79" s="15" t="str">
        <f>IF(Tbl.Kosten[[#This Row],[KSnr.]]=AF$7,Tbl.Kosten[[#This Row],[Totaal kosten]],"")</f>
        <v/>
      </c>
      <c r="AG79" s="15" t="str">
        <f>IF(Tbl.Kosten[[#This Row],[KSnr.]]=AG$7,Tbl.Kosten[[#This Row],[Totaal kosten]],"")</f>
        <v/>
      </c>
      <c r="AH79" s="15" t="str">
        <f>IF(Tbl.Kosten[[#This Row],[KSnr.]]=AH$7,Tbl.Kosten[[#This Row],[Totaal kosten]],"")</f>
        <v/>
      </c>
      <c r="AI79" s="15" t="str">
        <f>IF(Tbl.Kosten[[#This Row],[KSnr.]]=AI$7,Tbl.Kosten[[#This Row],[Totaal kosten]],"")</f>
        <v/>
      </c>
      <c r="AJ79" s="15" t="str">
        <f>IF(Tbl.Kosten[[#This Row],[KSnr.]]=AJ$7,Tbl.Kosten[[#This Row],[Totaal kosten]],"")</f>
        <v/>
      </c>
      <c r="AK79" s="15" t="str">
        <f>IF(Tbl.Kosten[[#This Row],[KSnr.]]=AK$7,Tbl.Kosten[[#This Row],[Totaal kosten]],"")</f>
        <v/>
      </c>
      <c r="AL79" s="15" t="str">
        <f>IF(Tbl.Kosten[[#This Row],[KSnr.]]=AL$7,Tbl.Kosten[[#This Row],[Totaal kosten]],"")</f>
        <v/>
      </c>
      <c r="AM79" s="15" t="str">
        <f>IF(Tbl.Kosten[[#This Row],[KSnr.]]=AM$7,Tbl.Kosten[[#This Row],[Totaal kosten]],"")</f>
        <v/>
      </c>
      <c r="AN79" s="15" t="str">
        <f>IF(Tbl.Kosten[[#This Row],[KSnr.]]=AN$7,Tbl.Kosten[[#This Row],[Totaal kosten]],"")</f>
        <v/>
      </c>
      <c r="AO79" s="15" t="str">
        <f>IF(Tbl.Kosten[[#This Row],[KSnr.]]=AO$7,Tbl.Kosten[[#This Row],[Totaal kosten]],"")</f>
        <v/>
      </c>
      <c r="AP79" s="15" t="str">
        <f>IF(Tbl.Kosten[[#This Row],[KSnr.]]=AP$7,Tbl.Kosten[[#This Row],[Totaal kosten]],"")</f>
        <v/>
      </c>
      <c r="AQ79" s="15" t="str">
        <f>IF(Tbl.Kosten[[#This Row],[KSnr.]]=AQ$7,Tbl.Kosten[[#This Row],[Totaal kosten]],"")</f>
        <v/>
      </c>
      <c r="AR79" s="15" t="str">
        <f>IF(Tbl.Kosten[[#This Row],[KSnr.]]=AR$7,Tbl.Kosten[[#This Row],[Totaal kosten]],"")</f>
        <v/>
      </c>
      <c r="AS79" s="15" t="str">
        <f>IF(Tbl.Kosten[[#This Row],[KSnr.]]=AS$7,Tbl.Kosten[[#This Row],[Totaal kosten]],"")</f>
        <v/>
      </c>
      <c r="AT79" s="15" t="str">
        <f>IF(Tbl.Kosten[[#This Row],[KSnr.]]=AT$7,Tbl.Kosten[[#This Row],[Totaal kosten]],"")</f>
        <v/>
      </c>
      <c r="AU79" s="122" t="str">
        <f>_xlfn.XLOOKUP(Tbl.Kosten[[#This Row],[Activiteitencode]],Tbl.Activiteiten[Activiteitcode],Tbl.Activiteiten[Anr.],"",,)</f>
        <v/>
      </c>
      <c r="AV79" s="122" t="str">
        <f>IF(Tbl.Kosten[[#This Row],[Anr.]]=AV$7,Tbl.Kosten[[#This Row],[Totaal kosten]],"")</f>
        <v/>
      </c>
      <c r="AW79" s="122" t="str">
        <f>IF(Tbl.Kosten[[#This Row],[Anr.]]=AW$7,Tbl.Kosten[[#This Row],[Totaal kosten]],"")</f>
        <v/>
      </c>
      <c r="AX79" s="122" t="str">
        <f>IF(Tbl.Kosten[[#This Row],[Anr.]]=AX$7,Tbl.Kosten[[#This Row],[Totaal kosten]],"")</f>
        <v/>
      </c>
      <c r="AY79" s="122" t="str">
        <f>IF(Tbl.Kosten[[#This Row],[Anr.]]=AY$7,Tbl.Kosten[[#This Row],[Totaal kosten]],"")</f>
        <v/>
      </c>
      <c r="AZ79" s="122" t="str">
        <f>IF(Tbl.Kosten[[#This Row],[Anr.]]=AZ$7,Tbl.Kosten[[#This Row],[Totaal kosten]],"")</f>
        <v/>
      </c>
      <c r="BA79" s="122" t="str">
        <f>IF(Tbl.Kosten[[#This Row],[Anr.]]=BA$7,Tbl.Kosten[[#This Row],[Totaal kosten]],"")</f>
        <v/>
      </c>
      <c r="BB79" s="122" t="str">
        <f>IF(Tbl.Kosten[[#This Row],[Anr.]]=BB$7,Tbl.Kosten[[#This Row],[Totaal kosten]],"")</f>
        <v/>
      </c>
      <c r="BC79" s="122" t="str">
        <f>IF(Tbl.Kosten[[#This Row],[Anr.]]=BC$7,Tbl.Kosten[[#This Row],[Totaal kosten]],"")</f>
        <v/>
      </c>
      <c r="BD79" s="122" t="str">
        <f>IF(Tbl.Kosten[[#This Row],[Anr.]]=BD$7,Tbl.Kosten[[#This Row],[Totaal kosten]],"")</f>
        <v/>
      </c>
      <c r="BE79" s="122" t="str">
        <f>IF(Tbl.Kosten[[#This Row],[Anr.]]=BE$7,Tbl.Kosten[[#This Row],[Totaal kosten]],"")</f>
        <v/>
      </c>
      <c r="BF79" s="122" t="str">
        <f>IF(Tbl.Kosten[[#This Row],[Anr.]]=BF$7,Tbl.Kosten[[#This Row],[Totaal kosten]],"")</f>
        <v/>
      </c>
      <c r="BG79" s="122" t="str">
        <f>IF(Tbl.Kosten[[#This Row],[Anr.]]=BG$7,Tbl.Kosten[[#This Row],[Totaal kosten]],"")</f>
        <v/>
      </c>
      <c r="BH79" s="122" t="str">
        <f>IF(Tbl.Kosten[[#This Row],[Anr.]]=BH$7,Tbl.Kosten[[#This Row],[Totaal kosten]],"")</f>
        <v/>
      </c>
      <c r="BI79" s="122" t="str">
        <f>IF(Tbl.Kosten[[#This Row],[Anr.]]=BI$7,Tbl.Kosten[[#This Row],[Totaal kosten]],"")</f>
        <v/>
      </c>
      <c r="BJ79" s="122" t="str">
        <f>IF(Tbl.Kosten[[#This Row],[Anr.]]=BJ$7,Tbl.Kosten[[#This Row],[Totaal kosten]],"")</f>
        <v/>
      </c>
      <c r="BK79" s="122" t="str">
        <f>IF(Tbl.Kosten[[#This Row],[Anr.]]=BK$7,Tbl.Kosten[[#This Row],[Totaal kosten]],"")</f>
        <v/>
      </c>
      <c r="BL79" s="122" t="str">
        <f>IF(Tbl.Kosten[[#This Row],[Anr.]]=BL$7,Tbl.Kosten[[#This Row],[Totaal kosten]],"")</f>
        <v/>
      </c>
      <c r="BM79" s="122" t="str">
        <f>IF(Tbl.Kosten[[#This Row],[Anr.]]=BM$7,Tbl.Kosten[[#This Row],[Totaal kosten]],"")</f>
        <v/>
      </c>
      <c r="BN79" s="122" t="str">
        <f>IF(Tbl.Kosten[[#This Row],[Anr.]]=BN$7,Tbl.Kosten[[#This Row],[Totaal kosten]],"")</f>
        <v/>
      </c>
      <c r="BO79" s="122" t="str">
        <f>IF(Tbl.Kosten[[#This Row],[Anr.]]=BO$7,Tbl.Kosten[[#This Row],[Totaal kosten]],"")</f>
        <v/>
      </c>
      <c r="BP79" s="122" t="str">
        <f>IF(Tbl.Kosten[[#This Row],[Anr.]]=BP$7,Tbl.Kosten[[#This Row],[Totaal kosten]],"")</f>
        <v/>
      </c>
      <c r="BQ79" s="122" t="str">
        <f>IF(Tbl.Kosten[[#This Row],[Anr.]]=BQ$7,Tbl.Kosten[[#This Row],[Totaal kosten]],"")</f>
        <v/>
      </c>
      <c r="BR79" s="122" t="str">
        <f>IF(Tbl.Kosten[[#This Row],[Anr.]]=BR$7,Tbl.Kosten[[#This Row],[Totaal kosten]],"")</f>
        <v/>
      </c>
      <c r="BS79" s="122" t="str">
        <f>IF(Tbl.Kosten[[#This Row],[Anr.]]=BS$7,Tbl.Kosten[[#This Row],[Totaal kosten]],"")</f>
        <v/>
      </c>
      <c r="BT79" s="122" t="str">
        <f>IF(Tbl.Kosten[[#This Row],[Anr.]]=BT$7,Tbl.Kosten[[#This Row],[Totaal kosten]],"")</f>
        <v/>
      </c>
      <c r="BU79" s="122" t="str">
        <f>IF(Tbl.Kosten[[#This Row],[Anr.]]=BU$7,Tbl.Kosten[[#This Row],[Totaal kosten]],"")</f>
        <v/>
      </c>
      <c r="BV79" s="122" t="str">
        <f>IF(Tbl.Kosten[[#This Row],[Anr.]]=BV$7,Tbl.Kosten[[#This Row],[Totaal kosten]],"")</f>
        <v/>
      </c>
      <c r="BW79" s="122" t="str">
        <f>IF(Tbl.Kosten[[#This Row],[Anr.]]=BW$7,Tbl.Kosten[[#This Row],[Totaal kosten]],"")</f>
        <v/>
      </c>
      <c r="BX79" s="122" t="str">
        <f>IF(Tbl.Kosten[[#This Row],[Anr.]]=BX$7,Tbl.Kosten[[#This Row],[Totaal kosten]],"")</f>
        <v/>
      </c>
      <c r="BY79" s="122" t="str">
        <f>IF(Tbl.Kosten[[#This Row],[Anr.]]=BY$7,Tbl.Kosten[[#This Row],[Totaal kosten]],"")</f>
        <v/>
      </c>
      <c r="BZ79" s="122" t="str">
        <f>IF(Tbl.Kosten[[#This Row],[Anr.]]=BZ$7,Tbl.Kosten[[#This Row],[Totaal kosten]],"")</f>
        <v/>
      </c>
      <c r="CA79" s="122" t="str">
        <f>IF(Tbl.Kosten[[#This Row],[Anr.]]=CA$7,Tbl.Kosten[[#This Row],[Totaal kosten]],"")</f>
        <v/>
      </c>
      <c r="CB79" s="122" t="str">
        <f>IF(Tbl.Kosten[[#This Row],[Anr.]]=CB$7,Tbl.Kosten[[#This Row],[Totaal kosten]],"")</f>
        <v/>
      </c>
      <c r="CC79" s="122" t="str">
        <f>IF(Tbl.Kosten[[#This Row],[Anr.]]=CC$7,Tbl.Kosten[[#This Row],[Totaal kosten]],"")</f>
        <v/>
      </c>
      <c r="CD79" s="122" t="str">
        <f>IF(Tbl.Kosten[[#This Row],[Anr.]]=CD$7,Tbl.Kosten[[#This Row],[Totaal kosten]],"")</f>
        <v/>
      </c>
      <c r="CE79" s="122" t="str">
        <f>IF(Tbl.Kosten[[#This Row],[Anr.]]=CE$7,Tbl.Kosten[[#This Row],[Totaal kosten]],"")</f>
        <v/>
      </c>
      <c r="CF79" s="122" t="str">
        <f>IF(Tbl.Kosten[[#This Row],[Anr.]]=CF$7,Tbl.Kosten[[#This Row],[Totaal kosten]],"")</f>
        <v/>
      </c>
      <c r="CG79" s="122" t="str">
        <f>IF(Tbl.Kosten[[#This Row],[Anr.]]=CG$7,Tbl.Kosten[[#This Row],[Totaal kosten]],"")</f>
        <v/>
      </c>
      <c r="CH79" s="122" t="str">
        <f>IF(Tbl.Kosten[[#This Row],[Anr.]]=CH$7,Tbl.Kosten[[#This Row],[Totaal kosten]],"")</f>
        <v/>
      </c>
      <c r="CI79" s="122" t="str">
        <f>IF(Tbl.Kosten[[#This Row],[Anr.]]=CI$7,Tbl.Kosten[[#This Row],[Totaal kosten]],"")</f>
        <v/>
      </c>
      <c r="CJ79" s="122" t="str">
        <f>IF(Tbl.Kosten[[#This Row],[Anr.]]=CJ$7,Tbl.Kosten[[#This Row],[Totaal kosten]],"")</f>
        <v/>
      </c>
      <c r="CK79" s="122" t="str">
        <f>IF(Tbl.Kosten[[#This Row],[Anr.]]=CK$7,Tbl.Kosten[[#This Row],[Totaal kosten]],"")</f>
        <v/>
      </c>
      <c r="CL79" s="122" t="str">
        <f>IF(Tbl.Kosten[[#This Row],[Anr.]]=CL$7,Tbl.Kosten[[#This Row],[Totaal kosten]],"")</f>
        <v/>
      </c>
      <c r="CM79" s="122" t="str">
        <f>IF(Tbl.Kosten[[#This Row],[Anr.]]=CM$7,Tbl.Kosten[[#This Row],[Totaal kosten]],"")</f>
        <v/>
      </c>
      <c r="CN79" s="122" t="str">
        <f>IF(Tbl.Kosten[[#This Row],[Anr.]]=CN$7,Tbl.Kosten[[#This Row],[Totaal kosten]],"")</f>
        <v/>
      </c>
      <c r="CO79" s="122" t="str">
        <f>IF(Tbl.Kosten[[#This Row],[Anr.]]=CO$7,Tbl.Kosten[[#This Row],[Totaal kosten]],"")</f>
        <v/>
      </c>
      <c r="CP79" s="122" t="str">
        <f>IF(Tbl.Kosten[[#This Row],[Anr.]]=CP$7,Tbl.Kosten[[#This Row],[Totaal kosten]],"")</f>
        <v/>
      </c>
      <c r="CQ79" s="122" t="str">
        <f>IF(Tbl.Kosten[[#This Row],[Anr.]]=CQ$7,Tbl.Kosten[[#This Row],[Totaal kosten]],"")</f>
        <v/>
      </c>
      <c r="CR79" s="122" t="str">
        <f>IF(Tbl.Kosten[[#This Row],[Anr.]]=CR$7,Tbl.Kosten[[#This Row],[Totaal kosten]],"")</f>
        <v/>
      </c>
      <c r="CS79" s="122" t="str">
        <f>IF(Tbl.Kosten[[#This Row],[Anr.]]=CS$7,Tbl.Kosten[[#This Row],[Totaal kosten]],"")</f>
        <v/>
      </c>
      <c r="CT79" s="122" t="str">
        <f>IF(Tbl.Kosten[[#This Row],[Anr.]]=CT$7,Tbl.Kosten[[#This Row],[Totaal kosten]],"")</f>
        <v/>
      </c>
      <c r="CU79" s="122" t="str">
        <f>IF(Tbl.Kosten[[#This Row],[Anr.]]=CU$7,Tbl.Kosten[[#This Row],[Totaal kosten]],"")</f>
        <v/>
      </c>
      <c r="CV79" s="122" t="str">
        <f>IF(Tbl.Kosten[[#This Row],[Anr.]]=CV$7,Tbl.Kosten[[#This Row],[Totaal kosten]],"")</f>
        <v/>
      </c>
      <c r="CW79" s="122" t="str">
        <f>IF(Tbl.Kosten[[#This Row],[Anr.]]=CW$7,Tbl.Kosten[[#This Row],[Totaal kosten]],"")</f>
        <v/>
      </c>
      <c r="CX79" s="122" t="str">
        <f>IF(Tbl.Kosten[[#This Row],[Anr.]]=CX$7,Tbl.Kosten[[#This Row],[Totaal kosten]],"")</f>
        <v/>
      </c>
      <c r="CY79" s="122" t="str">
        <f>IF(Tbl.Kosten[[#This Row],[Anr.]]=CY$7,Tbl.Kosten[[#This Row],[Totaal kosten]],"")</f>
        <v/>
      </c>
      <c r="CZ79" s="122" t="str">
        <f>IF(Tbl.Kosten[[#This Row],[Anr.]]=CZ$7,Tbl.Kosten[[#This Row],[Totaal kosten]],"")</f>
        <v/>
      </c>
      <c r="DA79" s="122" t="str">
        <f>IF(Tbl.Kosten[[#This Row],[Anr.]]=DA$7,Tbl.Kosten[[#This Row],[Totaal kosten]],"")</f>
        <v/>
      </c>
      <c r="DB79" s="122" t="str">
        <f>IF(Tbl.Kosten[[#This Row],[Anr.]]=DB$7,Tbl.Kosten[[#This Row],[Totaal kosten]],"")</f>
        <v/>
      </c>
      <c r="DC79" s="122" t="str">
        <f>IF(Tbl.Kosten[[#This Row],[Anr.]]=DC$7,Tbl.Kosten[[#This Row],[Totaal kosten]],"")</f>
        <v/>
      </c>
      <c r="DD79" s="122" t="str">
        <f>IF(Tbl.Kosten[[#This Row],[Anr.]]=DD$7,Tbl.Kosten[[#This Row],[Totaal kosten]],"")</f>
        <v/>
      </c>
      <c r="DE79" s="122" t="str">
        <f>IF(Tbl.Kosten[[#This Row],[Anr.]]=DE$7,Tbl.Kosten[[#This Row],[Totaal kosten]],"")</f>
        <v/>
      </c>
      <c r="DF79" s="122" t="str">
        <f>IF(Tbl.Kosten[[#This Row],[Anr.]]=DF$7,Tbl.Kosten[[#This Row],[Totaal kosten]],"")</f>
        <v/>
      </c>
      <c r="DG79" s="122" t="str">
        <f>IF(Tbl.Kosten[[#This Row],[Anr.]]=DG$7,Tbl.Kosten[[#This Row],[Totaal kosten]],"")</f>
        <v/>
      </c>
      <c r="DH79" s="122" t="str">
        <f>IF(Tbl.Kosten[[#This Row],[Anr.]]=DH$7,Tbl.Kosten[[#This Row],[Totaal kosten]],"")</f>
        <v/>
      </c>
      <c r="DI79" s="122" t="str">
        <f>IF(Tbl.Kosten[[#This Row],[Anr.]]=DI$7,Tbl.Kosten[[#This Row],[Totaal kosten]],"")</f>
        <v/>
      </c>
      <c r="DJ79" s="122" t="str">
        <f>IF(Tbl.Kosten[[#This Row],[Anr.]]=DJ$7,Tbl.Kosten[[#This Row],[Totaal kosten]],"")</f>
        <v/>
      </c>
      <c r="DK79" s="122" t="str">
        <f>IF(Tbl.Kosten[[#This Row],[Anr.]]=DK$7,Tbl.Kosten[[#This Row],[Totaal kosten]],"")</f>
        <v/>
      </c>
      <c r="DL79" s="122" t="str">
        <f>IF(Tbl.Kosten[[#This Row],[Anr.]]=DL$7,Tbl.Kosten[[#This Row],[Totaal kosten]],"")</f>
        <v/>
      </c>
      <c r="DM79" s="122" t="str">
        <f>IF(Tbl.Kosten[[#This Row],[Anr.]]=DM$7,Tbl.Kosten[[#This Row],[Totaal kosten]],"")</f>
        <v/>
      </c>
      <c r="DN79" s="122" t="str">
        <f>IF(Tbl.Kosten[[#This Row],[Anr.]]=DN$7,Tbl.Kosten[[#This Row],[Totaal kosten]],"")</f>
        <v/>
      </c>
      <c r="DO79" s="122" t="str">
        <f>IF(Tbl.Kosten[[#This Row],[Anr.]]=DO$7,Tbl.Kosten[[#This Row],[Totaal kosten]],"")</f>
        <v/>
      </c>
      <c r="DP79" s="122" t="str">
        <f>IF(Tbl.Kosten[[#This Row],[Anr.]]=DP$7,Tbl.Kosten[[#This Row],[Totaal kosten]],"")</f>
        <v/>
      </c>
      <c r="DQ79" s="122" t="str">
        <f>IF(Tbl.Kosten[[#This Row],[Anr.]]=DQ$7,Tbl.Kosten[[#This Row],[Totaal kosten]],"")</f>
        <v/>
      </c>
      <c r="DR79" s="122" t="str">
        <f>IF(Tbl.Kosten[[#This Row],[Anr.]]=DR$7,Tbl.Kosten[[#This Row],[Totaal kosten]],"")</f>
        <v/>
      </c>
      <c r="DS79" s="122" t="str">
        <f>IF(Tbl.Kosten[[#This Row],[Anr.]]=DS$7,Tbl.Kosten[[#This Row],[Totaal kosten]],"")</f>
        <v/>
      </c>
      <c r="DT79" s="122" t="str">
        <f>IF(Tbl.Kosten[[#This Row],[Anr.]]=DT$7,Tbl.Kosten[[#This Row],[Totaal kosten]],"")</f>
        <v/>
      </c>
      <c r="DU79" s="122" t="str">
        <f>IF(Tbl.Kosten[[#This Row],[Anr.]]=DU$7,Tbl.Kosten[[#This Row],[Totaal kosten]],"")</f>
        <v/>
      </c>
      <c r="DV79" s="122" t="str">
        <f>IF(Tbl.Kosten[[#This Row],[Anr.]]=DV$7,Tbl.Kosten[[#This Row],[Totaal kosten]],"")</f>
        <v/>
      </c>
      <c r="DW79" s="122" t="str">
        <f>IF(Tbl.Kosten[[#This Row],[Anr.]]=DW$7,Tbl.Kosten[[#This Row],[Totaal kosten]],"")</f>
        <v/>
      </c>
      <c r="DX79" s="122" t="str">
        <f>IF(Tbl.Kosten[[#This Row],[Anr.]]=DX$7,Tbl.Kosten[[#This Row],[Totaal kosten]],"")</f>
        <v/>
      </c>
      <c r="DY79" s="122" t="str">
        <f>IF(Tbl.Kosten[[#This Row],[Anr.]]=DY$7,Tbl.Kosten[[#This Row],[Totaal kosten]],"")</f>
        <v/>
      </c>
      <c r="DZ79" s="122" t="str">
        <f>IF(Tbl.Kosten[[#This Row],[Anr.]]=DZ$7,Tbl.Kosten[[#This Row],[Totaal kosten]],"")</f>
        <v/>
      </c>
      <c r="EA79" s="122" t="str">
        <f>IF(Tbl.Kosten[[#This Row],[Anr.]]=EA$7,Tbl.Kosten[[#This Row],[Totaal kosten]],"")</f>
        <v/>
      </c>
      <c r="EB79" s="122" t="str">
        <f>IF(Tbl.Kosten[[#This Row],[Anr.]]=EB$7,Tbl.Kosten[[#This Row],[Totaal kosten]],"")</f>
        <v/>
      </c>
      <c r="EC79" s="122" t="str">
        <f>IF(Tbl.Kosten[[#This Row],[Anr.]]=EC$7,Tbl.Kosten[[#This Row],[Totaal kosten]],"")</f>
        <v/>
      </c>
      <c r="ED79" s="122" t="str">
        <f>IF(Tbl.Kosten[[#This Row],[Anr.]]=ED$7,Tbl.Kosten[[#This Row],[Totaal kosten]],"")</f>
        <v/>
      </c>
      <c r="EE79" s="122" t="str">
        <f>IF(Tbl.Kosten[[#This Row],[Anr.]]=EE$7,Tbl.Kosten[[#This Row],[Totaal kosten]],"")</f>
        <v/>
      </c>
      <c r="EF79" s="122" t="str">
        <f>IF(Tbl.Kosten[[#This Row],[Anr.]]=EF$7,Tbl.Kosten[[#This Row],[Totaal kosten]],"")</f>
        <v/>
      </c>
      <c r="EG79" s="122" t="str">
        <f>IF(Tbl.Kosten[[#This Row],[Anr.]]=EG$7,Tbl.Kosten[[#This Row],[Totaal kosten]],"")</f>
        <v/>
      </c>
      <c r="EH79" s="122" t="str">
        <f>IF(Tbl.Kosten[[#This Row],[Anr.]]=EH$7,Tbl.Kosten[[#This Row],[Totaal kosten]],"")</f>
        <v/>
      </c>
      <c r="EI79" s="122" t="str">
        <f>IF(Tbl.Kosten[[#This Row],[Anr.]]=EI$7,Tbl.Kosten[[#This Row],[Totaal kosten]],"")</f>
        <v/>
      </c>
      <c r="EJ79" s="122" t="str">
        <f>IF(Tbl.Kosten[[#This Row],[Anr.]]=EJ$7,Tbl.Kosten[[#This Row],[Totaal kosten]],"")</f>
        <v/>
      </c>
      <c r="EK79" s="122" t="str">
        <f>IF(Tbl.Kosten[[#This Row],[Anr.]]=EK$7,Tbl.Kosten[[#This Row],[Totaal kosten]],"")</f>
        <v/>
      </c>
      <c r="EL79" s="122" t="str">
        <f>IF(Tbl.Kosten[[#This Row],[Anr.]]=EL$7,Tbl.Kosten[[#This Row],[Totaal kosten]],"")</f>
        <v/>
      </c>
      <c r="EM79" s="122" t="str">
        <f>IF(Tbl.Kosten[[#This Row],[Anr.]]=EM$7,Tbl.Kosten[[#This Row],[Totaal kosten]],"")</f>
        <v/>
      </c>
      <c r="EN79" s="122" t="str">
        <f>IF(Tbl.Kosten[[#This Row],[Anr.]]=EN$7,Tbl.Kosten[[#This Row],[Totaal kosten]],"")</f>
        <v/>
      </c>
      <c r="EO79" s="122" t="str">
        <f>IF(Tbl.Kosten[[#This Row],[Anr.]]=EO$7,Tbl.Kosten[[#This Row],[Totaal kosten]],"")</f>
        <v/>
      </c>
      <c r="EP79" s="122" t="str">
        <f>IF(Tbl.Kosten[[#This Row],[Anr.]]=EP$7,Tbl.Kosten[[#This Row],[Totaal kosten]],"")</f>
        <v/>
      </c>
      <c r="EQ79" s="122" t="str">
        <f>IF(Tbl.Kosten[[#This Row],[Anr.]]=EQ$7,Tbl.Kosten[[#This Row],[Totaal kosten]],"")</f>
        <v/>
      </c>
    </row>
    <row r="80" spans="2:147" x14ac:dyDescent="0.35">
      <c r="B80" s="99"/>
      <c r="C80" s="68"/>
      <c r="D80" s="119"/>
      <c r="E80" s="100"/>
      <c r="F80" s="13">
        <f>_xlfn.XLOOKUP(Tbl.Kosten[[#This Row],[Medewerker e/o 
functie]],Tbl.Uurtarief[Medewerker en/of functie],Tbl.Uurtarief[Uurtarief],"",,)</f>
        <v>0</v>
      </c>
      <c r="G80" s="118">
        <f>PRODUCT(Tbl.Kosten[[#This Row],[Uren]],Tbl.Kosten[[#This Row],[Uurtarief]])</f>
        <v>0</v>
      </c>
      <c r="H80" s="100"/>
      <c r="I80" s="98"/>
      <c r="J80" s="97">
        <f>Tbl.Kosten[[#This Row],[Aantal]]*Tbl.Kosten[[#This Row],[Tarief]]</f>
        <v>0</v>
      </c>
      <c r="K80" s="118">
        <f>Tbl.Kosten[[#This Row],[Subtotaal andere kosten]]+Tbl.Kosten[[#This Row],[Subtotaal arbeidskosten]]</f>
        <v>0</v>
      </c>
      <c r="L80" s="190">
        <f>IF(Tbl.Kosten[[#This Row],[Subtotaal andere kosten]]&lt;&gt;0,"Andere kosten",(_xlfn.XLOOKUP(Tbl.Kosten[[#This Row],[Medewerker e/o 
functie]],Tbl.Uurtarief[Medewerker en/of functie],Tbl.Uurtarief[Kostensoort],"",,)))</f>
        <v>0</v>
      </c>
      <c r="M80" s="190" t="str">
        <f>IF(AND(Tbl.Kosten[[#This Row],[Subtotaal arbeidskosten]]&lt;&gt;0,Tbl.Kosten[[#This Row],[Subtotaal andere kosten]]&lt;&gt;0),"Begroot Arbeidskosten en Overige kosten op verschillende regels!","")</f>
        <v/>
      </c>
      <c r="N80" s="3" t="str">
        <f>_xlfn.XLOOKUP(Tbl.Kosten[[#This Row],[Activiteitencode]],Tbl.Activiteiten[Activiteitcode],Tbl.Activiteiten[Werkpakketcode],"",,)</f>
        <v/>
      </c>
      <c r="O80" s="9" t="str">
        <f>_xlfn.XLOOKUP(Tbl.Kosten[[#This Row],[Werkpakketcode]],Tbl.Werkpakketten[Werkpakketcode],Tbl.Werkpakketten[WPnr.],"",,)</f>
        <v/>
      </c>
      <c r="P80" s="9" t="str">
        <f>IF(Tbl.Kosten[[#This Row],[WPnr.]]=P$7,Tbl.Kosten[[#This Row],[Totaal kosten]],"")</f>
        <v/>
      </c>
      <c r="Q80" s="9" t="str">
        <f>IF(Tbl.Kosten[[#This Row],[WPnr.]]=Q$7,Tbl.Kosten[[#This Row],[Totaal kosten]],"")</f>
        <v/>
      </c>
      <c r="R80" s="9" t="str">
        <f>IF(Tbl.Kosten[[#This Row],[WPnr.]]=R$7,Tbl.Kosten[[#This Row],[Totaal kosten]],"")</f>
        <v/>
      </c>
      <c r="S80" s="9" t="str">
        <f>IF(Tbl.Kosten[[#This Row],[WPnr.]]=S$7,Tbl.Kosten[[#This Row],[Totaal kosten]],"")</f>
        <v/>
      </c>
      <c r="T80" s="9" t="str">
        <f>IF(Tbl.Kosten[[#This Row],[WPnr.]]=T$7,Tbl.Kosten[[#This Row],[Totaal kosten]],"")</f>
        <v/>
      </c>
      <c r="U80" s="9" t="str">
        <f>IF(Tbl.Kosten[[#This Row],[WPnr.]]=U$7,Tbl.Kosten[[#This Row],[Totaal kosten]],"")</f>
        <v/>
      </c>
      <c r="V80" s="9" t="str">
        <f>IF(Tbl.Kosten[[#This Row],[WPnr.]]=V$7,Tbl.Kosten[[#This Row],[Totaal kosten]],"")</f>
        <v/>
      </c>
      <c r="W80" s="9" t="str">
        <f>IF(Tbl.Kosten[[#This Row],[WPnr.]]=W$7,Tbl.Kosten[[#This Row],[Totaal kosten]],"")</f>
        <v/>
      </c>
      <c r="X80" s="9" t="str">
        <f>IF(Tbl.Kosten[[#This Row],[WPnr.]]=X$7,Tbl.Kosten[[#This Row],[Totaal kosten]],"")</f>
        <v/>
      </c>
      <c r="Y80" s="9" t="str">
        <f>IF(Tbl.Kosten[[#This Row],[WPnr.]]=Y$7,Tbl.Kosten[[#This Row],[Totaal kosten]],"")</f>
        <v/>
      </c>
      <c r="Z80" s="15" t="str">
        <f>IFERROR(VLOOKUP(Tbl.Kosten[[#This Row],[Kostensoort]],Tbl.Kostensoorten[],2,FALSE),"")</f>
        <v/>
      </c>
      <c r="AA80" s="15" t="str">
        <f>IF(Tbl.Kosten[[#This Row],[KSnr.]]=AA$7,Tbl.Kosten[[#This Row],[Totaal kosten]],"")</f>
        <v/>
      </c>
      <c r="AB80" s="15" t="str">
        <f>IF(Tbl.Kosten[[#This Row],[KSnr.]]=AB$7,Tbl.Kosten[[#This Row],[Totaal kosten]],"")</f>
        <v/>
      </c>
      <c r="AC80" s="15" t="str">
        <f>IF(Tbl.Kosten[[#This Row],[KSnr.]]=AC$7,Tbl.Kosten[[#This Row],[Totaal kosten]],"")</f>
        <v/>
      </c>
      <c r="AD80" s="15" t="str">
        <f>IF(Tbl.Kosten[[#This Row],[KSnr.]]=AD$7,Tbl.Kosten[[#This Row],[Totaal kosten]],"")</f>
        <v/>
      </c>
      <c r="AE80" s="15" t="str">
        <f>IF(Tbl.Kosten[[#This Row],[KSnr.]]=AE$7,Tbl.Kosten[[#This Row],[Totaal kosten]],"")</f>
        <v/>
      </c>
      <c r="AF80" s="15" t="str">
        <f>IF(Tbl.Kosten[[#This Row],[KSnr.]]=AF$7,Tbl.Kosten[[#This Row],[Totaal kosten]],"")</f>
        <v/>
      </c>
      <c r="AG80" s="15" t="str">
        <f>IF(Tbl.Kosten[[#This Row],[KSnr.]]=AG$7,Tbl.Kosten[[#This Row],[Totaal kosten]],"")</f>
        <v/>
      </c>
      <c r="AH80" s="15" t="str">
        <f>IF(Tbl.Kosten[[#This Row],[KSnr.]]=AH$7,Tbl.Kosten[[#This Row],[Totaal kosten]],"")</f>
        <v/>
      </c>
      <c r="AI80" s="15" t="str">
        <f>IF(Tbl.Kosten[[#This Row],[KSnr.]]=AI$7,Tbl.Kosten[[#This Row],[Totaal kosten]],"")</f>
        <v/>
      </c>
      <c r="AJ80" s="15" t="str">
        <f>IF(Tbl.Kosten[[#This Row],[KSnr.]]=AJ$7,Tbl.Kosten[[#This Row],[Totaal kosten]],"")</f>
        <v/>
      </c>
      <c r="AK80" s="15" t="str">
        <f>IF(Tbl.Kosten[[#This Row],[KSnr.]]=AK$7,Tbl.Kosten[[#This Row],[Totaal kosten]],"")</f>
        <v/>
      </c>
      <c r="AL80" s="15" t="str">
        <f>IF(Tbl.Kosten[[#This Row],[KSnr.]]=AL$7,Tbl.Kosten[[#This Row],[Totaal kosten]],"")</f>
        <v/>
      </c>
      <c r="AM80" s="15" t="str">
        <f>IF(Tbl.Kosten[[#This Row],[KSnr.]]=AM$7,Tbl.Kosten[[#This Row],[Totaal kosten]],"")</f>
        <v/>
      </c>
      <c r="AN80" s="15" t="str">
        <f>IF(Tbl.Kosten[[#This Row],[KSnr.]]=AN$7,Tbl.Kosten[[#This Row],[Totaal kosten]],"")</f>
        <v/>
      </c>
      <c r="AO80" s="15" t="str">
        <f>IF(Tbl.Kosten[[#This Row],[KSnr.]]=AO$7,Tbl.Kosten[[#This Row],[Totaal kosten]],"")</f>
        <v/>
      </c>
      <c r="AP80" s="15" t="str">
        <f>IF(Tbl.Kosten[[#This Row],[KSnr.]]=AP$7,Tbl.Kosten[[#This Row],[Totaal kosten]],"")</f>
        <v/>
      </c>
      <c r="AQ80" s="15" t="str">
        <f>IF(Tbl.Kosten[[#This Row],[KSnr.]]=AQ$7,Tbl.Kosten[[#This Row],[Totaal kosten]],"")</f>
        <v/>
      </c>
      <c r="AR80" s="15" t="str">
        <f>IF(Tbl.Kosten[[#This Row],[KSnr.]]=AR$7,Tbl.Kosten[[#This Row],[Totaal kosten]],"")</f>
        <v/>
      </c>
      <c r="AS80" s="15" t="str">
        <f>IF(Tbl.Kosten[[#This Row],[KSnr.]]=AS$7,Tbl.Kosten[[#This Row],[Totaal kosten]],"")</f>
        <v/>
      </c>
      <c r="AT80" s="15" t="str">
        <f>IF(Tbl.Kosten[[#This Row],[KSnr.]]=AT$7,Tbl.Kosten[[#This Row],[Totaal kosten]],"")</f>
        <v/>
      </c>
      <c r="AU80" s="122" t="str">
        <f>_xlfn.XLOOKUP(Tbl.Kosten[[#This Row],[Activiteitencode]],Tbl.Activiteiten[Activiteitcode],Tbl.Activiteiten[Anr.],"",,)</f>
        <v/>
      </c>
      <c r="AV80" s="122" t="str">
        <f>IF(Tbl.Kosten[[#This Row],[Anr.]]=AV$7,Tbl.Kosten[[#This Row],[Totaal kosten]],"")</f>
        <v/>
      </c>
      <c r="AW80" s="122" t="str">
        <f>IF(Tbl.Kosten[[#This Row],[Anr.]]=AW$7,Tbl.Kosten[[#This Row],[Totaal kosten]],"")</f>
        <v/>
      </c>
      <c r="AX80" s="122" t="str">
        <f>IF(Tbl.Kosten[[#This Row],[Anr.]]=AX$7,Tbl.Kosten[[#This Row],[Totaal kosten]],"")</f>
        <v/>
      </c>
      <c r="AY80" s="122" t="str">
        <f>IF(Tbl.Kosten[[#This Row],[Anr.]]=AY$7,Tbl.Kosten[[#This Row],[Totaal kosten]],"")</f>
        <v/>
      </c>
      <c r="AZ80" s="122" t="str">
        <f>IF(Tbl.Kosten[[#This Row],[Anr.]]=AZ$7,Tbl.Kosten[[#This Row],[Totaal kosten]],"")</f>
        <v/>
      </c>
      <c r="BA80" s="122" t="str">
        <f>IF(Tbl.Kosten[[#This Row],[Anr.]]=BA$7,Tbl.Kosten[[#This Row],[Totaal kosten]],"")</f>
        <v/>
      </c>
      <c r="BB80" s="122" t="str">
        <f>IF(Tbl.Kosten[[#This Row],[Anr.]]=BB$7,Tbl.Kosten[[#This Row],[Totaal kosten]],"")</f>
        <v/>
      </c>
      <c r="BC80" s="122" t="str">
        <f>IF(Tbl.Kosten[[#This Row],[Anr.]]=BC$7,Tbl.Kosten[[#This Row],[Totaal kosten]],"")</f>
        <v/>
      </c>
      <c r="BD80" s="122" t="str">
        <f>IF(Tbl.Kosten[[#This Row],[Anr.]]=BD$7,Tbl.Kosten[[#This Row],[Totaal kosten]],"")</f>
        <v/>
      </c>
      <c r="BE80" s="122" t="str">
        <f>IF(Tbl.Kosten[[#This Row],[Anr.]]=BE$7,Tbl.Kosten[[#This Row],[Totaal kosten]],"")</f>
        <v/>
      </c>
      <c r="BF80" s="122" t="str">
        <f>IF(Tbl.Kosten[[#This Row],[Anr.]]=BF$7,Tbl.Kosten[[#This Row],[Totaal kosten]],"")</f>
        <v/>
      </c>
      <c r="BG80" s="122" t="str">
        <f>IF(Tbl.Kosten[[#This Row],[Anr.]]=BG$7,Tbl.Kosten[[#This Row],[Totaal kosten]],"")</f>
        <v/>
      </c>
      <c r="BH80" s="122" t="str">
        <f>IF(Tbl.Kosten[[#This Row],[Anr.]]=BH$7,Tbl.Kosten[[#This Row],[Totaal kosten]],"")</f>
        <v/>
      </c>
      <c r="BI80" s="122" t="str">
        <f>IF(Tbl.Kosten[[#This Row],[Anr.]]=BI$7,Tbl.Kosten[[#This Row],[Totaal kosten]],"")</f>
        <v/>
      </c>
      <c r="BJ80" s="122" t="str">
        <f>IF(Tbl.Kosten[[#This Row],[Anr.]]=BJ$7,Tbl.Kosten[[#This Row],[Totaal kosten]],"")</f>
        <v/>
      </c>
      <c r="BK80" s="122" t="str">
        <f>IF(Tbl.Kosten[[#This Row],[Anr.]]=BK$7,Tbl.Kosten[[#This Row],[Totaal kosten]],"")</f>
        <v/>
      </c>
      <c r="BL80" s="122" t="str">
        <f>IF(Tbl.Kosten[[#This Row],[Anr.]]=BL$7,Tbl.Kosten[[#This Row],[Totaal kosten]],"")</f>
        <v/>
      </c>
      <c r="BM80" s="122" t="str">
        <f>IF(Tbl.Kosten[[#This Row],[Anr.]]=BM$7,Tbl.Kosten[[#This Row],[Totaal kosten]],"")</f>
        <v/>
      </c>
      <c r="BN80" s="122" t="str">
        <f>IF(Tbl.Kosten[[#This Row],[Anr.]]=BN$7,Tbl.Kosten[[#This Row],[Totaal kosten]],"")</f>
        <v/>
      </c>
      <c r="BO80" s="122" t="str">
        <f>IF(Tbl.Kosten[[#This Row],[Anr.]]=BO$7,Tbl.Kosten[[#This Row],[Totaal kosten]],"")</f>
        <v/>
      </c>
      <c r="BP80" s="122" t="str">
        <f>IF(Tbl.Kosten[[#This Row],[Anr.]]=BP$7,Tbl.Kosten[[#This Row],[Totaal kosten]],"")</f>
        <v/>
      </c>
      <c r="BQ80" s="122" t="str">
        <f>IF(Tbl.Kosten[[#This Row],[Anr.]]=BQ$7,Tbl.Kosten[[#This Row],[Totaal kosten]],"")</f>
        <v/>
      </c>
      <c r="BR80" s="122" t="str">
        <f>IF(Tbl.Kosten[[#This Row],[Anr.]]=BR$7,Tbl.Kosten[[#This Row],[Totaal kosten]],"")</f>
        <v/>
      </c>
      <c r="BS80" s="122" t="str">
        <f>IF(Tbl.Kosten[[#This Row],[Anr.]]=BS$7,Tbl.Kosten[[#This Row],[Totaal kosten]],"")</f>
        <v/>
      </c>
      <c r="BT80" s="122" t="str">
        <f>IF(Tbl.Kosten[[#This Row],[Anr.]]=BT$7,Tbl.Kosten[[#This Row],[Totaal kosten]],"")</f>
        <v/>
      </c>
      <c r="BU80" s="122" t="str">
        <f>IF(Tbl.Kosten[[#This Row],[Anr.]]=BU$7,Tbl.Kosten[[#This Row],[Totaal kosten]],"")</f>
        <v/>
      </c>
      <c r="BV80" s="122" t="str">
        <f>IF(Tbl.Kosten[[#This Row],[Anr.]]=BV$7,Tbl.Kosten[[#This Row],[Totaal kosten]],"")</f>
        <v/>
      </c>
      <c r="BW80" s="122" t="str">
        <f>IF(Tbl.Kosten[[#This Row],[Anr.]]=BW$7,Tbl.Kosten[[#This Row],[Totaal kosten]],"")</f>
        <v/>
      </c>
      <c r="BX80" s="122" t="str">
        <f>IF(Tbl.Kosten[[#This Row],[Anr.]]=BX$7,Tbl.Kosten[[#This Row],[Totaal kosten]],"")</f>
        <v/>
      </c>
      <c r="BY80" s="122" t="str">
        <f>IF(Tbl.Kosten[[#This Row],[Anr.]]=BY$7,Tbl.Kosten[[#This Row],[Totaal kosten]],"")</f>
        <v/>
      </c>
      <c r="BZ80" s="122" t="str">
        <f>IF(Tbl.Kosten[[#This Row],[Anr.]]=BZ$7,Tbl.Kosten[[#This Row],[Totaal kosten]],"")</f>
        <v/>
      </c>
      <c r="CA80" s="122" t="str">
        <f>IF(Tbl.Kosten[[#This Row],[Anr.]]=CA$7,Tbl.Kosten[[#This Row],[Totaal kosten]],"")</f>
        <v/>
      </c>
      <c r="CB80" s="122" t="str">
        <f>IF(Tbl.Kosten[[#This Row],[Anr.]]=CB$7,Tbl.Kosten[[#This Row],[Totaal kosten]],"")</f>
        <v/>
      </c>
      <c r="CC80" s="122" t="str">
        <f>IF(Tbl.Kosten[[#This Row],[Anr.]]=CC$7,Tbl.Kosten[[#This Row],[Totaal kosten]],"")</f>
        <v/>
      </c>
      <c r="CD80" s="122" t="str">
        <f>IF(Tbl.Kosten[[#This Row],[Anr.]]=CD$7,Tbl.Kosten[[#This Row],[Totaal kosten]],"")</f>
        <v/>
      </c>
      <c r="CE80" s="122" t="str">
        <f>IF(Tbl.Kosten[[#This Row],[Anr.]]=CE$7,Tbl.Kosten[[#This Row],[Totaal kosten]],"")</f>
        <v/>
      </c>
      <c r="CF80" s="122" t="str">
        <f>IF(Tbl.Kosten[[#This Row],[Anr.]]=CF$7,Tbl.Kosten[[#This Row],[Totaal kosten]],"")</f>
        <v/>
      </c>
      <c r="CG80" s="122" t="str">
        <f>IF(Tbl.Kosten[[#This Row],[Anr.]]=CG$7,Tbl.Kosten[[#This Row],[Totaal kosten]],"")</f>
        <v/>
      </c>
      <c r="CH80" s="122" t="str">
        <f>IF(Tbl.Kosten[[#This Row],[Anr.]]=CH$7,Tbl.Kosten[[#This Row],[Totaal kosten]],"")</f>
        <v/>
      </c>
      <c r="CI80" s="122" t="str">
        <f>IF(Tbl.Kosten[[#This Row],[Anr.]]=CI$7,Tbl.Kosten[[#This Row],[Totaal kosten]],"")</f>
        <v/>
      </c>
      <c r="CJ80" s="122" t="str">
        <f>IF(Tbl.Kosten[[#This Row],[Anr.]]=CJ$7,Tbl.Kosten[[#This Row],[Totaal kosten]],"")</f>
        <v/>
      </c>
      <c r="CK80" s="122" t="str">
        <f>IF(Tbl.Kosten[[#This Row],[Anr.]]=CK$7,Tbl.Kosten[[#This Row],[Totaal kosten]],"")</f>
        <v/>
      </c>
      <c r="CL80" s="122" t="str">
        <f>IF(Tbl.Kosten[[#This Row],[Anr.]]=CL$7,Tbl.Kosten[[#This Row],[Totaal kosten]],"")</f>
        <v/>
      </c>
      <c r="CM80" s="122" t="str">
        <f>IF(Tbl.Kosten[[#This Row],[Anr.]]=CM$7,Tbl.Kosten[[#This Row],[Totaal kosten]],"")</f>
        <v/>
      </c>
      <c r="CN80" s="122" t="str">
        <f>IF(Tbl.Kosten[[#This Row],[Anr.]]=CN$7,Tbl.Kosten[[#This Row],[Totaal kosten]],"")</f>
        <v/>
      </c>
      <c r="CO80" s="122" t="str">
        <f>IF(Tbl.Kosten[[#This Row],[Anr.]]=CO$7,Tbl.Kosten[[#This Row],[Totaal kosten]],"")</f>
        <v/>
      </c>
      <c r="CP80" s="122" t="str">
        <f>IF(Tbl.Kosten[[#This Row],[Anr.]]=CP$7,Tbl.Kosten[[#This Row],[Totaal kosten]],"")</f>
        <v/>
      </c>
      <c r="CQ80" s="122" t="str">
        <f>IF(Tbl.Kosten[[#This Row],[Anr.]]=CQ$7,Tbl.Kosten[[#This Row],[Totaal kosten]],"")</f>
        <v/>
      </c>
      <c r="CR80" s="122" t="str">
        <f>IF(Tbl.Kosten[[#This Row],[Anr.]]=CR$7,Tbl.Kosten[[#This Row],[Totaal kosten]],"")</f>
        <v/>
      </c>
      <c r="CS80" s="122" t="str">
        <f>IF(Tbl.Kosten[[#This Row],[Anr.]]=CS$7,Tbl.Kosten[[#This Row],[Totaal kosten]],"")</f>
        <v/>
      </c>
      <c r="CT80" s="122" t="str">
        <f>IF(Tbl.Kosten[[#This Row],[Anr.]]=CT$7,Tbl.Kosten[[#This Row],[Totaal kosten]],"")</f>
        <v/>
      </c>
      <c r="CU80" s="122" t="str">
        <f>IF(Tbl.Kosten[[#This Row],[Anr.]]=CU$7,Tbl.Kosten[[#This Row],[Totaal kosten]],"")</f>
        <v/>
      </c>
      <c r="CV80" s="122" t="str">
        <f>IF(Tbl.Kosten[[#This Row],[Anr.]]=CV$7,Tbl.Kosten[[#This Row],[Totaal kosten]],"")</f>
        <v/>
      </c>
      <c r="CW80" s="122" t="str">
        <f>IF(Tbl.Kosten[[#This Row],[Anr.]]=CW$7,Tbl.Kosten[[#This Row],[Totaal kosten]],"")</f>
        <v/>
      </c>
      <c r="CX80" s="122" t="str">
        <f>IF(Tbl.Kosten[[#This Row],[Anr.]]=CX$7,Tbl.Kosten[[#This Row],[Totaal kosten]],"")</f>
        <v/>
      </c>
      <c r="CY80" s="122" t="str">
        <f>IF(Tbl.Kosten[[#This Row],[Anr.]]=CY$7,Tbl.Kosten[[#This Row],[Totaal kosten]],"")</f>
        <v/>
      </c>
      <c r="CZ80" s="122" t="str">
        <f>IF(Tbl.Kosten[[#This Row],[Anr.]]=CZ$7,Tbl.Kosten[[#This Row],[Totaal kosten]],"")</f>
        <v/>
      </c>
      <c r="DA80" s="122" t="str">
        <f>IF(Tbl.Kosten[[#This Row],[Anr.]]=DA$7,Tbl.Kosten[[#This Row],[Totaal kosten]],"")</f>
        <v/>
      </c>
      <c r="DB80" s="122" t="str">
        <f>IF(Tbl.Kosten[[#This Row],[Anr.]]=DB$7,Tbl.Kosten[[#This Row],[Totaal kosten]],"")</f>
        <v/>
      </c>
      <c r="DC80" s="122" t="str">
        <f>IF(Tbl.Kosten[[#This Row],[Anr.]]=DC$7,Tbl.Kosten[[#This Row],[Totaal kosten]],"")</f>
        <v/>
      </c>
      <c r="DD80" s="122" t="str">
        <f>IF(Tbl.Kosten[[#This Row],[Anr.]]=DD$7,Tbl.Kosten[[#This Row],[Totaal kosten]],"")</f>
        <v/>
      </c>
      <c r="DE80" s="122" t="str">
        <f>IF(Tbl.Kosten[[#This Row],[Anr.]]=DE$7,Tbl.Kosten[[#This Row],[Totaal kosten]],"")</f>
        <v/>
      </c>
      <c r="DF80" s="122" t="str">
        <f>IF(Tbl.Kosten[[#This Row],[Anr.]]=DF$7,Tbl.Kosten[[#This Row],[Totaal kosten]],"")</f>
        <v/>
      </c>
      <c r="DG80" s="122" t="str">
        <f>IF(Tbl.Kosten[[#This Row],[Anr.]]=DG$7,Tbl.Kosten[[#This Row],[Totaal kosten]],"")</f>
        <v/>
      </c>
      <c r="DH80" s="122" t="str">
        <f>IF(Tbl.Kosten[[#This Row],[Anr.]]=DH$7,Tbl.Kosten[[#This Row],[Totaal kosten]],"")</f>
        <v/>
      </c>
      <c r="DI80" s="122" t="str">
        <f>IF(Tbl.Kosten[[#This Row],[Anr.]]=DI$7,Tbl.Kosten[[#This Row],[Totaal kosten]],"")</f>
        <v/>
      </c>
      <c r="DJ80" s="122" t="str">
        <f>IF(Tbl.Kosten[[#This Row],[Anr.]]=DJ$7,Tbl.Kosten[[#This Row],[Totaal kosten]],"")</f>
        <v/>
      </c>
      <c r="DK80" s="122" t="str">
        <f>IF(Tbl.Kosten[[#This Row],[Anr.]]=DK$7,Tbl.Kosten[[#This Row],[Totaal kosten]],"")</f>
        <v/>
      </c>
      <c r="DL80" s="122" t="str">
        <f>IF(Tbl.Kosten[[#This Row],[Anr.]]=DL$7,Tbl.Kosten[[#This Row],[Totaal kosten]],"")</f>
        <v/>
      </c>
      <c r="DM80" s="122" t="str">
        <f>IF(Tbl.Kosten[[#This Row],[Anr.]]=DM$7,Tbl.Kosten[[#This Row],[Totaal kosten]],"")</f>
        <v/>
      </c>
      <c r="DN80" s="122" t="str">
        <f>IF(Tbl.Kosten[[#This Row],[Anr.]]=DN$7,Tbl.Kosten[[#This Row],[Totaal kosten]],"")</f>
        <v/>
      </c>
      <c r="DO80" s="122" t="str">
        <f>IF(Tbl.Kosten[[#This Row],[Anr.]]=DO$7,Tbl.Kosten[[#This Row],[Totaal kosten]],"")</f>
        <v/>
      </c>
      <c r="DP80" s="122" t="str">
        <f>IF(Tbl.Kosten[[#This Row],[Anr.]]=DP$7,Tbl.Kosten[[#This Row],[Totaal kosten]],"")</f>
        <v/>
      </c>
      <c r="DQ80" s="122" t="str">
        <f>IF(Tbl.Kosten[[#This Row],[Anr.]]=DQ$7,Tbl.Kosten[[#This Row],[Totaal kosten]],"")</f>
        <v/>
      </c>
      <c r="DR80" s="122" t="str">
        <f>IF(Tbl.Kosten[[#This Row],[Anr.]]=DR$7,Tbl.Kosten[[#This Row],[Totaal kosten]],"")</f>
        <v/>
      </c>
      <c r="DS80" s="122" t="str">
        <f>IF(Tbl.Kosten[[#This Row],[Anr.]]=DS$7,Tbl.Kosten[[#This Row],[Totaal kosten]],"")</f>
        <v/>
      </c>
      <c r="DT80" s="122" t="str">
        <f>IF(Tbl.Kosten[[#This Row],[Anr.]]=DT$7,Tbl.Kosten[[#This Row],[Totaal kosten]],"")</f>
        <v/>
      </c>
      <c r="DU80" s="122" t="str">
        <f>IF(Tbl.Kosten[[#This Row],[Anr.]]=DU$7,Tbl.Kosten[[#This Row],[Totaal kosten]],"")</f>
        <v/>
      </c>
      <c r="DV80" s="122" t="str">
        <f>IF(Tbl.Kosten[[#This Row],[Anr.]]=DV$7,Tbl.Kosten[[#This Row],[Totaal kosten]],"")</f>
        <v/>
      </c>
      <c r="DW80" s="122" t="str">
        <f>IF(Tbl.Kosten[[#This Row],[Anr.]]=DW$7,Tbl.Kosten[[#This Row],[Totaal kosten]],"")</f>
        <v/>
      </c>
      <c r="DX80" s="122" t="str">
        <f>IF(Tbl.Kosten[[#This Row],[Anr.]]=DX$7,Tbl.Kosten[[#This Row],[Totaal kosten]],"")</f>
        <v/>
      </c>
      <c r="DY80" s="122" t="str">
        <f>IF(Tbl.Kosten[[#This Row],[Anr.]]=DY$7,Tbl.Kosten[[#This Row],[Totaal kosten]],"")</f>
        <v/>
      </c>
      <c r="DZ80" s="122" t="str">
        <f>IF(Tbl.Kosten[[#This Row],[Anr.]]=DZ$7,Tbl.Kosten[[#This Row],[Totaal kosten]],"")</f>
        <v/>
      </c>
      <c r="EA80" s="122" t="str">
        <f>IF(Tbl.Kosten[[#This Row],[Anr.]]=EA$7,Tbl.Kosten[[#This Row],[Totaal kosten]],"")</f>
        <v/>
      </c>
      <c r="EB80" s="122" t="str">
        <f>IF(Tbl.Kosten[[#This Row],[Anr.]]=EB$7,Tbl.Kosten[[#This Row],[Totaal kosten]],"")</f>
        <v/>
      </c>
      <c r="EC80" s="122" t="str">
        <f>IF(Tbl.Kosten[[#This Row],[Anr.]]=EC$7,Tbl.Kosten[[#This Row],[Totaal kosten]],"")</f>
        <v/>
      </c>
      <c r="ED80" s="122" t="str">
        <f>IF(Tbl.Kosten[[#This Row],[Anr.]]=ED$7,Tbl.Kosten[[#This Row],[Totaal kosten]],"")</f>
        <v/>
      </c>
      <c r="EE80" s="122" t="str">
        <f>IF(Tbl.Kosten[[#This Row],[Anr.]]=EE$7,Tbl.Kosten[[#This Row],[Totaal kosten]],"")</f>
        <v/>
      </c>
      <c r="EF80" s="122" t="str">
        <f>IF(Tbl.Kosten[[#This Row],[Anr.]]=EF$7,Tbl.Kosten[[#This Row],[Totaal kosten]],"")</f>
        <v/>
      </c>
      <c r="EG80" s="122" t="str">
        <f>IF(Tbl.Kosten[[#This Row],[Anr.]]=EG$7,Tbl.Kosten[[#This Row],[Totaal kosten]],"")</f>
        <v/>
      </c>
      <c r="EH80" s="122" t="str">
        <f>IF(Tbl.Kosten[[#This Row],[Anr.]]=EH$7,Tbl.Kosten[[#This Row],[Totaal kosten]],"")</f>
        <v/>
      </c>
      <c r="EI80" s="122" t="str">
        <f>IF(Tbl.Kosten[[#This Row],[Anr.]]=EI$7,Tbl.Kosten[[#This Row],[Totaal kosten]],"")</f>
        <v/>
      </c>
      <c r="EJ80" s="122" t="str">
        <f>IF(Tbl.Kosten[[#This Row],[Anr.]]=EJ$7,Tbl.Kosten[[#This Row],[Totaal kosten]],"")</f>
        <v/>
      </c>
      <c r="EK80" s="122" t="str">
        <f>IF(Tbl.Kosten[[#This Row],[Anr.]]=EK$7,Tbl.Kosten[[#This Row],[Totaal kosten]],"")</f>
        <v/>
      </c>
      <c r="EL80" s="122" t="str">
        <f>IF(Tbl.Kosten[[#This Row],[Anr.]]=EL$7,Tbl.Kosten[[#This Row],[Totaal kosten]],"")</f>
        <v/>
      </c>
      <c r="EM80" s="122" t="str">
        <f>IF(Tbl.Kosten[[#This Row],[Anr.]]=EM$7,Tbl.Kosten[[#This Row],[Totaal kosten]],"")</f>
        <v/>
      </c>
      <c r="EN80" s="122" t="str">
        <f>IF(Tbl.Kosten[[#This Row],[Anr.]]=EN$7,Tbl.Kosten[[#This Row],[Totaal kosten]],"")</f>
        <v/>
      </c>
      <c r="EO80" s="122" t="str">
        <f>IF(Tbl.Kosten[[#This Row],[Anr.]]=EO$7,Tbl.Kosten[[#This Row],[Totaal kosten]],"")</f>
        <v/>
      </c>
      <c r="EP80" s="122" t="str">
        <f>IF(Tbl.Kosten[[#This Row],[Anr.]]=EP$7,Tbl.Kosten[[#This Row],[Totaal kosten]],"")</f>
        <v/>
      </c>
      <c r="EQ80" s="122" t="str">
        <f>IF(Tbl.Kosten[[#This Row],[Anr.]]=EQ$7,Tbl.Kosten[[#This Row],[Totaal kosten]],"")</f>
        <v/>
      </c>
    </row>
    <row r="81" spans="2:147" x14ac:dyDescent="0.35">
      <c r="B81" s="99"/>
      <c r="C81" s="68"/>
      <c r="D81" s="119"/>
      <c r="E81" s="100"/>
      <c r="F81" s="13">
        <f>_xlfn.XLOOKUP(Tbl.Kosten[[#This Row],[Medewerker e/o 
functie]],Tbl.Uurtarief[Medewerker en/of functie],Tbl.Uurtarief[Uurtarief],"",,)</f>
        <v>0</v>
      </c>
      <c r="G81" s="118">
        <f>PRODUCT(Tbl.Kosten[[#This Row],[Uren]],Tbl.Kosten[[#This Row],[Uurtarief]])</f>
        <v>0</v>
      </c>
      <c r="H81" s="100"/>
      <c r="I81" s="98"/>
      <c r="J81" s="97">
        <f>Tbl.Kosten[[#This Row],[Aantal]]*Tbl.Kosten[[#This Row],[Tarief]]</f>
        <v>0</v>
      </c>
      <c r="K81" s="118">
        <f>Tbl.Kosten[[#This Row],[Subtotaal andere kosten]]+Tbl.Kosten[[#This Row],[Subtotaal arbeidskosten]]</f>
        <v>0</v>
      </c>
      <c r="L81" s="190">
        <f>IF(Tbl.Kosten[[#This Row],[Subtotaal andere kosten]]&lt;&gt;0,"Andere kosten",(_xlfn.XLOOKUP(Tbl.Kosten[[#This Row],[Medewerker e/o 
functie]],Tbl.Uurtarief[Medewerker en/of functie],Tbl.Uurtarief[Kostensoort],"",,)))</f>
        <v>0</v>
      </c>
      <c r="M81" s="190" t="str">
        <f>IF(AND(Tbl.Kosten[[#This Row],[Subtotaal arbeidskosten]]&lt;&gt;0,Tbl.Kosten[[#This Row],[Subtotaal andere kosten]]&lt;&gt;0),"Begroot Arbeidskosten en Overige kosten op verschillende regels!","")</f>
        <v/>
      </c>
      <c r="N81" s="3" t="str">
        <f>_xlfn.XLOOKUP(Tbl.Kosten[[#This Row],[Activiteitencode]],Tbl.Activiteiten[Activiteitcode],Tbl.Activiteiten[Werkpakketcode],"",,)</f>
        <v/>
      </c>
      <c r="O81" s="9" t="str">
        <f>_xlfn.XLOOKUP(Tbl.Kosten[[#This Row],[Werkpakketcode]],Tbl.Werkpakketten[Werkpakketcode],Tbl.Werkpakketten[WPnr.],"",,)</f>
        <v/>
      </c>
      <c r="P81" s="9" t="str">
        <f>IF(Tbl.Kosten[[#This Row],[WPnr.]]=P$7,Tbl.Kosten[[#This Row],[Totaal kosten]],"")</f>
        <v/>
      </c>
      <c r="Q81" s="9" t="str">
        <f>IF(Tbl.Kosten[[#This Row],[WPnr.]]=Q$7,Tbl.Kosten[[#This Row],[Totaal kosten]],"")</f>
        <v/>
      </c>
      <c r="R81" s="9" t="str">
        <f>IF(Tbl.Kosten[[#This Row],[WPnr.]]=R$7,Tbl.Kosten[[#This Row],[Totaal kosten]],"")</f>
        <v/>
      </c>
      <c r="S81" s="9" t="str">
        <f>IF(Tbl.Kosten[[#This Row],[WPnr.]]=S$7,Tbl.Kosten[[#This Row],[Totaal kosten]],"")</f>
        <v/>
      </c>
      <c r="T81" s="9" t="str">
        <f>IF(Tbl.Kosten[[#This Row],[WPnr.]]=T$7,Tbl.Kosten[[#This Row],[Totaal kosten]],"")</f>
        <v/>
      </c>
      <c r="U81" s="9" t="str">
        <f>IF(Tbl.Kosten[[#This Row],[WPnr.]]=U$7,Tbl.Kosten[[#This Row],[Totaal kosten]],"")</f>
        <v/>
      </c>
      <c r="V81" s="9" t="str">
        <f>IF(Tbl.Kosten[[#This Row],[WPnr.]]=V$7,Tbl.Kosten[[#This Row],[Totaal kosten]],"")</f>
        <v/>
      </c>
      <c r="W81" s="9" t="str">
        <f>IF(Tbl.Kosten[[#This Row],[WPnr.]]=W$7,Tbl.Kosten[[#This Row],[Totaal kosten]],"")</f>
        <v/>
      </c>
      <c r="X81" s="9" t="str">
        <f>IF(Tbl.Kosten[[#This Row],[WPnr.]]=X$7,Tbl.Kosten[[#This Row],[Totaal kosten]],"")</f>
        <v/>
      </c>
      <c r="Y81" s="9" t="str">
        <f>IF(Tbl.Kosten[[#This Row],[WPnr.]]=Y$7,Tbl.Kosten[[#This Row],[Totaal kosten]],"")</f>
        <v/>
      </c>
      <c r="Z81" s="15" t="str">
        <f>IFERROR(VLOOKUP(Tbl.Kosten[[#This Row],[Kostensoort]],Tbl.Kostensoorten[],2,FALSE),"")</f>
        <v/>
      </c>
      <c r="AA81" s="15" t="str">
        <f>IF(Tbl.Kosten[[#This Row],[KSnr.]]=AA$7,Tbl.Kosten[[#This Row],[Totaal kosten]],"")</f>
        <v/>
      </c>
      <c r="AB81" s="15" t="str">
        <f>IF(Tbl.Kosten[[#This Row],[KSnr.]]=AB$7,Tbl.Kosten[[#This Row],[Totaal kosten]],"")</f>
        <v/>
      </c>
      <c r="AC81" s="15" t="str">
        <f>IF(Tbl.Kosten[[#This Row],[KSnr.]]=AC$7,Tbl.Kosten[[#This Row],[Totaal kosten]],"")</f>
        <v/>
      </c>
      <c r="AD81" s="15" t="str">
        <f>IF(Tbl.Kosten[[#This Row],[KSnr.]]=AD$7,Tbl.Kosten[[#This Row],[Totaal kosten]],"")</f>
        <v/>
      </c>
      <c r="AE81" s="15" t="str">
        <f>IF(Tbl.Kosten[[#This Row],[KSnr.]]=AE$7,Tbl.Kosten[[#This Row],[Totaal kosten]],"")</f>
        <v/>
      </c>
      <c r="AF81" s="15" t="str">
        <f>IF(Tbl.Kosten[[#This Row],[KSnr.]]=AF$7,Tbl.Kosten[[#This Row],[Totaal kosten]],"")</f>
        <v/>
      </c>
      <c r="AG81" s="15" t="str">
        <f>IF(Tbl.Kosten[[#This Row],[KSnr.]]=AG$7,Tbl.Kosten[[#This Row],[Totaal kosten]],"")</f>
        <v/>
      </c>
      <c r="AH81" s="15" t="str">
        <f>IF(Tbl.Kosten[[#This Row],[KSnr.]]=AH$7,Tbl.Kosten[[#This Row],[Totaal kosten]],"")</f>
        <v/>
      </c>
      <c r="AI81" s="15" t="str">
        <f>IF(Tbl.Kosten[[#This Row],[KSnr.]]=AI$7,Tbl.Kosten[[#This Row],[Totaal kosten]],"")</f>
        <v/>
      </c>
      <c r="AJ81" s="15" t="str">
        <f>IF(Tbl.Kosten[[#This Row],[KSnr.]]=AJ$7,Tbl.Kosten[[#This Row],[Totaal kosten]],"")</f>
        <v/>
      </c>
      <c r="AK81" s="15" t="str">
        <f>IF(Tbl.Kosten[[#This Row],[KSnr.]]=AK$7,Tbl.Kosten[[#This Row],[Totaal kosten]],"")</f>
        <v/>
      </c>
      <c r="AL81" s="15" t="str">
        <f>IF(Tbl.Kosten[[#This Row],[KSnr.]]=AL$7,Tbl.Kosten[[#This Row],[Totaal kosten]],"")</f>
        <v/>
      </c>
      <c r="AM81" s="15" t="str">
        <f>IF(Tbl.Kosten[[#This Row],[KSnr.]]=AM$7,Tbl.Kosten[[#This Row],[Totaal kosten]],"")</f>
        <v/>
      </c>
      <c r="AN81" s="15" t="str">
        <f>IF(Tbl.Kosten[[#This Row],[KSnr.]]=AN$7,Tbl.Kosten[[#This Row],[Totaal kosten]],"")</f>
        <v/>
      </c>
      <c r="AO81" s="15" t="str">
        <f>IF(Tbl.Kosten[[#This Row],[KSnr.]]=AO$7,Tbl.Kosten[[#This Row],[Totaal kosten]],"")</f>
        <v/>
      </c>
      <c r="AP81" s="15" t="str">
        <f>IF(Tbl.Kosten[[#This Row],[KSnr.]]=AP$7,Tbl.Kosten[[#This Row],[Totaal kosten]],"")</f>
        <v/>
      </c>
      <c r="AQ81" s="15" t="str">
        <f>IF(Tbl.Kosten[[#This Row],[KSnr.]]=AQ$7,Tbl.Kosten[[#This Row],[Totaal kosten]],"")</f>
        <v/>
      </c>
      <c r="AR81" s="15" t="str">
        <f>IF(Tbl.Kosten[[#This Row],[KSnr.]]=AR$7,Tbl.Kosten[[#This Row],[Totaal kosten]],"")</f>
        <v/>
      </c>
      <c r="AS81" s="15" t="str">
        <f>IF(Tbl.Kosten[[#This Row],[KSnr.]]=AS$7,Tbl.Kosten[[#This Row],[Totaal kosten]],"")</f>
        <v/>
      </c>
      <c r="AT81" s="15" t="str">
        <f>IF(Tbl.Kosten[[#This Row],[KSnr.]]=AT$7,Tbl.Kosten[[#This Row],[Totaal kosten]],"")</f>
        <v/>
      </c>
      <c r="AU81" s="122" t="str">
        <f>_xlfn.XLOOKUP(Tbl.Kosten[[#This Row],[Activiteitencode]],Tbl.Activiteiten[Activiteitcode],Tbl.Activiteiten[Anr.],"",,)</f>
        <v/>
      </c>
      <c r="AV81" s="122" t="str">
        <f>IF(Tbl.Kosten[[#This Row],[Anr.]]=AV$7,Tbl.Kosten[[#This Row],[Totaal kosten]],"")</f>
        <v/>
      </c>
      <c r="AW81" s="122" t="str">
        <f>IF(Tbl.Kosten[[#This Row],[Anr.]]=AW$7,Tbl.Kosten[[#This Row],[Totaal kosten]],"")</f>
        <v/>
      </c>
      <c r="AX81" s="122" t="str">
        <f>IF(Tbl.Kosten[[#This Row],[Anr.]]=AX$7,Tbl.Kosten[[#This Row],[Totaal kosten]],"")</f>
        <v/>
      </c>
      <c r="AY81" s="122" t="str">
        <f>IF(Tbl.Kosten[[#This Row],[Anr.]]=AY$7,Tbl.Kosten[[#This Row],[Totaal kosten]],"")</f>
        <v/>
      </c>
      <c r="AZ81" s="122" t="str">
        <f>IF(Tbl.Kosten[[#This Row],[Anr.]]=AZ$7,Tbl.Kosten[[#This Row],[Totaal kosten]],"")</f>
        <v/>
      </c>
      <c r="BA81" s="122" t="str">
        <f>IF(Tbl.Kosten[[#This Row],[Anr.]]=BA$7,Tbl.Kosten[[#This Row],[Totaal kosten]],"")</f>
        <v/>
      </c>
      <c r="BB81" s="122" t="str">
        <f>IF(Tbl.Kosten[[#This Row],[Anr.]]=BB$7,Tbl.Kosten[[#This Row],[Totaal kosten]],"")</f>
        <v/>
      </c>
      <c r="BC81" s="122" t="str">
        <f>IF(Tbl.Kosten[[#This Row],[Anr.]]=BC$7,Tbl.Kosten[[#This Row],[Totaal kosten]],"")</f>
        <v/>
      </c>
      <c r="BD81" s="122" t="str">
        <f>IF(Tbl.Kosten[[#This Row],[Anr.]]=BD$7,Tbl.Kosten[[#This Row],[Totaal kosten]],"")</f>
        <v/>
      </c>
      <c r="BE81" s="122" t="str">
        <f>IF(Tbl.Kosten[[#This Row],[Anr.]]=BE$7,Tbl.Kosten[[#This Row],[Totaal kosten]],"")</f>
        <v/>
      </c>
      <c r="BF81" s="122" t="str">
        <f>IF(Tbl.Kosten[[#This Row],[Anr.]]=BF$7,Tbl.Kosten[[#This Row],[Totaal kosten]],"")</f>
        <v/>
      </c>
      <c r="BG81" s="122" t="str">
        <f>IF(Tbl.Kosten[[#This Row],[Anr.]]=BG$7,Tbl.Kosten[[#This Row],[Totaal kosten]],"")</f>
        <v/>
      </c>
      <c r="BH81" s="122" t="str">
        <f>IF(Tbl.Kosten[[#This Row],[Anr.]]=BH$7,Tbl.Kosten[[#This Row],[Totaal kosten]],"")</f>
        <v/>
      </c>
      <c r="BI81" s="122" t="str">
        <f>IF(Tbl.Kosten[[#This Row],[Anr.]]=BI$7,Tbl.Kosten[[#This Row],[Totaal kosten]],"")</f>
        <v/>
      </c>
      <c r="BJ81" s="122" t="str">
        <f>IF(Tbl.Kosten[[#This Row],[Anr.]]=BJ$7,Tbl.Kosten[[#This Row],[Totaal kosten]],"")</f>
        <v/>
      </c>
      <c r="BK81" s="122" t="str">
        <f>IF(Tbl.Kosten[[#This Row],[Anr.]]=BK$7,Tbl.Kosten[[#This Row],[Totaal kosten]],"")</f>
        <v/>
      </c>
      <c r="BL81" s="122" t="str">
        <f>IF(Tbl.Kosten[[#This Row],[Anr.]]=BL$7,Tbl.Kosten[[#This Row],[Totaal kosten]],"")</f>
        <v/>
      </c>
      <c r="BM81" s="122" t="str">
        <f>IF(Tbl.Kosten[[#This Row],[Anr.]]=BM$7,Tbl.Kosten[[#This Row],[Totaal kosten]],"")</f>
        <v/>
      </c>
      <c r="BN81" s="122" t="str">
        <f>IF(Tbl.Kosten[[#This Row],[Anr.]]=BN$7,Tbl.Kosten[[#This Row],[Totaal kosten]],"")</f>
        <v/>
      </c>
      <c r="BO81" s="122" t="str">
        <f>IF(Tbl.Kosten[[#This Row],[Anr.]]=BO$7,Tbl.Kosten[[#This Row],[Totaal kosten]],"")</f>
        <v/>
      </c>
      <c r="BP81" s="122" t="str">
        <f>IF(Tbl.Kosten[[#This Row],[Anr.]]=BP$7,Tbl.Kosten[[#This Row],[Totaal kosten]],"")</f>
        <v/>
      </c>
      <c r="BQ81" s="122" t="str">
        <f>IF(Tbl.Kosten[[#This Row],[Anr.]]=BQ$7,Tbl.Kosten[[#This Row],[Totaal kosten]],"")</f>
        <v/>
      </c>
      <c r="BR81" s="122" t="str">
        <f>IF(Tbl.Kosten[[#This Row],[Anr.]]=BR$7,Tbl.Kosten[[#This Row],[Totaal kosten]],"")</f>
        <v/>
      </c>
      <c r="BS81" s="122" t="str">
        <f>IF(Tbl.Kosten[[#This Row],[Anr.]]=BS$7,Tbl.Kosten[[#This Row],[Totaal kosten]],"")</f>
        <v/>
      </c>
      <c r="BT81" s="122" t="str">
        <f>IF(Tbl.Kosten[[#This Row],[Anr.]]=BT$7,Tbl.Kosten[[#This Row],[Totaal kosten]],"")</f>
        <v/>
      </c>
      <c r="BU81" s="122" t="str">
        <f>IF(Tbl.Kosten[[#This Row],[Anr.]]=BU$7,Tbl.Kosten[[#This Row],[Totaal kosten]],"")</f>
        <v/>
      </c>
      <c r="BV81" s="122" t="str">
        <f>IF(Tbl.Kosten[[#This Row],[Anr.]]=BV$7,Tbl.Kosten[[#This Row],[Totaal kosten]],"")</f>
        <v/>
      </c>
      <c r="BW81" s="122" t="str">
        <f>IF(Tbl.Kosten[[#This Row],[Anr.]]=BW$7,Tbl.Kosten[[#This Row],[Totaal kosten]],"")</f>
        <v/>
      </c>
      <c r="BX81" s="122" t="str">
        <f>IF(Tbl.Kosten[[#This Row],[Anr.]]=BX$7,Tbl.Kosten[[#This Row],[Totaal kosten]],"")</f>
        <v/>
      </c>
      <c r="BY81" s="122" t="str">
        <f>IF(Tbl.Kosten[[#This Row],[Anr.]]=BY$7,Tbl.Kosten[[#This Row],[Totaal kosten]],"")</f>
        <v/>
      </c>
      <c r="BZ81" s="122" t="str">
        <f>IF(Tbl.Kosten[[#This Row],[Anr.]]=BZ$7,Tbl.Kosten[[#This Row],[Totaal kosten]],"")</f>
        <v/>
      </c>
      <c r="CA81" s="122" t="str">
        <f>IF(Tbl.Kosten[[#This Row],[Anr.]]=CA$7,Tbl.Kosten[[#This Row],[Totaal kosten]],"")</f>
        <v/>
      </c>
      <c r="CB81" s="122" t="str">
        <f>IF(Tbl.Kosten[[#This Row],[Anr.]]=CB$7,Tbl.Kosten[[#This Row],[Totaal kosten]],"")</f>
        <v/>
      </c>
      <c r="CC81" s="122" t="str">
        <f>IF(Tbl.Kosten[[#This Row],[Anr.]]=CC$7,Tbl.Kosten[[#This Row],[Totaal kosten]],"")</f>
        <v/>
      </c>
      <c r="CD81" s="122" t="str">
        <f>IF(Tbl.Kosten[[#This Row],[Anr.]]=CD$7,Tbl.Kosten[[#This Row],[Totaal kosten]],"")</f>
        <v/>
      </c>
      <c r="CE81" s="122" t="str">
        <f>IF(Tbl.Kosten[[#This Row],[Anr.]]=CE$7,Tbl.Kosten[[#This Row],[Totaal kosten]],"")</f>
        <v/>
      </c>
      <c r="CF81" s="122" t="str">
        <f>IF(Tbl.Kosten[[#This Row],[Anr.]]=CF$7,Tbl.Kosten[[#This Row],[Totaal kosten]],"")</f>
        <v/>
      </c>
      <c r="CG81" s="122" t="str">
        <f>IF(Tbl.Kosten[[#This Row],[Anr.]]=CG$7,Tbl.Kosten[[#This Row],[Totaal kosten]],"")</f>
        <v/>
      </c>
      <c r="CH81" s="122" t="str">
        <f>IF(Tbl.Kosten[[#This Row],[Anr.]]=CH$7,Tbl.Kosten[[#This Row],[Totaal kosten]],"")</f>
        <v/>
      </c>
      <c r="CI81" s="122" t="str">
        <f>IF(Tbl.Kosten[[#This Row],[Anr.]]=CI$7,Tbl.Kosten[[#This Row],[Totaal kosten]],"")</f>
        <v/>
      </c>
      <c r="CJ81" s="122" t="str">
        <f>IF(Tbl.Kosten[[#This Row],[Anr.]]=CJ$7,Tbl.Kosten[[#This Row],[Totaal kosten]],"")</f>
        <v/>
      </c>
      <c r="CK81" s="122" t="str">
        <f>IF(Tbl.Kosten[[#This Row],[Anr.]]=CK$7,Tbl.Kosten[[#This Row],[Totaal kosten]],"")</f>
        <v/>
      </c>
      <c r="CL81" s="122" t="str">
        <f>IF(Tbl.Kosten[[#This Row],[Anr.]]=CL$7,Tbl.Kosten[[#This Row],[Totaal kosten]],"")</f>
        <v/>
      </c>
      <c r="CM81" s="122" t="str">
        <f>IF(Tbl.Kosten[[#This Row],[Anr.]]=CM$7,Tbl.Kosten[[#This Row],[Totaal kosten]],"")</f>
        <v/>
      </c>
      <c r="CN81" s="122" t="str">
        <f>IF(Tbl.Kosten[[#This Row],[Anr.]]=CN$7,Tbl.Kosten[[#This Row],[Totaal kosten]],"")</f>
        <v/>
      </c>
      <c r="CO81" s="122" t="str">
        <f>IF(Tbl.Kosten[[#This Row],[Anr.]]=CO$7,Tbl.Kosten[[#This Row],[Totaal kosten]],"")</f>
        <v/>
      </c>
      <c r="CP81" s="122" t="str">
        <f>IF(Tbl.Kosten[[#This Row],[Anr.]]=CP$7,Tbl.Kosten[[#This Row],[Totaal kosten]],"")</f>
        <v/>
      </c>
      <c r="CQ81" s="122" t="str">
        <f>IF(Tbl.Kosten[[#This Row],[Anr.]]=CQ$7,Tbl.Kosten[[#This Row],[Totaal kosten]],"")</f>
        <v/>
      </c>
      <c r="CR81" s="122" t="str">
        <f>IF(Tbl.Kosten[[#This Row],[Anr.]]=CR$7,Tbl.Kosten[[#This Row],[Totaal kosten]],"")</f>
        <v/>
      </c>
      <c r="CS81" s="122" t="str">
        <f>IF(Tbl.Kosten[[#This Row],[Anr.]]=CS$7,Tbl.Kosten[[#This Row],[Totaal kosten]],"")</f>
        <v/>
      </c>
      <c r="CT81" s="122" t="str">
        <f>IF(Tbl.Kosten[[#This Row],[Anr.]]=CT$7,Tbl.Kosten[[#This Row],[Totaal kosten]],"")</f>
        <v/>
      </c>
      <c r="CU81" s="122" t="str">
        <f>IF(Tbl.Kosten[[#This Row],[Anr.]]=CU$7,Tbl.Kosten[[#This Row],[Totaal kosten]],"")</f>
        <v/>
      </c>
      <c r="CV81" s="122" t="str">
        <f>IF(Tbl.Kosten[[#This Row],[Anr.]]=CV$7,Tbl.Kosten[[#This Row],[Totaal kosten]],"")</f>
        <v/>
      </c>
      <c r="CW81" s="122" t="str">
        <f>IF(Tbl.Kosten[[#This Row],[Anr.]]=CW$7,Tbl.Kosten[[#This Row],[Totaal kosten]],"")</f>
        <v/>
      </c>
      <c r="CX81" s="122" t="str">
        <f>IF(Tbl.Kosten[[#This Row],[Anr.]]=CX$7,Tbl.Kosten[[#This Row],[Totaal kosten]],"")</f>
        <v/>
      </c>
      <c r="CY81" s="122" t="str">
        <f>IF(Tbl.Kosten[[#This Row],[Anr.]]=CY$7,Tbl.Kosten[[#This Row],[Totaal kosten]],"")</f>
        <v/>
      </c>
      <c r="CZ81" s="122" t="str">
        <f>IF(Tbl.Kosten[[#This Row],[Anr.]]=CZ$7,Tbl.Kosten[[#This Row],[Totaal kosten]],"")</f>
        <v/>
      </c>
      <c r="DA81" s="122" t="str">
        <f>IF(Tbl.Kosten[[#This Row],[Anr.]]=DA$7,Tbl.Kosten[[#This Row],[Totaal kosten]],"")</f>
        <v/>
      </c>
      <c r="DB81" s="122" t="str">
        <f>IF(Tbl.Kosten[[#This Row],[Anr.]]=DB$7,Tbl.Kosten[[#This Row],[Totaal kosten]],"")</f>
        <v/>
      </c>
      <c r="DC81" s="122" t="str">
        <f>IF(Tbl.Kosten[[#This Row],[Anr.]]=DC$7,Tbl.Kosten[[#This Row],[Totaal kosten]],"")</f>
        <v/>
      </c>
      <c r="DD81" s="122" t="str">
        <f>IF(Tbl.Kosten[[#This Row],[Anr.]]=DD$7,Tbl.Kosten[[#This Row],[Totaal kosten]],"")</f>
        <v/>
      </c>
      <c r="DE81" s="122" t="str">
        <f>IF(Tbl.Kosten[[#This Row],[Anr.]]=DE$7,Tbl.Kosten[[#This Row],[Totaal kosten]],"")</f>
        <v/>
      </c>
      <c r="DF81" s="122" t="str">
        <f>IF(Tbl.Kosten[[#This Row],[Anr.]]=DF$7,Tbl.Kosten[[#This Row],[Totaal kosten]],"")</f>
        <v/>
      </c>
      <c r="DG81" s="122" t="str">
        <f>IF(Tbl.Kosten[[#This Row],[Anr.]]=DG$7,Tbl.Kosten[[#This Row],[Totaal kosten]],"")</f>
        <v/>
      </c>
      <c r="DH81" s="122" t="str">
        <f>IF(Tbl.Kosten[[#This Row],[Anr.]]=DH$7,Tbl.Kosten[[#This Row],[Totaal kosten]],"")</f>
        <v/>
      </c>
      <c r="DI81" s="122" t="str">
        <f>IF(Tbl.Kosten[[#This Row],[Anr.]]=DI$7,Tbl.Kosten[[#This Row],[Totaal kosten]],"")</f>
        <v/>
      </c>
      <c r="DJ81" s="122" t="str">
        <f>IF(Tbl.Kosten[[#This Row],[Anr.]]=DJ$7,Tbl.Kosten[[#This Row],[Totaal kosten]],"")</f>
        <v/>
      </c>
      <c r="DK81" s="122" t="str">
        <f>IF(Tbl.Kosten[[#This Row],[Anr.]]=DK$7,Tbl.Kosten[[#This Row],[Totaal kosten]],"")</f>
        <v/>
      </c>
      <c r="DL81" s="122" t="str">
        <f>IF(Tbl.Kosten[[#This Row],[Anr.]]=DL$7,Tbl.Kosten[[#This Row],[Totaal kosten]],"")</f>
        <v/>
      </c>
      <c r="DM81" s="122" t="str">
        <f>IF(Tbl.Kosten[[#This Row],[Anr.]]=DM$7,Tbl.Kosten[[#This Row],[Totaal kosten]],"")</f>
        <v/>
      </c>
      <c r="DN81" s="122" t="str">
        <f>IF(Tbl.Kosten[[#This Row],[Anr.]]=DN$7,Tbl.Kosten[[#This Row],[Totaal kosten]],"")</f>
        <v/>
      </c>
      <c r="DO81" s="122" t="str">
        <f>IF(Tbl.Kosten[[#This Row],[Anr.]]=DO$7,Tbl.Kosten[[#This Row],[Totaal kosten]],"")</f>
        <v/>
      </c>
      <c r="DP81" s="122" t="str">
        <f>IF(Tbl.Kosten[[#This Row],[Anr.]]=DP$7,Tbl.Kosten[[#This Row],[Totaal kosten]],"")</f>
        <v/>
      </c>
      <c r="DQ81" s="122" t="str">
        <f>IF(Tbl.Kosten[[#This Row],[Anr.]]=DQ$7,Tbl.Kosten[[#This Row],[Totaal kosten]],"")</f>
        <v/>
      </c>
      <c r="DR81" s="122" t="str">
        <f>IF(Tbl.Kosten[[#This Row],[Anr.]]=DR$7,Tbl.Kosten[[#This Row],[Totaal kosten]],"")</f>
        <v/>
      </c>
      <c r="DS81" s="122" t="str">
        <f>IF(Tbl.Kosten[[#This Row],[Anr.]]=DS$7,Tbl.Kosten[[#This Row],[Totaal kosten]],"")</f>
        <v/>
      </c>
      <c r="DT81" s="122" t="str">
        <f>IF(Tbl.Kosten[[#This Row],[Anr.]]=DT$7,Tbl.Kosten[[#This Row],[Totaal kosten]],"")</f>
        <v/>
      </c>
      <c r="DU81" s="122" t="str">
        <f>IF(Tbl.Kosten[[#This Row],[Anr.]]=DU$7,Tbl.Kosten[[#This Row],[Totaal kosten]],"")</f>
        <v/>
      </c>
      <c r="DV81" s="122" t="str">
        <f>IF(Tbl.Kosten[[#This Row],[Anr.]]=DV$7,Tbl.Kosten[[#This Row],[Totaal kosten]],"")</f>
        <v/>
      </c>
      <c r="DW81" s="122" t="str">
        <f>IF(Tbl.Kosten[[#This Row],[Anr.]]=DW$7,Tbl.Kosten[[#This Row],[Totaal kosten]],"")</f>
        <v/>
      </c>
      <c r="DX81" s="122" t="str">
        <f>IF(Tbl.Kosten[[#This Row],[Anr.]]=DX$7,Tbl.Kosten[[#This Row],[Totaal kosten]],"")</f>
        <v/>
      </c>
      <c r="DY81" s="122" t="str">
        <f>IF(Tbl.Kosten[[#This Row],[Anr.]]=DY$7,Tbl.Kosten[[#This Row],[Totaal kosten]],"")</f>
        <v/>
      </c>
      <c r="DZ81" s="122" t="str">
        <f>IF(Tbl.Kosten[[#This Row],[Anr.]]=DZ$7,Tbl.Kosten[[#This Row],[Totaal kosten]],"")</f>
        <v/>
      </c>
      <c r="EA81" s="122" t="str">
        <f>IF(Tbl.Kosten[[#This Row],[Anr.]]=EA$7,Tbl.Kosten[[#This Row],[Totaal kosten]],"")</f>
        <v/>
      </c>
      <c r="EB81" s="122" t="str">
        <f>IF(Tbl.Kosten[[#This Row],[Anr.]]=EB$7,Tbl.Kosten[[#This Row],[Totaal kosten]],"")</f>
        <v/>
      </c>
      <c r="EC81" s="122" t="str">
        <f>IF(Tbl.Kosten[[#This Row],[Anr.]]=EC$7,Tbl.Kosten[[#This Row],[Totaal kosten]],"")</f>
        <v/>
      </c>
      <c r="ED81" s="122" t="str">
        <f>IF(Tbl.Kosten[[#This Row],[Anr.]]=ED$7,Tbl.Kosten[[#This Row],[Totaal kosten]],"")</f>
        <v/>
      </c>
      <c r="EE81" s="122" t="str">
        <f>IF(Tbl.Kosten[[#This Row],[Anr.]]=EE$7,Tbl.Kosten[[#This Row],[Totaal kosten]],"")</f>
        <v/>
      </c>
      <c r="EF81" s="122" t="str">
        <f>IF(Tbl.Kosten[[#This Row],[Anr.]]=EF$7,Tbl.Kosten[[#This Row],[Totaal kosten]],"")</f>
        <v/>
      </c>
      <c r="EG81" s="122" t="str">
        <f>IF(Tbl.Kosten[[#This Row],[Anr.]]=EG$7,Tbl.Kosten[[#This Row],[Totaal kosten]],"")</f>
        <v/>
      </c>
      <c r="EH81" s="122" t="str">
        <f>IF(Tbl.Kosten[[#This Row],[Anr.]]=EH$7,Tbl.Kosten[[#This Row],[Totaal kosten]],"")</f>
        <v/>
      </c>
      <c r="EI81" s="122" t="str">
        <f>IF(Tbl.Kosten[[#This Row],[Anr.]]=EI$7,Tbl.Kosten[[#This Row],[Totaal kosten]],"")</f>
        <v/>
      </c>
      <c r="EJ81" s="122" t="str">
        <f>IF(Tbl.Kosten[[#This Row],[Anr.]]=EJ$7,Tbl.Kosten[[#This Row],[Totaal kosten]],"")</f>
        <v/>
      </c>
      <c r="EK81" s="122" t="str">
        <f>IF(Tbl.Kosten[[#This Row],[Anr.]]=EK$7,Tbl.Kosten[[#This Row],[Totaal kosten]],"")</f>
        <v/>
      </c>
      <c r="EL81" s="122" t="str">
        <f>IF(Tbl.Kosten[[#This Row],[Anr.]]=EL$7,Tbl.Kosten[[#This Row],[Totaal kosten]],"")</f>
        <v/>
      </c>
      <c r="EM81" s="122" t="str">
        <f>IF(Tbl.Kosten[[#This Row],[Anr.]]=EM$7,Tbl.Kosten[[#This Row],[Totaal kosten]],"")</f>
        <v/>
      </c>
      <c r="EN81" s="122" t="str">
        <f>IF(Tbl.Kosten[[#This Row],[Anr.]]=EN$7,Tbl.Kosten[[#This Row],[Totaal kosten]],"")</f>
        <v/>
      </c>
      <c r="EO81" s="122" t="str">
        <f>IF(Tbl.Kosten[[#This Row],[Anr.]]=EO$7,Tbl.Kosten[[#This Row],[Totaal kosten]],"")</f>
        <v/>
      </c>
      <c r="EP81" s="122" t="str">
        <f>IF(Tbl.Kosten[[#This Row],[Anr.]]=EP$7,Tbl.Kosten[[#This Row],[Totaal kosten]],"")</f>
        <v/>
      </c>
      <c r="EQ81" s="122" t="str">
        <f>IF(Tbl.Kosten[[#This Row],[Anr.]]=EQ$7,Tbl.Kosten[[#This Row],[Totaal kosten]],"")</f>
        <v/>
      </c>
    </row>
    <row r="82" spans="2:147" x14ac:dyDescent="0.35">
      <c r="B82" s="99"/>
      <c r="C82" s="68"/>
      <c r="D82" s="119"/>
      <c r="E82" s="100"/>
      <c r="F82" s="13">
        <f>_xlfn.XLOOKUP(Tbl.Kosten[[#This Row],[Medewerker e/o 
functie]],Tbl.Uurtarief[Medewerker en/of functie],Tbl.Uurtarief[Uurtarief],"",,)</f>
        <v>0</v>
      </c>
      <c r="G82" s="118">
        <f>PRODUCT(Tbl.Kosten[[#This Row],[Uren]],Tbl.Kosten[[#This Row],[Uurtarief]])</f>
        <v>0</v>
      </c>
      <c r="H82" s="100"/>
      <c r="I82" s="98"/>
      <c r="J82" s="97">
        <f>Tbl.Kosten[[#This Row],[Aantal]]*Tbl.Kosten[[#This Row],[Tarief]]</f>
        <v>0</v>
      </c>
      <c r="K82" s="118">
        <f>Tbl.Kosten[[#This Row],[Subtotaal andere kosten]]+Tbl.Kosten[[#This Row],[Subtotaal arbeidskosten]]</f>
        <v>0</v>
      </c>
      <c r="L82" s="190">
        <f>IF(Tbl.Kosten[[#This Row],[Subtotaal andere kosten]]&lt;&gt;0,"Andere kosten",(_xlfn.XLOOKUP(Tbl.Kosten[[#This Row],[Medewerker e/o 
functie]],Tbl.Uurtarief[Medewerker en/of functie],Tbl.Uurtarief[Kostensoort],"",,)))</f>
        <v>0</v>
      </c>
      <c r="M82" s="190" t="str">
        <f>IF(AND(Tbl.Kosten[[#This Row],[Subtotaal arbeidskosten]]&lt;&gt;0,Tbl.Kosten[[#This Row],[Subtotaal andere kosten]]&lt;&gt;0),"Begroot Arbeidskosten en Overige kosten op verschillende regels!","")</f>
        <v/>
      </c>
      <c r="N82" s="3" t="str">
        <f>_xlfn.XLOOKUP(Tbl.Kosten[[#This Row],[Activiteitencode]],Tbl.Activiteiten[Activiteitcode],Tbl.Activiteiten[Werkpakketcode],"",,)</f>
        <v/>
      </c>
      <c r="O82" s="9" t="str">
        <f>_xlfn.XLOOKUP(Tbl.Kosten[[#This Row],[Werkpakketcode]],Tbl.Werkpakketten[Werkpakketcode],Tbl.Werkpakketten[WPnr.],"",,)</f>
        <v/>
      </c>
      <c r="P82" s="9" t="str">
        <f>IF(Tbl.Kosten[[#This Row],[WPnr.]]=P$7,Tbl.Kosten[[#This Row],[Totaal kosten]],"")</f>
        <v/>
      </c>
      <c r="Q82" s="9" t="str">
        <f>IF(Tbl.Kosten[[#This Row],[WPnr.]]=Q$7,Tbl.Kosten[[#This Row],[Totaal kosten]],"")</f>
        <v/>
      </c>
      <c r="R82" s="9" t="str">
        <f>IF(Tbl.Kosten[[#This Row],[WPnr.]]=R$7,Tbl.Kosten[[#This Row],[Totaal kosten]],"")</f>
        <v/>
      </c>
      <c r="S82" s="9" t="str">
        <f>IF(Tbl.Kosten[[#This Row],[WPnr.]]=S$7,Tbl.Kosten[[#This Row],[Totaal kosten]],"")</f>
        <v/>
      </c>
      <c r="T82" s="9" t="str">
        <f>IF(Tbl.Kosten[[#This Row],[WPnr.]]=T$7,Tbl.Kosten[[#This Row],[Totaal kosten]],"")</f>
        <v/>
      </c>
      <c r="U82" s="9" t="str">
        <f>IF(Tbl.Kosten[[#This Row],[WPnr.]]=U$7,Tbl.Kosten[[#This Row],[Totaal kosten]],"")</f>
        <v/>
      </c>
      <c r="V82" s="9" t="str">
        <f>IF(Tbl.Kosten[[#This Row],[WPnr.]]=V$7,Tbl.Kosten[[#This Row],[Totaal kosten]],"")</f>
        <v/>
      </c>
      <c r="W82" s="9" t="str">
        <f>IF(Tbl.Kosten[[#This Row],[WPnr.]]=W$7,Tbl.Kosten[[#This Row],[Totaal kosten]],"")</f>
        <v/>
      </c>
      <c r="X82" s="9" t="str">
        <f>IF(Tbl.Kosten[[#This Row],[WPnr.]]=X$7,Tbl.Kosten[[#This Row],[Totaal kosten]],"")</f>
        <v/>
      </c>
      <c r="Y82" s="9" t="str">
        <f>IF(Tbl.Kosten[[#This Row],[WPnr.]]=Y$7,Tbl.Kosten[[#This Row],[Totaal kosten]],"")</f>
        <v/>
      </c>
      <c r="Z82" s="15" t="str">
        <f>IFERROR(VLOOKUP(Tbl.Kosten[[#This Row],[Kostensoort]],Tbl.Kostensoorten[],2,FALSE),"")</f>
        <v/>
      </c>
      <c r="AA82" s="15" t="str">
        <f>IF(Tbl.Kosten[[#This Row],[KSnr.]]=AA$7,Tbl.Kosten[[#This Row],[Totaal kosten]],"")</f>
        <v/>
      </c>
      <c r="AB82" s="15" t="str">
        <f>IF(Tbl.Kosten[[#This Row],[KSnr.]]=AB$7,Tbl.Kosten[[#This Row],[Totaal kosten]],"")</f>
        <v/>
      </c>
      <c r="AC82" s="15" t="str">
        <f>IF(Tbl.Kosten[[#This Row],[KSnr.]]=AC$7,Tbl.Kosten[[#This Row],[Totaal kosten]],"")</f>
        <v/>
      </c>
      <c r="AD82" s="15" t="str">
        <f>IF(Tbl.Kosten[[#This Row],[KSnr.]]=AD$7,Tbl.Kosten[[#This Row],[Totaal kosten]],"")</f>
        <v/>
      </c>
      <c r="AE82" s="15" t="str">
        <f>IF(Tbl.Kosten[[#This Row],[KSnr.]]=AE$7,Tbl.Kosten[[#This Row],[Totaal kosten]],"")</f>
        <v/>
      </c>
      <c r="AF82" s="15" t="str">
        <f>IF(Tbl.Kosten[[#This Row],[KSnr.]]=AF$7,Tbl.Kosten[[#This Row],[Totaal kosten]],"")</f>
        <v/>
      </c>
      <c r="AG82" s="15" t="str">
        <f>IF(Tbl.Kosten[[#This Row],[KSnr.]]=AG$7,Tbl.Kosten[[#This Row],[Totaal kosten]],"")</f>
        <v/>
      </c>
      <c r="AH82" s="15" t="str">
        <f>IF(Tbl.Kosten[[#This Row],[KSnr.]]=AH$7,Tbl.Kosten[[#This Row],[Totaal kosten]],"")</f>
        <v/>
      </c>
      <c r="AI82" s="15" t="str">
        <f>IF(Tbl.Kosten[[#This Row],[KSnr.]]=AI$7,Tbl.Kosten[[#This Row],[Totaal kosten]],"")</f>
        <v/>
      </c>
      <c r="AJ82" s="15" t="str">
        <f>IF(Tbl.Kosten[[#This Row],[KSnr.]]=AJ$7,Tbl.Kosten[[#This Row],[Totaal kosten]],"")</f>
        <v/>
      </c>
      <c r="AK82" s="15" t="str">
        <f>IF(Tbl.Kosten[[#This Row],[KSnr.]]=AK$7,Tbl.Kosten[[#This Row],[Totaal kosten]],"")</f>
        <v/>
      </c>
      <c r="AL82" s="15" t="str">
        <f>IF(Tbl.Kosten[[#This Row],[KSnr.]]=AL$7,Tbl.Kosten[[#This Row],[Totaal kosten]],"")</f>
        <v/>
      </c>
      <c r="AM82" s="15" t="str">
        <f>IF(Tbl.Kosten[[#This Row],[KSnr.]]=AM$7,Tbl.Kosten[[#This Row],[Totaal kosten]],"")</f>
        <v/>
      </c>
      <c r="AN82" s="15" t="str">
        <f>IF(Tbl.Kosten[[#This Row],[KSnr.]]=AN$7,Tbl.Kosten[[#This Row],[Totaal kosten]],"")</f>
        <v/>
      </c>
      <c r="AO82" s="15" t="str">
        <f>IF(Tbl.Kosten[[#This Row],[KSnr.]]=AO$7,Tbl.Kosten[[#This Row],[Totaal kosten]],"")</f>
        <v/>
      </c>
      <c r="AP82" s="15" t="str">
        <f>IF(Tbl.Kosten[[#This Row],[KSnr.]]=AP$7,Tbl.Kosten[[#This Row],[Totaal kosten]],"")</f>
        <v/>
      </c>
      <c r="AQ82" s="15" t="str">
        <f>IF(Tbl.Kosten[[#This Row],[KSnr.]]=AQ$7,Tbl.Kosten[[#This Row],[Totaal kosten]],"")</f>
        <v/>
      </c>
      <c r="AR82" s="15" t="str">
        <f>IF(Tbl.Kosten[[#This Row],[KSnr.]]=AR$7,Tbl.Kosten[[#This Row],[Totaal kosten]],"")</f>
        <v/>
      </c>
      <c r="AS82" s="15" t="str">
        <f>IF(Tbl.Kosten[[#This Row],[KSnr.]]=AS$7,Tbl.Kosten[[#This Row],[Totaal kosten]],"")</f>
        <v/>
      </c>
      <c r="AT82" s="15" t="str">
        <f>IF(Tbl.Kosten[[#This Row],[KSnr.]]=AT$7,Tbl.Kosten[[#This Row],[Totaal kosten]],"")</f>
        <v/>
      </c>
      <c r="AU82" s="122" t="str">
        <f>_xlfn.XLOOKUP(Tbl.Kosten[[#This Row],[Activiteitencode]],Tbl.Activiteiten[Activiteitcode],Tbl.Activiteiten[Anr.],"",,)</f>
        <v/>
      </c>
      <c r="AV82" s="122" t="str">
        <f>IF(Tbl.Kosten[[#This Row],[Anr.]]=AV$7,Tbl.Kosten[[#This Row],[Totaal kosten]],"")</f>
        <v/>
      </c>
      <c r="AW82" s="122" t="str">
        <f>IF(Tbl.Kosten[[#This Row],[Anr.]]=AW$7,Tbl.Kosten[[#This Row],[Totaal kosten]],"")</f>
        <v/>
      </c>
      <c r="AX82" s="122" t="str">
        <f>IF(Tbl.Kosten[[#This Row],[Anr.]]=AX$7,Tbl.Kosten[[#This Row],[Totaal kosten]],"")</f>
        <v/>
      </c>
      <c r="AY82" s="122" t="str">
        <f>IF(Tbl.Kosten[[#This Row],[Anr.]]=AY$7,Tbl.Kosten[[#This Row],[Totaal kosten]],"")</f>
        <v/>
      </c>
      <c r="AZ82" s="122" t="str">
        <f>IF(Tbl.Kosten[[#This Row],[Anr.]]=AZ$7,Tbl.Kosten[[#This Row],[Totaal kosten]],"")</f>
        <v/>
      </c>
      <c r="BA82" s="122" t="str">
        <f>IF(Tbl.Kosten[[#This Row],[Anr.]]=BA$7,Tbl.Kosten[[#This Row],[Totaal kosten]],"")</f>
        <v/>
      </c>
      <c r="BB82" s="122" t="str">
        <f>IF(Tbl.Kosten[[#This Row],[Anr.]]=BB$7,Tbl.Kosten[[#This Row],[Totaal kosten]],"")</f>
        <v/>
      </c>
      <c r="BC82" s="122" t="str">
        <f>IF(Tbl.Kosten[[#This Row],[Anr.]]=BC$7,Tbl.Kosten[[#This Row],[Totaal kosten]],"")</f>
        <v/>
      </c>
      <c r="BD82" s="122" t="str">
        <f>IF(Tbl.Kosten[[#This Row],[Anr.]]=BD$7,Tbl.Kosten[[#This Row],[Totaal kosten]],"")</f>
        <v/>
      </c>
      <c r="BE82" s="122" t="str">
        <f>IF(Tbl.Kosten[[#This Row],[Anr.]]=BE$7,Tbl.Kosten[[#This Row],[Totaal kosten]],"")</f>
        <v/>
      </c>
      <c r="BF82" s="122" t="str">
        <f>IF(Tbl.Kosten[[#This Row],[Anr.]]=BF$7,Tbl.Kosten[[#This Row],[Totaal kosten]],"")</f>
        <v/>
      </c>
      <c r="BG82" s="122" t="str">
        <f>IF(Tbl.Kosten[[#This Row],[Anr.]]=BG$7,Tbl.Kosten[[#This Row],[Totaal kosten]],"")</f>
        <v/>
      </c>
      <c r="BH82" s="122" t="str">
        <f>IF(Tbl.Kosten[[#This Row],[Anr.]]=BH$7,Tbl.Kosten[[#This Row],[Totaal kosten]],"")</f>
        <v/>
      </c>
      <c r="BI82" s="122" t="str">
        <f>IF(Tbl.Kosten[[#This Row],[Anr.]]=BI$7,Tbl.Kosten[[#This Row],[Totaal kosten]],"")</f>
        <v/>
      </c>
      <c r="BJ82" s="122" t="str">
        <f>IF(Tbl.Kosten[[#This Row],[Anr.]]=BJ$7,Tbl.Kosten[[#This Row],[Totaal kosten]],"")</f>
        <v/>
      </c>
      <c r="BK82" s="122" t="str">
        <f>IF(Tbl.Kosten[[#This Row],[Anr.]]=BK$7,Tbl.Kosten[[#This Row],[Totaal kosten]],"")</f>
        <v/>
      </c>
      <c r="BL82" s="122" t="str">
        <f>IF(Tbl.Kosten[[#This Row],[Anr.]]=BL$7,Tbl.Kosten[[#This Row],[Totaal kosten]],"")</f>
        <v/>
      </c>
      <c r="BM82" s="122" t="str">
        <f>IF(Tbl.Kosten[[#This Row],[Anr.]]=BM$7,Tbl.Kosten[[#This Row],[Totaal kosten]],"")</f>
        <v/>
      </c>
      <c r="BN82" s="122" t="str">
        <f>IF(Tbl.Kosten[[#This Row],[Anr.]]=BN$7,Tbl.Kosten[[#This Row],[Totaal kosten]],"")</f>
        <v/>
      </c>
      <c r="BO82" s="122" t="str">
        <f>IF(Tbl.Kosten[[#This Row],[Anr.]]=BO$7,Tbl.Kosten[[#This Row],[Totaal kosten]],"")</f>
        <v/>
      </c>
      <c r="BP82" s="122" t="str">
        <f>IF(Tbl.Kosten[[#This Row],[Anr.]]=BP$7,Tbl.Kosten[[#This Row],[Totaal kosten]],"")</f>
        <v/>
      </c>
      <c r="BQ82" s="122" t="str">
        <f>IF(Tbl.Kosten[[#This Row],[Anr.]]=BQ$7,Tbl.Kosten[[#This Row],[Totaal kosten]],"")</f>
        <v/>
      </c>
      <c r="BR82" s="122" t="str">
        <f>IF(Tbl.Kosten[[#This Row],[Anr.]]=BR$7,Tbl.Kosten[[#This Row],[Totaal kosten]],"")</f>
        <v/>
      </c>
      <c r="BS82" s="122" t="str">
        <f>IF(Tbl.Kosten[[#This Row],[Anr.]]=BS$7,Tbl.Kosten[[#This Row],[Totaal kosten]],"")</f>
        <v/>
      </c>
      <c r="BT82" s="122" t="str">
        <f>IF(Tbl.Kosten[[#This Row],[Anr.]]=BT$7,Tbl.Kosten[[#This Row],[Totaal kosten]],"")</f>
        <v/>
      </c>
      <c r="BU82" s="122" t="str">
        <f>IF(Tbl.Kosten[[#This Row],[Anr.]]=BU$7,Tbl.Kosten[[#This Row],[Totaal kosten]],"")</f>
        <v/>
      </c>
      <c r="BV82" s="122" t="str">
        <f>IF(Tbl.Kosten[[#This Row],[Anr.]]=BV$7,Tbl.Kosten[[#This Row],[Totaal kosten]],"")</f>
        <v/>
      </c>
      <c r="BW82" s="122" t="str">
        <f>IF(Tbl.Kosten[[#This Row],[Anr.]]=BW$7,Tbl.Kosten[[#This Row],[Totaal kosten]],"")</f>
        <v/>
      </c>
      <c r="BX82" s="122" t="str">
        <f>IF(Tbl.Kosten[[#This Row],[Anr.]]=BX$7,Tbl.Kosten[[#This Row],[Totaal kosten]],"")</f>
        <v/>
      </c>
      <c r="BY82" s="122" t="str">
        <f>IF(Tbl.Kosten[[#This Row],[Anr.]]=BY$7,Tbl.Kosten[[#This Row],[Totaal kosten]],"")</f>
        <v/>
      </c>
      <c r="BZ82" s="122" t="str">
        <f>IF(Tbl.Kosten[[#This Row],[Anr.]]=BZ$7,Tbl.Kosten[[#This Row],[Totaal kosten]],"")</f>
        <v/>
      </c>
      <c r="CA82" s="122" t="str">
        <f>IF(Tbl.Kosten[[#This Row],[Anr.]]=CA$7,Tbl.Kosten[[#This Row],[Totaal kosten]],"")</f>
        <v/>
      </c>
      <c r="CB82" s="122" t="str">
        <f>IF(Tbl.Kosten[[#This Row],[Anr.]]=CB$7,Tbl.Kosten[[#This Row],[Totaal kosten]],"")</f>
        <v/>
      </c>
      <c r="CC82" s="122" t="str">
        <f>IF(Tbl.Kosten[[#This Row],[Anr.]]=CC$7,Tbl.Kosten[[#This Row],[Totaal kosten]],"")</f>
        <v/>
      </c>
      <c r="CD82" s="122" t="str">
        <f>IF(Tbl.Kosten[[#This Row],[Anr.]]=CD$7,Tbl.Kosten[[#This Row],[Totaal kosten]],"")</f>
        <v/>
      </c>
      <c r="CE82" s="122" t="str">
        <f>IF(Tbl.Kosten[[#This Row],[Anr.]]=CE$7,Tbl.Kosten[[#This Row],[Totaal kosten]],"")</f>
        <v/>
      </c>
      <c r="CF82" s="122" t="str">
        <f>IF(Tbl.Kosten[[#This Row],[Anr.]]=CF$7,Tbl.Kosten[[#This Row],[Totaal kosten]],"")</f>
        <v/>
      </c>
      <c r="CG82" s="122" t="str">
        <f>IF(Tbl.Kosten[[#This Row],[Anr.]]=CG$7,Tbl.Kosten[[#This Row],[Totaal kosten]],"")</f>
        <v/>
      </c>
      <c r="CH82" s="122" t="str">
        <f>IF(Tbl.Kosten[[#This Row],[Anr.]]=CH$7,Tbl.Kosten[[#This Row],[Totaal kosten]],"")</f>
        <v/>
      </c>
      <c r="CI82" s="122" t="str">
        <f>IF(Tbl.Kosten[[#This Row],[Anr.]]=CI$7,Tbl.Kosten[[#This Row],[Totaal kosten]],"")</f>
        <v/>
      </c>
      <c r="CJ82" s="122" t="str">
        <f>IF(Tbl.Kosten[[#This Row],[Anr.]]=CJ$7,Tbl.Kosten[[#This Row],[Totaal kosten]],"")</f>
        <v/>
      </c>
      <c r="CK82" s="122" t="str">
        <f>IF(Tbl.Kosten[[#This Row],[Anr.]]=CK$7,Tbl.Kosten[[#This Row],[Totaal kosten]],"")</f>
        <v/>
      </c>
      <c r="CL82" s="122" t="str">
        <f>IF(Tbl.Kosten[[#This Row],[Anr.]]=CL$7,Tbl.Kosten[[#This Row],[Totaal kosten]],"")</f>
        <v/>
      </c>
      <c r="CM82" s="122" t="str">
        <f>IF(Tbl.Kosten[[#This Row],[Anr.]]=CM$7,Tbl.Kosten[[#This Row],[Totaal kosten]],"")</f>
        <v/>
      </c>
      <c r="CN82" s="122" t="str">
        <f>IF(Tbl.Kosten[[#This Row],[Anr.]]=CN$7,Tbl.Kosten[[#This Row],[Totaal kosten]],"")</f>
        <v/>
      </c>
      <c r="CO82" s="122" t="str">
        <f>IF(Tbl.Kosten[[#This Row],[Anr.]]=CO$7,Tbl.Kosten[[#This Row],[Totaal kosten]],"")</f>
        <v/>
      </c>
      <c r="CP82" s="122" t="str">
        <f>IF(Tbl.Kosten[[#This Row],[Anr.]]=CP$7,Tbl.Kosten[[#This Row],[Totaal kosten]],"")</f>
        <v/>
      </c>
      <c r="CQ82" s="122" t="str">
        <f>IF(Tbl.Kosten[[#This Row],[Anr.]]=CQ$7,Tbl.Kosten[[#This Row],[Totaal kosten]],"")</f>
        <v/>
      </c>
      <c r="CR82" s="122" t="str">
        <f>IF(Tbl.Kosten[[#This Row],[Anr.]]=CR$7,Tbl.Kosten[[#This Row],[Totaal kosten]],"")</f>
        <v/>
      </c>
      <c r="CS82" s="122" t="str">
        <f>IF(Tbl.Kosten[[#This Row],[Anr.]]=CS$7,Tbl.Kosten[[#This Row],[Totaal kosten]],"")</f>
        <v/>
      </c>
      <c r="CT82" s="122" t="str">
        <f>IF(Tbl.Kosten[[#This Row],[Anr.]]=CT$7,Tbl.Kosten[[#This Row],[Totaal kosten]],"")</f>
        <v/>
      </c>
      <c r="CU82" s="122" t="str">
        <f>IF(Tbl.Kosten[[#This Row],[Anr.]]=CU$7,Tbl.Kosten[[#This Row],[Totaal kosten]],"")</f>
        <v/>
      </c>
      <c r="CV82" s="122" t="str">
        <f>IF(Tbl.Kosten[[#This Row],[Anr.]]=CV$7,Tbl.Kosten[[#This Row],[Totaal kosten]],"")</f>
        <v/>
      </c>
      <c r="CW82" s="122" t="str">
        <f>IF(Tbl.Kosten[[#This Row],[Anr.]]=CW$7,Tbl.Kosten[[#This Row],[Totaal kosten]],"")</f>
        <v/>
      </c>
      <c r="CX82" s="122" t="str">
        <f>IF(Tbl.Kosten[[#This Row],[Anr.]]=CX$7,Tbl.Kosten[[#This Row],[Totaal kosten]],"")</f>
        <v/>
      </c>
      <c r="CY82" s="122" t="str">
        <f>IF(Tbl.Kosten[[#This Row],[Anr.]]=CY$7,Tbl.Kosten[[#This Row],[Totaal kosten]],"")</f>
        <v/>
      </c>
      <c r="CZ82" s="122" t="str">
        <f>IF(Tbl.Kosten[[#This Row],[Anr.]]=CZ$7,Tbl.Kosten[[#This Row],[Totaal kosten]],"")</f>
        <v/>
      </c>
      <c r="DA82" s="122" t="str">
        <f>IF(Tbl.Kosten[[#This Row],[Anr.]]=DA$7,Tbl.Kosten[[#This Row],[Totaal kosten]],"")</f>
        <v/>
      </c>
      <c r="DB82" s="122" t="str">
        <f>IF(Tbl.Kosten[[#This Row],[Anr.]]=DB$7,Tbl.Kosten[[#This Row],[Totaal kosten]],"")</f>
        <v/>
      </c>
      <c r="DC82" s="122" t="str">
        <f>IF(Tbl.Kosten[[#This Row],[Anr.]]=DC$7,Tbl.Kosten[[#This Row],[Totaal kosten]],"")</f>
        <v/>
      </c>
      <c r="DD82" s="122" t="str">
        <f>IF(Tbl.Kosten[[#This Row],[Anr.]]=DD$7,Tbl.Kosten[[#This Row],[Totaal kosten]],"")</f>
        <v/>
      </c>
      <c r="DE82" s="122" t="str">
        <f>IF(Tbl.Kosten[[#This Row],[Anr.]]=DE$7,Tbl.Kosten[[#This Row],[Totaal kosten]],"")</f>
        <v/>
      </c>
      <c r="DF82" s="122" t="str">
        <f>IF(Tbl.Kosten[[#This Row],[Anr.]]=DF$7,Tbl.Kosten[[#This Row],[Totaal kosten]],"")</f>
        <v/>
      </c>
      <c r="DG82" s="122" t="str">
        <f>IF(Tbl.Kosten[[#This Row],[Anr.]]=DG$7,Tbl.Kosten[[#This Row],[Totaal kosten]],"")</f>
        <v/>
      </c>
      <c r="DH82" s="122" t="str">
        <f>IF(Tbl.Kosten[[#This Row],[Anr.]]=DH$7,Tbl.Kosten[[#This Row],[Totaal kosten]],"")</f>
        <v/>
      </c>
      <c r="DI82" s="122" t="str">
        <f>IF(Tbl.Kosten[[#This Row],[Anr.]]=DI$7,Tbl.Kosten[[#This Row],[Totaal kosten]],"")</f>
        <v/>
      </c>
      <c r="DJ82" s="122" t="str">
        <f>IF(Tbl.Kosten[[#This Row],[Anr.]]=DJ$7,Tbl.Kosten[[#This Row],[Totaal kosten]],"")</f>
        <v/>
      </c>
      <c r="DK82" s="122" t="str">
        <f>IF(Tbl.Kosten[[#This Row],[Anr.]]=DK$7,Tbl.Kosten[[#This Row],[Totaal kosten]],"")</f>
        <v/>
      </c>
      <c r="DL82" s="122" t="str">
        <f>IF(Tbl.Kosten[[#This Row],[Anr.]]=DL$7,Tbl.Kosten[[#This Row],[Totaal kosten]],"")</f>
        <v/>
      </c>
      <c r="DM82" s="122" t="str">
        <f>IF(Tbl.Kosten[[#This Row],[Anr.]]=DM$7,Tbl.Kosten[[#This Row],[Totaal kosten]],"")</f>
        <v/>
      </c>
      <c r="DN82" s="122" t="str">
        <f>IF(Tbl.Kosten[[#This Row],[Anr.]]=DN$7,Tbl.Kosten[[#This Row],[Totaal kosten]],"")</f>
        <v/>
      </c>
      <c r="DO82" s="122" t="str">
        <f>IF(Tbl.Kosten[[#This Row],[Anr.]]=DO$7,Tbl.Kosten[[#This Row],[Totaal kosten]],"")</f>
        <v/>
      </c>
      <c r="DP82" s="122" t="str">
        <f>IF(Tbl.Kosten[[#This Row],[Anr.]]=DP$7,Tbl.Kosten[[#This Row],[Totaal kosten]],"")</f>
        <v/>
      </c>
      <c r="DQ82" s="122" t="str">
        <f>IF(Tbl.Kosten[[#This Row],[Anr.]]=DQ$7,Tbl.Kosten[[#This Row],[Totaal kosten]],"")</f>
        <v/>
      </c>
      <c r="DR82" s="122" t="str">
        <f>IF(Tbl.Kosten[[#This Row],[Anr.]]=DR$7,Tbl.Kosten[[#This Row],[Totaal kosten]],"")</f>
        <v/>
      </c>
      <c r="DS82" s="122" t="str">
        <f>IF(Tbl.Kosten[[#This Row],[Anr.]]=DS$7,Tbl.Kosten[[#This Row],[Totaal kosten]],"")</f>
        <v/>
      </c>
      <c r="DT82" s="122" t="str">
        <f>IF(Tbl.Kosten[[#This Row],[Anr.]]=DT$7,Tbl.Kosten[[#This Row],[Totaal kosten]],"")</f>
        <v/>
      </c>
      <c r="DU82" s="122" t="str">
        <f>IF(Tbl.Kosten[[#This Row],[Anr.]]=DU$7,Tbl.Kosten[[#This Row],[Totaal kosten]],"")</f>
        <v/>
      </c>
      <c r="DV82" s="122" t="str">
        <f>IF(Tbl.Kosten[[#This Row],[Anr.]]=DV$7,Tbl.Kosten[[#This Row],[Totaal kosten]],"")</f>
        <v/>
      </c>
      <c r="DW82" s="122" t="str">
        <f>IF(Tbl.Kosten[[#This Row],[Anr.]]=DW$7,Tbl.Kosten[[#This Row],[Totaal kosten]],"")</f>
        <v/>
      </c>
      <c r="DX82" s="122" t="str">
        <f>IF(Tbl.Kosten[[#This Row],[Anr.]]=DX$7,Tbl.Kosten[[#This Row],[Totaal kosten]],"")</f>
        <v/>
      </c>
      <c r="DY82" s="122" t="str">
        <f>IF(Tbl.Kosten[[#This Row],[Anr.]]=DY$7,Tbl.Kosten[[#This Row],[Totaal kosten]],"")</f>
        <v/>
      </c>
      <c r="DZ82" s="122" t="str">
        <f>IF(Tbl.Kosten[[#This Row],[Anr.]]=DZ$7,Tbl.Kosten[[#This Row],[Totaal kosten]],"")</f>
        <v/>
      </c>
      <c r="EA82" s="122" t="str">
        <f>IF(Tbl.Kosten[[#This Row],[Anr.]]=EA$7,Tbl.Kosten[[#This Row],[Totaal kosten]],"")</f>
        <v/>
      </c>
      <c r="EB82" s="122" t="str">
        <f>IF(Tbl.Kosten[[#This Row],[Anr.]]=EB$7,Tbl.Kosten[[#This Row],[Totaal kosten]],"")</f>
        <v/>
      </c>
      <c r="EC82" s="122" t="str">
        <f>IF(Tbl.Kosten[[#This Row],[Anr.]]=EC$7,Tbl.Kosten[[#This Row],[Totaal kosten]],"")</f>
        <v/>
      </c>
      <c r="ED82" s="122" t="str">
        <f>IF(Tbl.Kosten[[#This Row],[Anr.]]=ED$7,Tbl.Kosten[[#This Row],[Totaal kosten]],"")</f>
        <v/>
      </c>
      <c r="EE82" s="122" t="str">
        <f>IF(Tbl.Kosten[[#This Row],[Anr.]]=EE$7,Tbl.Kosten[[#This Row],[Totaal kosten]],"")</f>
        <v/>
      </c>
      <c r="EF82" s="122" t="str">
        <f>IF(Tbl.Kosten[[#This Row],[Anr.]]=EF$7,Tbl.Kosten[[#This Row],[Totaal kosten]],"")</f>
        <v/>
      </c>
      <c r="EG82" s="122" t="str">
        <f>IF(Tbl.Kosten[[#This Row],[Anr.]]=EG$7,Tbl.Kosten[[#This Row],[Totaal kosten]],"")</f>
        <v/>
      </c>
      <c r="EH82" s="122" t="str">
        <f>IF(Tbl.Kosten[[#This Row],[Anr.]]=EH$7,Tbl.Kosten[[#This Row],[Totaal kosten]],"")</f>
        <v/>
      </c>
      <c r="EI82" s="122" t="str">
        <f>IF(Tbl.Kosten[[#This Row],[Anr.]]=EI$7,Tbl.Kosten[[#This Row],[Totaal kosten]],"")</f>
        <v/>
      </c>
      <c r="EJ82" s="122" t="str">
        <f>IF(Tbl.Kosten[[#This Row],[Anr.]]=EJ$7,Tbl.Kosten[[#This Row],[Totaal kosten]],"")</f>
        <v/>
      </c>
      <c r="EK82" s="122" t="str">
        <f>IF(Tbl.Kosten[[#This Row],[Anr.]]=EK$7,Tbl.Kosten[[#This Row],[Totaal kosten]],"")</f>
        <v/>
      </c>
      <c r="EL82" s="122" t="str">
        <f>IF(Tbl.Kosten[[#This Row],[Anr.]]=EL$7,Tbl.Kosten[[#This Row],[Totaal kosten]],"")</f>
        <v/>
      </c>
      <c r="EM82" s="122" t="str">
        <f>IF(Tbl.Kosten[[#This Row],[Anr.]]=EM$7,Tbl.Kosten[[#This Row],[Totaal kosten]],"")</f>
        <v/>
      </c>
      <c r="EN82" s="122" t="str">
        <f>IF(Tbl.Kosten[[#This Row],[Anr.]]=EN$7,Tbl.Kosten[[#This Row],[Totaal kosten]],"")</f>
        <v/>
      </c>
      <c r="EO82" s="122" t="str">
        <f>IF(Tbl.Kosten[[#This Row],[Anr.]]=EO$7,Tbl.Kosten[[#This Row],[Totaal kosten]],"")</f>
        <v/>
      </c>
      <c r="EP82" s="122" t="str">
        <f>IF(Tbl.Kosten[[#This Row],[Anr.]]=EP$7,Tbl.Kosten[[#This Row],[Totaal kosten]],"")</f>
        <v/>
      </c>
      <c r="EQ82" s="122" t="str">
        <f>IF(Tbl.Kosten[[#This Row],[Anr.]]=EQ$7,Tbl.Kosten[[#This Row],[Totaal kosten]],"")</f>
        <v/>
      </c>
    </row>
    <row r="83" spans="2:147" x14ac:dyDescent="0.35">
      <c r="B83" s="99"/>
      <c r="C83" s="68"/>
      <c r="D83" s="119"/>
      <c r="E83" s="100"/>
      <c r="F83" s="13">
        <f>_xlfn.XLOOKUP(Tbl.Kosten[[#This Row],[Medewerker e/o 
functie]],Tbl.Uurtarief[Medewerker en/of functie],Tbl.Uurtarief[Uurtarief],"",,)</f>
        <v>0</v>
      </c>
      <c r="G83" s="118">
        <f>PRODUCT(Tbl.Kosten[[#This Row],[Uren]],Tbl.Kosten[[#This Row],[Uurtarief]])</f>
        <v>0</v>
      </c>
      <c r="H83" s="100"/>
      <c r="I83" s="98"/>
      <c r="J83" s="97">
        <f>Tbl.Kosten[[#This Row],[Aantal]]*Tbl.Kosten[[#This Row],[Tarief]]</f>
        <v>0</v>
      </c>
      <c r="K83" s="118">
        <f>Tbl.Kosten[[#This Row],[Subtotaal andere kosten]]+Tbl.Kosten[[#This Row],[Subtotaal arbeidskosten]]</f>
        <v>0</v>
      </c>
      <c r="L83" s="190">
        <f>IF(Tbl.Kosten[[#This Row],[Subtotaal andere kosten]]&lt;&gt;0,"Andere kosten",(_xlfn.XLOOKUP(Tbl.Kosten[[#This Row],[Medewerker e/o 
functie]],Tbl.Uurtarief[Medewerker en/of functie],Tbl.Uurtarief[Kostensoort],"",,)))</f>
        <v>0</v>
      </c>
      <c r="M83" s="190" t="str">
        <f>IF(AND(Tbl.Kosten[[#This Row],[Subtotaal arbeidskosten]]&lt;&gt;0,Tbl.Kosten[[#This Row],[Subtotaal andere kosten]]&lt;&gt;0),"Begroot Arbeidskosten en Overige kosten op verschillende regels!","")</f>
        <v/>
      </c>
      <c r="N83" s="3" t="str">
        <f>_xlfn.XLOOKUP(Tbl.Kosten[[#This Row],[Activiteitencode]],Tbl.Activiteiten[Activiteitcode],Tbl.Activiteiten[Werkpakketcode],"",,)</f>
        <v/>
      </c>
      <c r="O83" s="9" t="str">
        <f>_xlfn.XLOOKUP(Tbl.Kosten[[#This Row],[Werkpakketcode]],Tbl.Werkpakketten[Werkpakketcode],Tbl.Werkpakketten[WPnr.],"",,)</f>
        <v/>
      </c>
      <c r="P83" s="9" t="str">
        <f>IF(Tbl.Kosten[[#This Row],[WPnr.]]=P$7,Tbl.Kosten[[#This Row],[Totaal kosten]],"")</f>
        <v/>
      </c>
      <c r="Q83" s="9" t="str">
        <f>IF(Tbl.Kosten[[#This Row],[WPnr.]]=Q$7,Tbl.Kosten[[#This Row],[Totaal kosten]],"")</f>
        <v/>
      </c>
      <c r="R83" s="9" t="str">
        <f>IF(Tbl.Kosten[[#This Row],[WPnr.]]=R$7,Tbl.Kosten[[#This Row],[Totaal kosten]],"")</f>
        <v/>
      </c>
      <c r="S83" s="9" t="str">
        <f>IF(Tbl.Kosten[[#This Row],[WPnr.]]=S$7,Tbl.Kosten[[#This Row],[Totaal kosten]],"")</f>
        <v/>
      </c>
      <c r="T83" s="9" t="str">
        <f>IF(Tbl.Kosten[[#This Row],[WPnr.]]=T$7,Tbl.Kosten[[#This Row],[Totaal kosten]],"")</f>
        <v/>
      </c>
      <c r="U83" s="9" t="str">
        <f>IF(Tbl.Kosten[[#This Row],[WPnr.]]=U$7,Tbl.Kosten[[#This Row],[Totaal kosten]],"")</f>
        <v/>
      </c>
      <c r="V83" s="9" t="str">
        <f>IF(Tbl.Kosten[[#This Row],[WPnr.]]=V$7,Tbl.Kosten[[#This Row],[Totaal kosten]],"")</f>
        <v/>
      </c>
      <c r="W83" s="9" t="str">
        <f>IF(Tbl.Kosten[[#This Row],[WPnr.]]=W$7,Tbl.Kosten[[#This Row],[Totaal kosten]],"")</f>
        <v/>
      </c>
      <c r="X83" s="9" t="str">
        <f>IF(Tbl.Kosten[[#This Row],[WPnr.]]=X$7,Tbl.Kosten[[#This Row],[Totaal kosten]],"")</f>
        <v/>
      </c>
      <c r="Y83" s="9" t="str">
        <f>IF(Tbl.Kosten[[#This Row],[WPnr.]]=Y$7,Tbl.Kosten[[#This Row],[Totaal kosten]],"")</f>
        <v/>
      </c>
      <c r="Z83" s="15" t="str">
        <f>IFERROR(VLOOKUP(Tbl.Kosten[[#This Row],[Kostensoort]],Tbl.Kostensoorten[],2,FALSE),"")</f>
        <v/>
      </c>
      <c r="AA83" s="15" t="str">
        <f>IF(Tbl.Kosten[[#This Row],[KSnr.]]=AA$7,Tbl.Kosten[[#This Row],[Totaal kosten]],"")</f>
        <v/>
      </c>
      <c r="AB83" s="15" t="str">
        <f>IF(Tbl.Kosten[[#This Row],[KSnr.]]=AB$7,Tbl.Kosten[[#This Row],[Totaal kosten]],"")</f>
        <v/>
      </c>
      <c r="AC83" s="15" t="str">
        <f>IF(Tbl.Kosten[[#This Row],[KSnr.]]=AC$7,Tbl.Kosten[[#This Row],[Totaal kosten]],"")</f>
        <v/>
      </c>
      <c r="AD83" s="15" t="str">
        <f>IF(Tbl.Kosten[[#This Row],[KSnr.]]=AD$7,Tbl.Kosten[[#This Row],[Totaal kosten]],"")</f>
        <v/>
      </c>
      <c r="AE83" s="15" t="str">
        <f>IF(Tbl.Kosten[[#This Row],[KSnr.]]=AE$7,Tbl.Kosten[[#This Row],[Totaal kosten]],"")</f>
        <v/>
      </c>
      <c r="AF83" s="15" t="str">
        <f>IF(Tbl.Kosten[[#This Row],[KSnr.]]=AF$7,Tbl.Kosten[[#This Row],[Totaal kosten]],"")</f>
        <v/>
      </c>
      <c r="AG83" s="15" t="str">
        <f>IF(Tbl.Kosten[[#This Row],[KSnr.]]=AG$7,Tbl.Kosten[[#This Row],[Totaal kosten]],"")</f>
        <v/>
      </c>
      <c r="AH83" s="15" t="str">
        <f>IF(Tbl.Kosten[[#This Row],[KSnr.]]=AH$7,Tbl.Kosten[[#This Row],[Totaal kosten]],"")</f>
        <v/>
      </c>
      <c r="AI83" s="15" t="str">
        <f>IF(Tbl.Kosten[[#This Row],[KSnr.]]=AI$7,Tbl.Kosten[[#This Row],[Totaal kosten]],"")</f>
        <v/>
      </c>
      <c r="AJ83" s="15" t="str">
        <f>IF(Tbl.Kosten[[#This Row],[KSnr.]]=AJ$7,Tbl.Kosten[[#This Row],[Totaal kosten]],"")</f>
        <v/>
      </c>
      <c r="AK83" s="15" t="str">
        <f>IF(Tbl.Kosten[[#This Row],[KSnr.]]=AK$7,Tbl.Kosten[[#This Row],[Totaal kosten]],"")</f>
        <v/>
      </c>
      <c r="AL83" s="15" t="str">
        <f>IF(Tbl.Kosten[[#This Row],[KSnr.]]=AL$7,Tbl.Kosten[[#This Row],[Totaal kosten]],"")</f>
        <v/>
      </c>
      <c r="AM83" s="15" t="str">
        <f>IF(Tbl.Kosten[[#This Row],[KSnr.]]=AM$7,Tbl.Kosten[[#This Row],[Totaal kosten]],"")</f>
        <v/>
      </c>
      <c r="AN83" s="15" t="str">
        <f>IF(Tbl.Kosten[[#This Row],[KSnr.]]=AN$7,Tbl.Kosten[[#This Row],[Totaal kosten]],"")</f>
        <v/>
      </c>
      <c r="AO83" s="15" t="str">
        <f>IF(Tbl.Kosten[[#This Row],[KSnr.]]=AO$7,Tbl.Kosten[[#This Row],[Totaal kosten]],"")</f>
        <v/>
      </c>
      <c r="AP83" s="15" t="str">
        <f>IF(Tbl.Kosten[[#This Row],[KSnr.]]=AP$7,Tbl.Kosten[[#This Row],[Totaal kosten]],"")</f>
        <v/>
      </c>
      <c r="AQ83" s="15" t="str">
        <f>IF(Tbl.Kosten[[#This Row],[KSnr.]]=AQ$7,Tbl.Kosten[[#This Row],[Totaal kosten]],"")</f>
        <v/>
      </c>
      <c r="AR83" s="15" t="str">
        <f>IF(Tbl.Kosten[[#This Row],[KSnr.]]=AR$7,Tbl.Kosten[[#This Row],[Totaal kosten]],"")</f>
        <v/>
      </c>
      <c r="AS83" s="15" t="str">
        <f>IF(Tbl.Kosten[[#This Row],[KSnr.]]=AS$7,Tbl.Kosten[[#This Row],[Totaal kosten]],"")</f>
        <v/>
      </c>
      <c r="AT83" s="15" t="str">
        <f>IF(Tbl.Kosten[[#This Row],[KSnr.]]=AT$7,Tbl.Kosten[[#This Row],[Totaal kosten]],"")</f>
        <v/>
      </c>
      <c r="AU83" s="122" t="str">
        <f>_xlfn.XLOOKUP(Tbl.Kosten[[#This Row],[Activiteitencode]],Tbl.Activiteiten[Activiteitcode],Tbl.Activiteiten[Anr.],"",,)</f>
        <v/>
      </c>
      <c r="AV83" s="122" t="str">
        <f>IF(Tbl.Kosten[[#This Row],[Anr.]]=AV$7,Tbl.Kosten[[#This Row],[Totaal kosten]],"")</f>
        <v/>
      </c>
      <c r="AW83" s="122" t="str">
        <f>IF(Tbl.Kosten[[#This Row],[Anr.]]=AW$7,Tbl.Kosten[[#This Row],[Totaal kosten]],"")</f>
        <v/>
      </c>
      <c r="AX83" s="122" t="str">
        <f>IF(Tbl.Kosten[[#This Row],[Anr.]]=AX$7,Tbl.Kosten[[#This Row],[Totaal kosten]],"")</f>
        <v/>
      </c>
      <c r="AY83" s="122" t="str">
        <f>IF(Tbl.Kosten[[#This Row],[Anr.]]=AY$7,Tbl.Kosten[[#This Row],[Totaal kosten]],"")</f>
        <v/>
      </c>
      <c r="AZ83" s="122" t="str">
        <f>IF(Tbl.Kosten[[#This Row],[Anr.]]=AZ$7,Tbl.Kosten[[#This Row],[Totaal kosten]],"")</f>
        <v/>
      </c>
      <c r="BA83" s="122" t="str">
        <f>IF(Tbl.Kosten[[#This Row],[Anr.]]=BA$7,Tbl.Kosten[[#This Row],[Totaal kosten]],"")</f>
        <v/>
      </c>
      <c r="BB83" s="122" t="str">
        <f>IF(Tbl.Kosten[[#This Row],[Anr.]]=BB$7,Tbl.Kosten[[#This Row],[Totaal kosten]],"")</f>
        <v/>
      </c>
      <c r="BC83" s="122" t="str">
        <f>IF(Tbl.Kosten[[#This Row],[Anr.]]=BC$7,Tbl.Kosten[[#This Row],[Totaal kosten]],"")</f>
        <v/>
      </c>
      <c r="BD83" s="122" t="str">
        <f>IF(Tbl.Kosten[[#This Row],[Anr.]]=BD$7,Tbl.Kosten[[#This Row],[Totaal kosten]],"")</f>
        <v/>
      </c>
      <c r="BE83" s="122" t="str">
        <f>IF(Tbl.Kosten[[#This Row],[Anr.]]=BE$7,Tbl.Kosten[[#This Row],[Totaal kosten]],"")</f>
        <v/>
      </c>
      <c r="BF83" s="122" t="str">
        <f>IF(Tbl.Kosten[[#This Row],[Anr.]]=BF$7,Tbl.Kosten[[#This Row],[Totaal kosten]],"")</f>
        <v/>
      </c>
      <c r="BG83" s="122" t="str">
        <f>IF(Tbl.Kosten[[#This Row],[Anr.]]=BG$7,Tbl.Kosten[[#This Row],[Totaal kosten]],"")</f>
        <v/>
      </c>
      <c r="BH83" s="122" t="str">
        <f>IF(Tbl.Kosten[[#This Row],[Anr.]]=BH$7,Tbl.Kosten[[#This Row],[Totaal kosten]],"")</f>
        <v/>
      </c>
      <c r="BI83" s="122" t="str">
        <f>IF(Tbl.Kosten[[#This Row],[Anr.]]=BI$7,Tbl.Kosten[[#This Row],[Totaal kosten]],"")</f>
        <v/>
      </c>
      <c r="BJ83" s="122" t="str">
        <f>IF(Tbl.Kosten[[#This Row],[Anr.]]=BJ$7,Tbl.Kosten[[#This Row],[Totaal kosten]],"")</f>
        <v/>
      </c>
      <c r="BK83" s="122" t="str">
        <f>IF(Tbl.Kosten[[#This Row],[Anr.]]=BK$7,Tbl.Kosten[[#This Row],[Totaal kosten]],"")</f>
        <v/>
      </c>
      <c r="BL83" s="122" t="str">
        <f>IF(Tbl.Kosten[[#This Row],[Anr.]]=BL$7,Tbl.Kosten[[#This Row],[Totaal kosten]],"")</f>
        <v/>
      </c>
      <c r="BM83" s="122" t="str">
        <f>IF(Tbl.Kosten[[#This Row],[Anr.]]=BM$7,Tbl.Kosten[[#This Row],[Totaal kosten]],"")</f>
        <v/>
      </c>
      <c r="BN83" s="122" t="str">
        <f>IF(Tbl.Kosten[[#This Row],[Anr.]]=BN$7,Tbl.Kosten[[#This Row],[Totaal kosten]],"")</f>
        <v/>
      </c>
      <c r="BO83" s="122" t="str">
        <f>IF(Tbl.Kosten[[#This Row],[Anr.]]=BO$7,Tbl.Kosten[[#This Row],[Totaal kosten]],"")</f>
        <v/>
      </c>
      <c r="BP83" s="122" t="str">
        <f>IF(Tbl.Kosten[[#This Row],[Anr.]]=BP$7,Tbl.Kosten[[#This Row],[Totaal kosten]],"")</f>
        <v/>
      </c>
      <c r="BQ83" s="122" t="str">
        <f>IF(Tbl.Kosten[[#This Row],[Anr.]]=BQ$7,Tbl.Kosten[[#This Row],[Totaal kosten]],"")</f>
        <v/>
      </c>
      <c r="BR83" s="122" t="str">
        <f>IF(Tbl.Kosten[[#This Row],[Anr.]]=BR$7,Tbl.Kosten[[#This Row],[Totaal kosten]],"")</f>
        <v/>
      </c>
      <c r="BS83" s="122" t="str">
        <f>IF(Tbl.Kosten[[#This Row],[Anr.]]=BS$7,Tbl.Kosten[[#This Row],[Totaal kosten]],"")</f>
        <v/>
      </c>
      <c r="BT83" s="122" t="str">
        <f>IF(Tbl.Kosten[[#This Row],[Anr.]]=BT$7,Tbl.Kosten[[#This Row],[Totaal kosten]],"")</f>
        <v/>
      </c>
      <c r="BU83" s="122" t="str">
        <f>IF(Tbl.Kosten[[#This Row],[Anr.]]=BU$7,Tbl.Kosten[[#This Row],[Totaal kosten]],"")</f>
        <v/>
      </c>
      <c r="BV83" s="122" t="str">
        <f>IF(Tbl.Kosten[[#This Row],[Anr.]]=BV$7,Tbl.Kosten[[#This Row],[Totaal kosten]],"")</f>
        <v/>
      </c>
      <c r="BW83" s="122" t="str">
        <f>IF(Tbl.Kosten[[#This Row],[Anr.]]=BW$7,Tbl.Kosten[[#This Row],[Totaal kosten]],"")</f>
        <v/>
      </c>
      <c r="BX83" s="122" t="str">
        <f>IF(Tbl.Kosten[[#This Row],[Anr.]]=BX$7,Tbl.Kosten[[#This Row],[Totaal kosten]],"")</f>
        <v/>
      </c>
      <c r="BY83" s="122" t="str">
        <f>IF(Tbl.Kosten[[#This Row],[Anr.]]=BY$7,Tbl.Kosten[[#This Row],[Totaal kosten]],"")</f>
        <v/>
      </c>
      <c r="BZ83" s="122" t="str">
        <f>IF(Tbl.Kosten[[#This Row],[Anr.]]=BZ$7,Tbl.Kosten[[#This Row],[Totaal kosten]],"")</f>
        <v/>
      </c>
      <c r="CA83" s="122" t="str">
        <f>IF(Tbl.Kosten[[#This Row],[Anr.]]=CA$7,Tbl.Kosten[[#This Row],[Totaal kosten]],"")</f>
        <v/>
      </c>
      <c r="CB83" s="122" t="str">
        <f>IF(Tbl.Kosten[[#This Row],[Anr.]]=CB$7,Tbl.Kosten[[#This Row],[Totaal kosten]],"")</f>
        <v/>
      </c>
      <c r="CC83" s="122" t="str">
        <f>IF(Tbl.Kosten[[#This Row],[Anr.]]=CC$7,Tbl.Kosten[[#This Row],[Totaal kosten]],"")</f>
        <v/>
      </c>
      <c r="CD83" s="122" t="str">
        <f>IF(Tbl.Kosten[[#This Row],[Anr.]]=CD$7,Tbl.Kosten[[#This Row],[Totaal kosten]],"")</f>
        <v/>
      </c>
      <c r="CE83" s="122" t="str">
        <f>IF(Tbl.Kosten[[#This Row],[Anr.]]=CE$7,Tbl.Kosten[[#This Row],[Totaal kosten]],"")</f>
        <v/>
      </c>
      <c r="CF83" s="122" t="str">
        <f>IF(Tbl.Kosten[[#This Row],[Anr.]]=CF$7,Tbl.Kosten[[#This Row],[Totaal kosten]],"")</f>
        <v/>
      </c>
      <c r="CG83" s="122" t="str">
        <f>IF(Tbl.Kosten[[#This Row],[Anr.]]=CG$7,Tbl.Kosten[[#This Row],[Totaal kosten]],"")</f>
        <v/>
      </c>
      <c r="CH83" s="122" t="str">
        <f>IF(Tbl.Kosten[[#This Row],[Anr.]]=CH$7,Tbl.Kosten[[#This Row],[Totaal kosten]],"")</f>
        <v/>
      </c>
      <c r="CI83" s="122" t="str">
        <f>IF(Tbl.Kosten[[#This Row],[Anr.]]=CI$7,Tbl.Kosten[[#This Row],[Totaal kosten]],"")</f>
        <v/>
      </c>
      <c r="CJ83" s="122" t="str">
        <f>IF(Tbl.Kosten[[#This Row],[Anr.]]=CJ$7,Tbl.Kosten[[#This Row],[Totaal kosten]],"")</f>
        <v/>
      </c>
      <c r="CK83" s="122" t="str">
        <f>IF(Tbl.Kosten[[#This Row],[Anr.]]=CK$7,Tbl.Kosten[[#This Row],[Totaal kosten]],"")</f>
        <v/>
      </c>
      <c r="CL83" s="122" t="str">
        <f>IF(Tbl.Kosten[[#This Row],[Anr.]]=CL$7,Tbl.Kosten[[#This Row],[Totaal kosten]],"")</f>
        <v/>
      </c>
      <c r="CM83" s="122" t="str">
        <f>IF(Tbl.Kosten[[#This Row],[Anr.]]=CM$7,Tbl.Kosten[[#This Row],[Totaal kosten]],"")</f>
        <v/>
      </c>
      <c r="CN83" s="122" t="str">
        <f>IF(Tbl.Kosten[[#This Row],[Anr.]]=CN$7,Tbl.Kosten[[#This Row],[Totaal kosten]],"")</f>
        <v/>
      </c>
      <c r="CO83" s="122" t="str">
        <f>IF(Tbl.Kosten[[#This Row],[Anr.]]=CO$7,Tbl.Kosten[[#This Row],[Totaal kosten]],"")</f>
        <v/>
      </c>
      <c r="CP83" s="122" t="str">
        <f>IF(Tbl.Kosten[[#This Row],[Anr.]]=CP$7,Tbl.Kosten[[#This Row],[Totaal kosten]],"")</f>
        <v/>
      </c>
      <c r="CQ83" s="122" t="str">
        <f>IF(Tbl.Kosten[[#This Row],[Anr.]]=CQ$7,Tbl.Kosten[[#This Row],[Totaal kosten]],"")</f>
        <v/>
      </c>
      <c r="CR83" s="122" t="str">
        <f>IF(Tbl.Kosten[[#This Row],[Anr.]]=CR$7,Tbl.Kosten[[#This Row],[Totaal kosten]],"")</f>
        <v/>
      </c>
      <c r="CS83" s="122" t="str">
        <f>IF(Tbl.Kosten[[#This Row],[Anr.]]=CS$7,Tbl.Kosten[[#This Row],[Totaal kosten]],"")</f>
        <v/>
      </c>
      <c r="CT83" s="122" t="str">
        <f>IF(Tbl.Kosten[[#This Row],[Anr.]]=CT$7,Tbl.Kosten[[#This Row],[Totaal kosten]],"")</f>
        <v/>
      </c>
      <c r="CU83" s="122" t="str">
        <f>IF(Tbl.Kosten[[#This Row],[Anr.]]=CU$7,Tbl.Kosten[[#This Row],[Totaal kosten]],"")</f>
        <v/>
      </c>
      <c r="CV83" s="122" t="str">
        <f>IF(Tbl.Kosten[[#This Row],[Anr.]]=CV$7,Tbl.Kosten[[#This Row],[Totaal kosten]],"")</f>
        <v/>
      </c>
      <c r="CW83" s="122" t="str">
        <f>IF(Tbl.Kosten[[#This Row],[Anr.]]=CW$7,Tbl.Kosten[[#This Row],[Totaal kosten]],"")</f>
        <v/>
      </c>
      <c r="CX83" s="122" t="str">
        <f>IF(Tbl.Kosten[[#This Row],[Anr.]]=CX$7,Tbl.Kosten[[#This Row],[Totaal kosten]],"")</f>
        <v/>
      </c>
      <c r="CY83" s="122" t="str">
        <f>IF(Tbl.Kosten[[#This Row],[Anr.]]=CY$7,Tbl.Kosten[[#This Row],[Totaal kosten]],"")</f>
        <v/>
      </c>
      <c r="CZ83" s="122" t="str">
        <f>IF(Tbl.Kosten[[#This Row],[Anr.]]=CZ$7,Tbl.Kosten[[#This Row],[Totaal kosten]],"")</f>
        <v/>
      </c>
      <c r="DA83" s="122" t="str">
        <f>IF(Tbl.Kosten[[#This Row],[Anr.]]=DA$7,Tbl.Kosten[[#This Row],[Totaal kosten]],"")</f>
        <v/>
      </c>
      <c r="DB83" s="122" t="str">
        <f>IF(Tbl.Kosten[[#This Row],[Anr.]]=DB$7,Tbl.Kosten[[#This Row],[Totaal kosten]],"")</f>
        <v/>
      </c>
      <c r="DC83" s="122" t="str">
        <f>IF(Tbl.Kosten[[#This Row],[Anr.]]=DC$7,Tbl.Kosten[[#This Row],[Totaal kosten]],"")</f>
        <v/>
      </c>
      <c r="DD83" s="122" t="str">
        <f>IF(Tbl.Kosten[[#This Row],[Anr.]]=DD$7,Tbl.Kosten[[#This Row],[Totaal kosten]],"")</f>
        <v/>
      </c>
      <c r="DE83" s="122" t="str">
        <f>IF(Tbl.Kosten[[#This Row],[Anr.]]=DE$7,Tbl.Kosten[[#This Row],[Totaal kosten]],"")</f>
        <v/>
      </c>
      <c r="DF83" s="122" t="str">
        <f>IF(Tbl.Kosten[[#This Row],[Anr.]]=DF$7,Tbl.Kosten[[#This Row],[Totaal kosten]],"")</f>
        <v/>
      </c>
      <c r="DG83" s="122" t="str">
        <f>IF(Tbl.Kosten[[#This Row],[Anr.]]=DG$7,Tbl.Kosten[[#This Row],[Totaal kosten]],"")</f>
        <v/>
      </c>
      <c r="DH83" s="122" t="str">
        <f>IF(Tbl.Kosten[[#This Row],[Anr.]]=DH$7,Tbl.Kosten[[#This Row],[Totaal kosten]],"")</f>
        <v/>
      </c>
      <c r="DI83" s="122" t="str">
        <f>IF(Tbl.Kosten[[#This Row],[Anr.]]=DI$7,Tbl.Kosten[[#This Row],[Totaal kosten]],"")</f>
        <v/>
      </c>
      <c r="DJ83" s="122" t="str">
        <f>IF(Tbl.Kosten[[#This Row],[Anr.]]=DJ$7,Tbl.Kosten[[#This Row],[Totaal kosten]],"")</f>
        <v/>
      </c>
      <c r="DK83" s="122" t="str">
        <f>IF(Tbl.Kosten[[#This Row],[Anr.]]=DK$7,Tbl.Kosten[[#This Row],[Totaal kosten]],"")</f>
        <v/>
      </c>
      <c r="DL83" s="122" t="str">
        <f>IF(Tbl.Kosten[[#This Row],[Anr.]]=DL$7,Tbl.Kosten[[#This Row],[Totaal kosten]],"")</f>
        <v/>
      </c>
      <c r="DM83" s="122" t="str">
        <f>IF(Tbl.Kosten[[#This Row],[Anr.]]=DM$7,Tbl.Kosten[[#This Row],[Totaal kosten]],"")</f>
        <v/>
      </c>
      <c r="DN83" s="122" t="str">
        <f>IF(Tbl.Kosten[[#This Row],[Anr.]]=DN$7,Tbl.Kosten[[#This Row],[Totaal kosten]],"")</f>
        <v/>
      </c>
      <c r="DO83" s="122" t="str">
        <f>IF(Tbl.Kosten[[#This Row],[Anr.]]=DO$7,Tbl.Kosten[[#This Row],[Totaal kosten]],"")</f>
        <v/>
      </c>
      <c r="DP83" s="122" t="str">
        <f>IF(Tbl.Kosten[[#This Row],[Anr.]]=DP$7,Tbl.Kosten[[#This Row],[Totaal kosten]],"")</f>
        <v/>
      </c>
      <c r="DQ83" s="122" t="str">
        <f>IF(Tbl.Kosten[[#This Row],[Anr.]]=DQ$7,Tbl.Kosten[[#This Row],[Totaal kosten]],"")</f>
        <v/>
      </c>
      <c r="DR83" s="122" t="str">
        <f>IF(Tbl.Kosten[[#This Row],[Anr.]]=DR$7,Tbl.Kosten[[#This Row],[Totaal kosten]],"")</f>
        <v/>
      </c>
      <c r="DS83" s="122" t="str">
        <f>IF(Tbl.Kosten[[#This Row],[Anr.]]=DS$7,Tbl.Kosten[[#This Row],[Totaal kosten]],"")</f>
        <v/>
      </c>
      <c r="DT83" s="122" t="str">
        <f>IF(Tbl.Kosten[[#This Row],[Anr.]]=DT$7,Tbl.Kosten[[#This Row],[Totaal kosten]],"")</f>
        <v/>
      </c>
      <c r="DU83" s="122" t="str">
        <f>IF(Tbl.Kosten[[#This Row],[Anr.]]=DU$7,Tbl.Kosten[[#This Row],[Totaal kosten]],"")</f>
        <v/>
      </c>
      <c r="DV83" s="122" t="str">
        <f>IF(Tbl.Kosten[[#This Row],[Anr.]]=DV$7,Tbl.Kosten[[#This Row],[Totaal kosten]],"")</f>
        <v/>
      </c>
      <c r="DW83" s="122" t="str">
        <f>IF(Tbl.Kosten[[#This Row],[Anr.]]=DW$7,Tbl.Kosten[[#This Row],[Totaal kosten]],"")</f>
        <v/>
      </c>
      <c r="DX83" s="122" t="str">
        <f>IF(Tbl.Kosten[[#This Row],[Anr.]]=DX$7,Tbl.Kosten[[#This Row],[Totaal kosten]],"")</f>
        <v/>
      </c>
      <c r="DY83" s="122" t="str">
        <f>IF(Tbl.Kosten[[#This Row],[Anr.]]=DY$7,Tbl.Kosten[[#This Row],[Totaal kosten]],"")</f>
        <v/>
      </c>
      <c r="DZ83" s="122" t="str">
        <f>IF(Tbl.Kosten[[#This Row],[Anr.]]=DZ$7,Tbl.Kosten[[#This Row],[Totaal kosten]],"")</f>
        <v/>
      </c>
      <c r="EA83" s="122" t="str">
        <f>IF(Tbl.Kosten[[#This Row],[Anr.]]=EA$7,Tbl.Kosten[[#This Row],[Totaal kosten]],"")</f>
        <v/>
      </c>
      <c r="EB83" s="122" t="str">
        <f>IF(Tbl.Kosten[[#This Row],[Anr.]]=EB$7,Tbl.Kosten[[#This Row],[Totaal kosten]],"")</f>
        <v/>
      </c>
      <c r="EC83" s="122" t="str">
        <f>IF(Tbl.Kosten[[#This Row],[Anr.]]=EC$7,Tbl.Kosten[[#This Row],[Totaal kosten]],"")</f>
        <v/>
      </c>
      <c r="ED83" s="122" t="str">
        <f>IF(Tbl.Kosten[[#This Row],[Anr.]]=ED$7,Tbl.Kosten[[#This Row],[Totaal kosten]],"")</f>
        <v/>
      </c>
      <c r="EE83" s="122" t="str">
        <f>IF(Tbl.Kosten[[#This Row],[Anr.]]=EE$7,Tbl.Kosten[[#This Row],[Totaal kosten]],"")</f>
        <v/>
      </c>
      <c r="EF83" s="122" t="str">
        <f>IF(Tbl.Kosten[[#This Row],[Anr.]]=EF$7,Tbl.Kosten[[#This Row],[Totaal kosten]],"")</f>
        <v/>
      </c>
      <c r="EG83" s="122" t="str">
        <f>IF(Tbl.Kosten[[#This Row],[Anr.]]=EG$7,Tbl.Kosten[[#This Row],[Totaal kosten]],"")</f>
        <v/>
      </c>
      <c r="EH83" s="122" t="str">
        <f>IF(Tbl.Kosten[[#This Row],[Anr.]]=EH$7,Tbl.Kosten[[#This Row],[Totaal kosten]],"")</f>
        <v/>
      </c>
      <c r="EI83" s="122" t="str">
        <f>IF(Tbl.Kosten[[#This Row],[Anr.]]=EI$7,Tbl.Kosten[[#This Row],[Totaal kosten]],"")</f>
        <v/>
      </c>
      <c r="EJ83" s="122" t="str">
        <f>IF(Tbl.Kosten[[#This Row],[Anr.]]=EJ$7,Tbl.Kosten[[#This Row],[Totaal kosten]],"")</f>
        <v/>
      </c>
      <c r="EK83" s="122" t="str">
        <f>IF(Tbl.Kosten[[#This Row],[Anr.]]=EK$7,Tbl.Kosten[[#This Row],[Totaal kosten]],"")</f>
        <v/>
      </c>
      <c r="EL83" s="122" t="str">
        <f>IF(Tbl.Kosten[[#This Row],[Anr.]]=EL$7,Tbl.Kosten[[#This Row],[Totaal kosten]],"")</f>
        <v/>
      </c>
      <c r="EM83" s="122" t="str">
        <f>IF(Tbl.Kosten[[#This Row],[Anr.]]=EM$7,Tbl.Kosten[[#This Row],[Totaal kosten]],"")</f>
        <v/>
      </c>
      <c r="EN83" s="122" t="str">
        <f>IF(Tbl.Kosten[[#This Row],[Anr.]]=EN$7,Tbl.Kosten[[#This Row],[Totaal kosten]],"")</f>
        <v/>
      </c>
      <c r="EO83" s="122" t="str">
        <f>IF(Tbl.Kosten[[#This Row],[Anr.]]=EO$7,Tbl.Kosten[[#This Row],[Totaal kosten]],"")</f>
        <v/>
      </c>
      <c r="EP83" s="122" t="str">
        <f>IF(Tbl.Kosten[[#This Row],[Anr.]]=EP$7,Tbl.Kosten[[#This Row],[Totaal kosten]],"")</f>
        <v/>
      </c>
      <c r="EQ83" s="122" t="str">
        <f>IF(Tbl.Kosten[[#This Row],[Anr.]]=EQ$7,Tbl.Kosten[[#This Row],[Totaal kosten]],"")</f>
        <v/>
      </c>
    </row>
    <row r="84" spans="2:147" x14ac:dyDescent="0.35">
      <c r="B84" s="99"/>
      <c r="C84" s="68"/>
      <c r="D84" s="119"/>
      <c r="E84" s="100"/>
      <c r="F84" s="13">
        <f>_xlfn.XLOOKUP(Tbl.Kosten[[#This Row],[Medewerker e/o 
functie]],Tbl.Uurtarief[Medewerker en/of functie],Tbl.Uurtarief[Uurtarief],"",,)</f>
        <v>0</v>
      </c>
      <c r="G84" s="118">
        <f>PRODUCT(Tbl.Kosten[[#This Row],[Uren]],Tbl.Kosten[[#This Row],[Uurtarief]])</f>
        <v>0</v>
      </c>
      <c r="H84" s="100"/>
      <c r="I84" s="98"/>
      <c r="J84" s="97">
        <f>Tbl.Kosten[[#This Row],[Aantal]]*Tbl.Kosten[[#This Row],[Tarief]]</f>
        <v>0</v>
      </c>
      <c r="K84" s="118">
        <f>Tbl.Kosten[[#This Row],[Subtotaal andere kosten]]+Tbl.Kosten[[#This Row],[Subtotaal arbeidskosten]]</f>
        <v>0</v>
      </c>
      <c r="L84" s="190">
        <f>IF(Tbl.Kosten[[#This Row],[Subtotaal andere kosten]]&lt;&gt;0,"Andere kosten",(_xlfn.XLOOKUP(Tbl.Kosten[[#This Row],[Medewerker e/o 
functie]],Tbl.Uurtarief[Medewerker en/of functie],Tbl.Uurtarief[Kostensoort],"",,)))</f>
        <v>0</v>
      </c>
      <c r="M84" s="190" t="str">
        <f>IF(AND(Tbl.Kosten[[#This Row],[Subtotaal arbeidskosten]]&lt;&gt;0,Tbl.Kosten[[#This Row],[Subtotaal andere kosten]]&lt;&gt;0),"Begroot Arbeidskosten en Overige kosten op verschillende regels!","")</f>
        <v/>
      </c>
      <c r="N84" s="3" t="str">
        <f>_xlfn.XLOOKUP(Tbl.Kosten[[#This Row],[Activiteitencode]],Tbl.Activiteiten[Activiteitcode],Tbl.Activiteiten[Werkpakketcode],"",,)</f>
        <v/>
      </c>
      <c r="O84" s="9" t="str">
        <f>_xlfn.XLOOKUP(Tbl.Kosten[[#This Row],[Werkpakketcode]],Tbl.Werkpakketten[Werkpakketcode],Tbl.Werkpakketten[WPnr.],"",,)</f>
        <v/>
      </c>
      <c r="P84" s="9" t="str">
        <f>IF(Tbl.Kosten[[#This Row],[WPnr.]]=P$7,Tbl.Kosten[[#This Row],[Totaal kosten]],"")</f>
        <v/>
      </c>
      <c r="Q84" s="9" t="str">
        <f>IF(Tbl.Kosten[[#This Row],[WPnr.]]=Q$7,Tbl.Kosten[[#This Row],[Totaal kosten]],"")</f>
        <v/>
      </c>
      <c r="R84" s="9" t="str">
        <f>IF(Tbl.Kosten[[#This Row],[WPnr.]]=R$7,Tbl.Kosten[[#This Row],[Totaal kosten]],"")</f>
        <v/>
      </c>
      <c r="S84" s="9" t="str">
        <f>IF(Tbl.Kosten[[#This Row],[WPnr.]]=S$7,Tbl.Kosten[[#This Row],[Totaal kosten]],"")</f>
        <v/>
      </c>
      <c r="T84" s="9" t="str">
        <f>IF(Tbl.Kosten[[#This Row],[WPnr.]]=T$7,Tbl.Kosten[[#This Row],[Totaal kosten]],"")</f>
        <v/>
      </c>
      <c r="U84" s="9" t="str">
        <f>IF(Tbl.Kosten[[#This Row],[WPnr.]]=U$7,Tbl.Kosten[[#This Row],[Totaal kosten]],"")</f>
        <v/>
      </c>
      <c r="V84" s="9" t="str">
        <f>IF(Tbl.Kosten[[#This Row],[WPnr.]]=V$7,Tbl.Kosten[[#This Row],[Totaal kosten]],"")</f>
        <v/>
      </c>
      <c r="W84" s="9" t="str">
        <f>IF(Tbl.Kosten[[#This Row],[WPnr.]]=W$7,Tbl.Kosten[[#This Row],[Totaal kosten]],"")</f>
        <v/>
      </c>
      <c r="X84" s="9" t="str">
        <f>IF(Tbl.Kosten[[#This Row],[WPnr.]]=X$7,Tbl.Kosten[[#This Row],[Totaal kosten]],"")</f>
        <v/>
      </c>
      <c r="Y84" s="9" t="str">
        <f>IF(Tbl.Kosten[[#This Row],[WPnr.]]=Y$7,Tbl.Kosten[[#This Row],[Totaal kosten]],"")</f>
        <v/>
      </c>
      <c r="Z84" s="15" t="str">
        <f>IFERROR(VLOOKUP(Tbl.Kosten[[#This Row],[Kostensoort]],Tbl.Kostensoorten[],2,FALSE),"")</f>
        <v/>
      </c>
      <c r="AA84" s="15" t="str">
        <f>IF(Tbl.Kosten[[#This Row],[KSnr.]]=AA$7,Tbl.Kosten[[#This Row],[Totaal kosten]],"")</f>
        <v/>
      </c>
      <c r="AB84" s="15" t="str">
        <f>IF(Tbl.Kosten[[#This Row],[KSnr.]]=AB$7,Tbl.Kosten[[#This Row],[Totaal kosten]],"")</f>
        <v/>
      </c>
      <c r="AC84" s="15" t="str">
        <f>IF(Tbl.Kosten[[#This Row],[KSnr.]]=AC$7,Tbl.Kosten[[#This Row],[Totaal kosten]],"")</f>
        <v/>
      </c>
      <c r="AD84" s="15" t="str">
        <f>IF(Tbl.Kosten[[#This Row],[KSnr.]]=AD$7,Tbl.Kosten[[#This Row],[Totaal kosten]],"")</f>
        <v/>
      </c>
      <c r="AE84" s="15" t="str">
        <f>IF(Tbl.Kosten[[#This Row],[KSnr.]]=AE$7,Tbl.Kosten[[#This Row],[Totaal kosten]],"")</f>
        <v/>
      </c>
      <c r="AF84" s="15" t="str">
        <f>IF(Tbl.Kosten[[#This Row],[KSnr.]]=AF$7,Tbl.Kosten[[#This Row],[Totaal kosten]],"")</f>
        <v/>
      </c>
      <c r="AG84" s="15" t="str">
        <f>IF(Tbl.Kosten[[#This Row],[KSnr.]]=AG$7,Tbl.Kosten[[#This Row],[Totaal kosten]],"")</f>
        <v/>
      </c>
      <c r="AH84" s="15" t="str">
        <f>IF(Tbl.Kosten[[#This Row],[KSnr.]]=AH$7,Tbl.Kosten[[#This Row],[Totaal kosten]],"")</f>
        <v/>
      </c>
      <c r="AI84" s="15" t="str">
        <f>IF(Tbl.Kosten[[#This Row],[KSnr.]]=AI$7,Tbl.Kosten[[#This Row],[Totaal kosten]],"")</f>
        <v/>
      </c>
      <c r="AJ84" s="15" t="str">
        <f>IF(Tbl.Kosten[[#This Row],[KSnr.]]=AJ$7,Tbl.Kosten[[#This Row],[Totaal kosten]],"")</f>
        <v/>
      </c>
      <c r="AK84" s="15" t="str">
        <f>IF(Tbl.Kosten[[#This Row],[KSnr.]]=AK$7,Tbl.Kosten[[#This Row],[Totaal kosten]],"")</f>
        <v/>
      </c>
      <c r="AL84" s="15" t="str">
        <f>IF(Tbl.Kosten[[#This Row],[KSnr.]]=AL$7,Tbl.Kosten[[#This Row],[Totaal kosten]],"")</f>
        <v/>
      </c>
      <c r="AM84" s="15" t="str">
        <f>IF(Tbl.Kosten[[#This Row],[KSnr.]]=AM$7,Tbl.Kosten[[#This Row],[Totaal kosten]],"")</f>
        <v/>
      </c>
      <c r="AN84" s="15" t="str">
        <f>IF(Tbl.Kosten[[#This Row],[KSnr.]]=AN$7,Tbl.Kosten[[#This Row],[Totaal kosten]],"")</f>
        <v/>
      </c>
      <c r="AO84" s="15" t="str">
        <f>IF(Tbl.Kosten[[#This Row],[KSnr.]]=AO$7,Tbl.Kosten[[#This Row],[Totaal kosten]],"")</f>
        <v/>
      </c>
      <c r="AP84" s="15" t="str">
        <f>IF(Tbl.Kosten[[#This Row],[KSnr.]]=AP$7,Tbl.Kosten[[#This Row],[Totaal kosten]],"")</f>
        <v/>
      </c>
      <c r="AQ84" s="15" t="str">
        <f>IF(Tbl.Kosten[[#This Row],[KSnr.]]=AQ$7,Tbl.Kosten[[#This Row],[Totaal kosten]],"")</f>
        <v/>
      </c>
      <c r="AR84" s="15" t="str">
        <f>IF(Tbl.Kosten[[#This Row],[KSnr.]]=AR$7,Tbl.Kosten[[#This Row],[Totaal kosten]],"")</f>
        <v/>
      </c>
      <c r="AS84" s="15" t="str">
        <f>IF(Tbl.Kosten[[#This Row],[KSnr.]]=AS$7,Tbl.Kosten[[#This Row],[Totaal kosten]],"")</f>
        <v/>
      </c>
      <c r="AT84" s="15" t="str">
        <f>IF(Tbl.Kosten[[#This Row],[KSnr.]]=AT$7,Tbl.Kosten[[#This Row],[Totaal kosten]],"")</f>
        <v/>
      </c>
      <c r="AU84" s="122" t="str">
        <f>_xlfn.XLOOKUP(Tbl.Kosten[[#This Row],[Activiteitencode]],Tbl.Activiteiten[Activiteitcode],Tbl.Activiteiten[Anr.],"",,)</f>
        <v/>
      </c>
      <c r="AV84" s="122" t="str">
        <f>IF(Tbl.Kosten[[#This Row],[Anr.]]=AV$7,Tbl.Kosten[[#This Row],[Totaal kosten]],"")</f>
        <v/>
      </c>
      <c r="AW84" s="122" t="str">
        <f>IF(Tbl.Kosten[[#This Row],[Anr.]]=AW$7,Tbl.Kosten[[#This Row],[Totaal kosten]],"")</f>
        <v/>
      </c>
      <c r="AX84" s="122" t="str">
        <f>IF(Tbl.Kosten[[#This Row],[Anr.]]=AX$7,Tbl.Kosten[[#This Row],[Totaal kosten]],"")</f>
        <v/>
      </c>
      <c r="AY84" s="122" t="str">
        <f>IF(Tbl.Kosten[[#This Row],[Anr.]]=AY$7,Tbl.Kosten[[#This Row],[Totaal kosten]],"")</f>
        <v/>
      </c>
      <c r="AZ84" s="122" t="str">
        <f>IF(Tbl.Kosten[[#This Row],[Anr.]]=AZ$7,Tbl.Kosten[[#This Row],[Totaal kosten]],"")</f>
        <v/>
      </c>
      <c r="BA84" s="122" t="str">
        <f>IF(Tbl.Kosten[[#This Row],[Anr.]]=BA$7,Tbl.Kosten[[#This Row],[Totaal kosten]],"")</f>
        <v/>
      </c>
      <c r="BB84" s="122" t="str">
        <f>IF(Tbl.Kosten[[#This Row],[Anr.]]=BB$7,Tbl.Kosten[[#This Row],[Totaal kosten]],"")</f>
        <v/>
      </c>
      <c r="BC84" s="122" t="str">
        <f>IF(Tbl.Kosten[[#This Row],[Anr.]]=BC$7,Tbl.Kosten[[#This Row],[Totaal kosten]],"")</f>
        <v/>
      </c>
      <c r="BD84" s="122" t="str">
        <f>IF(Tbl.Kosten[[#This Row],[Anr.]]=BD$7,Tbl.Kosten[[#This Row],[Totaal kosten]],"")</f>
        <v/>
      </c>
      <c r="BE84" s="122" t="str">
        <f>IF(Tbl.Kosten[[#This Row],[Anr.]]=BE$7,Tbl.Kosten[[#This Row],[Totaal kosten]],"")</f>
        <v/>
      </c>
      <c r="BF84" s="122" t="str">
        <f>IF(Tbl.Kosten[[#This Row],[Anr.]]=BF$7,Tbl.Kosten[[#This Row],[Totaal kosten]],"")</f>
        <v/>
      </c>
      <c r="BG84" s="122" t="str">
        <f>IF(Tbl.Kosten[[#This Row],[Anr.]]=BG$7,Tbl.Kosten[[#This Row],[Totaal kosten]],"")</f>
        <v/>
      </c>
      <c r="BH84" s="122" t="str">
        <f>IF(Tbl.Kosten[[#This Row],[Anr.]]=BH$7,Tbl.Kosten[[#This Row],[Totaal kosten]],"")</f>
        <v/>
      </c>
      <c r="BI84" s="122" t="str">
        <f>IF(Tbl.Kosten[[#This Row],[Anr.]]=BI$7,Tbl.Kosten[[#This Row],[Totaal kosten]],"")</f>
        <v/>
      </c>
      <c r="BJ84" s="122" t="str">
        <f>IF(Tbl.Kosten[[#This Row],[Anr.]]=BJ$7,Tbl.Kosten[[#This Row],[Totaal kosten]],"")</f>
        <v/>
      </c>
      <c r="BK84" s="122" t="str">
        <f>IF(Tbl.Kosten[[#This Row],[Anr.]]=BK$7,Tbl.Kosten[[#This Row],[Totaal kosten]],"")</f>
        <v/>
      </c>
      <c r="BL84" s="122" t="str">
        <f>IF(Tbl.Kosten[[#This Row],[Anr.]]=BL$7,Tbl.Kosten[[#This Row],[Totaal kosten]],"")</f>
        <v/>
      </c>
      <c r="BM84" s="122" t="str">
        <f>IF(Tbl.Kosten[[#This Row],[Anr.]]=BM$7,Tbl.Kosten[[#This Row],[Totaal kosten]],"")</f>
        <v/>
      </c>
      <c r="BN84" s="122" t="str">
        <f>IF(Tbl.Kosten[[#This Row],[Anr.]]=BN$7,Tbl.Kosten[[#This Row],[Totaal kosten]],"")</f>
        <v/>
      </c>
      <c r="BO84" s="122" t="str">
        <f>IF(Tbl.Kosten[[#This Row],[Anr.]]=BO$7,Tbl.Kosten[[#This Row],[Totaal kosten]],"")</f>
        <v/>
      </c>
      <c r="BP84" s="122" t="str">
        <f>IF(Tbl.Kosten[[#This Row],[Anr.]]=BP$7,Tbl.Kosten[[#This Row],[Totaal kosten]],"")</f>
        <v/>
      </c>
      <c r="BQ84" s="122" t="str">
        <f>IF(Tbl.Kosten[[#This Row],[Anr.]]=BQ$7,Tbl.Kosten[[#This Row],[Totaal kosten]],"")</f>
        <v/>
      </c>
      <c r="BR84" s="122" t="str">
        <f>IF(Tbl.Kosten[[#This Row],[Anr.]]=BR$7,Tbl.Kosten[[#This Row],[Totaal kosten]],"")</f>
        <v/>
      </c>
      <c r="BS84" s="122" t="str">
        <f>IF(Tbl.Kosten[[#This Row],[Anr.]]=BS$7,Tbl.Kosten[[#This Row],[Totaal kosten]],"")</f>
        <v/>
      </c>
      <c r="BT84" s="122" t="str">
        <f>IF(Tbl.Kosten[[#This Row],[Anr.]]=BT$7,Tbl.Kosten[[#This Row],[Totaal kosten]],"")</f>
        <v/>
      </c>
      <c r="BU84" s="122" t="str">
        <f>IF(Tbl.Kosten[[#This Row],[Anr.]]=BU$7,Tbl.Kosten[[#This Row],[Totaal kosten]],"")</f>
        <v/>
      </c>
      <c r="BV84" s="122" t="str">
        <f>IF(Tbl.Kosten[[#This Row],[Anr.]]=BV$7,Tbl.Kosten[[#This Row],[Totaal kosten]],"")</f>
        <v/>
      </c>
      <c r="BW84" s="122" t="str">
        <f>IF(Tbl.Kosten[[#This Row],[Anr.]]=BW$7,Tbl.Kosten[[#This Row],[Totaal kosten]],"")</f>
        <v/>
      </c>
      <c r="BX84" s="122" t="str">
        <f>IF(Tbl.Kosten[[#This Row],[Anr.]]=BX$7,Tbl.Kosten[[#This Row],[Totaal kosten]],"")</f>
        <v/>
      </c>
      <c r="BY84" s="122" t="str">
        <f>IF(Tbl.Kosten[[#This Row],[Anr.]]=BY$7,Tbl.Kosten[[#This Row],[Totaal kosten]],"")</f>
        <v/>
      </c>
      <c r="BZ84" s="122" t="str">
        <f>IF(Tbl.Kosten[[#This Row],[Anr.]]=BZ$7,Tbl.Kosten[[#This Row],[Totaal kosten]],"")</f>
        <v/>
      </c>
      <c r="CA84" s="122" t="str">
        <f>IF(Tbl.Kosten[[#This Row],[Anr.]]=CA$7,Tbl.Kosten[[#This Row],[Totaal kosten]],"")</f>
        <v/>
      </c>
      <c r="CB84" s="122" t="str">
        <f>IF(Tbl.Kosten[[#This Row],[Anr.]]=CB$7,Tbl.Kosten[[#This Row],[Totaal kosten]],"")</f>
        <v/>
      </c>
      <c r="CC84" s="122" t="str">
        <f>IF(Tbl.Kosten[[#This Row],[Anr.]]=CC$7,Tbl.Kosten[[#This Row],[Totaal kosten]],"")</f>
        <v/>
      </c>
      <c r="CD84" s="122" t="str">
        <f>IF(Tbl.Kosten[[#This Row],[Anr.]]=CD$7,Tbl.Kosten[[#This Row],[Totaal kosten]],"")</f>
        <v/>
      </c>
      <c r="CE84" s="122" t="str">
        <f>IF(Tbl.Kosten[[#This Row],[Anr.]]=CE$7,Tbl.Kosten[[#This Row],[Totaal kosten]],"")</f>
        <v/>
      </c>
      <c r="CF84" s="122" t="str">
        <f>IF(Tbl.Kosten[[#This Row],[Anr.]]=CF$7,Tbl.Kosten[[#This Row],[Totaal kosten]],"")</f>
        <v/>
      </c>
      <c r="CG84" s="122" t="str">
        <f>IF(Tbl.Kosten[[#This Row],[Anr.]]=CG$7,Tbl.Kosten[[#This Row],[Totaal kosten]],"")</f>
        <v/>
      </c>
      <c r="CH84" s="122" t="str">
        <f>IF(Tbl.Kosten[[#This Row],[Anr.]]=CH$7,Tbl.Kosten[[#This Row],[Totaal kosten]],"")</f>
        <v/>
      </c>
      <c r="CI84" s="122" t="str">
        <f>IF(Tbl.Kosten[[#This Row],[Anr.]]=CI$7,Tbl.Kosten[[#This Row],[Totaal kosten]],"")</f>
        <v/>
      </c>
      <c r="CJ84" s="122" t="str">
        <f>IF(Tbl.Kosten[[#This Row],[Anr.]]=CJ$7,Tbl.Kosten[[#This Row],[Totaal kosten]],"")</f>
        <v/>
      </c>
      <c r="CK84" s="122" t="str">
        <f>IF(Tbl.Kosten[[#This Row],[Anr.]]=CK$7,Tbl.Kosten[[#This Row],[Totaal kosten]],"")</f>
        <v/>
      </c>
      <c r="CL84" s="122" t="str">
        <f>IF(Tbl.Kosten[[#This Row],[Anr.]]=CL$7,Tbl.Kosten[[#This Row],[Totaal kosten]],"")</f>
        <v/>
      </c>
      <c r="CM84" s="122" t="str">
        <f>IF(Tbl.Kosten[[#This Row],[Anr.]]=CM$7,Tbl.Kosten[[#This Row],[Totaal kosten]],"")</f>
        <v/>
      </c>
      <c r="CN84" s="122" t="str">
        <f>IF(Tbl.Kosten[[#This Row],[Anr.]]=CN$7,Tbl.Kosten[[#This Row],[Totaal kosten]],"")</f>
        <v/>
      </c>
      <c r="CO84" s="122" t="str">
        <f>IF(Tbl.Kosten[[#This Row],[Anr.]]=CO$7,Tbl.Kosten[[#This Row],[Totaal kosten]],"")</f>
        <v/>
      </c>
      <c r="CP84" s="122" t="str">
        <f>IF(Tbl.Kosten[[#This Row],[Anr.]]=CP$7,Tbl.Kosten[[#This Row],[Totaal kosten]],"")</f>
        <v/>
      </c>
      <c r="CQ84" s="122" t="str">
        <f>IF(Tbl.Kosten[[#This Row],[Anr.]]=CQ$7,Tbl.Kosten[[#This Row],[Totaal kosten]],"")</f>
        <v/>
      </c>
      <c r="CR84" s="122" t="str">
        <f>IF(Tbl.Kosten[[#This Row],[Anr.]]=CR$7,Tbl.Kosten[[#This Row],[Totaal kosten]],"")</f>
        <v/>
      </c>
      <c r="CS84" s="122" t="str">
        <f>IF(Tbl.Kosten[[#This Row],[Anr.]]=CS$7,Tbl.Kosten[[#This Row],[Totaal kosten]],"")</f>
        <v/>
      </c>
      <c r="CT84" s="122" t="str">
        <f>IF(Tbl.Kosten[[#This Row],[Anr.]]=CT$7,Tbl.Kosten[[#This Row],[Totaal kosten]],"")</f>
        <v/>
      </c>
      <c r="CU84" s="122" t="str">
        <f>IF(Tbl.Kosten[[#This Row],[Anr.]]=CU$7,Tbl.Kosten[[#This Row],[Totaal kosten]],"")</f>
        <v/>
      </c>
      <c r="CV84" s="122" t="str">
        <f>IF(Tbl.Kosten[[#This Row],[Anr.]]=CV$7,Tbl.Kosten[[#This Row],[Totaal kosten]],"")</f>
        <v/>
      </c>
      <c r="CW84" s="122" t="str">
        <f>IF(Tbl.Kosten[[#This Row],[Anr.]]=CW$7,Tbl.Kosten[[#This Row],[Totaal kosten]],"")</f>
        <v/>
      </c>
      <c r="CX84" s="122" t="str">
        <f>IF(Tbl.Kosten[[#This Row],[Anr.]]=CX$7,Tbl.Kosten[[#This Row],[Totaal kosten]],"")</f>
        <v/>
      </c>
      <c r="CY84" s="122" t="str">
        <f>IF(Tbl.Kosten[[#This Row],[Anr.]]=CY$7,Tbl.Kosten[[#This Row],[Totaal kosten]],"")</f>
        <v/>
      </c>
      <c r="CZ84" s="122" t="str">
        <f>IF(Tbl.Kosten[[#This Row],[Anr.]]=CZ$7,Tbl.Kosten[[#This Row],[Totaal kosten]],"")</f>
        <v/>
      </c>
      <c r="DA84" s="122" t="str">
        <f>IF(Tbl.Kosten[[#This Row],[Anr.]]=DA$7,Tbl.Kosten[[#This Row],[Totaal kosten]],"")</f>
        <v/>
      </c>
      <c r="DB84" s="122" t="str">
        <f>IF(Tbl.Kosten[[#This Row],[Anr.]]=DB$7,Tbl.Kosten[[#This Row],[Totaal kosten]],"")</f>
        <v/>
      </c>
      <c r="DC84" s="122" t="str">
        <f>IF(Tbl.Kosten[[#This Row],[Anr.]]=DC$7,Tbl.Kosten[[#This Row],[Totaal kosten]],"")</f>
        <v/>
      </c>
      <c r="DD84" s="122" t="str">
        <f>IF(Tbl.Kosten[[#This Row],[Anr.]]=DD$7,Tbl.Kosten[[#This Row],[Totaal kosten]],"")</f>
        <v/>
      </c>
      <c r="DE84" s="122" t="str">
        <f>IF(Tbl.Kosten[[#This Row],[Anr.]]=DE$7,Tbl.Kosten[[#This Row],[Totaal kosten]],"")</f>
        <v/>
      </c>
      <c r="DF84" s="122" t="str">
        <f>IF(Tbl.Kosten[[#This Row],[Anr.]]=DF$7,Tbl.Kosten[[#This Row],[Totaal kosten]],"")</f>
        <v/>
      </c>
      <c r="DG84" s="122" t="str">
        <f>IF(Tbl.Kosten[[#This Row],[Anr.]]=DG$7,Tbl.Kosten[[#This Row],[Totaal kosten]],"")</f>
        <v/>
      </c>
      <c r="DH84" s="122" t="str">
        <f>IF(Tbl.Kosten[[#This Row],[Anr.]]=DH$7,Tbl.Kosten[[#This Row],[Totaal kosten]],"")</f>
        <v/>
      </c>
      <c r="DI84" s="122" t="str">
        <f>IF(Tbl.Kosten[[#This Row],[Anr.]]=DI$7,Tbl.Kosten[[#This Row],[Totaal kosten]],"")</f>
        <v/>
      </c>
      <c r="DJ84" s="122" t="str">
        <f>IF(Tbl.Kosten[[#This Row],[Anr.]]=DJ$7,Tbl.Kosten[[#This Row],[Totaal kosten]],"")</f>
        <v/>
      </c>
      <c r="DK84" s="122" t="str">
        <f>IF(Tbl.Kosten[[#This Row],[Anr.]]=DK$7,Tbl.Kosten[[#This Row],[Totaal kosten]],"")</f>
        <v/>
      </c>
      <c r="DL84" s="122" t="str">
        <f>IF(Tbl.Kosten[[#This Row],[Anr.]]=DL$7,Tbl.Kosten[[#This Row],[Totaal kosten]],"")</f>
        <v/>
      </c>
      <c r="DM84" s="122" t="str">
        <f>IF(Tbl.Kosten[[#This Row],[Anr.]]=DM$7,Tbl.Kosten[[#This Row],[Totaal kosten]],"")</f>
        <v/>
      </c>
      <c r="DN84" s="122" t="str">
        <f>IF(Tbl.Kosten[[#This Row],[Anr.]]=DN$7,Tbl.Kosten[[#This Row],[Totaal kosten]],"")</f>
        <v/>
      </c>
      <c r="DO84" s="122" t="str">
        <f>IF(Tbl.Kosten[[#This Row],[Anr.]]=DO$7,Tbl.Kosten[[#This Row],[Totaal kosten]],"")</f>
        <v/>
      </c>
      <c r="DP84" s="122" t="str">
        <f>IF(Tbl.Kosten[[#This Row],[Anr.]]=DP$7,Tbl.Kosten[[#This Row],[Totaal kosten]],"")</f>
        <v/>
      </c>
      <c r="DQ84" s="122" t="str">
        <f>IF(Tbl.Kosten[[#This Row],[Anr.]]=DQ$7,Tbl.Kosten[[#This Row],[Totaal kosten]],"")</f>
        <v/>
      </c>
      <c r="DR84" s="122" t="str">
        <f>IF(Tbl.Kosten[[#This Row],[Anr.]]=DR$7,Tbl.Kosten[[#This Row],[Totaal kosten]],"")</f>
        <v/>
      </c>
      <c r="DS84" s="122" t="str">
        <f>IF(Tbl.Kosten[[#This Row],[Anr.]]=DS$7,Tbl.Kosten[[#This Row],[Totaal kosten]],"")</f>
        <v/>
      </c>
      <c r="DT84" s="122" t="str">
        <f>IF(Tbl.Kosten[[#This Row],[Anr.]]=DT$7,Tbl.Kosten[[#This Row],[Totaal kosten]],"")</f>
        <v/>
      </c>
      <c r="DU84" s="122" t="str">
        <f>IF(Tbl.Kosten[[#This Row],[Anr.]]=DU$7,Tbl.Kosten[[#This Row],[Totaal kosten]],"")</f>
        <v/>
      </c>
      <c r="DV84" s="122" t="str">
        <f>IF(Tbl.Kosten[[#This Row],[Anr.]]=DV$7,Tbl.Kosten[[#This Row],[Totaal kosten]],"")</f>
        <v/>
      </c>
      <c r="DW84" s="122" t="str">
        <f>IF(Tbl.Kosten[[#This Row],[Anr.]]=DW$7,Tbl.Kosten[[#This Row],[Totaal kosten]],"")</f>
        <v/>
      </c>
      <c r="DX84" s="122" t="str">
        <f>IF(Tbl.Kosten[[#This Row],[Anr.]]=DX$7,Tbl.Kosten[[#This Row],[Totaal kosten]],"")</f>
        <v/>
      </c>
      <c r="DY84" s="122" t="str">
        <f>IF(Tbl.Kosten[[#This Row],[Anr.]]=DY$7,Tbl.Kosten[[#This Row],[Totaal kosten]],"")</f>
        <v/>
      </c>
      <c r="DZ84" s="122" t="str">
        <f>IF(Tbl.Kosten[[#This Row],[Anr.]]=DZ$7,Tbl.Kosten[[#This Row],[Totaal kosten]],"")</f>
        <v/>
      </c>
      <c r="EA84" s="122" t="str">
        <f>IF(Tbl.Kosten[[#This Row],[Anr.]]=EA$7,Tbl.Kosten[[#This Row],[Totaal kosten]],"")</f>
        <v/>
      </c>
      <c r="EB84" s="122" t="str">
        <f>IF(Tbl.Kosten[[#This Row],[Anr.]]=EB$7,Tbl.Kosten[[#This Row],[Totaal kosten]],"")</f>
        <v/>
      </c>
      <c r="EC84" s="122" t="str">
        <f>IF(Tbl.Kosten[[#This Row],[Anr.]]=EC$7,Tbl.Kosten[[#This Row],[Totaal kosten]],"")</f>
        <v/>
      </c>
      <c r="ED84" s="122" t="str">
        <f>IF(Tbl.Kosten[[#This Row],[Anr.]]=ED$7,Tbl.Kosten[[#This Row],[Totaal kosten]],"")</f>
        <v/>
      </c>
      <c r="EE84" s="122" t="str">
        <f>IF(Tbl.Kosten[[#This Row],[Anr.]]=EE$7,Tbl.Kosten[[#This Row],[Totaal kosten]],"")</f>
        <v/>
      </c>
      <c r="EF84" s="122" t="str">
        <f>IF(Tbl.Kosten[[#This Row],[Anr.]]=EF$7,Tbl.Kosten[[#This Row],[Totaal kosten]],"")</f>
        <v/>
      </c>
      <c r="EG84" s="122" t="str">
        <f>IF(Tbl.Kosten[[#This Row],[Anr.]]=EG$7,Tbl.Kosten[[#This Row],[Totaal kosten]],"")</f>
        <v/>
      </c>
      <c r="EH84" s="122" t="str">
        <f>IF(Tbl.Kosten[[#This Row],[Anr.]]=EH$7,Tbl.Kosten[[#This Row],[Totaal kosten]],"")</f>
        <v/>
      </c>
      <c r="EI84" s="122" t="str">
        <f>IF(Tbl.Kosten[[#This Row],[Anr.]]=EI$7,Tbl.Kosten[[#This Row],[Totaal kosten]],"")</f>
        <v/>
      </c>
      <c r="EJ84" s="122" t="str">
        <f>IF(Tbl.Kosten[[#This Row],[Anr.]]=EJ$7,Tbl.Kosten[[#This Row],[Totaal kosten]],"")</f>
        <v/>
      </c>
      <c r="EK84" s="122" t="str">
        <f>IF(Tbl.Kosten[[#This Row],[Anr.]]=EK$7,Tbl.Kosten[[#This Row],[Totaal kosten]],"")</f>
        <v/>
      </c>
      <c r="EL84" s="122" t="str">
        <f>IF(Tbl.Kosten[[#This Row],[Anr.]]=EL$7,Tbl.Kosten[[#This Row],[Totaal kosten]],"")</f>
        <v/>
      </c>
      <c r="EM84" s="122" t="str">
        <f>IF(Tbl.Kosten[[#This Row],[Anr.]]=EM$7,Tbl.Kosten[[#This Row],[Totaal kosten]],"")</f>
        <v/>
      </c>
      <c r="EN84" s="122" t="str">
        <f>IF(Tbl.Kosten[[#This Row],[Anr.]]=EN$7,Tbl.Kosten[[#This Row],[Totaal kosten]],"")</f>
        <v/>
      </c>
      <c r="EO84" s="122" t="str">
        <f>IF(Tbl.Kosten[[#This Row],[Anr.]]=EO$7,Tbl.Kosten[[#This Row],[Totaal kosten]],"")</f>
        <v/>
      </c>
      <c r="EP84" s="122" t="str">
        <f>IF(Tbl.Kosten[[#This Row],[Anr.]]=EP$7,Tbl.Kosten[[#This Row],[Totaal kosten]],"")</f>
        <v/>
      </c>
      <c r="EQ84" s="122" t="str">
        <f>IF(Tbl.Kosten[[#This Row],[Anr.]]=EQ$7,Tbl.Kosten[[#This Row],[Totaal kosten]],"")</f>
        <v/>
      </c>
    </row>
    <row r="85" spans="2:147" x14ac:dyDescent="0.35">
      <c r="B85" s="99"/>
      <c r="C85" s="68"/>
      <c r="D85" s="119"/>
      <c r="E85" s="100"/>
      <c r="F85" s="13">
        <f>_xlfn.XLOOKUP(Tbl.Kosten[[#This Row],[Medewerker e/o 
functie]],Tbl.Uurtarief[Medewerker en/of functie],Tbl.Uurtarief[Uurtarief],"",,)</f>
        <v>0</v>
      </c>
      <c r="G85" s="118">
        <f>PRODUCT(Tbl.Kosten[[#This Row],[Uren]],Tbl.Kosten[[#This Row],[Uurtarief]])</f>
        <v>0</v>
      </c>
      <c r="H85" s="100"/>
      <c r="I85" s="98"/>
      <c r="J85" s="97">
        <f>Tbl.Kosten[[#This Row],[Aantal]]*Tbl.Kosten[[#This Row],[Tarief]]</f>
        <v>0</v>
      </c>
      <c r="K85" s="118">
        <f>Tbl.Kosten[[#This Row],[Subtotaal andere kosten]]+Tbl.Kosten[[#This Row],[Subtotaal arbeidskosten]]</f>
        <v>0</v>
      </c>
      <c r="L85" s="190">
        <f>IF(Tbl.Kosten[[#This Row],[Subtotaal andere kosten]]&lt;&gt;0,"Andere kosten",(_xlfn.XLOOKUP(Tbl.Kosten[[#This Row],[Medewerker e/o 
functie]],Tbl.Uurtarief[Medewerker en/of functie],Tbl.Uurtarief[Kostensoort],"",,)))</f>
        <v>0</v>
      </c>
      <c r="M85" s="190" t="str">
        <f>IF(AND(Tbl.Kosten[[#This Row],[Subtotaal arbeidskosten]]&lt;&gt;0,Tbl.Kosten[[#This Row],[Subtotaal andere kosten]]&lt;&gt;0),"Begroot Arbeidskosten en Overige kosten op verschillende regels!","")</f>
        <v/>
      </c>
      <c r="N85" s="3" t="str">
        <f>_xlfn.XLOOKUP(Tbl.Kosten[[#This Row],[Activiteitencode]],Tbl.Activiteiten[Activiteitcode],Tbl.Activiteiten[Werkpakketcode],"",,)</f>
        <v/>
      </c>
      <c r="O85" s="9" t="str">
        <f>_xlfn.XLOOKUP(Tbl.Kosten[[#This Row],[Werkpakketcode]],Tbl.Werkpakketten[Werkpakketcode],Tbl.Werkpakketten[WPnr.],"",,)</f>
        <v/>
      </c>
      <c r="P85" s="9" t="str">
        <f>IF(Tbl.Kosten[[#This Row],[WPnr.]]=P$7,Tbl.Kosten[[#This Row],[Totaal kosten]],"")</f>
        <v/>
      </c>
      <c r="Q85" s="9" t="str">
        <f>IF(Tbl.Kosten[[#This Row],[WPnr.]]=Q$7,Tbl.Kosten[[#This Row],[Totaal kosten]],"")</f>
        <v/>
      </c>
      <c r="R85" s="9" t="str">
        <f>IF(Tbl.Kosten[[#This Row],[WPnr.]]=R$7,Tbl.Kosten[[#This Row],[Totaal kosten]],"")</f>
        <v/>
      </c>
      <c r="S85" s="9" t="str">
        <f>IF(Tbl.Kosten[[#This Row],[WPnr.]]=S$7,Tbl.Kosten[[#This Row],[Totaal kosten]],"")</f>
        <v/>
      </c>
      <c r="T85" s="9" t="str">
        <f>IF(Tbl.Kosten[[#This Row],[WPnr.]]=T$7,Tbl.Kosten[[#This Row],[Totaal kosten]],"")</f>
        <v/>
      </c>
      <c r="U85" s="9" t="str">
        <f>IF(Tbl.Kosten[[#This Row],[WPnr.]]=U$7,Tbl.Kosten[[#This Row],[Totaal kosten]],"")</f>
        <v/>
      </c>
      <c r="V85" s="9" t="str">
        <f>IF(Tbl.Kosten[[#This Row],[WPnr.]]=V$7,Tbl.Kosten[[#This Row],[Totaal kosten]],"")</f>
        <v/>
      </c>
      <c r="W85" s="9" t="str">
        <f>IF(Tbl.Kosten[[#This Row],[WPnr.]]=W$7,Tbl.Kosten[[#This Row],[Totaal kosten]],"")</f>
        <v/>
      </c>
      <c r="X85" s="9" t="str">
        <f>IF(Tbl.Kosten[[#This Row],[WPnr.]]=X$7,Tbl.Kosten[[#This Row],[Totaal kosten]],"")</f>
        <v/>
      </c>
      <c r="Y85" s="9" t="str">
        <f>IF(Tbl.Kosten[[#This Row],[WPnr.]]=Y$7,Tbl.Kosten[[#This Row],[Totaal kosten]],"")</f>
        <v/>
      </c>
      <c r="Z85" s="15" t="str">
        <f>IFERROR(VLOOKUP(Tbl.Kosten[[#This Row],[Kostensoort]],Tbl.Kostensoorten[],2,FALSE),"")</f>
        <v/>
      </c>
      <c r="AA85" s="15" t="str">
        <f>IF(Tbl.Kosten[[#This Row],[KSnr.]]=AA$7,Tbl.Kosten[[#This Row],[Totaal kosten]],"")</f>
        <v/>
      </c>
      <c r="AB85" s="15" t="str">
        <f>IF(Tbl.Kosten[[#This Row],[KSnr.]]=AB$7,Tbl.Kosten[[#This Row],[Totaal kosten]],"")</f>
        <v/>
      </c>
      <c r="AC85" s="15" t="str">
        <f>IF(Tbl.Kosten[[#This Row],[KSnr.]]=AC$7,Tbl.Kosten[[#This Row],[Totaal kosten]],"")</f>
        <v/>
      </c>
      <c r="AD85" s="15" t="str">
        <f>IF(Tbl.Kosten[[#This Row],[KSnr.]]=AD$7,Tbl.Kosten[[#This Row],[Totaal kosten]],"")</f>
        <v/>
      </c>
      <c r="AE85" s="15" t="str">
        <f>IF(Tbl.Kosten[[#This Row],[KSnr.]]=AE$7,Tbl.Kosten[[#This Row],[Totaal kosten]],"")</f>
        <v/>
      </c>
      <c r="AF85" s="15" t="str">
        <f>IF(Tbl.Kosten[[#This Row],[KSnr.]]=AF$7,Tbl.Kosten[[#This Row],[Totaal kosten]],"")</f>
        <v/>
      </c>
      <c r="AG85" s="15" t="str">
        <f>IF(Tbl.Kosten[[#This Row],[KSnr.]]=AG$7,Tbl.Kosten[[#This Row],[Totaal kosten]],"")</f>
        <v/>
      </c>
      <c r="AH85" s="15" t="str">
        <f>IF(Tbl.Kosten[[#This Row],[KSnr.]]=AH$7,Tbl.Kosten[[#This Row],[Totaal kosten]],"")</f>
        <v/>
      </c>
      <c r="AI85" s="15" t="str">
        <f>IF(Tbl.Kosten[[#This Row],[KSnr.]]=AI$7,Tbl.Kosten[[#This Row],[Totaal kosten]],"")</f>
        <v/>
      </c>
      <c r="AJ85" s="15" t="str">
        <f>IF(Tbl.Kosten[[#This Row],[KSnr.]]=AJ$7,Tbl.Kosten[[#This Row],[Totaal kosten]],"")</f>
        <v/>
      </c>
      <c r="AK85" s="15" t="str">
        <f>IF(Tbl.Kosten[[#This Row],[KSnr.]]=AK$7,Tbl.Kosten[[#This Row],[Totaal kosten]],"")</f>
        <v/>
      </c>
      <c r="AL85" s="15" t="str">
        <f>IF(Tbl.Kosten[[#This Row],[KSnr.]]=AL$7,Tbl.Kosten[[#This Row],[Totaal kosten]],"")</f>
        <v/>
      </c>
      <c r="AM85" s="15" t="str">
        <f>IF(Tbl.Kosten[[#This Row],[KSnr.]]=AM$7,Tbl.Kosten[[#This Row],[Totaal kosten]],"")</f>
        <v/>
      </c>
      <c r="AN85" s="15" t="str">
        <f>IF(Tbl.Kosten[[#This Row],[KSnr.]]=AN$7,Tbl.Kosten[[#This Row],[Totaal kosten]],"")</f>
        <v/>
      </c>
      <c r="AO85" s="15" t="str">
        <f>IF(Tbl.Kosten[[#This Row],[KSnr.]]=AO$7,Tbl.Kosten[[#This Row],[Totaal kosten]],"")</f>
        <v/>
      </c>
      <c r="AP85" s="15" t="str">
        <f>IF(Tbl.Kosten[[#This Row],[KSnr.]]=AP$7,Tbl.Kosten[[#This Row],[Totaal kosten]],"")</f>
        <v/>
      </c>
      <c r="AQ85" s="15" t="str">
        <f>IF(Tbl.Kosten[[#This Row],[KSnr.]]=AQ$7,Tbl.Kosten[[#This Row],[Totaal kosten]],"")</f>
        <v/>
      </c>
      <c r="AR85" s="15" t="str">
        <f>IF(Tbl.Kosten[[#This Row],[KSnr.]]=AR$7,Tbl.Kosten[[#This Row],[Totaal kosten]],"")</f>
        <v/>
      </c>
      <c r="AS85" s="15" t="str">
        <f>IF(Tbl.Kosten[[#This Row],[KSnr.]]=AS$7,Tbl.Kosten[[#This Row],[Totaal kosten]],"")</f>
        <v/>
      </c>
      <c r="AT85" s="15" t="str">
        <f>IF(Tbl.Kosten[[#This Row],[KSnr.]]=AT$7,Tbl.Kosten[[#This Row],[Totaal kosten]],"")</f>
        <v/>
      </c>
      <c r="AU85" s="122" t="str">
        <f>_xlfn.XLOOKUP(Tbl.Kosten[[#This Row],[Activiteitencode]],Tbl.Activiteiten[Activiteitcode],Tbl.Activiteiten[Anr.],"",,)</f>
        <v/>
      </c>
      <c r="AV85" s="122" t="str">
        <f>IF(Tbl.Kosten[[#This Row],[Anr.]]=AV$7,Tbl.Kosten[[#This Row],[Totaal kosten]],"")</f>
        <v/>
      </c>
      <c r="AW85" s="122" t="str">
        <f>IF(Tbl.Kosten[[#This Row],[Anr.]]=AW$7,Tbl.Kosten[[#This Row],[Totaal kosten]],"")</f>
        <v/>
      </c>
      <c r="AX85" s="122" t="str">
        <f>IF(Tbl.Kosten[[#This Row],[Anr.]]=AX$7,Tbl.Kosten[[#This Row],[Totaal kosten]],"")</f>
        <v/>
      </c>
      <c r="AY85" s="122" t="str">
        <f>IF(Tbl.Kosten[[#This Row],[Anr.]]=AY$7,Tbl.Kosten[[#This Row],[Totaal kosten]],"")</f>
        <v/>
      </c>
      <c r="AZ85" s="122" t="str">
        <f>IF(Tbl.Kosten[[#This Row],[Anr.]]=AZ$7,Tbl.Kosten[[#This Row],[Totaal kosten]],"")</f>
        <v/>
      </c>
      <c r="BA85" s="122" t="str">
        <f>IF(Tbl.Kosten[[#This Row],[Anr.]]=BA$7,Tbl.Kosten[[#This Row],[Totaal kosten]],"")</f>
        <v/>
      </c>
      <c r="BB85" s="122" t="str">
        <f>IF(Tbl.Kosten[[#This Row],[Anr.]]=BB$7,Tbl.Kosten[[#This Row],[Totaal kosten]],"")</f>
        <v/>
      </c>
      <c r="BC85" s="122" t="str">
        <f>IF(Tbl.Kosten[[#This Row],[Anr.]]=BC$7,Tbl.Kosten[[#This Row],[Totaal kosten]],"")</f>
        <v/>
      </c>
      <c r="BD85" s="122" t="str">
        <f>IF(Tbl.Kosten[[#This Row],[Anr.]]=BD$7,Tbl.Kosten[[#This Row],[Totaal kosten]],"")</f>
        <v/>
      </c>
      <c r="BE85" s="122" t="str">
        <f>IF(Tbl.Kosten[[#This Row],[Anr.]]=BE$7,Tbl.Kosten[[#This Row],[Totaal kosten]],"")</f>
        <v/>
      </c>
      <c r="BF85" s="122" t="str">
        <f>IF(Tbl.Kosten[[#This Row],[Anr.]]=BF$7,Tbl.Kosten[[#This Row],[Totaal kosten]],"")</f>
        <v/>
      </c>
      <c r="BG85" s="122" t="str">
        <f>IF(Tbl.Kosten[[#This Row],[Anr.]]=BG$7,Tbl.Kosten[[#This Row],[Totaal kosten]],"")</f>
        <v/>
      </c>
      <c r="BH85" s="122" t="str">
        <f>IF(Tbl.Kosten[[#This Row],[Anr.]]=BH$7,Tbl.Kosten[[#This Row],[Totaal kosten]],"")</f>
        <v/>
      </c>
      <c r="BI85" s="122" t="str">
        <f>IF(Tbl.Kosten[[#This Row],[Anr.]]=BI$7,Tbl.Kosten[[#This Row],[Totaal kosten]],"")</f>
        <v/>
      </c>
      <c r="BJ85" s="122" t="str">
        <f>IF(Tbl.Kosten[[#This Row],[Anr.]]=BJ$7,Tbl.Kosten[[#This Row],[Totaal kosten]],"")</f>
        <v/>
      </c>
      <c r="BK85" s="122" t="str">
        <f>IF(Tbl.Kosten[[#This Row],[Anr.]]=BK$7,Tbl.Kosten[[#This Row],[Totaal kosten]],"")</f>
        <v/>
      </c>
      <c r="BL85" s="122" t="str">
        <f>IF(Tbl.Kosten[[#This Row],[Anr.]]=BL$7,Tbl.Kosten[[#This Row],[Totaal kosten]],"")</f>
        <v/>
      </c>
      <c r="BM85" s="122" t="str">
        <f>IF(Tbl.Kosten[[#This Row],[Anr.]]=BM$7,Tbl.Kosten[[#This Row],[Totaal kosten]],"")</f>
        <v/>
      </c>
      <c r="BN85" s="122" t="str">
        <f>IF(Tbl.Kosten[[#This Row],[Anr.]]=BN$7,Tbl.Kosten[[#This Row],[Totaal kosten]],"")</f>
        <v/>
      </c>
      <c r="BO85" s="122" t="str">
        <f>IF(Tbl.Kosten[[#This Row],[Anr.]]=BO$7,Tbl.Kosten[[#This Row],[Totaal kosten]],"")</f>
        <v/>
      </c>
      <c r="BP85" s="122" t="str">
        <f>IF(Tbl.Kosten[[#This Row],[Anr.]]=BP$7,Tbl.Kosten[[#This Row],[Totaal kosten]],"")</f>
        <v/>
      </c>
      <c r="BQ85" s="122" t="str">
        <f>IF(Tbl.Kosten[[#This Row],[Anr.]]=BQ$7,Tbl.Kosten[[#This Row],[Totaal kosten]],"")</f>
        <v/>
      </c>
      <c r="BR85" s="122" t="str">
        <f>IF(Tbl.Kosten[[#This Row],[Anr.]]=BR$7,Tbl.Kosten[[#This Row],[Totaal kosten]],"")</f>
        <v/>
      </c>
      <c r="BS85" s="122" t="str">
        <f>IF(Tbl.Kosten[[#This Row],[Anr.]]=BS$7,Tbl.Kosten[[#This Row],[Totaal kosten]],"")</f>
        <v/>
      </c>
      <c r="BT85" s="122" t="str">
        <f>IF(Tbl.Kosten[[#This Row],[Anr.]]=BT$7,Tbl.Kosten[[#This Row],[Totaal kosten]],"")</f>
        <v/>
      </c>
      <c r="BU85" s="122" t="str">
        <f>IF(Tbl.Kosten[[#This Row],[Anr.]]=BU$7,Tbl.Kosten[[#This Row],[Totaal kosten]],"")</f>
        <v/>
      </c>
      <c r="BV85" s="122" t="str">
        <f>IF(Tbl.Kosten[[#This Row],[Anr.]]=BV$7,Tbl.Kosten[[#This Row],[Totaal kosten]],"")</f>
        <v/>
      </c>
      <c r="BW85" s="122" t="str">
        <f>IF(Tbl.Kosten[[#This Row],[Anr.]]=BW$7,Tbl.Kosten[[#This Row],[Totaal kosten]],"")</f>
        <v/>
      </c>
      <c r="BX85" s="122" t="str">
        <f>IF(Tbl.Kosten[[#This Row],[Anr.]]=BX$7,Tbl.Kosten[[#This Row],[Totaal kosten]],"")</f>
        <v/>
      </c>
      <c r="BY85" s="122" t="str">
        <f>IF(Tbl.Kosten[[#This Row],[Anr.]]=BY$7,Tbl.Kosten[[#This Row],[Totaal kosten]],"")</f>
        <v/>
      </c>
      <c r="BZ85" s="122" t="str">
        <f>IF(Tbl.Kosten[[#This Row],[Anr.]]=BZ$7,Tbl.Kosten[[#This Row],[Totaal kosten]],"")</f>
        <v/>
      </c>
      <c r="CA85" s="122" t="str">
        <f>IF(Tbl.Kosten[[#This Row],[Anr.]]=CA$7,Tbl.Kosten[[#This Row],[Totaal kosten]],"")</f>
        <v/>
      </c>
      <c r="CB85" s="122" t="str">
        <f>IF(Tbl.Kosten[[#This Row],[Anr.]]=CB$7,Tbl.Kosten[[#This Row],[Totaal kosten]],"")</f>
        <v/>
      </c>
      <c r="CC85" s="122" t="str">
        <f>IF(Tbl.Kosten[[#This Row],[Anr.]]=CC$7,Tbl.Kosten[[#This Row],[Totaal kosten]],"")</f>
        <v/>
      </c>
      <c r="CD85" s="122" t="str">
        <f>IF(Tbl.Kosten[[#This Row],[Anr.]]=CD$7,Tbl.Kosten[[#This Row],[Totaal kosten]],"")</f>
        <v/>
      </c>
      <c r="CE85" s="122" t="str">
        <f>IF(Tbl.Kosten[[#This Row],[Anr.]]=CE$7,Tbl.Kosten[[#This Row],[Totaal kosten]],"")</f>
        <v/>
      </c>
      <c r="CF85" s="122" t="str">
        <f>IF(Tbl.Kosten[[#This Row],[Anr.]]=CF$7,Tbl.Kosten[[#This Row],[Totaal kosten]],"")</f>
        <v/>
      </c>
      <c r="CG85" s="122" t="str">
        <f>IF(Tbl.Kosten[[#This Row],[Anr.]]=CG$7,Tbl.Kosten[[#This Row],[Totaal kosten]],"")</f>
        <v/>
      </c>
      <c r="CH85" s="122" t="str">
        <f>IF(Tbl.Kosten[[#This Row],[Anr.]]=CH$7,Tbl.Kosten[[#This Row],[Totaal kosten]],"")</f>
        <v/>
      </c>
      <c r="CI85" s="122" t="str">
        <f>IF(Tbl.Kosten[[#This Row],[Anr.]]=CI$7,Tbl.Kosten[[#This Row],[Totaal kosten]],"")</f>
        <v/>
      </c>
      <c r="CJ85" s="122" t="str">
        <f>IF(Tbl.Kosten[[#This Row],[Anr.]]=CJ$7,Tbl.Kosten[[#This Row],[Totaal kosten]],"")</f>
        <v/>
      </c>
      <c r="CK85" s="122" t="str">
        <f>IF(Tbl.Kosten[[#This Row],[Anr.]]=CK$7,Tbl.Kosten[[#This Row],[Totaal kosten]],"")</f>
        <v/>
      </c>
      <c r="CL85" s="122" t="str">
        <f>IF(Tbl.Kosten[[#This Row],[Anr.]]=CL$7,Tbl.Kosten[[#This Row],[Totaal kosten]],"")</f>
        <v/>
      </c>
      <c r="CM85" s="122" t="str">
        <f>IF(Tbl.Kosten[[#This Row],[Anr.]]=CM$7,Tbl.Kosten[[#This Row],[Totaal kosten]],"")</f>
        <v/>
      </c>
      <c r="CN85" s="122" t="str">
        <f>IF(Tbl.Kosten[[#This Row],[Anr.]]=CN$7,Tbl.Kosten[[#This Row],[Totaal kosten]],"")</f>
        <v/>
      </c>
      <c r="CO85" s="122" t="str">
        <f>IF(Tbl.Kosten[[#This Row],[Anr.]]=CO$7,Tbl.Kosten[[#This Row],[Totaal kosten]],"")</f>
        <v/>
      </c>
      <c r="CP85" s="122" t="str">
        <f>IF(Tbl.Kosten[[#This Row],[Anr.]]=CP$7,Tbl.Kosten[[#This Row],[Totaal kosten]],"")</f>
        <v/>
      </c>
      <c r="CQ85" s="122" t="str">
        <f>IF(Tbl.Kosten[[#This Row],[Anr.]]=CQ$7,Tbl.Kosten[[#This Row],[Totaal kosten]],"")</f>
        <v/>
      </c>
      <c r="CR85" s="122" t="str">
        <f>IF(Tbl.Kosten[[#This Row],[Anr.]]=CR$7,Tbl.Kosten[[#This Row],[Totaal kosten]],"")</f>
        <v/>
      </c>
      <c r="CS85" s="122" t="str">
        <f>IF(Tbl.Kosten[[#This Row],[Anr.]]=CS$7,Tbl.Kosten[[#This Row],[Totaal kosten]],"")</f>
        <v/>
      </c>
      <c r="CT85" s="122" t="str">
        <f>IF(Tbl.Kosten[[#This Row],[Anr.]]=CT$7,Tbl.Kosten[[#This Row],[Totaal kosten]],"")</f>
        <v/>
      </c>
      <c r="CU85" s="122" t="str">
        <f>IF(Tbl.Kosten[[#This Row],[Anr.]]=CU$7,Tbl.Kosten[[#This Row],[Totaal kosten]],"")</f>
        <v/>
      </c>
      <c r="CV85" s="122" t="str">
        <f>IF(Tbl.Kosten[[#This Row],[Anr.]]=CV$7,Tbl.Kosten[[#This Row],[Totaal kosten]],"")</f>
        <v/>
      </c>
      <c r="CW85" s="122" t="str">
        <f>IF(Tbl.Kosten[[#This Row],[Anr.]]=CW$7,Tbl.Kosten[[#This Row],[Totaal kosten]],"")</f>
        <v/>
      </c>
      <c r="CX85" s="122" t="str">
        <f>IF(Tbl.Kosten[[#This Row],[Anr.]]=CX$7,Tbl.Kosten[[#This Row],[Totaal kosten]],"")</f>
        <v/>
      </c>
      <c r="CY85" s="122" t="str">
        <f>IF(Tbl.Kosten[[#This Row],[Anr.]]=CY$7,Tbl.Kosten[[#This Row],[Totaal kosten]],"")</f>
        <v/>
      </c>
      <c r="CZ85" s="122" t="str">
        <f>IF(Tbl.Kosten[[#This Row],[Anr.]]=CZ$7,Tbl.Kosten[[#This Row],[Totaal kosten]],"")</f>
        <v/>
      </c>
      <c r="DA85" s="122" t="str">
        <f>IF(Tbl.Kosten[[#This Row],[Anr.]]=DA$7,Tbl.Kosten[[#This Row],[Totaal kosten]],"")</f>
        <v/>
      </c>
      <c r="DB85" s="122" t="str">
        <f>IF(Tbl.Kosten[[#This Row],[Anr.]]=DB$7,Tbl.Kosten[[#This Row],[Totaal kosten]],"")</f>
        <v/>
      </c>
      <c r="DC85" s="122" t="str">
        <f>IF(Tbl.Kosten[[#This Row],[Anr.]]=DC$7,Tbl.Kosten[[#This Row],[Totaal kosten]],"")</f>
        <v/>
      </c>
      <c r="DD85" s="122" t="str">
        <f>IF(Tbl.Kosten[[#This Row],[Anr.]]=DD$7,Tbl.Kosten[[#This Row],[Totaal kosten]],"")</f>
        <v/>
      </c>
      <c r="DE85" s="122" t="str">
        <f>IF(Tbl.Kosten[[#This Row],[Anr.]]=DE$7,Tbl.Kosten[[#This Row],[Totaal kosten]],"")</f>
        <v/>
      </c>
      <c r="DF85" s="122" t="str">
        <f>IF(Tbl.Kosten[[#This Row],[Anr.]]=DF$7,Tbl.Kosten[[#This Row],[Totaal kosten]],"")</f>
        <v/>
      </c>
      <c r="DG85" s="122" t="str">
        <f>IF(Tbl.Kosten[[#This Row],[Anr.]]=DG$7,Tbl.Kosten[[#This Row],[Totaal kosten]],"")</f>
        <v/>
      </c>
      <c r="DH85" s="122" t="str">
        <f>IF(Tbl.Kosten[[#This Row],[Anr.]]=DH$7,Tbl.Kosten[[#This Row],[Totaal kosten]],"")</f>
        <v/>
      </c>
      <c r="DI85" s="122" t="str">
        <f>IF(Tbl.Kosten[[#This Row],[Anr.]]=DI$7,Tbl.Kosten[[#This Row],[Totaal kosten]],"")</f>
        <v/>
      </c>
      <c r="DJ85" s="122" t="str">
        <f>IF(Tbl.Kosten[[#This Row],[Anr.]]=DJ$7,Tbl.Kosten[[#This Row],[Totaal kosten]],"")</f>
        <v/>
      </c>
      <c r="DK85" s="122" t="str">
        <f>IF(Tbl.Kosten[[#This Row],[Anr.]]=DK$7,Tbl.Kosten[[#This Row],[Totaal kosten]],"")</f>
        <v/>
      </c>
      <c r="DL85" s="122" t="str">
        <f>IF(Tbl.Kosten[[#This Row],[Anr.]]=DL$7,Tbl.Kosten[[#This Row],[Totaal kosten]],"")</f>
        <v/>
      </c>
      <c r="DM85" s="122" t="str">
        <f>IF(Tbl.Kosten[[#This Row],[Anr.]]=DM$7,Tbl.Kosten[[#This Row],[Totaal kosten]],"")</f>
        <v/>
      </c>
      <c r="DN85" s="122" t="str">
        <f>IF(Tbl.Kosten[[#This Row],[Anr.]]=DN$7,Tbl.Kosten[[#This Row],[Totaal kosten]],"")</f>
        <v/>
      </c>
      <c r="DO85" s="122" t="str">
        <f>IF(Tbl.Kosten[[#This Row],[Anr.]]=DO$7,Tbl.Kosten[[#This Row],[Totaal kosten]],"")</f>
        <v/>
      </c>
      <c r="DP85" s="122" t="str">
        <f>IF(Tbl.Kosten[[#This Row],[Anr.]]=DP$7,Tbl.Kosten[[#This Row],[Totaal kosten]],"")</f>
        <v/>
      </c>
      <c r="DQ85" s="122" t="str">
        <f>IF(Tbl.Kosten[[#This Row],[Anr.]]=DQ$7,Tbl.Kosten[[#This Row],[Totaal kosten]],"")</f>
        <v/>
      </c>
      <c r="DR85" s="122" t="str">
        <f>IF(Tbl.Kosten[[#This Row],[Anr.]]=DR$7,Tbl.Kosten[[#This Row],[Totaal kosten]],"")</f>
        <v/>
      </c>
      <c r="DS85" s="122" t="str">
        <f>IF(Tbl.Kosten[[#This Row],[Anr.]]=DS$7,Tbl.Kosten[[#This Row],[Totaal kosten]],"")</f>
        <v/>
      </c>
      <c r="DT85" s="122" t="str">
        <f>IF(Tbl.Kosten[[#This Row],[Anr.]]=DT$7,Tbl.Kosten[[#This Row],[Totaal kosten]],"")</f>
        <v/>
      </c>
      <c r="DU85" s="122" t="str">
        <f>IF(Tbl.Kosten[[#This Row],[Anr.]]=DU$7,Tbl.Kosten[[#This Row],[Totaal kosten]],"")</f>
        <v/>
      </c>
      <c r="DV85" s="122" t="str">
        <f>IF(Tbl.Kosten[[#This Row],[Anr.]]=DV$7,Tbl.Kosten[[#This Row],[Totaal kosten]],"")</f>
        <v/>
      </c>
      <c r="DW85" s="122" t="str">
        <f>IF(Tbl.Kosten[[#This Row],[Anr.]]=DW$7,Tbl.Kosten[[#This Row],[Totaal kosten]],"")</f>
        <v/>
      </c>
      <c r="DX85" s="122" t="str">
        <f>IF(Tbl.Kosten[[#This Row],[Anr.]]=DX$7,Tbl.Kosten[[#This Row],[Totaal kosten]],"")</f>
        <v/>
      </c>
      <c r="DY85" s="122" t="str">
        <f>IF(Tbl.Kosten[[#This Row],[Anr.]]=DY$7,Tbl.Kosten[[#This Row],[Totaal kosten]],"")</f>
        <v/>
      </c>
      <c r="DZ85" s="122" t="str">
        <f>IF(Tbl.Kosten[[#This Row],[Anr.]]=DZ$7,Tbl.Kosten[[#This Row],[Totaal kosten]],"")</f>
        <v/>
      </c>
      <c r="EA85" s="122" t="str">
        <f>IF(Tbl.Kosten[[#This Row],[Anr.]]=EA$7,Tbl.Kosten[[#This Row],[Totaal kosten]],"")</f>
        <v/>
      </c>
      <c r="EB85" s="122" t="str">
        <f>IF(Tbl.Kosten[[#This Row],[Anr.]]=EB$7,Tbl.Kosten[[#This Row],[Totaal kosten]],"")</f>
        <v/>
      </c>
      <c r="EC85" s="122" t="str">
        <f>IF(Tbl.Kosten[[#This Row],[Anr.]]=EC$7,Tbl.Kosten[[#This Row],[Totaal kosten]],"")</f>
        <v/>
      </c>
      <c r="ED85" s="122" t="str">
        <f>IF(Tbl.Kosten[[#This Row],[Anr.]]=ED$7,Tbl.Kosten[[#This Row],[Totaal kosten]],"")</f>
        <v/>
      </c>
      <c r="EE85" s="122" t="str">
        <f>IF(Tbl.Kosten[[#This Row],[Anr.]]=EE$7,Tbl.Kosten[[#This Row],[Totaal kosten]],"")</f>
        <v/>
      </c>
      <c r="EF85" s="122" t="str">
        <f>IF(Tbl.Kosten[[#This Row],[Anr.]]=EF$7,Tbl.Kosten[[#This Row],[Totaal kosten]],"")</f>
        <v/>
      </c>
      <c r="EG85" s="122" t="str">
        <f>IF(Tbl.Kosten[[#This Row],[Anr.]]=EG$7,Tbl.Kosten[[#This Row],[Totaal kosten]],"")</f>
        <v/>
      </c>
      <c r="EH85" s="122" t="str">
        <f>IF(Tbl.Kosten[[#This Row],[Anr.]]=EH$7,Tbl.Kosten[[#This Row],[Totaal kosten]],"")</f>
        <v/>
      </c>
      <c r="EI85" s="122" t="str">
        <f>IF(Tbl.Kosten[[#This Row],[Anr.]]=EI$7,Tbl.Kosten[[#This Row],[Totaal kosten]],"")</f>
        <v/>
      </c>
      <c r="EJ85" s="122" t="str">
        <f>IF(Tbl.Kosten[[#This Row],[Anr.]]=EJ$7,Tbl.Kosten[[#This Row],[Totaal kosten]],"")</f>
        <v/>
      </c>
      <c r="EK85" s="122" t="str">
        <f>IF(Tbl.Kosten[[#This Row],[Anr.]]=EK$7,Tbl.Kosten[[#This Row],[Totaal kosten]],"")</f>
        <v/>
      </c>
      <c r="EL85" s="122" t="str">
        <f>IF(Tbl.Kosten[[#This Row],[Anr.]]=EL$7,Tbl.Kosten[[#This Row],[Totaal kosten]],"")</f>
        <v/>
      </c>
      <c r="EM85" s="122" t="str">
        <f>IF(Tbl.Kosten[[#This Row],[Anr.]]=EM$7,Tbl.Kosten[[#This Row],[Totaal kosten]],"")</f>
        <v/>
      </c>
      <c r="EN85" s="122" t="str">
        <f>IF(Tbl.Kosten[[#This Row],[Anr.]]=EN$7,Tbl.Kosten[[#This Row],[Totaal kosten]],"")</f>
        <v/>
      </c>
      <c r="EO85" s="122" t="str">
        <f>IF(Tbl.Kosten[[#This Row],[Anr.]]=EO$7,Tbl.Kosten[[#This Row],[Totaal kosten]],"")</f>
        <v/>
      </c>
      <c r="EP85" s="122" t="str">
        <f>IF(Tbl.Kosten[[#This Row],[Anr.]]=EP$7,Tbl.Kosten[[#This Row],[Totaal kosten]],"")</f>
        <v/>
      </c>
      <c r="EQ85" s="122" t="str">
        <f>IF(Tbl.Kosten[[#This Row],[Anr.]]=EQ$7,Tbl.Kosten[[#This Row],[Totaal kosten]],"")</f>
        <v/>
      </c>
    </row>
    <row r="86" spans="2:147" x14ac:dyDescent="0.35">
      <c r="B86" s="99"/>
      <c r="C86" s="68"/>
      <c r="D86" s="119"/>
      <c r="E86" s="100"/>
      <c r="F86" s="13">
        <f>_xlfn.XLOOKUP(Tbl.Kosten[[#This Row],[Medewerker e/o 
functie]],Tbl.Uurtarief[Medewerker en/of functie],Tbl.Uurtarief[Uurtarief],"",,)</f>
        <v>0</v>
      </c>
      <c r="G86" s="118">
        <f>PRODUCT(Tbl.Kosten[[#This Row],[Uren]],Tbl.Kosten[[#This Row],[Uurtarief]])</f>
        <v>0</v>
      </c>
      <c r="H86" s="100"/>
      <c r="I86" s="98"/>
      <c r="J86" s="97">
        <f>Tbl.Kosten[[#This Row],[Aantal]]*Tbl.Kosten[[#This Row],[Tarief]]</f>
        <v>0</v>
      </c>
      <c r="K86" s="118">
        <f>Tbl.Kosten[[#This Row],[Subtotaal andere kosten]]+Tbl.Kosten[[#This Row],[Subtotaal arbeidskosten]]</f>
        <v>0</v>
      </c>
      <c r="L86" s="190">
        <f>IF(Tbl.Kosten[[#This Row],[Subtotaal andere kosten]]&lt;&gt;0,"Andere kosten",(_xlfn.XLOOKUP(Tbl.Kosten[[#This Row],[Medewerker e/o 
functie]],Tbl.Uurtarief[Medewerker en/of functie],Tbl.Uurtarief[Kostensoort],"",,)))</f>
        <v>0</v>
      </c>
      <c r="M86" s="190" t="str">
        <f>IF(AND(Tbl.Kosten[[#This Row],[Subtotaal arbeidskosten]]&lt;&gt;0,Tbl.Kosten[[#This Row],[Subtotaal andere kosten]]&lt;&gt;0),"Begroot Arbeidskosten en Overige kosten op verschillende regels!","")</f>
        <v/>
      </c>
      <c r="N86" s="3" t="str">
        <f>_xlfn.XLOOKUP(Tbl.Kosten[[#This Row],[Activiteitencode]],Tbl.Activiteiten[Activiteitcode],Tbl.Activiteiten[Werkpakketcode],"",,)</f>
        <v/>
      </c>
      <c r="O86" s="9" t="str">
        <f>_xlfn.XLOOKUP(Tbl.Kosten[[#This Row],[Werkpakketcode]],Tbl.Werkpakketten[Werkpakketcode],Tbl.Werkpakketten[WPnr.],"",,)</f>
        <v/>
      </c>
      <c r="P86" s="9" t="str">
        <f>IF(Tbl.Kosten[[#This Row],[WPnr.]]=P$7,Tbl.Kosten[[#This Row],[Totaal kosten]],"")</f>
        <v/>
      </c>
      <c r="Q86" s="9" t="str">
        <f>IF(Tbl.Kosten[[#This Row],[WPnr.]]=Q$7,Tbl.Kosten[[#This Row],[Totaal kosten]],"")</f>
        <v/>
      </c>
      <c r="R86" s="9" t="str">
        <f>IF(Tbl.Kosten[[#This Row],[WPnr.]]=R$7,Tbl.Kosten[[#This Row],[Totaal kosten]],"")</f>
        <v/>
      </c>
      <c r="S86" s="9" t="str">
        <f>IF(Tbl.Kosten[[#This Row],[WPnr.]]=S$7,Tbl.Kosten[[#This Row],[Totaal kosten]],"")</f>
        <v/>
      </c>
      <c r="T86" s="9" t="str">
        <f>IF(Tbl.Kosten[[#This Row],[WPnr.]]=T$7,Tbl.Kosten[[#This Row],[Totaal kosten]],"")</f>
        <v/>
      </c>
      <c r="U86" s="9" t="str">
        <f>IF(Tbl.Kosten[[#This Row],[WPnr.]]=U$7,Tbl.Kosten[[#This Row],[Totaal kosten]],"")</f>
        <v/>
      </c>
      <c r="V86" s="9" t="str">
        <f>IF(Tbl.Kosten[[#This Row],[WPnr.]]=V$7,Tbl.Kosten[[#This Row],[Totaal kosten]],"")</f>
        <v/>
      </c>
      <c r="W86" s="9" t="str">
        <f>IF(Tbl.Kosten[[#This Row],[WPnr.]]=W$7,Tbl.Kosten[[#This Row],[Totaal kosten]],"")</f>
        <v/>
      </c>
      <c r="X86" s="9" t="str">
        <f>IF(Tbl.Kosten[[#This Row],[WPnr.]]=X$7,Tbl.Kosten[[#This Row],[Totaal kosten]],"")</f>
        <v/>
      </c>
      <c r="Y86" s="9" t="str">
        <f>IF(Tbl.Kosten[[#This Row],[WPnr.]]=Y$7,Tbl.Kosten[[#This Row],[Totaal kosten]],"")</f>
        <v/>
      </c>
      <c r="Z86" s="15" t="str">
        <f>IFERROR(VLOOKUP(Tbl.Kosten[[#This Row],[Kostensoort]],Tbl.Kostensoorten[],2,FALSE),"")</f>
        <v/>
      </c>
      <c r="AA86" s="15" t="str">
        <f>IF(Tbl.Kosten[[#This Row],[KSnr.]]=AA$7,Tbl.Kosten[[#This Row],[Totaal kosten]],"")</f>
        <v/>
      </c>
      <c r="AB86" s="15" t="str">
        <f>IF(Tbl.Kosten[[#This Row],[KSnr.]]=AB$7,Tbl.Kosten[[#This Row],[Totaal kosten]],"")</f>
        <v/>
      </c>
      <c r="AC86" s="15" t="str">
        <f>IF(Tbl.Kosten[[#This Row],[KSnr.]]=AC$7,Tbl.Kosten[[#This Row],[Totaal kosten]],"")</f>
        <v/>
      </c>
      <c r="AD86" s="15" t="str">
        <f>IF(Tbl.Kosten[[#This Row],[KSnr.]]=AD$7,Tbl.Kosten[[#This Row],[Totaal kosten]],"")</f>
        <v/>
      </c>
      <c r="AE86" s="15" t="str">
        <f>IF(Tbl.Kosten[[#This Row],[KSnr.]]=AE$7,Tbl.Kosten[[#This Row],[Totaal kosten]],"")</f>
        <v/>
      </c>
      <c r="AF86" s="15" t="str">
        <f>IF(Tbl.Kosten[[#This Row],[KSnr.]]=AF$7,Tbl.Kosten[[#This Row],[Totaal kosten]],"")</f>
        <v/>
      </c>
      <c r="AG86" s="15" t="str">
        <f>IF(Tbl.Kosten[[#This Row],[KSnr.]]=AG$7,Tbl.Kosten[[#This Row],[Totaal kosten]],"")</f>
        <v/>
      </c>
      <c r="AH86" s="15" t="str">
        <f>IF(Tbl.Kosten[[#This Row],[KSnr.]]=AH$7,Tbl.Kosten[[#This Row],[Totaal kosten]],"")</f>
        <v/>
      </c>
      <c r="AI86" s="15" t="str">
        <f>IF(Tbl.Kosten[[#This Row],[KSnr.]]=AI$7,Tbl.Kosten[[#This Row],[Totaal kosten]],"")</f>
        <v/>
      </c>
      <c r="AJ86" s="15" t="str">
        <f>IF(Tbl.Kosten[[#This Row],[KSnr.]]=AJ$7,Tbl.Kosten[[#This Row],[Totaal kosten]],"")</f>
        <v/>
      </c>
      <c r="AK86" s="15" t="str">
        <f>IF(Tbl.Kosten[[#This Row],[KSnr.]]=AK$7,Tbl.Kosten[[#This Row],[Totaal kosten]],"")</f>
        <v/>
      </c>
      <c r="AL86" s="15" t="str">
        <f>IF(Tbl.Kosten[[#This Row],[KSnr.]]=AL$7,Tbl.Kosten[[#This Row],[Totaal kosten]],"")</f>
        <v/>
      </c>
      <c r="AM86" s="15" t="str">
        <f>IF(Tbl.Kosten[[#This Row],[KSnr.]]=AM$7,Tbl.Kosten[[#This Row],[Totaal kosten]],"")</f>
        <v/>
      </c>
      <c r="AN86" s="15" t="str">
        <f>IF(Tbl.Kosten[[#This Row],[KSnr.]]=AN$7,Tbl.Kosten[[#This Row],[Totaal kosten]],"")</f>
        <v/>
      </c>
      <c r="AO86" s="15" t="str">
        <f>IF(Tbl.Kosten[[#This Row],[KSnr.]]=AO$7,Tbl.Kosten[[#This Row],[Totaal kosten]],"")</f>
        <v/>
      </c>
      <c r="AP86" s="15" t="str">
        <f>IF(Tbl.Kosten[[#This Row],[KSnr.]]=AP$7,Tbl.Kosten[[#This Row],[Totaal kosten]],"")</f>
        <v/>
      </c>
      <c r="AQ86" s="15" t="str">
        <f>IF(Tbl.Kosten[[#This Row],[KSnr.]]=AQ$7,Tbl.Kosten[[#This Row],[Totaal kosten]],"")</f>
        <v/>
      </c>
      <c r="AR86" s="15" t="str">
        <f>IF(Tbl.Kosten[[#This Row],[KSnr.]]=AR$7,Tbl.Kosten[[#This Row],[Totaal kosten]],"")</f>
        <v/>
      </c>
      <c r="AS86" s="15" t="str">
        <f>IF(Tbl.Kosten[[#This Row],[KSnr.]]=AS$7,Tbl.Kosten[[#This Row],[Totaal kosten]],"")</f>
        <v/>
      </c>
      <c r="AT86" s="15" t="str">
        <f>IF(Tbl.Kosten[[#This Row],[KSnr.]]=AT$7,Tbl.Kosten[[#This Row],[Totaal kosten]],"")</f>
        <v/>
      </c>
      <c r="AU86" s="122" t="str">
        <f>_xlfn.XLOOKUP(Tbl.Kosten[[#This Row],[Activiteitencode]],Tbl.Activiteiten[Activiteitcode],Tbl.Activiteiten[Anr.],"",,)</f>
        <v/>
      </c>
      <c r="AV86" s="122" t="str">
        <f>IF(Tbl.Kosten[[#This Row],[Anr.]]=AV$7,Tbl.Kosten[[#This Row],[Totaal kosten]],"")</f>
        <v/>
      </c>
      <c r="AW86" s="122" t="str">
        <f>IF(Tbl.Kosten[[#This Row],[Anr.]]=AW$7,Tbl.Kosten[[#This Row],[Totaal kosten]],"")</f>
        <v/>
      </c>
      <c r="AX86" s="122" t="str">
        <f>IF(Tbl.Kosten[[#This Row],[Anr.]]=AX$7,Tbl.Kosten[[#This Row],[Totaal kosten]],"")</f>
        <v/>
      </c>
      <c r="AY86" s="122" t="str">
        <f>IF(Tbl.Kosten[[#This Row],[Anr.]]=AY$7,Tbl.Kosten[[#This Row],[Totaal kosten]],"")</f>
        <v/>
      </c>
      <c r="AZ86" s="122" t="str">
        <f>IF(Tbl.Kosten[[#This Row],[Anr.]]=AZ$7,Tbl.Kosten[[#This Row],[Totaal kosten]],"")</f>
        <v/>
      </c>
      <c r="BA86" s="122" t="str">
        <f>IF(Tbl.Kosten[[#This Row],[Anr.]]=BA$7,Tbl.Kosten[[#This Row],[Totaal kosten]],"")</f>
        <v/>
      </c>
      <c r="BB86" s="122" t="str">
        <f>IF(Tbl.Kosten[[#This Row],[Anr.]]=BB$7,Tbl.Kosten[[#This Row],[Totaal kosten]],"")</f>
        <v/>
      </c>
      <c r="BC86" s="122" t="str">
        <f>IF(Tbl.Kosten[[#This Row],[Anr.]]=BC$7,Tbl.Kosten[[#This Row],[Totaal kosten]],"")</f>
        <v/>
      </c>
      <c r="BD86" s="122" t="str">
        <f>IF(Tbl.Kosten[[#This Row],[Anr.]]=BD$7,Tbl.Kosten[[#This Row],[Totaal kosten]],"")</f>
        <v/>
      </c>
      <c r="BE86" s="122" t="str">
        <f>IF(Tbl.Kosten[[#This Row],[Anr.]]=BE$7,Tbl.Kosten[[#This Row],[Totaal kosten]],"")</f>
        <v/>
      </c>
      <c r="BF86" s="122" t="str">
        <f>IF(Tbl.Kosten[[#This Row],[Anr.]]=BF$7,Tbl.Kosten[[#This Row],[Totaal kosten]],"")</f>
        <v/>
      </c>
      <c r="BG86" s="122" t="str">
        <f>IF(Tbl.Kosten[[#This Row],[Anr.]]=BG$7,Tbl.Kosten[[#This Row],[Totaal kosten]],"")</f>
        <v/>
      </c>
      <c r="BH86" s="122" t="str">
        <f>IF(Tbl.Kosten[[#This Row],[Anr.]]=BH$7,Tbl.Kosten[[#This Row],[Totaal kosten]],"")</f>
        <v/>
      </c>
      <c r="BI86" s="122" t="str">
        <f>IF(Tbl.Kosten[[#This Row],[Anr.]]=BI$7,Tbl.Kosten[[#This Row],[Totaal kosten]],"")</f>
        <v/>
      </c>
      <c r="BJ86" s="122" t="str">
        <f>IF(Tbl.Kosten[[#This Row],[Anr.]]=BJ$7,Tbl.Kosten[[#This Row],[Totaal kosten]],"")</f>
        <v/>
      </c>
      <c r="BK86" s="122" t="str">
        <f>IF(Tbl.Kosten[[#This Row],[Anr.]]=BK$7,Tbl.Kosten[[#This Row],[Totaal kosten]],"")</f>
        <v/>
      </c>
      <c r="BL86" s="122" t="str">
        <f>IF(Tbl.Kosten[[#This Row],[Anr.]]=BL$7,Tbl.Kosten[[#This Row],[Totaal kosten]],"")</f>
        <v/>
      </c>
      <c r="BM86" s="122" t="str">
        <f>IF(Tbl.Kosten[[#This Row],[Anr.]]=BM$7,Tbl.Kosten[[#This Row],[Totaal kosten]],"")</f>
        <v/>
      </c>
      <c r="BN86" s="122" t="str">
        <f>IF(Tbl.Kosten[[#This Row],[Anr.]]=BN$7,Tbl.Kosten[[#This Row],[Totaal kosten]],"")</f>
        <v/>
      </c>
      <c r="BO86" s="122" t="str">
        <f>IF(Tbl.Kosten[[#This Row],[Anr.]]=BO$7,Tbl.Kosten[[#This Row],[Totaal kosten]],"")</f>
        <v/>
      </c>
      <c r="BP86" s="122" t="str">
        <f>IF(Tbl.Kosten[[#This Row],[Anr.]]=BP$7,Tbl.Kosten[[#This Row],[Totaal kosten]],"")</f>
        <v/>
      </c>
      <c r="BQ86" s="122" t="str">
        <f>IF(Tbl.Kosten[[#This Row],[Anr.]]=BQ$7,Tbl.Kosten[[#This Row],[Totaal kosten]],"")</f>
        <v/>
      </c>
      <c r="BR86" s="122" t="str">
        <f>IF(Tbl.Kosten[[#This Row],[Anr.]]=BR$7,Tbl.Kosten[[#This Row],[Totaal kosten]],"")</f>
        <v/>
      </c>
      <c r="BS86" s="122" t="str">
        <f>IF(Tbl.Kosten[[#This Row],[Anr.]]=BS$7,Tbl.Kosten[[#This Row],[Totaal kosten]],"")</f>
        <v/>
      </c>
      <c r="BT86" s="122" t="str">
        <f>IF(Tbl.Kosten[[#This Row],[Anr.]]=BT$7,Tbl.Kosten[[#This Row],[Totaal kosten]],"")</f>
        <v/>
      </c>
      <c r="BU86" s="122" t="str">
        <f>IF(Tbl.Kosten[[#This Row],[Anr.]]=BU$7,Tbl.Kosten[[#This Row],[Totaal kosten]],"")</f>
        <v/>
      </c>
      <c r="BV86" s="122" t="str">
        <f>IF(Tbl.Kosten[[#This Row],[Anr.]]=BV$7,Tbl.Kosten[[#This Row],[Totaal kosten]],"")</f>
        <v/>
      </c>
      <c r="BW86" s="122" t="str">
        <f>IF(Tbl.Kosten[[#This Row],[Anr.]]=BW$7,Tbl.Kosten[[#This Row],[Totaal kosten]],"")</f>
        <v/>
      </c>
      <c r="BX86" s="122" t="str">
        <f>IF(Tbl.Kosten[[#This Row],[Anr.]]=BX$7,Tbl.Kosten[[#This Row],[Totaal kosten]],"")</f>
        <v/>
      </c>
      <c r="BY86" s="122" t="str">
        <f>IF(Tbl.Kosten[[#This Row],[Anr.]]=BY$7,Tbl.Kosten[[#This Row],[Totaal kosten]],"")</f>
        <v/>
      </c>
      <c r="BZ86" s="122" t="str">
        <f>IF(Tbl.Kosten[[#This Row],[Anr.]]=BZ$7,Tbl.Kosten[[#This Row],[Totaal kosten]],"")</f>
        <v/>
      </c>
      <c r="CA86" s="122" t="str">
        <f>IF(Tbl.Kosten[[#This Row],[Anr.]]=CA$7,Tbl.Kosten[[#This Row],[Totaal kosten]],"")</f>
        <v/>
      </c>
      <c r="CB86" s="122" t="str">
        <f>IF(Tbl.Kosten[[#This Row],[Anr.]]=CB$7,Tbl.Kosten[[#This Row],[Totaal kosten]],"")</f>
        <v/>
      </c>
      <c r="CC86" s="122" t="str">
        <f>IF(Tbl.Kosten[[#This Row],[Anr.]]=CC$7,Tbl.Kosten[[#This Row],[Totaal kosten]],"")</f>
        <v/>
      </c>
      <c r="CD86" s="122" t="str">
        <f>IF(Tbl.Kosten[[#This Row],[Anr.]]=CD$7,Tbl.Kosten[[#This Row],[Totaal kosten]],"")</f>
        <v/>
      </c>
      <c r="CE86" s="122" t="str">
        <f>IF(Tbl.Kosten[[#This Row],[Anr.]]=CE$7,Tbl.Kosten[[#This Row],[Totaal kosten]],"")</f>
        <v/>
      </c>
      <c r="CF86" s="122" t="str">
        <f>IF(Tbl.Kosten[[#This Row],[Anr.]]=CF$7,Tbl.Kosten[[#This Row],[Totaal kosten]],"")</f>
        <v/>
      </c>
      <c r="CG86" s="122" t="str">
        <f>IF(Tbl.Kosten[[#This Row],[Anr.]]=CG$7,Tbl.Kosten[[#This Row],[Totaal kosten]],"")</f>
        <v/>
      </c>
      <c r="CH86" s="122" t="str">
        <f>IF(Tbl.Kosten[[#This Row],[Anr.]]=CH$7,Tbl.Kosten[[#This Row],[Totaal kosten]],"")</f>
        <v/>
      </c>
      <c r="CI86" s="122" t="str">
        <f>IF(Tbl.Kosten[[#This Row],[Anr.]]=CI$7,Tbl.Kosten[[#This Row],[Totaal kosten]],"")</f>
        <v/>
      </c>
      <c r="CJ86" s="122" t="str">
        <f>IF(Tbl.Kosten[[#This Row],[Anr.]]=CJ$7,Tbl.Kosten[[#This Row],[Totaal kosten]],"")</f>
        <v/>
      </c>
      <c r="CK86" s="122" t="str">
        <f>IF(Tbl.Kosten[[#This Row],[Anr.]]=CK$7,Tbl.Kosten[[#This Row],[Totaal kosten]],"")</f>
        <v/>
      </c>
      <c r="CL86" s="122" t="str">
        <f>IF(Tbl.Kosten[[#This Row],[Anr.]]=CL$7,Tbl.Kosten[[#This Row],[Totaal kosten]],"")</f>
        <v/>
      </c>
      <c r="CM86" s="122" t="str">
        <f>IF(Tbl.Kosten[[#This Row],[Anr.]]=CM$7,Tbl.Kosten[[#This Row],[Totaal kosten]],"")</f>
        <v/>
      </c>
      <c r="CN86" s="122" t="str">
        <f>IF(Tbl.Kosten[[#This Row],[Anr.]]=CN$7,Tbl.Kosten[[#This Row],[Totaal kosten]],"")</f>
        <v/>
      </c>
      <c r="CO86" s="122" t="str">
        <f>IF(Tbl.Kosten[[#This Row],[Anr.]]=CO$7,Tbl.Kosten[[#This Row],[Totaal kosten]],"")</f>
        <v/>
      </c>
      <c r="CP86" s="122" t="str">
        <f>IF(Tbl.Kosten[[#This Row],[Anr.]]=CP$7,Tbl.Kosten[[#This Row],[Totaal kosten]],"")</f>
        <v/>
      </c>
      <c r="CQ86" s="122" t="str">
        <f>IF(Tbl.Kosten[[#This Row],[Anr.]]=CQ$7,Tbl.Kosten[[#This Row],[Totaal kosten]],"")</f>
        <v/>
      </c>
      <c r="CR86" s="122" t="str">
        <f>IF(Tbl.Kosten[[#This Row],[Anr.]]=CR$7,Tbl.Kosten[[#This Row],[Totaal kosten]],"")</f>
        <v/>
      </c>
      <c r="CS86" s="122" t="str">
        <f>IF(Tbl.Kosten[[#This Row],[Anr.]]=CS$7,Tbl.Kosten[[#This Row],[Totaal kosten]],"")</f>
        <v/>
      </c>
      <c r="CT86" s="122" t="str">
        <f>IF(Tbl.Kosten[[#This Row],[Anr.]]=CT$7,Tbl.Kosten[[#This Row],[Totaal kosten]],"")</f>
        <v/>
      </c>
      <c r="CU86" s="122" t="str">
        <f>IF(Tbl.Kosten[[#This Row],[Anr.]]=CU$7,Tbl.Kosten[[#This Row],[Totaal kosten]],"")</f>
        <v/>
      </c>
      <c r="CV86" s="122" t="str">
        <f>IF(Tbl.Kosten[[#This Row],[Anr.]]=CV$7,Tbl.Kosten[[#This Row],[Totaal kosten]],"")</f>
        <v/>
      </c>
      <c r="CW86" s="122" t="str">
        <f>IF(Tbl.Kosten[[#This Row],[Anr.]]=CW$7,Tbl.Kosten[[#This Row],[Totaal kosten]],"")</f>
        <v/>
      </c>
      <c r="CX86" s="122" t="str">
        <f>IF(Tbl.Kosten[[#This Row],[Anr.]]=CX$7,Tbl.Kosten[[#This Row],[Totaal kosten]],"")</f>
        <v/>
      </c>
      <c r="CY86" s="122" t="str">
        <f>IF(Tbl.Kosten[[#This Row],[Anr.]]=CY$7,Tbl.Kosten[[#This Row],[Totaal kosten]],"")</f>
        <v/>
      </c>
      <c r="CZ86" s="122" t="str">
        <f>IF(Tbl.Kosten[[#This Row],[Anr.]]=CZ$7,Tbl.Kosten[[#This Row],[Totaal kosten]],"")</f>
        <v/>
      </c>
      <c r="DA86" s="122" t="str">
        <f>IF(Tbl.Kosten[[#This Row],[Anr.]]=DA$7,Tbl.Kosten[[#This Row],[Totaal kosten]],"")</f>
        <v/>
      </c>
      <c r="DB86" s="122" t="str">
        <f>IF(Tbl.Kosten[[#This Row],[Anr.]]=DB$7,Tbl.Kosten[[#This Row],[Totaal kosten]],"")</f>
        <v/>
      </c>
      <c r="DC86" s="122" t="str">
        <f>IF(Tbl.Kosten[[#This Row],[Anr.]]=DC$7,Tbl.Kosten[[#This Row],[Totaal kosten]],"")</f>
        <v/>
      </c>
      <c r="DD86" s="122" t="str">
        <f>IF(Tbl.Kosten[[#This Row],[Anr.]]=DD$7,Tbl.Kosten[[#This Row],[Totaal kosten]],"")</f>
        <v/>
      </c>
      <c r="DE86" s="122" t="str">
        <f>IF(Tbl.Kosten[[#This Row],[Anr.]]=DE$7,Tbl.Kosten[[#This Row],[Totaal kosten]],"")</f>
        <v/>
      </c>
      <c r="DF86" s="122" t="str">
        <f>IF(Tbl.Kosten[[#This Row],[Anr.]]=DF$7,Tbl.Kosten[[#This Row],[Totaal kosten]],"")</f>
        <v/>
      </c>
      <c r="DG86" s="122" t="str">
        <f>IF(Tbl.Kosten[[#This Row],[Anr.]]=DG$7,Tbl.Kosten[[#This Row],[Totaal kosten]],"")</f>
        <v/>
      </c>
      <c r="DH86" s="122" t="str">
        <f>IF(Tbl.Kosten[[#This Row],[Anr.]]=DH$7,Tbl.Kosten[[#This Row],[Totaal kosten]],"")</f>
        <v/>
      </c>
      <c r="DI86" s="122" t="str">
        <f>IF(Tbl.Kosten[[#This Row],[Anr.]]=DI$7,Tbl.Kosten[[#This Row],[Totaal kosten]],"")</f>
        <v/>
      </c>
      <c r="DJ86" s="122" t="str">
        <f>IF(Tbl.Kosten[[#This Row],[Anr.]]=DJ$7,Tbl.Kosten[[#This Row],[Totaal kosten]],"")</f>
        <v/>
      </c>
      <c r="DK86" s="122" t="str">
        <f>IF(Tbl.Kosten[[#This Row],[Anr.]]=DK$7,Tbl.Kosten[[#This Row],[Totaal kosten]],"")</f>
        <v/>
      </c>
      <c r="DL86" s="122" t="str">
        <f>IF(Tbl.Kosten[[#This Row],[Anr.]]=DL$7,Tbl.Kosten[[#This Row],[Totaal kosten]],"")</f>
        <v/>
      </c>
      <c r="DM86" s="122" t="str">
        <f>IF(Tbl.Kosten[[#This Row],[Anr.]]=DM$7,Tbl.Kosten[[#This Row],[Totaal kosten]],"")</f>
        <v/>
      </c>
      <c r="DN86" s="122" t="str">
        <f>IF(Tbl.Kosten[[#This Row],[Anr.]]=DN$7,Tbl.Kosten[[#This Row],[Totaal kosten]],"")</f>
        <v/>
      </c>
      <c r="DO86" s="122" t="str">
        <f>IF(Tbl.Kosten[[#This Row],[Anr.]]=DO$7,Tbl.Kosten[[#This Row],[Totaal kosten]],"")</f>
        <v/>
      </c>
      <c r="DP86" s="122" t="str">
        <f>IF(Tbl.Kosten[[#This Row],[Anr.]]=DP$7,Tbl.Kosten[[#This Row],[Totaal kosten]],"")</f>
        <v/>
      </c>
      <c r="DQ86" s="122" t="str">
        <f>IF(Tbl.Kosten[[#This Row],[Anr.]]=DQ$7,Tbl.Kosten[[#This Row],[Totaal kosten]],"")</f>
        <v/>
      </c>
      <c r="DR86" s="122" t="str">
        <f>IF(Tbl.Kosten[[#This Row],[Anr.]]=DR$7,Tbl.Kosten[[#This Row],[Totaal kosten]],"")</f>
        <v/>
      </c>
      <c r="DS86" s="122" t="str">
        <f>IF(Tbl.Kosten[[#This Row],[Anr.]]=DS$7,Tbl.Kosten[[#This Row],[Totaal kosten]],"")</f>
        <v/>
      </c>
      <c r="DT86" s="122" t="str">
        <f>IF(Tbl.Kosten[[#This Row],[Anr.]]=DT$7,Tbl.Kosten[[#This Row],[Totaal kosten]],"")</f>
        <v/>
      </c>
      <c r="DU86" s="122" t="str">
        <f>IF(Tbl.Kosten[[#This Row],[Anr.]]=DU$7,Tbl.Kosten[[#This Row],[Totaal kosten]],"")</f>
        <v/>
      </c>
      <c r="DV86" s="122" t="str">
        <f>IF(Tbl.Kosten[[#This Row],[Anr.]]=DV$7,Tbl.Kosten[[#This Row],[Totaal kosten]],"")</f>
        <v/>
      </c>
      <c r="DW86" s="122" t="str">
        <f>IF(Tbl.Kosten[[#This Row],[Anr.]]=DW$7,Tbl.Kosten[[#This Row],[Totaal kosten]],"")</f>
        <v/>
      </c>
      <c r="DX86" s="122" t="str">
        <f>IF(Tbl.Kosten[[#This Row],[Anr.]]=DX$7,Tbl.Kosten[[#This Row],[Totaal kosten]],"")</f>
        <v/>
      </c>
      <c r="DY86" s="122" t="str">
        <f>IF(Tbl.Kosten[[#This Row],[Anr.]]=DY$7,Tbl.Kosten[[#This Row],[Totaal kosten]],"")</f>
        <v/>
      </c>
      <c r="DZ86" s="122" t="str">
        <f>IF(Tbl.Kosten[[#This Row],[Anr.]]=DZ$7,Tbl.Kosten[[#This Row],[Totaal kosten]],"")</f>
        <v/>
      </c>
      <c r="EA86" s="122" t="str">
        <f>IF(Tbl.Kosten[[#This Row],[Anr.]]=EA$7,Tbl.Kosten[[#This Row],[Totaal kosten]],"")</f>
        <v/>
      </c>
      <c r="EB86" s="122" t="str">
        <f>IF(Tbl.Kosten[[#This Row],[Anr.]]=EB$7,Tbl.Kosten[[#This Row],[Totaal kosten]],"")</f>
        <v/>
      </c>
      <c r="EC86" s="122" t="str">
        <f>IF(Tbl.Kosten[[#This Row],[Anr.]]=EC$7,Tbl.Kosten[[#This Row],[Totaal kosten]],"")</f>
        <v/>
      </c>
      <c r="ED86" s="122" t="str">
        <f>IF(Tbl.Kosten[[#This Row],[Anr.]]=ED$7,Tbl.Kosten[[#This Row],[Totaal kosten]],"")</f>
        <v/>
      </c>
      <c r="EE86" s="122" t="str">
        <f>IF(Tbl.Kosten[[#This Row],[Anr.]]=EE$7,Tbl.Kosten[[#This Row],[Totaal kosten]],"")</f>
        <v/>
      </c>
      <c r="EF86" s="122" t="str">
        <f>IF(Tbl.Kosten[[#This Row],[Anr.]]=EF$7,Tbl.Kosten[[#This Row],[Totaal kosten]],"")</f>
        <v/>
      </c>
      <c r="EG86" s="122" t="str">
        <f>IF(Tbl.Kosten[[#This Row],[Anr.]]=EG$7,Tbl.Kosten[[#This Row],[Totaal kosten]],"")</f>
        <v/>
      </c>
      <c r="EH86" s="122" t="str">
        <f>IF(Tbl.Kosten[[#This Row],[Anr.]]=EH$7,Tbl.Kosten[[#This Row],[Totaal kosten]],"")</f>
        <v/>
      </c>
      <c r="EI86" s="122" t="str">
        <f>IF(Tbl.Kosten[[#This Row],[Anr.]]=EI$7,Tbl.Kosten[[#This Row],[Totaal kosten]],"")</f>
        <v/>
      </c>
      <c r="EJ86" s="122" t="str">
        <f>IF(Tbl.Kosten[[#This Row],[Anr.]]=EJ$7,Tbl.Kosten[[#This Row],[Totaal kosten]],"")</f>
        <v/>
      </c>
      <c r="EK86" s="122" t="str">
        <f>IF(Tbl.Kosten[[#This Row],[Anr.]]=EK$7,Tbl.Kosten[[#This Row],[Totaal kosten]],"")</f>
        <v/>
      </c>
      <c r="EL86" s="122" t="str">
        <f>IF(Tbl.Kosten[[#This Row],[Anr.]]=EL$7,Tbl.Kosten[[#This Row],[Totaal kosten]],"")</f>
        <v/>
      </c>
      <c r="EM86" s="122" t="str">
        <f>IF(Tbl.Kosten[[#This Row],[Anr.]]=EM$7,Tbl.Kosten[[#This Row],[Totaal kosten]],"")</f>
        <v/>
      </c>
      <c r="EN86" s="122" t="str">
        <f>IF(Tbl.Kosten[[#This Row],[Anr.]]=EN$7,Tbl.Kosten[[#This Row],[Totaal kosten]],"")</f>
        <v/>
      </c>
      <c r="EO86" s="122" t="str">
        <f>IF(Tbl.Kosten[[#This Row],[Anr.]]=EO$7,Tbl.Kosten[[#This Row],[Totaal kosten]],"")</f>
        <v/>
      </c>
      <c r="EP86" s="122" t="str">
        <f>IF(Tbl.Kosten[[#This Row],[Anr.]]=EP$7,Tbl.Kosten[[#This Row],[Totaal kosten]],"")</f>
        <v/>
      </c>
      <c r="EQ86" s="122" t="str">
        <f>IF(Tbl.Kosten[[#This Row],[Anr.]]=EQ$7,Tbl.Kosten[[#This Row],[Totaal kosten]],"")</f>
        <v/>
      </c>
    </row>
    <row r="87" spans="2:147" x14ac:dyDescent="0.35">
      <c r="B87" s="99"/>
      <c r="C87" s="68"/>
      <c r="D87" s="119"/>
      <c r="E87" s="100"/>
      <c r="F87" s="13">
        <f>_xlfn.XLOOKUP(Tbl.Kosten[[#This Row],[Medewerker e/o 
functie]],Tbl.Uurtarief[Medewerker en/of functie],Tbl.Uurtarief[Uurtarief],"",,)</f>
        <v>0</v>
      </c>
      <c r="G87" s="118">
        <f>PRODUCT(Tbl.Kosten[[#This Row],[Uren]],Tbl.Kosten[[#This Row],[Uurtarief]])</f>
        <v>0</v>
      </c>
      <c r="H87" s="100"/>
      <c r="I87" s="98"/>
      <c r="J87" s="97">
        <f>Tbl.Kosten[[#This Row],[Aantal]]*Tbl.Kosten[[#This Row],[Tarief]]</f>
        <v>0</v>
      </c>
      <c r="K87" s="118">
        <f>Tbl.Kosten[[#This Row],[Subtotaal andere kosten]]+Tbl.Kosten[[#This Row],[Subtotaal arbeidskosten]]</f>
        <v>0</v>
      </c>
      <c r="L87" s="190">
        <f>IF(Tbl.Kosten[[#This Row],[Subtotaal andere kosten]]&lt;&gt;0,"Andere kosten",(_xlfn.XLOOKUP(Tbl.Kosten[[#This Row],[Medewerker e/o 
functie]],Tbl.Uurtarief[Medewerker en/of functie],Tbl.Uurtarief[Kostensoort],"",,)))</f>
        <v>0</v>
      </c>
      <c r="M87" s="190" t="str">
        <f>IF(AND(Tbl.Kosten[[#This Row],[Subtotaal arbeidskosten]]&lt;&gt;0,Tbl.Kosten[[#This Row],[Subtotaal andere kosten]]&lt;&gt;0),"Begroot Arbeidskosten en Overige kosten op verschillende regels!","")</f>
        <v/>
      </c>
      <c r="N87" s="3" t="str">
        <f>_xlfn.XLOOKUP(Tbl.Kosten[[#This Row],[Activiteitencode]],Tbl.Activiteiten[Activiteitcode],Tbl.Activiteiten[Werkpakketcode],"",,)</f>
        <v/>
      </c>
      <c r="O87" s="9" t="str">
        <f>_xlfn.XLOOKUP(Tbl.Kosten[[#This Row],[Werkpakketcode]],Tbl.Werkpakketten[Werkpakketcode],Tbl.Werkpakketten[WPnr.],"",,)</f>
        <v/>
      </c>
      <c r="P87" s="9" t="str">
        <f>IF(Tbl.Kosten[[#This Row],[WPnr.]]=P$7,Tbl.Kosten[[#This Row],[Totaal kosten]],"")</f>
        <v/>
      </c>
      <c r="Q87" s="9" t="str">
        <f>IF(Tbl.Kosten[[#This Row],[WPnr.]]=Q$7,Tbl.Kosten[[#This Row],[Totaal kosten]],"")</f>
        <v/>
      </c>
      <c r="R87" s="9" t="str">
        <f>IF(Tbl.Kosten[[#This Row],[WPnr.]]=R$7,Tbl.Kosten[[#This Row],[Totaal kosten]],"")</f>
        <v/>
      </c>
      <c r="S87" s="9" t="str">
        <f>IF(Tbl.Kosten[[#This Row],[WPnr.]]=S$7,Tbl.Kosten[[#This Row],[Totaal kosten]],"")</f>
        <v/>
      </c>
      <c r="T87" s="9" t="str">
        <f>IF(Tbl.Kosten[[#This Row],[WPnr.]]=T$7,Tbl.Kosten[[#This Row],[Totaal kosten]],"")</f>
        <v/>
      </c>
      <c r="U87" s="9" t="str">
        <f>IF(Tbl.Kosten[[#This Row],[WPnr.]]=U$7,Tbl.Kosten[[#This Row],[Totaal kosten]],"")</f>
        <v/>
      </c>
      <c r="V87" s="9" t="str">
        <f>IF(Tbl.Kosten[[#This Row],[WPnr.]]=V$7,Tbl.Kosten[[#This Row],[Totaal kosten]],"")</f>
        <v/>
      </c>
      <c r="W87" s="9" t="str">
        <f>IF(Tbl.Kosten[[#This Row],[WPnr.]]=W$7,Tbl.Kosten[[#This Row],[Totaal kosten]],"")</f>
        <v/>
      </c>
      <c r="X87" s="9" t="str">
        <f>IF(Tbl.Kosten[[#This Row],[WPnr.]]=X$7,Tbl.Kosten[[#This Row],[Totaal kosten]],"")</f>
        <v/>
      </c>
      <c r="Y87" s="9" t="str">
        <f>IF(Tbl.Kosten[[#This Row],[WPnr.]]=Y$7,Tbl.Kosten[[#This Row],[Totaal kosten]],"")</f>
        <v/>
      </c>
      <c r="Z87" s="15" t="str">
        <f>IFERROR(VLOOKUP(Tbl.Kosten[[#This Row],[Kostensoort]],Tbl.Kostensoorten[],2,FALSE),"")</f>
        <v/>
      </c>
      <c r="AA87" s="15" t="str">
        <f>IF(Tbl.Kosten[[#This Row],[KSnr.]]=AA$7,Tbl.Kosten[[#This Row],[Totaal kosten]],"")</f>
        <v/>
      </c>
      <c r="AB87" s="15" t="str">
        <f>IF(Tbl.Kosten[[#This Row],[KSnr.]]=AB$7,Tbl.Kosten[[#This Row],[Totaal kosten]],"")</f>
        <v/>
      </c>
      <c r="AC87" s="15" t="str">
        <f>IF(Tbl.Kosten[[#This Row],[KSnr.]]=AC$7,Tbl.Kosten[[#This Row],[Totaal kosten]],"")</f>
        <v/>
      </c>
      <c r="AD87" s="15" t="str">
        <f>IF(Tbl.Kosten[[#This Row],[KSnr.]]=AD$7,Tbl.Kosten[[#This Row],[Totaal kosten]],"")</f>
        <v/>
      </c>
      <c r="AE87" s="15" t="str">
        <f>IF(Tbl.Kosten[[#This Row],[KSnr.]]=AE$7,Tbl.Kosten[[#This Row],[Totaal kosten]],"")</f>
        <v/>
      </c>
      <c r="AF87" s="15" t="str">
        <f>IF(Tbl.Kosten[[#This Row],[KSnr.]]=AF$7,Tbl.Kosten[[#This Row],[Totaal kosten]],"")</f>
        <v/>
      </c>
      <c r="AG87" s="15" t="str">
        <f>IF(Tbl.Kosten[[#This Row],[KSnr.]]=AG$7,Tbl.Kosten[[#This Row],[Totaal kosten]],"")</f>
        <v/>
      </c>
      <c r="AH87" s="15" t="str">
        <f>IF(Tbl.Kosten[[#This Row],[KSnr.]]=AH$7,Tbl.Kosten[[#This Row],[Totaal kosten]],"")</f>
        <v/>
      </c>
      <c r="AI87" s="15" t="str">
        <f>IF(Tbl.Kosten[[#This Row],[KSnr.]]=AI$7,Tbl.Kosten[[#This Row],[Totaal kosten]],"")</f>
        <v/>
      </c>
      <c r="AJ87" s="15" t="str">
        <f>IF(Tbl.Kosten[[#This Row],[KSnr.]]=AJ$7,Tbl.Kosten[[#This Row],[Totaal kosten]],"")</f>
        <v/>
      </c>
      <c r="AK87" s="15" t="str">
        <f>IF(Tbl.Kosten[[#This Row],[KSnr.]]=AK$7,Tbl.Kosten[[#This Row],[Totaal kosten]],"")</f>
        <v/>
      </c>
      <c r="AL87" s="15" t="str">
        <f>IF(Tbl.Kosten[[#This Row],[KSnr.]]=AL$7,Tbl.Kosten[[#This Row],[Totaal kosten]],"")</f>
        <v/>
      </c>
      <c r="AM87" s="15" t="str">
        <f>IF(Tbl.Kosten[[#This Row],[KSnr.]]=AM$7,Tbl.Kosten[[#This Row],[Totaal kosten]],"")</f>
        <v/>
      </c>
      <c r="AN87" s="15" t="str">
        <f>IF(Tbl.Kosten[[#This Row],[KSnr.]]=AN$7,Tbl.Kosten[[#This Row],[Totaal kosten]],"")</f>
        <v/>
      </c>
      <c r="AO87" s="15" t="str">
        <f>IF(Tbl.Kosten[[#This Row],[KSnr.]]=AO$7,Tbl.Kosten[[#This Row],[Totaal kosten]],"")</f>
        <v/>
      </c>
      <c r="AP87" s="15" t="str">
        <f>IF(Tbl.Kosten[[#This Row],[KSnr.]]=AP$7,Tbl.Kosten[[#This Row],[Totaal kosten]],"")</f>
        <v/>
      </c>
      <c r="AQ87" s="15" t="str">
        <f>IF(Tbl.Kosten[[#This Row],[KSnr.]]=AQ$7,Tbl.Kosten[[#This Row],[Totaal kosten]],"")</f>
        <v/>
      </c>
      <c r="AR87" s="15" t="str">
        <f>IF(Tbl.Kosten[[#This Row],[KSnr.]]=AR$7,Tbl.Kosten[[#This Row],[Totaal kosten]],"")</f>
        <v/>
      </c>
      <c r="AS87" s="15" t="str">
        <f>IF(Tbl.Kosten[[#This Row],[KSnr.]]=AS$7,Tbl.Kosten[[#This Row],[Totaal kosten]],"")</f>
        <v/>
      </c>
      <c r="AT87" s="15" t="str">
        <f>IF(Tbl.Kosten[[#This Row],[KSnr.]]=AT$7,Tbl.Kosten[[#This Row],[Totaal kosten]],"")</f>
        <v/>
      </c>
      <c r="AU87" s="122" t="str">
        <f>_xlfn.XLOOKUP(Tbl.Kosten[[#This Row],[Activiteitencode]],Tbl.Activiteiten[Activiteitcode],Tbl.Activiteiten[Anr.],"",,)</f>
        <v/>
      </c>
      <c r="AV87" s="122" t="str">
        <f>IF(Tbl.Kosten[[#This Row],[Anr.]]=AV$7,Tbl.Kosten[[#This Row],[Totaal kosten]],"")</f>
        <v/>
      </c>
      <c r="AW87" s="122" t="str">
        <f>IF(Tbl.Kosten[[#This Row],[Anr.]]=AW$7,Tbl.Kosten[[#This Row],[Totaal kosten]],"")</f>
        <v/>
      </c>
      <c r="AX87" s="122" t="str">
        <f>IF(Tbl.Kosten[[#This Row],[Anr.]]=AX$7,Tbl.Kosten[[#This Row],[Totaal kosten]],"")</f>
        <v/>
      </c>
      <c r="AY87" s="122" t="str">
        <f>IF(Tbl.Kosten[[#This Row],[Anr.]]=AY$7,Tbl.Kosten[[#This Row],[Totaal kosten]],"")</f>
        <v/>
      </c>
      <c r="AZ87" s="122" t="str">
        <f>IF(Tbl.Kosten[[#This Row],[Anr.]]=AZ$7,Tbl.Kosten[[#This Row],[Totaal kosten]],"")</f>
        <v/>
      </c>
      <c r="BA87" s="122" t="str">
        <f>IF(Tbl.Kosten[[#This Row],[Anr.]]=BA$7,Tbl.Kosten[[#This Row],[Totaal kosten]],"")</f>
        <v/>
      </c>
      <c r="BB87" s="122" t="str">
        <f>IF(Tbl.Kosten[[#This Row],[Anr.]]=BB$7,Tbl.Kosten[[#This Row],[Totaal kosten]],"")</f>
        <v/>
      </c>
      <c r="BC87" s="122" t="str">
        <f>IF(Tbl.Kosten[[#This Row],[Anr.]]=BC$7,Tbl.Kosten[[#This Row],[Totaal kosten]],"")</f>
        <v/>
      </c>
      <c r="BD87" s="122" t="str">
        <f>IF(Tbl.Kosten[[#This Row],[Anr.]]=BD$7,Tbl.Kosten[[#This Row],[Totaal kosten]],"")</f>
        <v/>
      </c>
      <c r="BE87" s="122" t="str">
        <f>IF(Tbl.Kosten[[#This Row],[Anr.]]=BE$7,Tbl.Kosten[[#This Row],[Totaal kosten]],"")</f>
        <v/>
      </c>
      <c r="BF87" s="122" t="str">
        <f>IF(Tbl.Kosten[[#This Row],[Anr.]]=BF$7,Tbl.Kosten[[#This Row],[Totaal kosten]],"")</f>
        <v/>
      </c>
      <c r="BG87" s="122" t="str">
        <f>IF(Tbl.Kosten[[#This Row],[Anr.]]=BG$7,Tbl.Kosten[[#This Row],[Totaal kosten]],"")</f>
        <v/>
      </c>
      <c r="BH87" s="122" t="str">
        <f>IF(Tbl.Kosten[[#This Row],[Anr.]]=BH$7,Tbl.Kosten[[#This Row],[Totaal kosten]],"")</f>
        <v/>
      </c>
      <c r="BI87" s="122" t="str">
        <f>IF(Tbl.Kosten[[#This Row],[Anr.]]=BI$7,Tbl.Kosten[[#This Row],[Totaal kosten]],"")</f>
        <v/>
      </c>
      <c r="BJ87" s="122" t="str">
        <f>IF(Tbl.Kosten[[#This Row],[Anr.]]=BJ$7,Tbl.Kosten[[#This Row],[Totaal kosten]],"")</f>
        <v/>
      </c>
      <c r="BK87" s="122" t="str">
        <f>IF(Tbl.Kosten[[#This Row],[Anr.]]=BK$7,Tbl.Kosten[[#This Row],[Totaal kosten]],"")</f>
        <v/>
      </c>
      <c r="BL87" s="122" t="str">
        <f>IF(Tbl.Kosten[[#This Row],[Anr.]]=BL$7,Tbl.Kosten[[#This Row],[Totaal kosten]],"")</f>
        <v/>
      </c>
      <c r="BM87" s="122" t="str">
        <f>IF(Tbl.Kosten[[#This Row],[Anr.]]=BM$7,Tbl.Kosten[[#This Row],[Totaal kosten]],"")</f>
        <v/>
      </c>
      <c r="BN87" s="122" t="str">
        <f>IF(Tbl.Kosten[[#This Row],[Anr.]]=BN$7,Tbl.Kosten[[#This Row],[Totaal kosten]],"")</f>
        <v/>
      </c>
      <c r="BO87" s="122" t="str">
        <f>IF(Tbl.Kosten[[#This Row],[Anr.]]=BO$7,Tbl.Kosten[[#This Row],[Totaal kosten]],"")</f>
        <v/>
      </c>
      <c r="BP87" s="122" t="str">
        <f>IF(Tbl.Kosten[[#This Row],[Anr.]]=BP$7,Tbl.Kosten[[#This Row],[Totaal kosten]],"")</f>
        <v/>
      </c>
      <c r="BQ87" s="122" t="str">
        <f>IF(Tbl.Kosten[[#This Row],[Anr.]]=BQ$7,Tbl.Kosten[[#This Row],[Totaal kosten]],"")</f>
        <v/>
      </c>
      <c r="BR87" s="122" t="str">
        <f>IF(Tbl.Kosten[[#This Row],[Anr.]]=BR$7,Tbl.Kosten[[#This Row],[Totaal kosten]],"")</f>
        <v/>
      </c>
      <c r="BS87" s="122" t="str">
        <f>IF(Tbl.Kosten[[#This Row],[Anr.]]=BS$7,Tbl.Kosten[[#This Row],[Totaal kosten]],"")</f>
        <v/>
      </c>
      <c r="BT87" s="122" t="str">
        <f>IF(Tbl.Kosten[[#This Row],[Anr.]]=BT$7,Tbl.Kosten[[#This Row],[Totaal kosten]],"")</f>
        <v/>
      </c>
      <c r="BU87" s="122" t="str">
        <f>IF(Tbl.Kosten[[#This Row],[Anr.]]=BU$7,Tbl.Kosten[[#This Row],[Totaal kosten]],"")</f>
        <v/>
      </c>
      <c r="BV87" s="122" t="str">
        <f>IF(Tbl.Kosten[[#This Row],[Anr.]]=BV$7,Tbl.Kosten[[#This Row],[Totaal kosten]],"")</f>
        <v/>
      </c>
      <c r="BW87" s="122" t="str">
        <f>IF(Tbl.Kosten[[#This Row],[Anr.]]=BW$7,Tbl.Kosten[[#This Row],[Totaal kosten]],"")</f>
        <v/>
      </c>
      <c r="BX87" s="122" t="str">
        <f>IF(Tbl.Kosten[[#This Row],[Anr.]]=BX$7,Tbl.Kosten[[#This Row],[Totaal kosten]],"")</f>
        <v/>
      </c>
      <c r="BY87" s="122" t="str">
        <f>IF(Tbl.Kosten[[#This Row],[Anr.]]=BY$7,Tbl.Kosten[[#This Row],[Totaal kosten]],"")</f>
        <v/>
      </c>
      <c r="BZ87" s="122" t="str">
        <f>IF(Tbl.Kosten[[#This Row],[Anr.]]=BZ$7,Tbl.Kosten[[#This Row],[Totaal kosten]],"")</f>
        <v/>
      </c>
      <c r="CA87" s="122" t="str">
        <f>IF(Tbl.Kosten[[#This Row],[Anr.]]=CA$7,Tbl.Kosten[[#This Row],[Totaal kosten]],"")</f>
        <v/>
      </c>
      <c r="CB87" s="122" t="str">
        <f>IF(Tbl.Kosten[[#This Row],[Anr.]]=CB$7,Tbl.Kosten[[#This Row],[Totaal kosten]],"")</f>
        <v/>
      </c>
      <c r="CC87" s="122" t="str">
        <f>IF(Tbl.Kosten[[#This Row],[Anr.]]=CC$7,Tbl.Kosten[[#This Row],[Totaal kosten]],"")</f>
        <v/>
      </c>
      <c r="CD87" s="122" t="str">
        <f>IF(Tbl.Kosten[[#This Row],[Anr.]]=CD$7,Tbl.Kosten[[#This Row],[Totaal kosten]],"")</f>
        <v/>
      </c>
      <c r="CE87" s="122" t="str">
        <f>IF(Tbl.Kosten[[#This Row],[Anr.]]=CE$7,Tbl.Kosten[[#This Row],[Totaal kosten]],"")</f>
        <v/>
      </c>
      <c r="CF87" s="122" t="str">
        <f>IF(Tbl.Kosten[[#This Row],[Anr.]]=CF$7,Tbl.Kosten[[#This Row],[Totaal kosten]],"")</f>
        <v/>
      </c>
      <c r="CG87" s="122" t="str">
        <f>IF(Tbl.Kosten[[#This Row],[Anr.]]=CG$7,Tbl.Kosten[[#This Row],[Totaal kosten]],"")</f>
        <v/>
      </c>
      <c r="CH87" s="122" t="str">
        <f>IF(Tbl.Kosten[[#This Row],[Anr.]]=CH$7,Tbl.Kosten[[#This Row],[Totaal kosten]],"")</f>
        <v/>
      </c>
      <c r="CI87" s="122" t="str">
        <f>IF(Tbl.Kosten[[#This Row],[Anr.]]=CI$7,Tbl.Kosten[[#This Row],[Totaal kosten]],"")</f>
        <v/>
      </c>
      <c r="CJ87" s="122" t="str">
        <f>IF(Tbl.Kosten[[#This Row],[Anr.]]=CJ$7,Tbl.Kosten[[#This Row],[Totaal kosten]],"")</f>
        <v/>
      </c>
      <c r="CK87" s="122" t="str">
        <f>IF(Tbl.Kosten[[#This Row],[Anr.]]=CK$7,Tbl.Kosten[[#This Row],[Totaal kosten]],"")</f>
        <v/>
      </c>
      <c r="CL87" s="122" t="str">
        <f>IF(Tbl.Kosten[[#This Row],[Anr.]]=CL$7,Tbl.Kosten[[#This Row],[Totaal kosten]],"")</f>
        <v/>
      </c>
      <c r="CM87" s="122" t="str">
        <f>IF(Tbl.Kosten[[#This Row],[Anr.]]=CM$7,Tbl.Kosten[[#This Row],[Totaal kosten]],"")</f>
        <v/>
      </c>
      <c r="CN87" s="122" t="str">
        <f>IF(Tbl.Kosten[[#This Row],[Anr.]]=CN$7,Tbl.Kosten[[#This Row],[Totaal kosten]],"")</f>
        <v/>
      </c>
      <c r="CO87" s="122" t="str">
        <f>IF(Tbl.Kosten[[#This Row],[Anr.]]=CO$7,Tbl.Kosten[[#This Row],[Totaal kosten]],"")</f>
        <v/>
      </c>
      <c r="CP87" s="122" t="str">
        <f>IF(Tbl.Kosten[[#This Row],[Anr.]]=CP$7,Tbl.Kosten[[#This Row],[Totaal kosten]],"")</f>
        <v/>
      </c>
      <c r="CQ87" s="122" t="str">
        <f>IF(Tbl.Kosten[[#This Row],[Anr.]]=CQ$7,Tbl.Kosten[[#This Row],[Totaal kosten]],"")</f>
        <v/>
      </c>
      <c r="CR87" s="122" t="str">
        <f>IF(Tbl.Kosten[[#This Row],[Anr.]]=CR$7,Tbl.Kosten[[#This Row],[Totaal kosten]],"")</f>
        <v/>
      </c>
      <c r="CS87" s="122" t="str">
        <f>IF(Tbl.Kosten[[#This Row],[Anr.]]=CS$7,Tbl.Kosten[[#This Row],[Totaal kosten]],"")</f>
        <v/>
      </c>
      <c r="CT87" s="122" t="str">
        <f>IF(Tbl.Kosten[[#This Row],[Anr.]]=CT$7,Tbl.Kosten[[#This Row],[Totaal kosten]],"")</f>
        <v/>
      </c>
      <c r="CU87" s="122" t="str">
        <f>IF(Tbl.Kosten[[#This Row],[Anr.]]=CU$7,Tbl.Kosten[[#This Row],[Totaal kosten]],"")</f>
        <v/>
      </c>
      <c r="CV87" s="122" t="str">
        <f>IF(Tbl.Kosten[[#This Row],[Anr.]]=CV$7,Tbl.Kosten[[#This Row],[Totaal kosten]],"")</f>
        <v/>
      </c>
      <c r="CW87" s="122" t="str">
        <f>IF(Tbl.Kosten[[#This Row],[Anr.]]=CW$7,Tbl.Kosten[[#This Row],[Totaal kosten]],"")</f>
        <v/>
      </c>
      <c r="CX87" s="122" t="str">
        <f>IF(Tbl.Kosten[[#This Row],[Anr.]]=CX$7,Tbl.Kosten[[#This Row],[Totaal kosten]],"")</f>
        <v/>
      </c>
      <c r="CY87" s="122" t="str">
        <f>IF(Tbl.Kosten[[#This Row],[Anr.]]=CY$7,Tbl.Kosten[[#This Row],[Totaal kosten]],"")</f>
        <v/>
      </c>
      <c r="CZ87" s="122" t="str">
        <f>IF(Tbl.Kosten[[#This Row],[Anr.]]=CZ$7,Tbl.Kosten[[#This Row],[Totaal kosten]],"")</f>
        <v/>
      </c>
      <c r="DA87" s="122" t="str">
        <f>IF(Tbl.Kosten[[#This Row],[Anr.]]=DA$7,Tbl.Kosten[[#This Row],[Totaal kosten]],"")</f>
        <v/>
      </c>
      <c r="DB87" s="122" t="str">
        <f>IF(Tbl.Kosten[[#This Row],[Anr.]]=DB$7,Tbl.Kosten[[#This Row],[Totaal kosten]],"")</f>
        <v/>
      </c>
      <c r="DC87" s="122" t="str">
        <f>IF(Tbl.Kosten[[#This Row],[Anr.]]=DC$7,Tbl.Kosten[[#This Row],[Totaal kosten]],"")</f>
        <v/>
      </c>
      <c r="DD87" s="122" t="str">
        <f>IF(Tbl.Kosten[[#This Row],[Anr.]]=DD$7,Tbl.Kosten[[#This Row],[Totaal kosten]],"")</f>
        <v/>
      </c>
      <c r="DE87" s="122" t="str">
        <f>IF(Tbl.Kosten[[#This Row],[Anr.]]=DE$7,Tbl.Kosten[[#This Row],[Totaal kosten]],"")</f>
        <v/>
      </c>
      <c r="DF87" s="122" t="str">
        <f>IF(Tbl.Kosten[[#This Row],[Anr.]]=DF$7,Tbl.Kosten[[#This Row],[Totaal kosten]],"")</f>
        <v/>
      </c>
      <c r="DG87" s="122" t="str">
        <f>IF(Tbl.Kosten[[#This Row],[Anr.]]=DG$7,Tbl.Kosten[[#This Row],[Totaal kosten]],"")</f>
        <v/>
      </c>
      <c r="DH87" s="122" t="str">
        <f>IF(Tbl.Kosten[[#This Row],[Anr.]]=DH$7,Tbl.Kosten[[#This Row],[Totaal kosten]],"")</f>
        <v/>
      </c>
      <c r="DI87" s="122" t="str">
        <f>IF(Tbl.Kosten[[#This Row],[Anr.]]=DI$7,Tbl.Kosten[[#This Row],[Totaal kosten]],"")</f>
        <v/>
      </c>
      <c r="DJ87" s="122" t="str">
        <f>IF(Tbl.Kosten[[#This Row],[Anr.]]=DJ$7,Tbl.Kosten[[#This Row],[Totaal kosten]],"")</f>
        <v/>
      </c>
      <c r="DK87" s="122" t="str">
        <f>IF(Tbl.Kosten[[#This Row],[Anr.]]=DK$7,Tbl.Kosten[[#This Row],[Totaal kosten]],"")</f>
        <v/>
      </c>
      <c r="DL87" s="122" t="str">
        <f>IF(Tbl.Kosten[[#This Row],[Anr.]]=DL$7,Tbl.Kosten[[#This Row],[Totaal kosten]],"")</f>
        <v/>
      </c>
      <c r="DM87" s="122" t="str">
        <f>IF(Tbl.Kosten[[#This Row],[Anr.]]=DM$7,Tbl.Kosten[[#This Row],[Totaal kosten]],"")</f>
        <v/>
      </c>
      <c r="DN87" s="122" t="str">
        <f>IF(Tbl.Kosten[[#This Row],[Anr.]]=DN$7,Tbl.Kosten[[#This Row],[Totaal kosten]],"")</f>
        <v/>
      </c>
      <c r="DO87" s="122" t="str">
        <f>IF(Tbl.Kosten[[#This Row],[Anr.]]=DO$7,Tbl.Kosten[[#This Row],[Totaal kosten]],"")</f>
        <v/>
      </c>
      <c r="DP87" s="122" t="str">
        <f>IF(Tbl.Kosten[[#This Row],[Anr.]]=DP$7,Tbl.Kosten[[#This Row],[Totaal kosten]],"")</f>
        <v/>
      </c>
      <c r="DQ87" s="122" t="str">
        <f>IF(Tbl.Kosten[[#This Row],[Anr.]]=DQ$7,Tbl.Kosten[[#This Row],[Totaal kosten]],"")</f>
        <v/>
      </c>
      <c r="DR87" s="122" t="str">
        <f>IF(Tbl.Kosten[[#This Row],[Anr.]]=DR$7,Tbl.Kosten[[#This Row],[Totaal kosten]],"")</f>
        <v/>
      </c>
      <c r="DS87" s="122" t="str">
        <f>IF(Tbl.Kosten[[#This Row],[Anr.]]=DS$7,Tbl.Kosten[[#This Row],[Totaal kosten]],"")</f>
        <v/>
      </c>
      <c r="DT87" s="122" t="str">
        <f>IF(Tbl.Kosten[[#This Row],[Anr.]]=DT$7,Tbl.Kosten[[#This Row],[Totaal kosten]],"")</f>
        <v/>
      </c>
      <c r="DU87" s="122" t="str">
        <f>IF(Tbl.Kosten[[#This Row],[Anr.]]=DU$7,Tbl.Kosten[[#This Row],[Totaal kosten]],"")</f>
        <v/>
      </c>
      <c r="DV87" s="122" t="str">
        <f>IF(Tbl.Kosten[[#This Row],[Anr.]]=DV$7,Tbl.Kosten[[#This Row],[Totaal kosten]],"")</f>
        <v/>
      </c>
      <c r="DW87" s="122" t="str">
        <f>IF(Tbl.Kosten[[#This Row],[Anr.]]=DW$7,Tbl.Kosten[[#This Row],[Totaal kosten]],"")</f>
        <v/>
      </c>
      <c r="DX87" s="122" t="str">
        <f>IF(Tbl.Kosten[[#This Row],[Anr.]]=DX$7,Tbl.Kosten[[#This Row],[Totaal kosten]],"")</f>
        <v/>
      </c>
      <c r="DY87" s="122" t="str">
        <f>IF(Tbl.Kosten[[#This Row],[Anr.]]=DY$7,Tbl.Kosten[[#This Row],[Totaal kosten]],"")</f>
        <v/>
      </c>
      <c r="DZ87" s="122" t="str">
        <f>IF(Tbl.Kosten[[#This Row],[Anr.]]=DZ$7,Tbl.Kosten[[#This Row],[Totaal kosten]],"")</f>
        <v/>
      </c>
      <c r="EA87" s="122" t="str">
        <f>IF(Tbl.Kosten[[#This Row],[Anr.]]=EA$7,Tbl.Kosten[[#This Row],[Totaal kosten]],"")</f>
        <v/>
      </c>
      <c r="EB87" s="122" t="str">
        <f>IF(Tbl.Kosten[[#This Row],[Anr.]]=EB$7,Tbl.Kosten[[#This Row],[Totaal kosten]],"")</f>
        <v/>
      </c>
      <c r="EC87" s="122" t="str">
        <f>IF(Tbl.Kosten[[#This Row],[Anr.]]=EC$7,Tbl.Kosten[[#This Row],[Totaal kosten]],"")</f>
        <v/>
      </c>
      <c r="ED87" s="122" t="str">
        <f>IF(Tbl.Kosten[[#This Row],[Anr.]]=ED$7,Tbl.Kosten[[#This Row],[Totaal kosten]],"")</f>
        <v/>
      </c>
      <c r="EE87" s="122" t="str">
        <f>IF(Tbl.Kosten[[#This Row],[Anr.]]=EE$7,Tbl.Kosten[[#This Row],[Totaal kosten]],"")</f>
        <v/>
      </c>
      <c r="EF87" s="122" t="str">
        <f>IF(Tbl.Kosten[[#This Row],[Anr.]]=EF$7,Tbl.Kosten[[#This Row],[Totaal kosten]],"")</f>
        <v/>
      </c>
      <c r="EG87" s="122" t="str">
        <f>IF(Tbl.Kosten[[#This Row],[Anr.]]=EG$7,Tbl.Kosten[[#This Row],[Totaal kosten]],"")</f>
        <v/>
      </c>
      <c r="EH87" s="122" t="str">
        <f>IF(Tbl.Kosten[[#This Row],[Anr.]]=EH$7,Tbl.Kosten[[#This Row],[Totaal kosten]],"")</f>
        <v/>
      </c>
      <c r="EI87" s="122" t="str">
        <f>IF(Tbl.Kosten[[#This Row],[Anr.]]=EI$7,Tbl.Kosten[[#This Row],[Totaal kosten]],"")</f>
        <v/>
      </c>
      <c r="EJ87" s="122" t="str">
        <f>IF(Tbl.Kosten[[#This Row],[Anr.]]=EJ$7,Tbl.Kosten[[#This Row],[Totaal kosten]],"")</f>
        <v/>
      </c>
      <c r="EK87" s="122" t="str">
        <f>IF(Tbl.Kosten[[#This Row],[Anr.]]=EK$7,Tbl.Kosten[[#This Row],[Totaal kosten]],"")</f>
        <v/>
      </c>
      <c r="EL87" s="122" t="str">
        <f>IF(Tbl.Kosten[[#This Row],[Anr.]]=EL$7,Tbl.Kosten[[#This Row],[Totaal kosten]],"")</f>
        <v/>
      </c>
      <c r="EM87" s="122" t="str">
        <f>IF(Tbl.Kosten[[#This Row],[Anr.]]=EM$7,Tbl.Kosten[[#This Row],[Totaal kosten]],"")</f>
        <v/>
      </c>
      <c r="EN87" s="122" t="str">
        <f>IF(Tbl.Kosten[[#This Row],[Anr.]]=EN$7,Tbl.Kosten[[#This Row],[Totaal kosten]],"")</f>
        <v/>
      </c>
      <c r="EO87" s="122" t="str">
        <f>IF(Tbl.Kosten[[#This Row],[Anr.]]=EO$7,Tbl.Kosten[[#This Row],[Totaal kosten]],"")</f>
        <v/>
      </c>
      <c r="EP87" s="122" t="str">
        <f>IF(Tbl.Kosten[[#This Row],[Anr.]]=EP$7,Tbl.Kosten[[#This Row],[Totaal kosten]],"")</f>
        <v/>
      </c>
      <c r="EQ87" s="122" t="str">
        <f>IF(Tbl.Kosten[[#This Row],[Anr.]]=EQ$7,Tbl.Kosten[[#This Row],[Totaal kosten]],"")</f>
        <v/>
      </c>
    </row>
    <row r="88" spans="2:147" x14ac:dyDescent="0.35">
      <c r="B88" s="99"/>
      <c r="C88" s="68"/>
      <c r="D88" s="119"/>
      <c r="E88" s="100"/>
      <c r="F88" s="13">
        <f>_xlfn.XLOOKUP(Tbl.Kosten[[#This Row],[Medewerker e/o 
functie]],Tbl.Uurtarief[Medewerker en/of functie],Tbl.Uurtarief[Uurtarief],"",,)</f>
        <v>0</v>
      </c>
      <c r="G88" s="118">
        <f>PRODUCT(Tbl.Kosten[[#This Row],[Uren]],Tbl.Kosten[[#This Row],[Uurtarief]])</f>
        <v>0</v>
      </c>
      <c r="H88" s="100"/>
      <c r="I88" s="98"/>
      <c r="J88" s="97">
        <f>Tbl.Kosten[[#This Row],[Aantal]]*Tbl.Kosten[[#This Row],[Tarief]]</f>
        <v>0</v>
      </c>
      <c r="K88" s="118">
        <f>Tbl.Kosten[[#This Row],[Subtotaal andere kosten]]+Tbl.Kosten[[#This Row],[Subtotaal arbeidskosten]]</f>
        <v>0</v>
      </c>
      <c r="L88" s="190">
        <f>IF(Tbl.Kosten[[#This Row],[Subtotaal andere kosten]]&lt;&gt;0,"Andere kosten",(_xlfn.XLOOKUP(Tbl.Kosten[[#This Row],[Medewerker e/o 
functie]],Tbl.Uurtarief[Medewerker en/of functie],Tbl.Uurtarief[Kostensoort],"",,)))</f>
        <v>0</v>
      </c>
      <c r="M88" s="190" t="str">
        <f>IF(AND(Tbl.Kosten[[#This Row],[Subtotaal arbeidskosten]]&lt;&gt;0,Tbl.Kosten[[#This Row],[Subtotaal andere kosten]]&lt;&gt;0),"Begroot Arbeidskosten en Overige kosten op verschillende regels!","")</f>
        <v/>
      </c>
      <c r="N88" s="3" t="str">
        <f>_xlfn.XLOOKUP(Tbl.Kosten[[#This Row],[Activiteitencode]],Tbl.Activiteiten[Activiteitcode],Tbl.Activiteiten[Werkpakketcode],"",,)</f>
        <v/>
      </c>
      <c r="O88" s="9" t="str">
        <f>_xlfn.XLOOKUP(Tbl.Kosten[[#This Row],[Werkpakketcode]],Tbl.Werkpakketten[Werkpakketcode],Tbl.Werkpakketten[WPnr.],"",,)</f>
        <v/>
      </c>
      <c r="P88" s="9" t="str">
        <f>IF(Tbl.Kosten[[#This Row],[WPnr.]]=P$7,Tbl.Kosten[[#This Row],[Totaal kosten]],"")</f>
        <v/>
      </c>
      <c r="Q88" s="9" t="str">
        <f>IF(Tbl.Kosten[[#This Row],[WPnr.]]=Q$7,Tbl.Kosten[[#This Row],[Totaal kosten]],"")</f>
        <v/>
      </c>
      <c r="R88" s="9" t="str">
        <f>IF(Tbl.Kosten[[#This Row],[WPnr.]]=R$7,Tbl.Kosten[[#This Row],[Totaal kosten]],"")</f>
        <v/>
      </c>
      <c r="S88" s="9" t="str">
        <f>IF(Tbl.Kosten[[#This Row],[WPnr.]]=S$7,Tbl.Kosten[[#This Row],[Totaal kosten]],"")</f>
        <v/>
      </c>
      <c r="T88" s="9" t="str">
        <f>IF(Tbl.Kosten[[#This Row],[WPnr.]]=T$7,Tbl.Kosten[[#This Row],[Totaal kosten]],"")</f>
        <v/>
      </c>
      <c r="U88" s="9" t="str">
        <f>IF(Tbl.Kosten[[#This Row],[WPnr.]]=U$7,Tbl.Kosten[[#This Row],[Totaal kosten]],"")</f>
        <v/>
      </c>
      <c r="V88" s="9" t="str">
        <f>IF(Tbl.Kosten[[#This Row],[WPnr.]]=V$7,Tbl.Kosten[[#This Row],[Totaal kosten]],"")</f>
        <v/>
      </c>
      <c r="W88" s="9" t="str">
        <f>IF(Tbl.Kosten[[#This Row],[WPnr.]]=W$7,Tbl.Kosten[[#This Row],[Totaal kosten]],"")</f>
        <v/>
      </c>
      <c r="X88" s="9" t="str">
        <f>IF(Tbl.Kosten[[#This Row],[WPnr.]]=X$7,Tbl.Kosten[[#This Row],[Totaal kosten]],"")</f>
        <v/>
      </c>
      <c r="Y88" s="9" t="str">
        <f>IF(Tbl.Kosten[[#This Row],[WPnr.]]=Y$7,Tbl.Kosten[[#This Row],[Totaal kosten]],"")</f>
        <v/>
      </c>
      <c r="Z88" s="15" t="str">
        <f>IFERROR(VLOOKUP(Tbl.Kosten[[#This Row],[Kostensoort]],Tbl.Kostensoorten[],2,FALSE),"")</f>
        <v/>
      </c>
      <c r="AA88" s="15" t="str">
        <f>IF(Tbl.Kosten[[#This Row],[KSnr.]]=AA$7,Tbl.Kosten[[#This Row],[Totaal kosten]],"")</f>
        <v/>
      </c>
      <c r="AB88" s="15" t="str">
        <f>IF(Tbl.Kosten[[#This Row],[KSnr.]]=AB$7,Tbl.Kosten[[#This Row],[Totaal kosten]],"")</f>
        <v/>
      </c>
      <c r="AC88" s="15" t="str">
        <f>IF(Tbl.Kosten[[#This Row],[KSnr.]]=AC$7,Tbl.Kosten[[#This Row],[Totaal kosten]],"")</f>
        <v/>
      </c>
      <c r="AD88" s="15" t="str">
        <f>IF(Tbl.Kosten[[#This Row],[KSnr.]]=AD$7,Tbl.Kosten[[#This Row],[Totaal kosten]],"")</f>
        <v/>
      </c>
      <c r="AE88" s="15" t="str">
        <f>IF(Tbl.Kosten[[#This Row],[KSnr.]]=AE$7,Tbl.Kosten[[#This Row],[Totaal kosten]],"")</f>
        <v/>
      </c>
      <c r="AF88" s="15" t="str">
        <f>IF(Tbl.Kosten[[#This Row],[KSnr.]]=AF$7,Tbl.Kosten[[#This Row],[Totaal kosten]],"")</f>
        <v/>
      </c>
      <c r="AG88" s="15" t="str">
        <f>IF(Tbl.Kosten[[#This Row],[KSnr.]]=AG$7,Tbl.Kosten[[#This Row],[Totaal kosten]],"")</f>
        <v/>
      </c>
      <c r="AH88" s="15" t="str">
        <f>IF(Tbl.Kosten[[#This Row],[KSnr.]]=AH$7,Tbl.Kosten[[#This Row],[Totaal kosten]],"")</f>
        <v/>
      </c>
      <c r="AI88" s="15" t="str">
        <f>IF(Tbl.Kosten[[#This Row],[KSnr.]]=AI$7,Tbl.Kosten[[#This Row],[Totaal kosten]],"")</f>
        <v/>
      </c>
      <c r="AJ88" s="15" t="str">
        <f>IF(Tbl.Kosten[[#This Row],[KSnr.]]=AJ$7,Tbl.Kosten[[#This Row],[Totaal kosten]],"")</f>
        <v/>
      </c>
      <c r="AK88" s="15" t="str">
        <f>IF(Tbl.Kosten[[#This Row],[KSnr.]]=AK$7,Tbl.Kosten[[#This Row],[Totaal kosten]],"")</f>
        <v/>
      </c>
      <c r="AL88" s="15" t="str">
        <f>IF(Tbl.Kosten[[#This Row],[KSnr.]]=AL$7,Tbl.Kosten[[#This Row],[Totaal kosten]],"")</f>
        <v/>
      </c>
      <c r="AM88" s="15" t="str">
        <f>IF(Tbl.Kosten[[#This Row],[KSnr.]]=AM$7,Tbl.Kosten[[#This Row],[Totaal kosten]],"")</f>
        <v/>
      </c>
      <c r="AN88" s="15" t="str">
        <f>IF(Tbl.Kosten[[#This Row],[KSnr.]]=AN$7,Tbl.Kosten[[#This Row],[Totaal kosten]],"")</f>
        <v/>
      </c>
      <c r="AO88" s="15" t="str">
        <f>IF(Tbl.Kosten[[#This Row],[KSnr.]]=AO$7,Tbl.Kosten[[#This Row],[Totaal kosten]],"")</f>
        <v/>
      </c>
      <c r="AP88" s="15" t="str">
        <f>IF(Tbl.Kosten[[#This Row],[KSnr.]]=AP$7,Tbl.Kosten[[#This Row],[Totaal kosten]],"")</f>
        <v/>
      </c>
      <c r="AQ88" s="15" t="str">
        <f>IF(Tbl.Kosten[[#This Row],[KSnr.]]=AQ$7,Tbl.Kosten[[#This Row],[Totaal kosten]],"")</f>
        <v/>
      </c>
      <c r="AR88" s="15" t="str">
        <f>IF(Tbl.Kosten[[#This Row],[KSnr.]]=AR$7,Tbl.Kosten[[#This Row],[Totaal kosten]],"")</f>
        <v/>
      </c>
      <c r="AS88" s="15" t="str">
        <f>IF(Tbl.Kosten[[#This Row],[KSnr.]]=AS$7,Tbl.Kosten[[#This Row],[Totaal kosten]],"")</f>
        <v/>
      </c>
      <c r="AT88" s="15" t="str">
        <f>IF(Tbl.Kosten[[#This Row],[KSnr.]]=AT$7,Tbl.Kosten[[#This Row],[Totaal kosten]],"")</f>
        <v/>
      </c>
      <c r="AU88" s="122" t="str">
        <f>_xlfn.XLOOKUP(Tbl.Kosten[[#This Row],[Activiteitencode]],Tbl.Activiteiten[Activiteitcode],Tbl.Activiteiten[Anr.],"",,)</f>
        <v/>
      </c>
      <c r="AV88" s="122" t="str">
        <f>IF(Tbl.Kosten[[#This Row],[Anr.]]=AV$7,Tbl.Kosten[[#This Row],[Totaal kosten]],"")</f>
        <v/>
      </c>
      <c r="AW88" s="122" t="str">
        <f>IF(Tbl.Kosten[[#This Row],[Anr.]]=AW$7,Tbl.Kosten[[#This Row],[Totaal kosten]],"")</f>
        <v/>
      </c>
      <c r="AX88" s="122" t="str">
        <f>IF(Tbl.Kosten[[#This Row],[Anr.]]=AX$7,Tbl.Kosten[[#This Row],[Totaal kosten]],"")</f>
        <v/>
      </c>
      <c r="AY88" s="122" t="str">
        <f>IF(Tbl.Kosten[[#This Row],[Anr.]]=AY$7,Tbl.Kosten[[#This Row],[Totaal kosten]],"")</f>
        <v/>
      </c>
      <c r="AZ88" s="122" t="str">
        <f>IF(Tbl.Kosten[[#This Row],[Anr.]]=AZ$7,Tbl.Kosten[[#This Row],[Totaal kosten]],"")</f>
        <v/>
      </c>
      <c r="BA88" s="122" t="str">
        <f>IF(Tbl.Kosten[[#This Row],[Anr.]]=BA$7,Tbl.Kosten[[#This Row],[Totaal kosten]],"")</f>
        <v/>
      </c>
      <c r="BB88" s="122" t="str">
        <f>IF(Tbl.Kosten[[#This Row],[Anr.]]=BB$7,Tbl.Kosten[[#This Row],[Totaal kosten]],"")</f>
        <v/>
      </c>
      <c r="BC88" s="122" t="str">
        <f>IF(Tbl.Kosten[[#This Row],[Anr.]]=BC$7,Tbl.Kosten[[#This Row],[Totaal kosten]],"")</f>
        <v/>
      </c>
      <c r="BD88" s="122" t="str">
        <f>IF(Tbl.Kosten[[#This Row],[Anr.]]=BD$7,Tbl.Kosten[[#This Row],[Totaal kosten]],"")</f>
        <v/>
      </c>
      <c r="BE88" s="122" t="str">
        <f>IF(Tbl.Kosten[[#This Row],[Anr.]]=BE$7,Tbl.Kosten[[#This Row],[Totaal kosten]],"")</f>
        <v/>
      </c>
      <c r="BF88" s="122" t="str">
        <f>IF(Tbl.Kosten[[#This Row],[Anr.]]=BF$7,Tbl.Kosten[[#This Row],[Totaal kosten]],"")</f>
        <v/>
      </c>
      <c r="BG88" s="122" t="str">
        <f>IF(Tbl.Kosten[[#This Row],[Anr.]]=BG$7,Tbl.Kosten[[#This Row],[Totaal kosten]],"")</f>
        <v/>
      </c>
      <c r="BH88" s="122" t="str">
        <f>IF(Tbl.Kosten[[#This Row],[Anr.]]=BH$7,Tbl.Kosten[[#This Row],[Totaal kosten]],"")</f>
        <v/>
      </c>
      <c r="BI88" s="122" t="str">
        <f>IF(Tbl.Kosten[[#This Row],[Anr.]]=BI$7,Tbl.Kosten[[#This Row],[Totaal kosten]],"")</f>
        <v/>
      </c>
      <c r="BJ88" s="122" t="str">
        <f>IF(Tbl.Kosten[[#This Row],[Anr.]]=BJ$7,Tbl.Kosten[[#This Row],[Totaal kosten]],"")</f>
        <v/>
      </c>
      <c r="BK88" s="122" t="str">
        <f>IF(Tbl.Kosten[[#This Row],[Anr.]]=BK$7,Tbl.Kosten[[#This Row],[Totaal kosten]],"")</f>
        <v/>
      </c>
      <c r="BL88" s="122" t="str">
        <f>IF(Tbl.Kosten[[#This Row],[Anr.]]=BL$7,Tbl.Kosten[[#This Row],[Totaal kosten]],"")</f>
        <v/>
      </c>
      <c r="BM88" s="122" t="str">
        <f>IF(Tbl.Kosten[[#This Row],[Anr.]]=BM$7,Tbl.Kosten[[#This Row],[Totaal kosten]],"")</f>
        <v/>
      </c>
      <c r="BN88" s="122" t="str">
        <f>IF(Tbl.Kosten[[#This Row],[Anr.]]=BN$7,Tbl.Kosten[[#This Row],[Totaal kosten]],"")</f>
        <v/>
      </c>
      <c r="BO88" s="122" t="str">
        <f>IF(Tbl.Kosten[[#This Row],[Anr.]]=BO$7,Tbl.Kosten[[#This Row],[Totaal kosten]],"")</f>
        <v/>
      </c>
      <c r="BP88" s="122" t="str">
        <f>IF(Tbl.Kosten[[#This Row],[Anr.]]=BP$7,Tbl.Kosten[[#This Row],[Totaal kosten]],"")</f>
        <v/>
      </c>
      <c r="BQ88" s="122" t="str">
        <f>IF(Tbl.Kosten[[#This Row],[Anr.]]=BQ$7,Tbl.Kosten[[#This Row],[Totaal kosten]],"")</f>
        <v/>
      </c>
      <c r="BR88" s="122" t="str">
        <f>IF(Tbl.Kosten[[#This Row],[Anr.]]=BR$7,Tbl.Kosten[[#This Row],[Totaal kosten]],"")</f>
        <v/>
      </c>
      <c r="BS88" s="122" t="str">
        <f>IF(Tbl.Kosten[[#This Row],[Anr.]]=BS$7,Tbl.Kosten[[#This Row],[Totaal kosten]],"")</f>
        <v/>
      </c>
      <c r="BT88" s="122" t="str">
        <f>IF(Tbl.Kosten[[#This Row],[Anr.]]=BT$7,Tbl.Kosten[[#This Row],[Totaal kosten]],"")</f>
        <v/>
      </c>
      <c r="BU88" s="122" t="str">
        <f>IF(Tbl.Kosten[[#This Row],[Anr.]]=BU$7,Tbl.Kosten[[#This Row],[Totaal kosten]],"")</f>
        <v/>
      </c>
      <c r="BV88" s="122" t="str">
        <f>IF(Tbl.Kosten[[#This Row],[Anr.]]=BV$7,Tbl.Kosten[[#This Row],[Totaal kosten]],"")</f>
        <v/>
      </c>
      <c r="BW88" s="122" t="str">
        <f>IF(Tbl.Kosten[[#This Row],[Anr.]]=BW$7,Tbl.Kosten[[#This Row],[Totaal kosten]],"")</f>
        <v/>
      </c>
      <c r="BX88" s="122" t="str">
        <f>IF(Tbl.Kosten[[#This Row],[Anr.]]=BX$7,Tbl.Kosten[[#This Row],[Totaal kosten]],"")</f>
        <v/>
      </c>
      <c r="BY88" s="122" t="str">
        <f>IF(Tbl.Kosten[[#This Row],[Anr.]]=BY$7,Tbl.Kosten[[#This Row],[Totaal kosten]],"")</f>
        <v/>
      </c>
      <c r="BZ88" s="122" t="str">
        <f>IF(Tbl.Kosten[[#This Row],[Anr.]]=BZ$7,Tbl.Kosten[[#This Row],[Totaal kosten]],"")</f>
        <v/>
      </c>
      <c r="CA88" s="122" t="str">
        <f>IF(Tbl.Kosten[[#This Row],[Anr.]]=CA$7,Tbl.Kosten[[#This Row],[Totaal kosten]],"")</f>
        <v/>
      </c>
      <c r="CB88" s="122" t="str">
        <f>IF(Tbl.Kosten[[#This Row],[Anr.]]=CB$7,Tbl.Kosten[[#This Row],[Totaal kosten]],"")</f>
        <v/>
      </c>
      <c r="CC88" s="122" t="str">
        <f>IF(Tbl.Kosten[[#This Row],[Anr.]]=CC$7,Tbl.Kosten[[#This Row],[Totaal kosten]],"")</f>
        <v/>
      </c>
      <c r="CD88" s="122" t="str">
        <f>IF(Tbl.Kosten[[#This Row],[Anr.]]=CD$7,Tbl.Kosten[[#This Row],[Totaal kosten]],"")</f>
        <v/>
      </c>
      <c r="CE88" s="122" t="str">
        <f>IF(Tbl.Kosten[[#This Row],[Anr.]]=CE$7,Tbl.Kosten[[#This Row],[Totaal kosten]],"")</f>
        <v/>
      </c>
      <c r="CF88" s="122" t="str">
        <f>IF(Tbl.Kosten[[#This Row],[Anr.]]=CF$7,Tbl.Kosten[[#This Row],[Totaal kosten]],"")</f>
        <v/>
      </c>
      <c r="CG88" s="122" t="str">
        <f>IF(Tbl.Kosten[[#This Row],[Anr.]]=CG$7,Tbl.Kosten[[#This Row],[Totaal kosten]],"")</f>
        <v/>
      </c>
      <c r="CH88" s="122" t="str">
        <f>IF(Tbl.Kosten[[#This Row],[Anr.]]=CH$7,Tbl.Kosten[[#This Row],[Totaal kosten]],"")</f>
        <v/>
      </c>
      <c r="CI88" s="122" t="str">
        <f>IF(Tbl.Kosten[[#This Row],[Anr.]]=CI$7,Tbl.Kosten[[#This Row],[Totaal kosten]],"")</f>
        <v/>
      </c>
      <c r="CJ88" s="122" t="str">
        <f>IF(Tbl.Kosten[[#This Row],[Anr.]]=CJ$7,Tbl.Kosten[[#This Row],[Totaal kosten]],"")</f>
        <v/>
      </c>
      <c r="CK88" s="122" t="str">
        <f>IF(Tbl.Kosten[[#This Row],[Anr.]]=CK$7,Tbl.Kosten[[#This Row],[Totaal kosten]],"")</f>
        <v/>
      </c>
      <c r="CL88" s="122" t="str">
        <f>IF(Tbl.Kosten[[#This Row],[Anr.]]=CL$7,Tbl.Kosten[[#This Row],[Totaal kosten]],"")</f>
        <v/>
      </c>
      <c r="CM88" s="122" t="str">
        <f>IF(Tbl.Kosten[[#This Row],[Anr.]]=CM$7,Tbl.Kosten[[#This Row],[Totaal kosten]],"")</f>
        <v/>
      </c>
      <c r="CN88" s="122" t="str">
        <f>IF(Tbl.Kosten[[#This Row],[Anr.]]=CN$7,Tbl.Kosten[[#This Row],[Totaal kosten]],"")</f>
        <v/>
      </c>
      <c r="CO88" s="122" t="str">
        <f>IF(Tbl.Kosten[[#This Row],[Anr.]]=CO$7,Tbl.Kosten[[#This Row],[Totaal kosten]],"")</f>
        <v/>
      </c>
      <c r="CP88" s="122" t="str">
        <f>IF(Tbl.Kosten[[#This Row],[Anr.]]=CP$7,Tbl.Kosten[[#This Row],[Totaal kosten]],"")</f>
        <v/>
      </c>
      <c r="CQ88" s="122" t="str">
        <f>IF(Tbl.Kosten[[#This Row],[Anr.]]=CQ$7,Tbl.Kosten[[#This Row],[Totaal kosten]],"")</f>
        <v/>
      </c>
      <c r="CR88" s="122" t="str">
        <f>IF(Tbl.Kosten[[#This Row],[Anr.]]=CR$7,Tbl.Kosten[[#This Row],[Totaal kosten]],"")</f>
        <v/>
      </c>
      <c r="CS88" s="122" t="str">
        <f>IF(Tbl.Kosten[[#This Row],[Anr.]]=CS$7,Tbl.Kosten[[#This Row],[Totaal kosten]],"")</f>
        <v/>
      </c>
      <c r="CT88" s="122" t="str">
        <f>IF(Tbl.Kosten[[#This Row],[Anr.]]=CT$7,Tbl.Kosten[[#This Row],[Totaal kosten]],"")</f>
        <v/>
      </c>
      <c r="CU88" s="122" t="str">
        <f>IF(Tbl.Kosten[[#This Row],[Anr.]]=CU$7,Tbl.Kosten[[#This Row],[Totaal kosten]],"")</f>
        <v/>
      </c>
      <c r="CV88" s="122" t="str">
        <f>IF(Tbl.Kosten[[#This Row],[Anr.]]=CV$7,Tbl.Kosten[[#This Row],[Totaal kosten]],"")</f>
        <v/>
      </c>
      <c r="CW88" s="122" t="str">
        <f>IF(Tbl.Kosten[[#This Row],[Anr.]]=CW$7,Tbl.Kosten[[#This Row],[Totaal kosten]],"")</f>
        <v/>
      </c>
      <c r="CX88" s="122" t="str">
        <f>IF(Tbl.Kosten[[#This Row],[Anr.]]=CX$7,Tbl.Kosten[[#This Row],[Totaal kosten]],"")</f>
        <v/>
      </c>
      <c r="CY88" s="122" t="str">
        <f>IF(Tbl.Kosten[[#This Row],[Anr.]]=CY$7,Tbl.Kosten[[#This Row],[Totaal kosten]],"")</f>
        <v/>
      </c>
      <c r="CZ88" s="122" t="str">
        <f>IF(Tbl.Kosten[[#This Row],[Anr.]]=CZ$7,Tbl.Kosten[[#This Row],[Totaal kosten]],"")</f>
        <v/>
      </c>
      <c r="DA88" s="122" t="str">
        <f>IF(Tbl.Kosten[[#This Row],[Anr.]]=DA$7,Tbl.Kosten[[#This Row],[Totaal kosten]],"")</f>
        <v/>
      </c>
      <c r="DB88" s="122" t="str">
        <f>IF(Tbl.Kosten[[#This Row],[Anr.]]=DB$7,Tbl.Kosten[[#This Row],[Totaal kosten]],"")</f>
        <v/>
      </c>
      <c r="DC88" s="122" t="str">
        <f>IF(Tbl.Kosten[[#This Row],[Anr.]]=DC$7,Tbl.Kosten[[#This Row],[Totaal kosten]],"")</f>
        <v/>
      </c>
      <c r="DD88" s="122" t="str">
        <f>IF(Tbl.Kosten[[#This Row],[Anr.]]=DD$7,Tbl.Kosten[[#This Row],[Totaal kosten]],"")</f>
        <v/>
      </c>
      <c r="DE88" s="122" t="str">
        <f>IF(Tbl.Kosten[[#This Row],[Anr.]]=DE$7,Tbl.Kosten[[#This Row],[Totaal kosten]],"")</f>
        <v/>
      </c>
      <c r="DF88" s="122" t="str">
        <f>IF(Tbl.Kosten[[#This Row],[Anr.]]=DF$7,Tbl.Kosten[[#This Row],[Totaal kosten]],"")</f>
        <v/>
      </c>
      <c r="DG88" s="122" t="str">
        <f>IF(Tbl.Kosten[[#This Row],[Anr.]]=DG$7,Tbl.Kosten[[#This Row],[Totaal kosten]],"")</f>
        <v/>
      </c>
      <c r="DH88" s="122" t="str">
        <f>IF(Tbl.Kosten[[#This Row],[Anr.]]=DH$7,Tbl.Kosten[[#This Row],[Totaal kosten]],"")</f>
        <v/>
      </c>
      <c r="DI88" s="122" t="str">
        <f>IF(Tbl.Kosten[[#This Row],[Anr.]]=DI$7,Tbl.Kosten[[#This Row],[Totaal kosten]],"")</f>
        <v/>
      </c>
      <c r="DJ88" s="122" t="str">
        <f>IF(Tbl.Kosten[[#This Row],[Anr.]]=DJ$7,Tbl.Kosten[[#This Row],[Totaal kosten]],"")</f>
        <v/>
      </c>
      <c r="DK88" s="122" t="str">
        <f>IF(Tbl.Kosten[[#This Row],[Anr.]]=DK$7,Tbl.Kosten[[#This Row],[Totaal kosten]],"")</f>
        <v/>
      </c>
      <c r="DL88" s="122" t="str">
        <f>IF(Tbl.Kosten[[#This Row],[Anr.]]=DL$7,Tbl.Kosten[[#This Row],[Totaal kosten]],"")</f>
        <v/>
      </c>
      <c r="DM88" s="122" t="str">
        <f>IF(Tbl.Kosten[[#This Row],[Anr.]]=DM$7,Tbl.Kosten[[#This Row],[Totaal kosten]],"")</f>
        <v/>
      </c>
      <c r="DN88" s="122" t="str">
        <f>IF(Tbl.Kosten[[#This Row],[Anr.]]=DN$7,Tbl.Kosten[[#This Row],[Totaal kosten]],"")</f>
        <v/>
      </c>
      <c r="DO88" s="122" t="str">
        <f>IF(Tbl.Kosten[[#This Row],[Anr.]]=DO$7,Tbl.Kosten[[#This Row],[Totaal kosten]],"")</f>
        <v/>
      </c>
      <c r="DP88" s="122" t="str">
        <f>IF(Tbl.Kosten[[#This Row],[Anr.]]=DP$7,Tbl.Kosten[[#This Row],[Totaal kosten]],"")</f>
        <v/>
      </c>
      <c r="DQ88" s="122" t="str">
        <f>IF(Tbl.Kosten[[#This Row],[Anr.]]=DQ$7,Tbl.Kosten[[#This Row],[Totaal kosten]],"")</f>
        <v/>
      </c>
      <c r="DR88" s="122" t="str">
        <f>IF(Tbl.Kosten[[#This Row],[Anr.]]=DR$7,Tbl.Kosten[[#This Row],[Totaal kosten]],"")</f>
        <v/>
      </c>
      <c r="DS88" s="122" t="str">
        <f>IF(Tbl.Kosten[[#This Row],[Anr.]]=DS$7,Tbl.Kosten[[#This Row],[Totaal kosten]],"")</f>
        <v/>
      </c>
      <c r="DT88" s="122" t="str">
        <f>IF(Tbl.Kosten[[#This Row],[Anr.]]=DT$7,Tbl.Kosten[[#This Row],[Totaal kosten]],"")</f>
        <v/>
      </c>
      <c r="DU88" s="122" t="str">
        <f>IF(Tbl.Kosten[[#This Row],[Anr.]]=DU$7,Tbl.Kosten[[#This Row],[Totaal kosten]],"")</f>
        <v/>
      </c>
      <c r="DV88" s="122" t="str">
        <f>IF(Tbl.Kosten[[#This Row],[Anr.]]=DV$7,Tbl.Kosten[[#This Row],[Totaal kosten]],"")</f>
        <v/>
      </c>
      <c r="DW88" s="122" t="str">
        <f>IF(Tbl.Kosten[[#This Row],[Anr.]]=DW$7,Tbl.Kosten[[#This Row],[Totaal kosten]],"")</f>
        <v/>
      </c>
      <c r="DX88" s="122" t="str">
        <f>IF(Tbl.Kosten[[#This Row],[Anr.]]=DX$7,Tbl.Kosten[[#This Row],[Totaal kosten]],"")</f>
        <v/>
      </c>
      <c r="DY88" s="122" t="str">
        <f>IF(Tbl.Kosten[[#This Row],[Anr.]]=DY$7,Tbl.Kosten[[#This Row],[Totaal kosten]],"")</f>
        <v/>
      </c>
      <c r="DZ88" s="122" t="str">
        <f>IF(Tbl.Kosten[[#This Row],[Anr.]]=DZ$7,Tbl.Kosten[[#This Row],[Totaal kosten]],"")</f>
        <v/>
      </c>
      <c r="EA88" s="122" t="str">
        <f>IF(Tbl.Kosten[[#This Row],[Anr.]]=EA$7,Tbl.Kosten[[#This Row],[Totaal kosten]],"")</f>
        <v/>
      </c>
      <c r="EB88" s="122" t="str">
        <f>IF(Tbl.Kosten[[#This Row],[Anr.]]=EB$7,Tbl.Kosten[[#This Row],[Totaal kosten]],"")</f>
        <v/>
      </c>
      <c r="EC88" s="122" t="str">
        <f>IF(Tbl.Kosten[[#This Row],[Anr.]]=EC$7,Tbl.Kosten[[#This Row],[Totaal kosten]],"")</f>
        <v/>
      </c>
      <c r="ED88" s="122" t="str">
        <f>IF(Tbl.Kosten[[#This Row],[Anr.]]=ED$7,Tbl.Kosten[[#This Row],[Totaal kosten]],"")</f>
        <v/>
      </c>
      <c r="EE88" s="122" t="str">
        <f>IF(Tbl.Kosten[[#This Row],[Anr.]]=EE$7,Tbl.Kosten[[#This Row],[Totaal kosten]],"")</f>
        <v/>
      </c>
      <c r="EF88" s="122" t="str">
        <f>IF(Tbl.Kosten[[#This Row],[Anr.]]=EF$7,Tbl.Kosten[[#This Row],[Totaal kosten]],"")</f>
        <v/>
      </c>
      <c r="EG88" s="122" t="str">
        <f>IF(Tbl.Kosten[[#This Row],[Anr.]]=EG$7,Tbl.Kosten[[#This Row],[Totaal kosten]],"")</f>
        <v/>
      </c>
      <c r="EH88" s="122" t="str">
        <f>IF(Tbl.Kosten[[#This Row],[Anr.]]=EH$7,Tbl.Kosten[[#This Row],[Totaal kosten]],"")</f>
        <v/>
      </c>
      <c r="EI88" s="122" t="str">
        <f>IF(Tbl.Kosten[[#This Row],[Anr.]]=EI$7,Tbl.Kosten[[#This Row],[Totaal kosten]],"")</f>
        <v/>
      </c>
      <c r="EJ88" s="122" t="str">
        <f>IF(Tbl.Kosten[[#This Row],[Anr.]]=EJ$7,Tbl.Kosten[[#This Row],[Totaal kosten]],"")</f>
        <v/>
      </c>
      <c r="EK88" s="122" t="str">
        <f>IF(Tbl.Kosten[[#This Row],[Anr.]]=EK$7,Tbl.Kosten[[#This Row],[Totaal kosten]],"")</f>
        <v/>
      </c>
      <c r="EL88" s="122" t="str">
        <f>IF(Tbl.Kosten[[#This Row],[Anr.]]=EL$7,Tbl.Kosten[[#This Row],[Totaal kosten]],"")</f>
        <v/>
      </c>
      <c r="EM88" s="122" t="str">
        <f>IF(Tbl.Kosten[[#This Row],[Anr.]]=EM$7,Tbl.Kosten[[#This Row],[Totaal kosten]],"")</f>
        <v/>
      </c>
      <c r="EN88" s="122" t="str">
        <f>IF(Tbl.Kosten[[#This Row],[Anr.]]=EN$7,Tbl.Kosten[[#This Row],[Totaal kosten]],"")</f>
        <v/>
      </c>
      <c r="EO88" s="122" t="str">
        <f>IF(Tbl.Kosten[[#This Row],[Anr.]]=EO$7,Tbl.Kosten[[#This Row],[Totaal kosten]],"")</f>
        <v/>
      </c>
      <c r="EP88" s="122" t="str">
        <f>IF(Tbl.Kosten[[#This Row],[Anr.]]=EP$7,Tbl.Kosten[[#This Row],[Totaal kosten]],"")</f>
        <v/>
      </c>
      <c r="EQ88" s="122" t="str">
        <f>IF(Tbl.Kosten[[#This Row],[Anr.]]=EQ$7,Tbl.Kosten[[#This Row],[Totaal kosten]],"")</f>
        <v/>
      </c>
    </row>
    <row r="89" spans="2:147" x14ac:dyDescent="0.35">
      <c r="B89" s="99"/>
      <c r="C89" s="68"/>
      <c r="D89" s="119"/>
      <c r="E89" s="100"/>
      <c r="F89" s="13">
        <f>_xlfn.XLOOKUP(Tbl.Kosten[[#This Row],[Medewerker e/o 
functie]],Tbl.Uurtarief[Medewerker en/of functie],Tbl.Uurtarief[Uurtarief],"",,)</f>
        <v>0</v>
      </c>
      <c r="G89" s="118">
        <f>PRODUCT(Tbl.Kosten[[#This Row],[Uren]],Tbl.Kosten[[#This Row],[Uurtarief]])</f>
        <v>0</v>
      </c>
      <c r="H89" s="100"/>
      <c r="I89" s="98"/>
      <c r="J89" s="97">
        <f>Tbl.Kosten[[#This Row],[Aantal]]*Tbl.Kosten[[#This Row],[Tarief]]</f>
        <v>0</v>
      </c>
      <c r="K89" s="118">
        <f>Tbl.Kosten[[#This Row],[Subtotaal andere kosten]]+Tbl.Kosten[[#This Row],[Subtotaal arbeidskosten]]</f>
        <v>0</v>
      </c>
      <c r="L89" s="190">
        <f>IF(Tbl.Kosten[[#This Row],[Subtotaal andere kosten]]&lt;&gt;0,"Andere kosten",(_xlfn.XLOOKUP(Tbl.Kosten[[#This Row],[Medewerker e/o 
functie]],Tbl.Uurtarief[Medewerker en/of functie],Tbl.Uurtarief[Kostensoort],"",,)))</f>
        <v>0</v>
      </c>
      <c r="M89" s="190" t="str">
        <f>IF(AND(Tbl.Kosten[[#This Row],[Subtotaal arbeidskosten]]&lt;&gt;0,Tbl.Kosten[[#This Row],[Subtotaal andere kosten]]&lt;&gt;0),"Begroot Arbeidskosten en Overige kosten op verschillende regels!","")</f>
        <v/>
      </c>
      <c r="N89" s="3" t="str">
        <f>_xlfn.XLOOKUP(Tbl.Kosten[[#This Row],[Activiteitencode]],Tbl.Activiteiten[Activiteitcode],Tbl.Activiteiten[Werkpakketcode],"",,)</f>
        <v/>
      </c>
      <c r="O89" s="9" t="str">
        <f>_xlfn.XLOOKUP(Tbl.Kosten[[#This Row],[Werkpakketcode]],Tbl.Werkpakketten[Werkpakketcode],Tbl.Werkpakketten[WPnr.],"",,)</f>
        <v/>
      </c>
      <c r="P89" s="9" t="str">
        <f>IF(Tbl.Kosten[[#This Row],[WPnr.]]=P$7,Tbl.Kosten[[#This Row],[Totaal kosten]],"")</f>
        <v/>
      </c>
      <c r="Q89" s="9" t="str">
        <f>IF(Tbl.Kosten[[#This Row],[WPnr.]]=Q$7,Tbl.Kosten[[#This Row],[Totaal kosten]],"")</f>
        <v/>
      </c>
      <c r="R89" s="9" t="str">
        <f>IF(Tbl.Kosten[[#This Row],[WPnr.]]=R$7,Tbl.Kosten[[#This Row],[Totaal kosten]],"")</f>
        <v/>
      </c>
      <c r="S89" s="9" t="str">
        <f>IF(Tbl.Kosten[[#This Row],[WPnr.]]=S$7,Tbl.Kosten[[#This Row],[Totaal kosten]],"")</f>
        <v/>
      </c>
      <c r="T89" s="9" t="str">
        <f>IF(Tbl.Kosten[[#This Row],[WPnr.]]=T$7,Tbl.Kosten[[#This Row],[Totaal kosten]],"")</f>
        <v/>
      </c>
      <c r="U89" s="9" t="str">
        <f>IF(Tbl.Kosten[[#This Row],[WPnr.]]=U$7,Tbl.Kosten[[#This Row],[Totaal kosten]],"")</f>
        <v/>
      </c>
      <c r="V89" s="9" t="str">
        <f>IF(Tbl.Kosten[[#This Row],[WPnr.]]=V$7,Tbl.Kosten[[#This Row],[Totaal kosten]],"")</f>
        <v/>
      </c>
      <c r="W89" s="9" t="str">
        <f>IF(Tbl.Kosten[[#This Row],[WPnr.]]=W$7,Tbl.Kosten[[#This Row],[Totaal kosten]],"")</f>
        <v/>
      </c>
      <c r="X89" s="9" t="str">
        <f>IF(Tbl.Kosten[[#This Row],[WPnr.]]=X$7,Tbl.Kosten[[#This Row],[Totaal kosten]],"")</f>
        <v/>
      </c>
      <c r="Y89" s="9" t="str">
        <f>IF(Tbl.Kosten[[#This Row],[WPnr.]]=Y$7,Tbl.Kosten[[#This Row],[Totaal kosten]],"")</f>
        <v/>
      </c>
      <c r="Z89" s="15" t="str">
        <f>IFERROR(VLOOKUP(Tbl.Kosten[[#This Row],[Kostensoort]],Tbl.Kostensoorten[],2,FALSE),"")</f>
        <v/>
      </c>
      <c r="AA89" s="15" t="str">
        <f>IF(Tbl.Kosten[[#This Row],[KSnr.]]=AA$7,Tbl.Kosten[[#This Row],[Totaal kosten]],"")</f>
        <v/>
      </c>
      <c r="AB89" s="15" t="str">
        <f>IF(Tbl.Kosten[[#This Row],[KSnr.]]=AB$7,Tbl.Kosten[[#This Row],[Totaal kosten]],"")</f>
        <v/>
      </c>
      <c r="AC89" s="15" t="str">
        <f>IF(Tbl.Kosten[[#This Row],[KSnr.]]=AC$7,Tbl.Kosten[[#This Row],[Totaal kosten]],"")</f>
        <v/>
      </c>
      <c r="AD89" s="15" t="str">
        <f>IF(Tbl.Kosten[[#This Row],[KSnr.]]=AD$7,Tbl.Kosten[[#This Row],[Totaal kosten]],"")</f>
        <v/>
      </c>
      <c r="AE89" s="15" t="str">
        <f>IF(Tbl.Kosten[[#This Row],[KSnr.]]=AE$7,Tbl.Kosten[[#This Row],[Totaal kosten]],"")</f>
        <v/>
      </c>
      <c r="AF89" s="15" t="str">
        <f>IF(Tbl.Kosten[[#This Row],[KSnr.]]=AF$7,Tbl.Kosten[[#This Row],[Totaal kosten]],"")</f>
        <v/>
      </c>
      <c r="AG89" s="15" t="str">
        <f>IF(Tbl.Kosten[[#This Row],[KSnr.]]=AG$7,Tbl.Kosten[[#This Row],[Totaal kosten]],"")</f>
        <v/>
      </c>
      <c r="AH89" s="15" t="str">
        <f>IF(Tbl.Kosten[[#This Row],[KSnr.]]=AH$7,Tbl.Kosten[[#This Row],[Totaal kosten]],"")</f>
        <v/>
      </c>
      <c r="AI89" s="15" t="str">
        <f>IF(Tbl.Kosten[[#This Row],[KSnr.]]=AI$7,Tbl.Kosten[[#This Row],[Totaal kosten]],"")</f>
        <v/>
      </c>
      <c r="AJ89" s="15" t="str">
        <f>IF(Tbl.Kosten[[#This Row],[KSnr.]]=AJ$7,Tbl.Kosten[[#This Row],[Totaal kosten]],"")</f>
        <v/>
      </c>
      <c r="AK89" s="15" t="str">
        <f>IF(Tbl.Kosten[[#This Row],[KSnr.]]=AK$7,Tbl.Kosten[[#This Row],[Totaal kosten]],"")</f>
        <v/>
      </c>
      <c r="AL89" s="15" t="str">
        <f>IF(Tbl.Kosten[[#This Row],[KSnr.]]=AL$7,Tbl.Kosten[[#This Row],[Totaal kosten]],"")</f>
        <v/>
      </c>
      <c r="AM89" s="15" t="str">
        <f>IF(Tbl.Kosten[[#This Row],[KSnr.]]=AM$7,Tbl.Kosten[[#This Row],[Totaal kosten]],"")</f>
        <v/>
      </c>
      <c r="AN89" s="15" t="str">
        <f>IF(Tbl.Kosten[[#This Row],[KSnr.]]=AN$7,Tbl.Kosten[[#This Row],[Totaal kosten]],"")</f>
        <v/>
      </c>
      <c r="AO89" s="15" t="str">
        <f>IF(Tbl.Kosten[[#This Row],[KSnr.]]=AO$7,Tbl.Kosten[[#This Row],[Totaal kosten]],"")</f>
        <v/>
      </c>
      <c r="AP89" s="15" t="str">
        <f>IF(Tbl.Kosten[[#This Row],[KSnr.]]=AP$7,Tbl.Kosten[[#This Row],[Totaal kosten]],"")</f>
        <v/>
      </c>
      <c r="AQ89" s="15" t="str">
        <f>IF(Tbl.Kosten[[#This Row],[KSnr.]]=AQ$7,Tbl.Kosten[[#This Row],[Totaal kosten]],"")</f>
        <v/>
      </c>
      <c r="AR89" s="15" t="str">
        <f>IF(Tbl.Kosten[[#This Row],[KSnr.]]=AR$7,Tbl.Kosten[[#This Row],[Totaal kosten]],"")</f>
        <v/>
      </c>
      <c r="AS89" s="15" t="str">
        <f>IF(Tbl.Kosten[[#This Row],[KSnr.]]=AS$7,Tbl.Kosten[[#This Row],[Totaal kosten]],"")</f>
        <v/>
      </c>
      <c r="AT89" s="15" t="str">
        <f>IF(Tbl.Kosten[[#This Row],[KSnr.]]=AT$7,Tbl.Kosten[[#This Row],[Totaal kosten]],"")</f>
        <v/>
      </c>
      <c r="AU89" s="122" t="str">
        <f>_xlfn.XLOOKUP(Tbl.Kosten[[#This Row],[Activiteitencode]],Tbl.Activiteiten[Activiteitcode],Tbl.Activiteiten[Anr.],"",,)</f>
        <v/>
      </c>
      <c r="AV89" s="122" t="str">
        <f>IF(Tbl.Kosten[[#This Row],[Anr.]]=AV$7,Tbl.Kosten[[#This Row],[Totaal kosten]],"")</f>
        <v/>
      </c>
      <c r="AW89" s="122" t="str">
        <f>IF(Tbl.Kosten[[#This Row],[Anr.]]=AW$7,Tbl.Kosten[[#This Row],[Totaal kosten]],"")</f>
        <v/>
      </c>
      <c r="AX89" s="122" t="str">
        <f>IF(Tbl.Kosten[[#This Row],[Anr.]]=AX$7,Tbl.Kosten[[#This Row],[Totaal kosten]],"")</f>
        <v/>
      </c>
      <c r="AY89" s="122" t="str">
        <f>IF(Tbl.Kosten[[#This Row],[Anr.]]=AY$7,Tbl.Kosten[[#This Row],[Totaal kosten]],"")</f>
        <v/>
      </c>
      <c r="AZ89" s="122" t="str">
        <f>IF(Tbl.Kosten[[#This Row],[Anr.]]=AZ$7,Tbl.Kosten[[#This Row],[Totaal kosten]],"")</f>
        <v/>
      </c>
      <c r="BA89" s="122" t="str">
        <f>IF(Tbl.Kosten[[#This Row],[Anr.]]=BA$7,Tbl.Kosten[[#This Row],[Totaal kosten]],"")</f>
        <v/>
      </c>
      <c r="BB89" s="122" t="str">
        <f>IF(Tbl.Kosten[[#This Row],[Anr.]]=BB$7,Tbl.Kosten[[#This Row],[Totaal kosten]],"")</f>
        <v/>
      </c>
      <c r="BC89" s="122" t="str">
        <f>IF(Tbl.Kosten[[#This Row],[Anr.]]=BC$7,Tbl.Kosten[[#This Row],[Totaal kosten]],"")</f>
        <v/>
      </c>
      <c r="BD89" s="122" t="str">
        <f>IF(Tbl.Kosten[[#This Row],[Anr.]]=BD$7,Tbl.Kosten[[#This Row],[Totaal kosten]],"")</f>
        <v/>
      </c>
      <c r="BE89" s="122" t="str">
        <f>IF(Tbl.Kosten[[#This Row],[Anr.]]=BE$7,Tbl.Kosten[[#This Row],[Totaal kosten]],"")</f>
        <v/>
      </c>
      <c r="BF89" s="122" t="str">
        <f>IF(Tbl.Kosten[[#This Row],[Anr.]]=BF$7,Tbl.Kosten[[#This Row],[Totaal kosten]],"")</f>
        <v/>
      </c>
      <c r="BG89" s="122" t="str">
        <f>IF(Tbl.Kosten[[#This Row],[Anr.]]=BG$7,Tbl.Kosten[[#This Row],[Totaal kosten]],"")</f>
        <v/>
      </c>
      <c r="BH89" s="122" t="str">
        <f>IF(Tbl.Kosten[[#This Row],[Anr.]]=BH$7,Tbl.Kosten[[#This Row],[Totaal kosten]],"")</f>
        <v/>
      </c>
      <c r="BI89" s="122" t="str">
        <f>IF(Tbl.Kosten[[#This Row],[Anr.]]=BI$7,Tbl.Kosten[[#This Row],[Totaal kosten]],"")</f>
        <v/>
      </c>
      <c r="BJ89" s="122" t="str">
        <f>IF(Tbl.Kosten[[#This Row],[Anr.]]=BJ$7,Tbl.Kosten[[#This Row],[Totaal kosten]],"")</f>
        <v/>
      </c>
      <c r="BK89" s="122" t="str">
        <f>IF(Tbl.Kosten[[#This Row],[Anr.]]=BK$7,Tbl.Kosten[[#This Row],[Totaal kosten]],"")</f>
        <v/>
      </c>
      <c r="BL89" s="122" t="str">
        <f>IF(Tbl.Kosten[[#This Row],[Anr.]]=BL$7,Tbl.Kosten[[#This Row],[Totaal kosten]],"")</f>
        <v/>
      </c>
      <c r="BM89" s="122" t="str">
        <f>IF(Tbl.Kosten[[#This Row],[Anr.]]=BM$7,Tbl.Kosten[[#This Row],[Totaal kosten]],"")</f>
        <v/>
      </c>
      <c r="BN89" s="122" t="str">
        <f>IF(Tbl.Kosten[[#This Row],[Anr.]]=BN$7,Tbl.Kosten[[#This Row],[Totaal kosten]],"")</f>
        <v/>
      </c>
      <c r="BO89" s="122" t="str">
        <f>IF(Tbl.Kosten[[#This Row],[Anr.]]=BO$7,Tbl.Kosten[[#This Row],[Totaal kosten]],"")</f>
        <v/>
      </c>
      <c r="BP89" s="122" t="str">
        <f>IF(Tbl.Kosten[[#This Row],[Anr.]]=BP$7,Tbl.Kosten[[#This Row],[Totaal kosten]],"")</f>
        <v/>
      </c>
      <c r="BQ89" s="122" t="str">
        <f>IF(Tbl.Kosten[[#This Row],[Anr.]]=BQ$7,Tbl.Kosten[[#This Row],[Totaal kosten]],"")</f>
        <v/>
      </c>
      <c r="BR89" s="122" t="str">
        <f>IF(Tbl.Kosten[[#This Row],[Anr.]]=BR$7,Tbl.Kosten[[#This Row],[Totaal kosten]],"")</f>
        <v/>
      </c>
      <c r="BS89" s="122" t="str">
        <f>IF(Tbl.Kosten[[#This Row],[Anr.]]=BS$7,Tbl.Kosten[[#This Row],[Totaal kosten]],"")</f>
        <v/>
      </c>
      <c r="BT89" s="122" t="str">
        <f>IF(Tbl.Kosten[[#This Row],[Anr.]]=BT$7,Tbl.Kosten[[#This Row],[Totaal kosten]],"")</f>
        <v/>
      </c>
      <c r="BU89" s="122" t="str">
        <f>IF(Tbl.Kosten[[#This Row],[Anr.]]=BU$7,Tbl.Kosten[[#This Row],[Totaal kosten]],"")</f>
        <v/>
      </c>
      <c r="BV89" s="122" t="str">
        <f>IF(Tbl.Kosten[[#This Row],[Anr.]]=BV$7,Tbl.Kosten[[#This Row],[Totaal kosten]],"")</f>
        <v/>
      </c>
      <c r="BW89" s="122" t="str">
        <f>IF(Tbl.Kosten[[#This Row],[Anr.]]=BW$7,Tbl.Kosten[[#This Row],[Totaal kosten]],"")</f>
        <v/>
      </c>
      <c r="BX89" s="122" t="str">
        <f>IF(Tbl.Kosten[[#This Row],[Anr.]]=BX$7,Tbl.Kosten[[#This Row],[Totaal kosten]],"")</f>
        <v/>
      </c>
      <c r="BY89" s="122" t="str">
        <f>IF(Tbl.Kosten[[#This Row],[Anr.]]=BY$7,Tbl.Kosten[[#This Row],[Totaal kosten]],"")</f>
        <v/>
      </c>
      <c r="BZ89" s="122" t="str">
        <f>IF(Tbl.Kosten[[#This Row],[Anr.]]=BZ$7,Tbl.Kosten[[#This Row],[Totaal kosten]],"")</f>
        <v/>
      </c>
      <c r="CA89" s="122" t="str">
        <f>IF(Tbl.Kosten[[#This Row],[Anr.]]=CA$7,Tbl.Kosten[[#This Row],[Totaal kosten]],"")</f>
        <v/>
      </c>
      <c r="CB89" s="122" t="str">
        <f>IF(Tbl.Kosten[[#This Row],[Anr.]]=CB$7,Tbl.Kosten[[#This Row],[Totaal kosten]],"")</f>
        <v/>
      </c>
      <c r="CC89" s="122" t="str">
        <f>IF(Tbl.Kosten[[#This Row],[Anr.]]=CC$7,Tbl.Kosten[[#This Row],[Totaal kosten]],"")</f>
        <v/>
      </c>
      <c r="CD89" s="122" t="str">
        <f>IF(Tbl.Kosten[[#This Row],[Anr.]]=CD$7,Tbl.Kosten[[#This Row],[Totaal kosten]],"")</f>
        <v/>
      </c>
      <c r="CE89" s="122" t="str">
        <f>IF(Tbl.Kosten[[#This Row],[Anr.]]=CE$7,Tbl.Kosten[[#This Row],[Totaal kosten]],"")</f>
        <v/>
      </c>
      <c r="CF89" s="122" t="str">
        <f>IF(Tbl.Kosten[[#This Row],[Anr.]]=CF$7,Tbl.Kosten[[#This Row],[Totaal kosten]],"")</f>
        <v/>
      </c>
      <c r="CG89" s="122" t="str">
        <f>IF(Tbl.Kosten[[#This Row],[Anr.]]=CG$7,Tbl.Kosten[[#This Row],[Totaal kosten]],"")</f>
        <v/>
      </c>
      <c r="CH89" s="122" t="str">
        <f>IF(Tbl.Kosten[[#This Row],[Anr.]]=CH$7,Tbl.Kosten[[#This Row],[Totaal kosten]],"")</f>
        <v/>
      </c>
      <c r="CI89" s="122" t="str">
        <f>IF(Tbl.Kosten[[#This Row],[Anr.]]=CI$7,Tbl.Kosten[[#This Row],[Totaal kosten]],"")</f>
        <v/>
      </c>
      <c r="CJ89" s="122" t="str">
        <f>IF(Tbl.Kosten[[#This Row],[Anr.]]=CJ$7,Tbl.Kosten[[#This Row],[Totaal kosten]],"")</f>
        <v/>
      </c>
      <c r="CK89" s="122" t="str">
        <f>IF(Tbl.Kosten[[#This Row],[Anr.]]=CK$7,Tbl.Kosten[[#This Row],[Totaal kosten]],"")</f>
        <v/>
      </c>
      <c r="CL89" s="122" t="str">
        <f>IF(Tbl.Kosten[[#This Row],[Anr.]]=CL$7,Tbl.Kosten[[#This Row],[Totaal kosten]],"")</f>
        <v/>
      </c>
      <c r="CM89" s="122" t="str">
        <f>IF(Tbl.Kosten[[#This Row],[Anr.]]=CM$7,Tbl.Kosten[[#This Row],[Totaal kosten]],"")</f>
        <v/>
      </c>
      <c r="CN89" s="122" t="str">
        <f>IF(Tbl.Kosten[[#This Row],[Anr.]]=CN$7,Tbl.Kosten[[#This Row],[Totaal kosten]],"")</f>
        <v/>
      </c>
      <c r="CO89" s="122" t="str">
        <f>IF(Tbl.Kosten[[#This Row],[Anr.]]=CO$7,Tbl.Kosten[[#This Row],[Totaal kosten]],"")</f>
        <v/>
      </c>
      <c r="CP89" s="122" t="str">
        <f>IF(Tbl.Kosten[[#This Row],[Anr.]]=CP$7,Tbl.Kosten[[#This Row],[Totaal kosten]],"")</f>
        <v/>
      </c>
      <c r="CQ89" s="122" t="str">
        <f>IF(Tbl.Kosten[[#This Row],[Anr.]]=CQ$7,Tbl.Kosten[[#This Row],[Totaal kosten]],"")</f>
        <v/>
      </c>
      <c r="CR89" s="122" t="str">
        <f>IF(Tbl.Kosten[[#This Row],[Anr.]]=CR$7,Tbl.Kosten[[#This Row],[Totaal kosten]],"")</f>
        <v/>
      </c>
      <c r="CS89" s="122" t="str">
        <f>IF(Tbl.Kosten[[#This Row],[Anr.]]=CS$7,Tbl.Kosten[[#This Row],[Totaal kosten]],"")</f>
        <v/>
      </c>
      <c r="CT89" s="122" t="str">
        <f>IF(Tbl.Kosten[[#This Row],[Anr.]]=CT$7,Tbl.Kosten[[#This Row],[Totaal kosten]],"")</f>
        <v/>
      </c>
      <c r="CU89" s="122" t="str">
        <f>IF(Tbl.Kosten[[#This Row],[Anr.]]=CU$7,Tbl.Kosten[[#This Row],[Totaal kosten]],"")</f>
        <v/>
      </c>
      <c r="CV89" s="122" t="str">
        <f>IF(Tbl.Kosten[[#This Row],[Anr.]]=CV$7,Tbl.Kosten[[#This Row],[Totaal kosten]],"")</f>
        <v/>
      </c>
      <c r="CW89" s="122" t="str">
        <f>IF(Tbl.Kosten[[#This Row],[Anr.]]=CW$7,Tbl.Kosten[[#This Row],[Totaal kosten]],"")</f>
        <v/>
      </c>
      <c r="CX89" s="122" t="str">
        <f>IF(Tbl.Kosten[[#This Row],[Anr.]]=CX$7,Tbl.Kosten[[#This Row],[Totaal kosten]],"")</f>
        <v/>
      </c>
      <c r="CY89" s="122" t="str">
        <f>IF(Tbl.Kosten[[#This Row],[Anr.]]=CY$7,Tbl.Kosten[[#This Row],[Totaal kosten]],"")</f>
        <v/>
      </c>
      <c r="CZ89" s="122" t="str">
        <f>IF(Tbl.Kosten[[#This Row],[Anr.]]=CZ$7,Tbl.Kosten[[#This Row],[Totaal kosten]],"")</f>
        <v/>
      </c>
      <c r="DA89" s="122" t="str">
        <f>IF(Tbl.Kosten[[#This Row],[Anr.]]=DA$7,Tbl.Kosten[[#This Row],[Totaal kosten]],"")</f>
        <v/>
      </c>
      <c r="DB89" s="122" t="str">
        <f>IF(Tbl.Kosten[[#This Row],[Anr.]]=DB$7,Tbl.Kosten[[#This Row],[Totaal kosten]],"")</f>
        <v/>
      </c>
      <c r="DC89" s="122" t="str">
        <f>IF(Tbl.Kosten[[#This Row],[Anr.]]=DC$7,Tbl.Kosten[[#This Row],[Totaal kosten]],"")</f>
        <v/>
      </c>
      <c r="DD89" s="122" t="str">
        <f>IF(Tbl.Kosten[[#This Row],[Anr.]]=DD$7,Tbl.Kosten[[#This Row],[Totaal kosten]],"")</f>
        <v/>
      </c>
      <c r="DE89" s="122" t="str">
        <f>IF(Tbl.Kosten[[#This Row],[Anr.]]=DE$7,Tbl.Kosten[[#This Row],[Totaal kosten]],"")</f>
        <v/>
      </c>
      <c r="DF89" s="122" t="str">
        <f>IF(Tbl.Kosten[[#This Row],[Anr.]]=DF$7,Tbl.Kosten[[#This Row],[Totaal kosten]],"")</f>
        <v/>
      </c>
      <c r="DG89" s="122" t="str">
        <f>IF(Tbl.Kosten[[#This Row],[Anr.]]=DG$7,Tbl.Kosten[[#This Row],[Totaal kosten]],"")</f>
        <v/>
      </c>
      <c r="DH89" s="122" t="str">
        <f>IF(Tbl.Kosten[[#This Row],[Anr.]]=DH$7,Tbl.Kosten[[#This Row],[Totaal kosten]],"")</f>
        <v/>
      </c>
      <c r="DI89" s="122" t="str">
        <f>IF(Tbl.Kosten[[#This Row],[Anr.]]=DI$7,Tbl.Kosten[[#This Row],[Totaal kosten]],"")</f>
        <v/>
      </c>
      <c r="DJ89" s="122" t="str">
        <f>IF(Tbl.Kosten[[#This Row],[Anr.]]=DJ$7,Tbl.Kosten[[#This Row],[Totaal kosten]],"")</f>
        <v/>
      </c>
      <c r="DK89" s="122" t="str">
        <f>IF(Tbl.Kosten[[#This Row],[Anr.]]=DK$7,Tbl.Kosten[[#This Row],[Totaal kosten]],"")</f>
        <v/>
      </c>
      <c r="DL89" s="122" t="str">
        <f>IF(Tbl.Kosten[[#This Row],[Anr.]]=DL$7,Tbl.Kosten[[#This Row],[Totaal kosten]],"")</f>
        <v/>
      </c>
      <c r="DM89" s="122" t="str">
        <f>IF(Tbl.Kosten[[#This Row],[Anr.]]=DM$7,Tbl.Kosten[[#This Row],[Totaal kosten]],"")</f>
        <v/>
      </c>
      <c r="DN89" s="122" t="str">
        <f>IF(Tbl.Kosten[[#This Row],[Anr.]]=DN$7,Tbl.Kosten[[#This Row],[Totaal kosten]],"")</f>
        <v/>
      </c>
      <c r="DO89" s="122" t="str">
        <f>IF(Tbl.Kosten[[#This Row],[Anr.]]=DO$7,Tbl.Kosten[[#This Row],[Totaal kosten]],"")</f>
        <v/>
      </c>
      <c r="DP89" s="122" t="str">
        <f>IF(Tbl.Kosten[[#This Row],[Anr.]]=DP$7,Tbl.Kosten[[#This Row],[Totaal kosten]],"")</f>
        <v/>
      </c>
      <c r="DQ89" s="122" t="str">
        <f>IF(Tbl.Kosten[[#This Row],[Anr.]]=DQ$7,Tbl.Kosten[[#This Row],[Totaal kosten]],"")</f>
        <v/>
      </c>
      <c r="DR89" s="122" t="str">
        <f>IF(Tbl.Kosten[[#This Row],[Anr.]]=DR$7,Tbl.Kosten[[#This Row],[Totaal kosten]],"")</f>
        <v/>
      </c>
      <c r="DS89" s="122" t="str">
        <f>IF(Tbl.Kosten[[#This Row],[Anr.]]=DS$7,Tbl.Kosten[[#This Row],[Totaal kosten]],"")</f>
        <v/>
      </c>
      <c r="DT89" s="122" t="str">
        <f>IF(Tbl.Kosten[[#This Row],[Anr.]]=DT$7,Tbl.Kosten[[#This Row],[Totaal kosten]],"")</f>
        <v/>
      </c>
      <c r="DU89" s="122" t="str">
        <f>IF(Tbl.Kosten[[#This Row],[Anr.]]=DU$7,Tbl.Kosten[[#This Row],[Totaal kosten]],"")</f>
        <v/>
      </c>
      <c r="DV89" s="122" t="str">
        <f>IF(Tbl.Kosten[[#This Row],[Anr.]]=DV$7,Tbl.Kosten[[#This Row],[Totaal kosten]],"")</f>
        <v/>
      </c>
      <c r="DW89" s="122" t="str">
        <f>IF(Tbl.Kosten[[#This Row],[Anr.]]=DW$7,Tbl.Kosten[[#This Row],[Totaal kosten]],"")</f>
        <v/>
      </c>
      <c r="DX89" s="122" t="str">
        <f>IF(Tbl.Kosten[[#This Row],[Anr.]]=DX$7,Tbl.Kosten[[#This Row],[Totaal kosten]],"")</f>
        <v/>
      </c>
      <c r="DY89" s="122" t="str">
        <f>IF(Tbl.Kosten[[#This Row],[Anr.]]=DY$7,Tbl.Kosten[[#This Row],[Totaal kosten]],"")</f>
        <v/>
      </c>
      <c r="DZ89" s="122" t="str">
        <f>IF(Tbl.Kosten[[#This Row],[Anr.]]=DZ$7,Tbl.Kosten[[#This Row],[Totaal kosten]],"")</f>
        <v/>
      </c>
      <c r="EA89" s="122" t="str">
        <f>IF(Tbl.Kosten[[#This Row],[Anr.]]=EA$7,Tbl.Kosten[[#This Row],[Totaal kosten]],"")</f>
        <v/>
      </c>
      <c r="EB89" s="122" t="str">
        <f>IF(Tbl.Kosten[[#This Row],[Anr.]]=EB$7,Tbl.Kosten[[#This Row],[Totaal kosten]],"")</f>
        <v/>
      </c>
      <c r="EC89" s="122" t="str">
        <f>IF(Tbl.Kosten[[#This Row],[Anr.]]=EC$7,Tbl.Kosten[[#This Row],[Totaal kosten]],"")</f>
        <v/>
      </c>
      <c r="ED89" s="122" t="str">
        <f>IF(Tbl.Kosten[[#This Row],[Anr.]]=ED$7,Tbl.Kosten[[#This Row],[Totaal kosten]],"")</f>
        <v/>
      </c>
      <c r="EE89" s="122" t="str">
        <f>IF(Tbl.Kosten[[#This Row],[Anr.]]=EE$7,Tbl.Kosten[[#This Row],[Totaal kosten]],"")</f>
        <v/>
      </c>
      <c r="EF89" s="122" t="str">
        <f>IF(Tbl.Kosten[[#This Row],[Anr.]]=EF$7,Tbl.Kosten[[#This Row],[Totaal kosten]],"")</f>
        <v/>
      </c>
      <c r="EG89" s="122" t="str">
        <f>IF(Tbl.Kosten[[#This Row],[Anr.]]=EG$7,Tbl.Kosten[[#This Row],[Totaal kosten]],"")</f>
        <v/>
      </c>
      <c r="EH89" s="122" t="str">
        <f>IF(Tbl.Kosten[[#This Row],[Anr.]]=EH$7,Tbl.Kosten[[#This Row],[Totaal kosten]],"")</f>
        <v/>
      </c>
      <c r="EI89" s="122" t="str">
        <f>IF(Tbl.Kosten[[#This Row],[Anr.]]=EI$7,Tbl.Kosten[[#This Row],[Totaal kosten]],"")</f>
        <v/>
      </c>
      <c r="EJ89" s="122" t="str">
        <f>IF(Tbl.Kosten[[#This Row],[Anr.]]=EJ$7,Tbl.Kosten[[#This Row],[Totaal kosten]],"")</f>
        <v/>
      </c>
      <c r="EK89" s="122" t="str">
        <f>IF(Tbl.Kosten[[#This Row],[Anr.]]=EK$7,Tbl.Kosten[[#This Row],[Totaal kosten]],"")</f>
        <v/>
      </c>
      <c r="EL89" s="122" t="str">
        <f>IF(Tbl.Kosten[[#This Row],[Anr.]]=EL$7,Tbl.Kosten[[#This Row],[Totaal kosten]],"")</f>
        <v/>
      </c>
      <c r="EM89" s="122" t="str">
        <f>IF(Tbl.Kosten[[#This Row],[Anr.]]=EM$7,Tbl.Kosten[[#This Row],[Totaal kosten]],"")</f>
        <v/>
      </c>
      <c r="EN89" s="122" t="str">
        <f>IF(Tbl.Kosten[[#This Row],[Anr.]]=EN$7,Tbl.Kosten[[#This Row],[Totaal kosten]],"")</f>
        <v/>
      </c>
      <c r="EO89" s="122" t="str">
        <f>IF(Tbl.Kosten[[#This Row],[Anr.]]=EO$7,Tbl.Kosten[[#This Row],[Totaal kosten]],"")</f>
        <v/>
      </c>
      <c r="EP89" s="122" t="str">
        <f>IF(Tbl.Kosten[[#This Row],[Anr.]]=EP$7,Tbl.Kosten[[#This Row],[Totaal kosten]],"")</f>
        <v/>
      </c>
      <c r="EQ89" s="122" t="str">
        <f>IF(Tbl.Kosten[[#This Row],[Anr.]]=EQ$7,Tbl.Kosten[[#This Row],[Totaal kosten]],"")</f>
        <v/>
      </c>
    </row>
    <row r="90" spans="2:147" x14ac:dyDescent="0.35">
      <c r="B90" s="99"/>
      <c r="C90" s="68"/>
      <c r="D90" s="119"/>
      <c r="E90" s="100"/>
      <c r="F90" s="13">
        <f>_xlfn.XLOOKUP(Tbl.Kosten[[#This Row],[Medewerker e/o 
functie]],Tbl.Uurtarief[Medewerker en/of functie],Tbl.Uurtarief[Uurtarief],"",,)</f>
        <v>0</v>
      </c>
      <c r="G90" s="118">
        <f>PRODUCT(Tbl.Kosten[[#This Row],[Uren]],Tbl.Kosten[[#This Row],[Uurtarief]])</f>
        <v>0</v>
      </c>
      <c r="H90" s="100"/>
      <c r="I90" s="98"/>
      <c r="J90" s="97">
        <f>Tbl.Kosten[[#This Row],[Aantal]]*Tbl.Kosten[[#This Row],[Tarief]]</f>
        <v>0</v>
      </c>
      <c r="K90" s="118">
        <f>Tbl.Kosten[[#This Row],[Subtotaal andere kosten]]+Tbl.Kosten[[#This Row],[Subtotaal arbeidskosten]]</f>
        <v>0</v>
      </c>
      <c r="L90" s="190">
        <f>IF(Tbl.Kosten[[#This Row],[Subtotaal andere kosten]]&lt;&gt;0,"Andere kosten",(_xlfn.XLOOKUP(Tbl.Kosten[[#This Row],[Medewerker e/o 
functie]],Tbl.Uurtarief[Medewerker en/of functie],Tbl.Uurtarief[Kostensoort],"",,)))</f>
        <v>0</v>
      </c>
      <c r="M90" s="190" t="str">
        <f>IF(AND(Tbl.Kosten[[#This Row],[Subtotaal arbeidskosten]]&lt;&gt;0,Tbl.Kosten[[#This Row],[Subtotaal andere kosten]]&lt;&gt;0),"Begroot Arbeidskosten en Overige kosten op verschillende regels!","")</f>
        <v/>
      </c>
      <c r="N90" s="3" t="str">
        <f>_xlfn.XLOOKUP(Tbl.Kosten[[#This Row],[Activiteitencode]],Tbl.Activiteiten[Activiteitcode],Tbl.Activiteiten[Werkpakketcode],"",,)</f>
        <v/>
      </c>
      <c r="O90" s="9" t="str">
        <f>_xlfn.XLOOKUP(Tbl.Kosten[[#This Row],[Werkpakketcode]],Tbl.Werkpakketten[Werkpakketcode],Tbl.Werkpakketten[WPnr.],"",,)</f>
        <v/>
      </c>
      <c r="P90" s="9" t="str">
        <f>IF(Tbl.Kosten[[#This Row],[WPnr.]]=P$7,Tbl.Kosten[[#This Row],[Totaal kosten]],"")</f>
        <v/>
      </c>
      <c r="Q90" s="9" t="str">
        <f>IF(Tbl.Kosten[[#This Row],[WPnr.]]=Q$7,Tbl.Kosten[[#This Row],[Totaal kosten]],"")</f>
        <v/>
      </c>
      <c r="R90" s="9" t="str">
        <f>IF(Tbl.Kosten[[#This Row],[WPnr.]]=R$7,Tbl.Kosten[[#This Row],[Totaal kosten]],"")</f>
        <v/>
      </c>
      <c r="S90" s="9" t="str">
        <f>IF(Tbl.Kosten[[#This Row],[WPnr.]]=S$7,Tbl.Kosten[[#This Row],[Totaal kosten]],"")</f>
        <v/>
      </c>
      <c r="T90" s="9" t="str">
        <f>IF(Tbl.Kosten[[#This Row],[WPnr.]]=T$7,Tbl.Kosten[[#This Row],[Totaal kosten]],"")</f>
        <v/>
      </c>
      <c r="U90" s="9" t="str">
        <f>IF(Tbl.Kosten[[#This Row],[WPnr.]]=U$7,Tbl.Kosten[[#This Row],[Totaal kosten]],"")</f>
        <v/>
      </c>
      <c r="V90" s="9" t="str">
        <f>IF(Tbl.Kosten[[#This Row],[WPnr.]]=V$7,Tbl.Kosten[[#This Row],[Totaal kosten]],"")</f>
        <v/>
      </c>
      <c r="W90" s="9" t="str">
        <f>IF(Tbl.Kosten[[#This Row],[WPnr.]]=W$7,Tbl.Kosten[[#This Row],[Totaal kosten]],"")</f>
        <v/>
      </c>
      <c r="X90" s="9" t="str">
        <f>IF(Tbl.Kosten[[#This Row],[WPnr.]]=X$7,Tbl.Kosten[[#This Row],[Totaal kosten]],"")</f>
        <v/>
      </c>
      <c r="Y90" s="9" t="str">
        <f>IF(Tbl.Kosten[[#This Row],[WPnr.]]=Y$7,Tbl.Kosten[[#This Row],[Totaal kosten]],"")</f>
        <v/>
      </c>
      <c r="Z90" s="15" t="str">
        <f>IFERROR(VLOOKUP(Tbl.Kosten[[#This Row],[Kostensoort]],Tbl.Kostensoorten[],2,FALSE),"")</f>
        <v/>
      </c>
      <c r="AA90" s="15" t="str">
        <f>IF(Tbl.Kosten[[#This Row],[KSnr.]]=AA$7,Tbl.Kosten[[#This Row],[Totaal kosten]],"")</f>
        <v/>
      </c>
      <c r="AB90" s="15" t="str">
        <f>IF(Tbl.Kosten[[#This Row],[KSnr.]]=AB$7,Tbl.Kosten[[#This Row],[Totaal kosten]],"")</f>
        <v/>
      </c>
      <c r="AC90" s="15" t="str">
        <f>IF(Tbl.Kosten[[#This Row],[KSnr.]]=AC$7,Tbl.Kosten[[#This Row],[Totaal kosten]],"")</f>
        <v/>
      </c>
      <c r="AD90" s="15" t="str">
        <f>IF(Tbl.Kosten[[#This Row],[KSnr.]]=AD$7,Tbl.Kosten[[#This Row],[Totaal kosten]],"")</f>
        <v/>
      </c>
      <c r="AE90" s="15" t="str">
        <f>IF(Tbl.Kosten[[#This Row],[KSnr.]]=AE$7,Tbl.Kosten[[#This Row],[Totaal kosten]],"")</f>
        <v/>
      </c>
      <c r="AF90" s="15" t="str">
        <f>IF(Tbl.Kosten[[#This Row],[KSnr.]]=AF$7,Tbl.Kosten[[#This Row],[Totaal kosten]],"")</f>
        <v/>
      </c>
      <c r="AG90" s="15" t="str">
        <f>IF(Tbl.Kosten[[#This Row],[KSnr.]]=AG$7,Tbl.Kosten[[#This Row],[Totaal kosten]],"")</f>
        <v/>
      </c>
      <c r="AH90" s="15" t="str">
        <f>IF(Tbl.Kosten[[#This Row],[KSnr.]]=AH$7,Tbl.Kosten[[#This Row],[Totaal kosten]],"")</f>
        <v/>
      </c>
      <c r="AI90" s="15" t="str">
        <f>IF(Tbl.Kosten[[#This Row],[KSnr.]]=AI$7,Tbl.Kosten[[#This Row],[Totaal kosten]],"")</f>
        <v/>
      </c>
      <c r="AJ90" s="15" t="str">
        <f>IF(Tbl.Kosten[[#This Row],[KSnr.]]=AJ$7,Tbl.Kosten[[#This Row],[Totaal kosten]],"")</f>
        <v/>
      </c>
      <c r="AK90" s="15" t="str">
        <f>IF(Tbl.Kosten[[#This Row],[KSnr.]]=AK$7,Tbl.Kosten[[#This Row],[Totaal kosten]],"")</f>
        <v/>
      </c>
      <c r="AL90" s="15" t="str">
        <f>IF(Tbl.Kosten[[#This Row],[KSnr.]]=AL$7,Tbl.Kosten[[#This Row],[Totaal kosten]],"")</f>
        <v/>
      </c>
      <c r="AM90" s="15" t="str">
        <f>IF(Tbl.Kosten[[#This Row],[KSnr.]]=AM$7,Tbl.Kosten[[#This Row],[Totaal kosten]],"")</f>
        <v/>
      </c>
      <c r="AN90" s="15" t="str">
        <f>IF(Tbl.Kosten[[#This Row],[KSnr.]]=AN$7,Tbl.Kosten[[#This Row],[Totaal kosten]],"")</f>
        <v/>
      </c>
      <c r="AO90" s="15" t="str">
        <f>IF(Tbl.Kosten[[#This Row],[KSnr.]]=AO$7,Tbl.Kosten[[#This Row],[Totaal kosten]],"")</f>
        <v/>
      </c>
      <c r="AP90" s="15" t="str">
        <f>IF(Tbl.Kosten[[#This Row],[KSnr.]]=AP$7,Tbl.Kosten[[#This Row],[Totaal kosten]],"")</f>
        <v/>
      </c>
      <c r="AQ90" s="15" t="str">
        <f>IF(Tbl.Kosten[[#This Row],[KSnr.]]=AQ$7,Tbl.Kosten[[#This Row],[Totaal kosten]],"")</f>
        <v/>
      </c>
      <c r="AR90" s="15" t="str">
        <f>IF(Tbl.Kosten[[#This Row],[KSnr.]]=AR$7,Tbl.Kosten[[#This Row],[Totaal kosten]],"")</f>
        <v/>
      </c>
      <c r="AS90" s="15" t="str">
        <f>IF(Tbl.Kosten[[#This Row],[KSnr.]]=AS$7,Tbl.Kosten[[#This Row],[Totaal kosten]],"")</f>
        <v/>
      </c>
      <c r="AT90" s="15" t="str">
        <f>IF(Tbl.Kosten[[#This Row],[KSnr.]]=AT$7,Tbl.Kosten[[#This Row],[Totaal kosten]],"")</f>
        <v/>
      </c>
      <c r="AU90" s="122" t="str">
        <f>_xlfn.XLOOKUP(Tbl.Kosten[[#This Row],[Activiteitencode]],Tbl.Activiteiten[Activiteitcode],Tbl.Activiteiten[Anr.],"",,)</f>
        <v/>
      </c>
      <c r="AV90" s="122" t="str">
        <f>IF(Tbl.Kosten[[#This Row],[Anr.]]=AV$7,Tbl.Kosten[[#This Row],[Totaal kosten]],"")</f>
        <v/>
      </c>
      <c r="AW90" s="122" t="str">
        <f>IF(Tbl.Kosten[[#This Row],[Anr.]]=AW$7,Tbl.Kosten[[#This Row],[Totaal kosten]],"")</f>
        <v/>
      </c>
      <c r="AX90" s="122" t="str">
        <f>IF(Tbl.Kosten[[#This Row],[Anr.]]=AX$7,Tbl.Kosten[[#This Row],[Totaal kosten]],"")</f>
        <v/>
      </c>
      <c r="AY90" s="122" t="str">
        <f>IF(Tbl.Kosten[[#This Row],[Anr.]]=AY$7,Tbl.Kosten[[#This Row],[Totaal kosten]],"")</f>
        <v/>
      </c>
      <c r="AZ90" s="122" t="str">
        <f>IF(Tbl.Kosten[[#This Row],[Anr.]]=AZ$7,Tbl.Kosten[[#This Row],[Totaal kosten]],"")</f>
        <v/>
      </c>
      <c r="BA90" s="122" t="str">
        <f>IF(Tbl.Kosten[[#This Row],[Anr.]]=BA$7,Tbl.Kosten[[#This Row],[Totaal kosten]],"")</f>
        <v/>
      </c>
      <c r="BB90" s="122" t="str">
        <f>IF(Tbl.Kosten[[#This Row],[Anr.]]=BB$7,Tbl.Kosten[[#This Row],[Totaal kosten]],"")</f>
        <v/>
      </c>
      <c r="BC90" s="122" t="str">
        <f>IF(Tbl.Kosten[[#This Row],[Anr.]]=BC$7,Tbl.Kosten[[#This Row],[Totaal kosten]],"")</f>
        <v/>
      </c>
      <c r="BD90" s="122" t="str">
        <f>IF(Tbl.Kosten[[#This Row],[Anr.]]=BD$7,Tbl.Kosten[[#This Row],[Totaal kosten]],"")</f>
        <v/>
      </c>
      <c r="BE90" s="122" t="str">
        <f>IF(Tbl.Kosten[[#This Row],[Anr.]]=BE$7,Tbl.Kosten[[#This Row],[Totaal kosten]],"")</f>
        <v/>
      </c>
      <c r="BF90" s="122" t="str">
        <f>IF(Tbl.Kosten[[#This Row],[Anr.]]=BF$7,Tbl.Kosten[[#This Row],[Totaal kosten]],"")</f>
        <v/>
      </c>
      <c r="BG90" s="122" t="str">
        <f>IF(Tbl.Kosten[[#This Row],[Anr.]]=BG$7,Tbl.Kosten[[#This Row],[Totaal kosten]],"")</f>
        <v/>
      </c>
      <c r="BH90" s="122" t="str">
        <f>IF(Tbl.Kosten[[#This Row],[Anr.]]=BH$7,Tbl.Kosten[[#This Row],[Totaal kosten]],"")</f>
        <v/>
      </c>
      <c r="BI90" s="122" t="str">
        <f>IF(Tbl.Kosten[[#This Row],[Anr.]]=BI$7,Tbl.Kosten[[#This Row],[Totaal kosten]],"")</f>
        <v/>
      </c>
      <c r="BJ90" s="122" t="str">
        <f>IF(Tbl.Kosten[[#This Row],[Anr.]]=BJ$7,Tbl.Kosten[[#This Row],[Totaal kosten]],"")</f>
        <v/>
      </c>
      <c r="BK90" s="122" t="str">
        <f>IF(Tbl.Kosten[[#This Row],[Anr.]]=BK$7,Tbl.Kosten[[#This Row],[Totaal kosten]],"")</f>
        <v/>
      </c>
      <c r="BL90" s="122" t="str">
        <f>IF(Tbl.Kosten[[#This Row],[Anr.]]=BL$7,Tbl.Kosten[[#This Row],[Totaal kosten]],"")</f>
        <v/>
      </c>
      <c r="BM90" s="122" t="str">
        <f>IF(Tbl.Kosten[[#This Row],[Anr.]]=BM$7,Tbl.Kosten[[#This Row],[Totaal kosten]],"")</f>
        <v/>
      </c>
      <c r="BN90" s="122" t="str">
        <f>IF(Tbl.Kosten[[#This Row],[Anr.]]=BN$7,Tbl.Kosten[[#This Row],[Totaal kosten]],"")</f>
        <v/>
      </c>
      <c r="BO90" s="122" t="str">
        <f>IF(Tbl.Kosten[[#This Row],[Anr.]]=BO$7,Tbl.Kosten[[#This Row],[Totaal kosten]],"")</f>
        <v/>
      </c>
      <c r="BP90" s="122" t="str">
        <f>IF(Tbl.Kosten[[#This Row],[Anr.]]=BP$7,Tbl.Kosten[[#This Row],[Totaal kosten]],"")</f>
        <v/>
      </c>
      <c r="BQ90" s="122" t="str">
        <f>IF(Tbl.Kosten[[#This Row],[Anr.]]=BQ$7,Tbl.Kosten[[#This Row],[Totaal kosten]],"")</f>
        <v/>
      </c>
      <c r="BR90" s="122" t="str">
        <f>IF(Tbl.Kosten[[#This Row],[Anr.]]=BR$7,Tbl.Kosten[[#This Row],[Totaal kosten]],"")</f>
        <v/>
      </c>
      <c r="BS90" s="122" t="str">
        <f>IF(Tbl.Kosten[[#This Row],[Anr.]]=BS$7,Tbl.Kosten[[#This Row],[Totaal kosten]],"")</f>
        <v/>
      </c>
      <c r="BT90" s="122" t="str">
        <f>IF(Tbl.Kosten[[#This Row],[Anr.]]=BT$7,Tbl.Kosten[[#This Row],[Totaal kosten]],"")</f>
        <v/>
      </c>
      <c r="BU90" s="122" t="str">
        <f>IF(Tbl.Kosten[[#This Row],[Anr.]]=BU$7,Tbl.Kosten[[#This Row],[Totaal kosten]],"")</f>
        <v/>
      </c>
      <c r="BV90" s="122" t="str">
        <f>IF(Tbl.Kosten[[#This Row],[Anr.]]=BV$7,Tbl.Kosten[[#This Row],[Totaal kosten]],"")</f>
        <v/>
      </c>
      <c r="BW90" s="122" t="str">
        <f>IF(Tbl.Kosten[[#This Row],[Anr.]]=BW$7,Tbl.Kosten[[#This Row],[Totaal kosten]],"")</f>
        <v/>
      </c>
      <c r="BX90" s="122" t="str">
        <f>IF(Tbl.Kosten[[#This Row],[Anr.]]=BX$7,Tbl.Kosten[[#This Row],[Totaal kosten]],"")</f>
        <v/>
      </c>
      <c r="BY90" s="122" t="str">
        <f>IF(Tbl.Kosten[[#This Row],[Anr.]]=BY$7,Tbl.Kosten[[#This Row],[Totaal kosten]],"")</f>
        <v/>
      </c>
      <c r="BZ90" s="122" t="str">
        <f>IF(Tbl.Kosten[[#This Row],[Anr.]]=BZ$7,Tbl.Kosten[[#This Row],[Totaal kosten]],"")</f>
        <v/>
      </c>
      <c r="CA90" s="122" t="str">
        <f>IF(Tbl.Kosten[[#This Row],[Anr.]]=CA$7,Tbl.Kosten[[#This Row],[Totaal kosten]],"")</f>
        <v/>
      </c>
      <c r="CB90" s="122" t="str">
        <f>IF(Tbl.Kosten[[#This Row],[Anr.]]=CB$7,Tbl.Kosten[[#This Row],[Totaal kosten]],"")</f>
        <v/>
      </c>
      <c r="CC90" s="122" t="str">
        <f>IF(Tbl.Kosten[[#This Row],[Anr.]]=CC$7,Tbl.Kosten[[#This Row],[Totaal kosten]],"")</f>
        <v/>
      </c>
      <c r="CD90" s="122" t="str">
        <f>IF(Tbl.Kosten[[#This Row],[Anr.]]=CD$7,Tbl.Kosten[[#This Row],[Totaal kosten]],"")</f>
        <v/>
      </c>
      <c r="CE90" s="122" t="str">
        <f>IF(Tbl.Kosten[[#This Row],[Anr.]]=CE$7,Tbl.Kosten[[#This Row],[Totaal kosten]],"")</f>
        <v/>
      </c>
      <c r="CF90" s="122" t="str">
        <f>IF(Tbl.Kosten[[#This Row],[Anr.]]=CF$7,Tbl.Kosten[[#This Row],[Totaal kosten]],"")</f>
        <v/>
      </c>
      <c r="CG90" s="122" t="str">
        <f>IF(Tbl.Kosten[[#This Row],[Anr.]]=CG$7,Tbl.Kosten[[#This Row],[Totaal kosten]],"")</f>
        <v/>
      </c>
      <c r="CH90" s="122" t="str">
        <f>IF(Tbl.Kosten[[#This Row],[Anr.]]=CH$7,Tbl.Kosten[[#This Row],[Totaal kosten]],"")</f>
        <v/>
      </c>
      <c r="CI90" s="122" t="str">
        <f>IF(Tbl.Kosten[[#This Row],[Anr.]]=CI$7,Tbl.Kosten[[#This Row],[Totaal kosten]],"")</f>
        <v/>
      </c>
      <c r="CJ90" s="122" t="str">
        <f>IF(Tbl.Kosten[[#This Row],[Anr.]]=CJ$7,Tbl.Kosten[[#This Row],[Totaal kosten]],"")</f>
        <v/>
      </c>
      <c r="CK90" s="122" t="str">
        <f>IF(Tbl.Kosten[[#This Row],[Anr.]]=CK$7,Tbl.Kosten[[#This Row],[Totaal kosten]],"")</f>
        <v/>
      </c>
      <c r="CL90" s="122" t="str">
        <f>IF(Tbl.Kosten[[#This Row],[Anr.]]=CL$7,Tbl.Kosten[[#This Row],[Totaal kosten]],"")</f>
        <v/>
      </c>
      <c r="CM90" s="122" t="str">
        <f>IF(Tbl.Kosten[[#This Row],[Anr.]]=CM$7,Tbl.Kosten[[#This Row],[Totaal kosten]],"")</f>
        <v/>
      </c>
      <c r="CN90" s="122" t="str">
        <f>IF(Tbl.Kosten[[#This Row],[Anr.]]=CN$7,Tbl.Kosten[[#This Row],[Totaal kosten]],"")</f>
        <v/>
      </c>
      <c r="CO90" s="122" t="str">
        <f>IF(Tbl.Kosten[[#This Row],[Anr.]]=CO$7,Tbl.Kosten[[#This Row],[Totaal kosten]],"")</f>
        <v/>
      </c>
      <c r="CP90" s="122" t="str">
        <f>IF(Tbl.Kosten[[#This Row],[Anr.]]=CP$7,Tbl.Kosten[[#This Row],[Totaal kosten]],"")</f>
        <v/>
      </c>
      <c r="CQ90" s="122" t="str">
        <f>IF(Tbl.Kosten[[#This Row],[Anr.]]=CQ$7,Tbl.Kosten[[#This Row],[Totaal kosten]],"")</f>
        <v/>
      </c>
      <c r="CR90" s="122" t="str">
        <f>IF(Tbl.Kosten[[#This Row],[Anr.]]=CR$7,Tbl.Kosten[[#This Row],[Totaal kosten]],"")</f>
        <v/>
      </c>
      <c r="CS90" s="122" t="str">
        <f>IF(Tbl.Kosten[[#This Row],[Anr.]]=CS$7,Tbl.Kosten[[#This Row],[Totaal kosten]],"")</f>
        <v/>
      </c>
      <c r="CT90" s="122" t="str">
        <f>IF(Tbl.Kosten[[#This Row],[Anr.]]=CT$7,Tbl.Kosten[[#This Row],[Totaal kosten]],"")</f>
        <v/>
      </c>
      <c r="CU90" s="122" t="str">
        <f>IF(Tbl.Kosten[[#This Row],[Anr.]]=CU$7,Tbl.Kosten[[#This Row],[Totaal kosten]],"")</f>
        <v/>
      </c>
      <c r="CV90" s="122" t="str">
        <f>IF(Tbl.Kosten[[#This Row],[Anr.]]=CV$7,Tbl.Kosten[[#This Row],[Totaal kosten]],"")</f>
        <v/>
      </c>
      <c r="CW90" s="122" t="str">
        <f>IF(Tbl.Kosten[[#This Row],[Anr.]]=CW$7,Tbl.Kosten[[#This Row],[Totaal kosten]],"")</f>
        <v/>
      </c>
      <c r="CX90" s="122" t="str">
        <f>IF(Tbl.Kosten[[#This Row],[Anr.]]=CX$7,Tbl.Kosten[[#This Row],[Totaal kosten]],"")</f>
        <v/>
      </c>
      <c r="CY90" s="122" t="str">
        <f>IF(Tbl.Kosten[[#This Row],[Anr.]]=CY$7,Tbl.Kosten[[#This Row],[Totaal kosten]],"")</f>
        <v/>
      </c>
      <c r="CZ90" s="122" t="str">
        <f>IF(Tbl.Kosten[[#This Row],[Anr.]]=CZ$7,Tbl.Kosten[[#This Row],[Totaal kosten]],"")</f>
        <v/>
      </c>
      <c r="DA90" s="122" t="str">
        <f>IF(Tbl.Kosten[[#This Row],[Anr.]]=DA$7,Tbl.Kosten[[#This Row],[Totaal kosten]],"")</f>
        <v/>
      </c>
      <c r="DB90" s="122" t="str">
        <f>IF(Tbl.Kosten[[#This Row],[Anr.]]=DB$7,Tbl.Kosten[[#This Row],[Totaal kosten]],"")</f>
        <v/>
      </c>
      <c r="DC90" s="122" t="str">
        <f>IF(Tbl.Kosten[[#This Row],[Anr.]]=DC$7,Tbl.Kosten[[#This Row],[Totaal kosten]],"")</f>
        <v/>
      </c>
      <c r="DD90" s="122" t="str">
        <f>IF(Tbl.Kosten[[#This Row],[Anr.]]=DD$7,Tbl.Kosten[[#This Row],[Totaal kosten]],"")</f>
        <v/>
      </c>
      <c r="DE90" s="122" t="str">
        <f>IF(Tbl.Kosten[[#This Row],[Anr.]]=DE$7,Tbl.Kosten[[#This Row],[Totaal kosten]],"")</f>
        <v/>
      </c>
      <c r="DF90" s="122" t="str">
        <f>IF(Tbl.Kosten[[#This Row],[Anr.]]=DF$7,Tbl.Kosten[[#This Row],[Totaal kosten]],"")</f>
        <v/>
      </c>
      <c r="DG90" s="122" t="str">
        <f>IF(Tbl.Kosten[[#This Row],[Anr.]]=DG$7,Tbl.Kosten[[#This Row],[Totaal kosten]],"")</f>
        <v/>
      </c>
      <c r="DH90" s="122" t="str">
        <f>IF(Tbl.Kosten[[#This Row],[Anr.]]=DH$7,Tbl.Kosten[[#This Row],[Totaal kosten]],"")</f>
        <v/>
      </c>
      <c r="DI90" s="122" t="str">
        <f>IF(Tbl.Kosten[[#This Row],[Anr.]]=DI$7,Tbl.Kosten[[#This Row],[Totaal kosten]],"")</f>
        <v/>
      </c>
      <c r="DJ90" s="122" t="str">
        <f>IF(Tbl.Kosten[[#This Row],[Anr.]]=DJ$7,Tbl.Kosten[[#This Row],[Totaal kosten]],"")</f>
        <v/>
      </c>
      <c r="DK90" s="122" t="str">
        <f>IF(Tbl.Kosten[[#This Row],[Anr.]]=DK$7,Tbl.Kosten[[#This Row],[Totaal kosten]],"")</f>
        <v/>
      </c>
      <c r="DL90" s="122" t="str">
        <f>IF(Tbl.Kosten[[#This Row],[Anr.]]=DL$7,Tbl.Kosten[[#This Row],[Totaal kosten]],"")</f>
        <v/>
      </c>
      <c r="DM90" s="122" t="str">
        <f>IF(Tbl.Kosten[[#This Row],[Anr.]]=DM$7,Tbl.Kosten[[#This Row],[Totaal kosten]],"")</f>
        <v/>
      </c>
      <c r="DN90" s="122" t="str">
        <f>IF(Tbl.Kosten[[#This Row],[Anr.]]=DN$7,Tbl.Kosten[[#This Row],[Totaal kosten]],"")</f>
        <v/>
      </c>
      <c r="DO90" s="122" t="str">
        <f>IF(Tbl.Kosten[[#This Row],[Anr.]]=DO$7,Tbl.Kosten[[#This Row],[Totaal kosten]],"")</f>
        <v/>
      </c>
      <c r="DP90" s="122" t="str">
        <f>IF(Tbl.Kosten[[#This Row],[Anr.]]=DP$7,Tbl.Kosten[[#This Row],[Totaal kosten]],"")</f>
        <v/>
      </c>
      <c r="DQ90" s="122" t="str">
        <f>IF(Tbl.Kosten[[#This Row],[Anr.]]=DQ$7,Tbl.Kosten[[#This Row],[Totaal kosten]],"")</f>
        <v/>
      </c>
      <c r="DR90" s="122" t="str">
        <f>IF(Tbl.Kosten[[#This Row],[Anr.]]=DR$7,Tbl.Kosten[[#This Row],[Totaal kosten]],"")</f>
        <v/>
      </c>
      <c r="DS90" s="122" t="str">
        <f>IF(Tbl.Kosten[[#This Row],[Anr.]]=DS$7,Tbl.Kosten[[#This Row],[Totaal kosten]],"")</f>
        <v/>
      </c>
      <c r="DT90" s="122" t="str">
        <f>IF(Tbl.Kosten[[#This Row],[Anr.]]=DT$7,Tbl.Kosten[[#This Row],[Totaal kosten]],"")</f>
        <v/>
      </c>
      <c r="DU90" s="122" t="str">
        <f>IF(Tbl.Kosten[[#This Row],[Anr.]]=DU$7,Tbl.Kosten[[#This Row],[Totaal kosten]],"")</f>
        <v/>
      </c>
      <c r="DV90" s="122" t="str">
        <f>IF(Tbl.Kosten[[#This Row],[Anr.]]=DV$7,Tbl.Kosten[[#This Row],[Totaal kosten]],"")</f>
        <v/>
      </c>
      <c r="DW90" s="122" t="str">
        <f>IF(Tbl.Kosten[[#This Row],[Anr.]]=DW$7,Tbl.Kosten[[#This Row],[Totaal kosten]],"")</f>
        <v/>
      </c>
      <c r="DX90" s="122" t="str">
        <f>IF(Tbl.Kosten[[#This Row],[Anr.]]=DX$7,Tbl.Kosten[[#This Row],[Totaal kosten]],"")</f>
        <v/>
      </c>
      <c r="DY90" s="122" t="str">
        <f>IF(Tbl.Kosten[[#This Row],[Anr.]]=DY$7,Tbl.Kosten[[#This Row],[Totaal kosten]],"")</f>
        <v/>
      </c>
      <c r="DZ90" s="122" t="str">
        <f>IF(Tbl.Kosten[[#This Row],[Anr.]]=DZ$7,Tbl.Kosten[[#This Row],[Totaal kosten]],"")</f>
        <v/>
      </c>
      <c r="EA90" s="122" t="str">
        <f>IF(Tbl.Kosten[[#This Row],[Anr.]]=EA$7,Tbl.Kosten[[#This Row],[Totaal kosten]],"")</f>
        <v/>
      </c>
      <c r="EB90" s="122" t="str">
        <f>IF(Tbl.Kosten[[#This Row],[Anr.]]=EB$7,Tbl.Kosten[[#This Row],[Totaal kosten]],"")</f>
        <v/>
      </c>
      <c r="EC90" s="122" t="str">
        <f>IF(Tbl.Kosten[[#This Row],[Anr.]]=EC$7,Tbl.Kosten[[#This Row],[Totaal kosten]],"")</f>
        <v/>
      </c>
      <c r="ED90" s="122" t="str">
        <f>IF(Tbl.Kosten[[#This Row],[Anr.]]=ED$7,Tbl.Kosten[[#This Row],[Totaal kosten]],"")</f>
        <v/>
      </c>
      <c r="EE90" s="122" t="str">
        <f>IF(Tbl.Kosten[[#This Row],[Anr.]]=EE$7,Tbl.Kosten[[#This Row],[Totaal kosten]],"")</f>
        <v/>
      </c>
      <c r="EF90" s="122" t="str">
        <f>IF(Tbl.Kosten[[#This Row],[Anr.]]=EF$7,Tbl.Kosten[[#This Row],[Totaal kosten]],"")</f>
        <v/>
      </c>
      <c r="EG90" s="122" t="str">
        <f>IF(Tbl.Kosten[[#This Row],[Anr.]]=EG$7,Tbl.Kosten[[#This Row],[Totaal kosten]],"")</f>
        <v/>
      </c>
      <c r="EH90" s="122" t="str">
        <f>IF(Tbl.Kosten[[#This Row],[Anr.]]=EH$7,Tbl.Kosten[[#This Row],[Totaal kosten]],"")</f>
        <v/>
      </c>
      <c r="EI90" s="122" t="str">
        <f>IF(Tbl.Kosten[[#This Row],[Anr.]]=EI$7,Tbl.Kosten[[#This Row],[Totaal kosten]],"")</f>
        <v/>
      </c>
      <c r="EJ90" s="122" t="str">
        <f>IF(Tbl.Kosten[[#This Row],[Anr.]]=EJ$7,Tbl.Kosten[[#This Row],[Totaal kosten]],"")</f>
        <v/>
      </c>
      <c r="EK90" s="122" t="str">
        <f>IF(Tbl.Kosten[[#This Row],[Anr.]]=EK$7,Tbl.Kosten[[#This Row],[Totaal kosten]],"")</f>
        <v/>
      </c>
      <c r="EL90" s="122" t="str">
        <f>IF(Tbl.Kosten[[#This Row],[Anr.]]=EL$7,Tbl.Kosten[[#This Row],[Totaal kosten]],"")</f>
        <v/>
      </c>
      <c r="EM90" s="122" t="str">
        <f>IF(Tbl.Kosten[[#This Row],[Anr.]]=EM$7,Tbl.Kosten[[#This Row],[Totaal kosten]],"")</f>
        <v/>
      </c>
      <c r="EN90" s="122" t="str">
        <f>IF(Tbl.Kosten[[#This Row],[Anr.]]=EN$7,Tbl.Kosten[[#This Row],[Totaal kosten]],"")</f>
        <v/>
      </c>
      <c r="EO90" s="122" t="str">
        <f>IF(Tbl.Kosten[[#This Row],[Anr.]]=EO$7,Tbl.Kosten[[#This Row],[Totaal kosten]],"")</f>
        <v/>
      </c>
      <c r="EP90" s="122" t="str">
        <f>IF(Tbl.Kosten[[#This Row],[Anr.]]=EP$7,Tbl.Kosten[[#This Row],[Totaal kosten]],"")</f>
        <v/>
      </c>
      <c r="EQ90" s="122" t="str">
        <f>IF(Tbl.Kosten[[#This Row],[Anr.]]=EQ$7,Tbl.Kosten[[#This Row],[Totaal kosten]],"")</f>
        <v/>
      </c>
    </row>
    <row r="91" spans="2:147" x14ac:dyDescent="0.35">
      <c r="B91" s="99"/>
      <c r="C91" s="68"/>
      <c r="D91" s="119"/>
      <c r="E91" s="100"/>
      <c r="F91" s="13">
        <f>_xlfn.XLOOKUP(Tbl.Kosten[[#This Row],[Medewerker e/o 
functie]],Tbl.Uurtarief[Medewerker en/of functie],Tbl.Uurtarief[Uurtarief],"",,)</f>
        <v>0</v>
      </c>
      <c r="G91" s="118">
        <f>PRODUCT(Tbl.Kosten[[#This Row],[Uren]],Tbl.Kosten[[#This Row],[Uurtarief]])</f>
        <v>0</v>
      </c>
      <c r="H91" s="100"/>
      <c r="I91" s="98"/>
      <c r="J91" s="97">
        <f>Tbl.Kosten[[#This Row],[Aantal]]*Tbl.Kosten[[#This Row],[Tarief]]</f>
        <v>0</v>
      </c>
      <c r="K91" s="118">
        <f>Tbl.Kosten[[#This Row],[Subtotaal andere kosten]]+Tbl.Kosten[[#This Row],[Subtotaal arbeidskosten]]</f>
        <v>0</v>
      </c>
      <c r="L91" s="190">
        <f>IF(Tbl.Kosten[[#This Row],[Subtotaal andere kosten]]&lt;&gt;0,"Andere kosten",(_xlfn.XLOOKUP(Tbl.Kosten[[#This Row],[Medewerker e/o 
functie]],Tbl.Uurtarief[Medewerker en/of functie],Tbl.Uurtarief[Kostensoort],"",,)))</f>
        <v>0</v>
      </c>
      <c r="M91" s="190" t="str">
        <f>IF(AND(Tbl.Kosten[[#This Row],[Subtotaal arbeidskosten]]&lt;&gt;0,Tbl.Kosten[[#This Row],[Subtotaal andere kosten]]&lt;&gt;0),"Begroot Arbeidskosten en Overige kosten op verschillende regels!","")</f>
        <v/>
      </c>
      <c r="N91" s="3" t="str">
        <f>_xlfn.XLOOKUP(Tbl.Kosten[[#This Row],[Activiteitencode]],Tbl.Activiteiten[Activiteitcode],Tbl.Activiteiten[Werkpakketcode],"",,)</f>
        <v/>
      </c>
      <c r="O91" s="9" t="str">
        <f>_xlfn.XLOOKUP(Tbl.Kosten[[#This Row],[Werkpakketcode]],Tbl.Werkpakketten[Werkpakketcode],Tbl.Werkpakketten[WPnr.],"",,)</f>
        <v/>
      </c>
      <c r="P91" s="9" t="str">
        <f>IF(Tbl.Kosten[[#This Row],[WPnr.]]=P$7,Tbl.Kosten[[#This Row],[Totaal kosten]],"")</f>
        <v/>
      </c>
      <c r="Q91" s="9" t="str">
        <f>IF(Tbl.Kosten[[#This Row],[WPnr.]]=Q$7,Tbl.Kosten[[#This Row],[Totaal kosten]],"")</f>
        <v/>
      </c>
      <c r="R91" s="9" t="str">
        <f>IF(Tbl.Kosten[[#This Row],[WPnr.]]=R$7,Tbl.Kosten[[#This Row],[Totaal kosten]],"")</f>
        <v/>
      </c>
      <c r="S91" s="9" t="str">
        <f>IF(Tbl.Kosten[[#This Row],[WPnr.]]=S$7,Tbl.Kosten[[#This Row],[Totaal kosten]],"")</f>
        <v/>
      </c>
      <c r="T91" s="9" t="str">
        <f>IF(Tbl.Kosten[[#This Row],[WPnr.]]=T$7,Tbl.Kosten[[#This Row],[Totaal kosten]],"")</f>
        <v/>
      </c>
      <c r="U91" s="9" t="str">
        <f>IF(Tbl.Kosten[[#This Row],[WPnr.]]=U$7,Tbl.Kosten[[#This Row],[Totaal kosten]],"")</f>
        <v/>
      </c>
      <c r="V91" s="9" t="str">
        <f>IF(Tbl.Kosten[[#This Row],[WPnr.]]=V$7,Tbl.Kosten[[#This Row],[Totaal kosten]],"")</f>
        <v/>
      </c>
      <c r="W91" s="9" t="str">
        <f>IF(Tbl.Kosten[[#This Row],[WPnr.]]=W$7,Tbl.Kosten[[#This Row],[Totaal kosten]],"")</f>
        <v/>
      </c>
      <c r="X91" s="9" t="str">
        <f>IF(Tbl.Kosten[[#This Row],[WPnr.]]=X$7,Tbl.Kosten[[#This Row],[Totaal kosten]],"")</f>
        <v/>
      </c>
      <c r="Y91" s="9" t="str">
        <f>IF(Tbl.Kosten[[#This Row],[WPnr.]]=Y$7,Tbl.Kosten[[#This Row],[Totaal kosten]],"")</f>
        <v/>
      </c>
      <c r="Z91" s="15" t="str">
        <f>IFERROR(VLOOKUP(Tbl.Kosten[[#This Row],[Kostensoort]],Tbl.Kostensoorten[],2,FALSE),"")</f>
        <v/>
      </c>
      <c r="AA91" s="15" t="str">
        <f>IF(Tbl.Kosten[[#This Row],[KSnr.]]=AA$7,Tbl.Kosten[[#This Row],[Totaal kosten]],"")</f>
        <v/>
      </c>
      <c r="AB91" s="15" t="str">
        <f>IF(Tbl.Kosten[[#This Row],[KSnr.]]=AB$7,Tbl.Kosten[[#This Row],[Totaal kosten]],"")</f>
        <v/>
      </c>
      <c r="AC91" s="15" t="str">
        <f>IF(Tbl.Kosten[[#This Row],[KSnr.]]=AC$7,Tbl.Kosten[[#This Row],[Totaal kosten]],"")</f>
        <v/>
      </c>
      <c r="AD91" s="15" t="str">
        <f>IF(Tbl.Kosten[[#This Row],[KSnr.]]=AD$7,Tbl.Kosten[[#This Row],[Totaal kosten]],"")</f>
        <v/>
      </c>
      <c r="AE91" s="15" t="str">
        <f>IF(Tbl.Kosten[[#This Row],[KSnr.]]=AE$7,Tbl.Kosten[[#This Row],[Totaal kosten]],"")</f>
        <v/>
      </c>
      <c r="AF91" s="15" t="str">
        <f>IF(Tbl.Kosten[[#This Row],[KSnr.]]=AF$7,Tbl.Kosten[[#This Row],[Totaal kosten]],"")</f>
        <v/>
      </c>
      <c r="AG91" s="15" t="str">
        <f>IF(Tbl.Kosten[[#This Row],[KSnr.]]=AG$7,Tbl.Kosten[[#This Row],[Totaal kosten]],"")</f>
        <v/>
      </c>
      <c r="AH91" s="15" t="str">
        <f>IF(Tbl.Kosten[[#This Row],[KSnr.]]=AH$7,Tbl.Kosten[[#This Row],[Totaal kosten]],"")</f>
        <v/>
      </c>
      <c r="AI91" s="15" t="str">
        <f>IF(Tbl.Kosten[[#This Row],[KSnr.]]=AI$7,Tbl.Kosten[[#This Row],[Totaal kosten]],"")</f>
        <v/>
      </c>
      <c r="AJ91" s="15" t="str">
        <f>IF(Tbl.Kosten[[#This Row],[KSnr.]]=AJ$7,Tbl.Kosten[[#This Row],[Totaal kosten]],"")</f>
        <v/>
      </c>
      <c r="AK91" s="15" t="str">
        <f>IF(Tbl.Kosten[[#This Row],[KSnr.]]=AK$7,Tbl.Kosten[[#This Row],[Totaal kosten]],"")</f>
        <v/>
      </c>
      <c r="AL91" s="15" t="str">
        <f>IF(Tbl.Kosten[[#This Row],[KSnr.]]=AL$7,Tbl.Kosten[[#This Row],[Totaal kosten]],"")</f>
        <v/>
      </c>
      <c r="AM91" s="15" t="str">
        <f>IF(Tbl.Kosten[[#This Row],[KSnr.]]=AM$7,Tbl.Kosten[[#This Row],[Totaal kosten]],"")</f>
        <v/>
      </c>
      <c r="AN91" s="15" t="str">
        <f>IF(Tbl.Kosten[[#This Row],[KSnr.]]=AN$7,Tbl.Kosten[[#This Row],[Totaal kosten]],"")</f>
        <v/>
      </c>
      <c r="AO91" s="15" t="str">
        <f>IF(Tbl.Kosten[[#This Row],[KSnr.]]=AO$7,Tbl.Kosten[[#This Row],[Totaal kosten]],"")</f>
        <v/>
      </c>
      <c r="AP91" s="15" t="str">
        <f>IF(Tbl.Kosten[[#This Row],[KSnr.]]=AP$7,Tbl.Kosten[[#This Row],[Totaal kosten]],"")</f>
        <v/>
      </c>
      <c r="AQ91" s="15" t="str">
        <f>IF(Tbl.Kosten[[#This Row],[KSnr.]]=AQ$7,Tbl.Kosten[[#This Row],[Totaal kosten]],"")</f>
        <v/>
      </c>
      <c r="AR91" s="15" t="str">
        <f>IF(Tbl.Kosten[[#This Row],[KSnr.]]=AR$7,Tbl.Kosten[[#This Row],[Totaal kosten]],"")</f>
        <v/>
      </c>
      <c r="AS91" s="15" t="str">
        <f>IF(Tbl.Kosten[[#This Row],[KSnr.]]=AS$7,Tbl.Kosten[[#This Row],[Totaal kosten]],"")</f>
        <v/>
      </c>
      <c r="AT91" s="15" t="str">
        <f>IF(Tbl.Kosten[[#This Row],[KSnr.]]=AT$7,Tbl.Kosten[[#This Row],[Totaal kosten]],"")</f>
        <v/>
      </c>
      <c r="AU91" s="122" t="str">
        <f>_xlfn.XLOOKUP(Tbl.Kosten[[#This Row],[Activiteitencode]],Tbl.Activiteiten[Activiteitcode],Tbl.Activiteiten[Anr.],"",,)</f>
        <v/>
      </c>
      <c r="AV91" s="122" t="str">
        <f>IF(Tbl.Kosten[[#This Row],[Anr.]]=AV$7,Tbl.Kosten[[#This Row],[Totaal kosten]],"")</f>
        <v/>
      </c>
      <c r="AW91" s="122" t="str">
        <f>IF(Tbl.Kosten[[#This Row],[Anr.]]=AW$7,Tbl.Kosten[[#This Row],[Totaal kosten]],"")</f>
        <v/>
      </c>
      <c r="AX91" s="122" t="str">
        <f>IF(Tbl.Kosten[[#This Row],[Anr.]]=AX$7,Tbl.Kosten[[#This Row],[Totaal kosten]],"")</f>
        <v/>
      </c>
      <c r="AY91" s="122" t="str">
        <f>IF(Tbl.Kosten[[#This Row],[Anr.]]=AY$7,Tbl.Kosten[[#This Row],[Totaal kosten]],"")</f>
        <v/>
      </c>
      <c r="AZ91" s="122" t="str">
        <f>IF(Tbl.Kosten[[#This Row],[Anr.]]=AZ$7,Tbl.Kosten[[#This Row],[Totaal kosten]],"")</f>
        <v/>
      </c>
      <c r="BA91" s="122" t="str">
        <f>IF(Tbl.Kosten[[#This Row],[Anr.]]=BA$7,Tbl.Kosten[[#This Row],[Totaal kosten]],"")</f>
        <v/>
      </c>
      <c r="BB91" s="122" t="str">
        <f>IF(Tbl.Kosten[[#This Row],[Anr.]]=BB$7,Tbl.Kosten[[#This Row],[Totaal kosten]],"")</f>
        <v/>
      </c>
      <c r="BC91" s="122" t="str">
        <f>IF(Tbl.Kosten[[#This Row],[Anr.]]=BC$7,Tbl.Kosten[[#This Row],[Totaal kosten]],"")</f>
        <v/>
      </c>
      <c r="BD91" s="122" t="str">
        <f>IF(Tbl.Kosten[[#This Row],[Anr.]]=BD$7,Tbl.Kosten[[#This Row],[Totaal kosten]],"")</f>
        <v/>
      </c>
      <c r="BE91" s="122" t="str">
        <f>IF(Tbl.Kosten[[#This Row],[Anr.]]=BE$7,Tbl.Kosten[[#This Row],[Totaal kosten]],"")</f>
        <v/>
      </c>
      <c r="BF91" s="122" t="str">
        <f>IF(Tbl.Kosten[[#This Row],[Anr.]]=BF$7,Tbl.Kosten[[#This Row],[Totaal kosten]],"")</f>
        <v/>
      </c>
      <c r="BG91" s="122" t="str">
        <f>IF(Tbl.Kosten[[#This Row],[Anr.]]=BG$7,Tbl.Kosten[[#This Row],[Totaal kosten]],"")</f>
        <v/>
      </c>
      <c r="BH91" s="122" t="str">
        <f>IF(Tbl.Kosten[[#This Row],[Anr.]]=BH$7,Tbl.Kosten[[#This Row],[Totaal kosten]],"")</f>
        <v/>
      </c>
      <c r="BI91" s="122" t="str">
        <f>IF(Tbl.Kosten[[#This Row],[Anr.]]=BI$7,Tbl.Kosten[[#This Row],[Totaal kosten]],"")</f>
        <v/>
      </c>
      <c r="BJ91" s="122" t="str">
        <f>IF(Tbl.Kosten[[#This Row],[Anr.]]=BJ$7,Tbl.Kosten[[#This Row],[Totaal kosten]],"")</f>
        <v/>
      </c>
      <c r="BK91" s="122" t="str">
        <f>IF(Tbl.Kosten[[#This Row],[Anr.]]=BK$7,Tbl.Kosten[[#This Row],[Totaal kosten]],"")</f>
        <v/>
      </c>
      <c r="BL91" s="122" t="str">
        <f>IF(Tbl.Kosten[[#This Row],[Anr.]]=BL$7,Tbl.Kosten[[#This Row],[Totaal kosten]],"")</f>
        <v/>
      </c>
      <c r="BM91" s="122" t="str">
        <f>IF(Tbl.Kosten[[#This Row],[Anr.]]=BM$7,Tbl.Kosten[[#This Row],[Totaal kosten]],"")</f>
        <v/>
      </c>
      <c r="BN91" s="122" t="str">
        <f>IF(Tbl.Kosten[[#This Row],[Anr.]]=BN$7,Tbl.Kosten[[#This Row],[Totaal kosten]],"")</f>
        <v/>
      </c>
      <c r="BO91" s="122" t="str">
        <f>IF(Tbl.Kosten[[#This Row],[Anr.]]=BO$7,Tbl.Kosten[[#This Row],[Totaal kosten]],"")</f>
        <v/>
      </c>
      <c r="BP91" s="122" t="str">
        <f>IF(Tbl.Kosten[[#This Row],[Anr.]]=BP$7,Tbl.Kosten[[#This Row],[Totaal kosten]],"")</f>
        <v/>
      </c>
      <c r="BQ91" s="122" t="str">
        <f>IF(Tbl.Kosten[[#This Row],[Anr.]]=BQ$7,Tbl.Kosten[[#This Row],[Totaal kosten]],"")</f>
        <v/>
      </c>
      <c r="BR91" s="122" t="str">
        <f>IF(Tbl.Kosten[[#This Row],[Anr.]]=BR$7,Tbl.Kosten[[#This Row],[Totaal kosten]],"")</f>
        <v/>
      </c>
      <c r="BS91" s="122" t="str">
        <f>IF(Tbl.Kosten[[#This Row],[Anr.]]=BS$7,Tbl.Kosten[[#This Row],[Totaal kosten]],"")</f>
        <v/>
      </c>
      <c r="BT91" s="122" t="str">
        <f>IF(Tbl.Kosten[[#This Row],[Anr.]]=BT$7,Tbl.Kosten[[#This Row],[Totaal kosten]],"")</f>
        <v/>
      </c>
      <c r="BU91" s="122" t="str">
        <f>IF(Tbl.Kosten[[#This Row],[Anr.]]=BU$7,Tbl.Kosten[[#This Row],[Totaal kosten]],"")</f>
        <v/>
      </c>
      <c r="BV91" s="122" t="str">
        <f>IF(Tbl.Kosten[[#This Row],[Anr.]]=BV$7,Tbl.Kosten[[#This Row],[Totaal kosten]],"")</f>
        <v/>
      </c>
      <c r="BW91" s="122" t="str">
        <f>IF(Tbl.Kosten[[#This Row],[Anr.]]=BW$7,Tbl.Kosten[[#This Row],[Totaal kosten]],"")</f>
        <v/>
      </c>
      <c r="BX91" s="122" t="str">
        <f>IF(Tbl.Kosten[[#This Row],[Anr.]]=BX$7,Tbl.Kosten[[#This Row],[Totaal kosten]],"")</f>
        <v/>
      </c>
      <c r="BY91" s="122" t="str">
        <f>IF(Tbl.Kosten[[#This Row],[Anr.]]=BY$7,Tbl.Kosten[[#This Row],[Totaal kosten]],"")</f>
        <v/>
      </c>
      <c r="BZ91" s="122" t="str">
        <f>IF(Tbl.Kosten[[#This Row],[Anr.]]=BZ$7,Tbl.Kosten[[#This Row],[Totaal kosten]],"")</f>
        <v/>
      </c>
      <c r="CA91" s="122" t="str">
        <f>IF(Tbl.Kosten[[#This Row],[Anr.]]=CA$7,Tbl.Kosten[[#This Row],[Totaal kosten]],"")</f>
        <v/>
      </c>
      <c r="CB91" s="122" t="str">
        <f>IF(Tbl.Kosten[[#This Row],[Anr.]]=CB$7,Tbl.Kosten[[#This Row],[Totaal kosten]],"")</f>
        <v/>
      </c>
      <c r="CC91" s="122" t="str">
        <f>IF(Tbl.Kosten[[#This Row],[Anr.]]=CC$7,Tbl.Kosten[[#This Row],[Totaal kosten]],"")</f>
        <v/>
      </c>
      <c r="CD91" s="122" t="str">
        <f>IF(Tbl.Kosten[[#This Row],[Anr.]]=CD$7,Tbl.Kosten[[#This Row],[Totaal kosten]],"")</f>
        <v/>
      </c>
      <c r="CE91" s="122" t="str">
        <f>IF(Tbl.Kosten[[#This Row],[Anr.]]=CE$7,Tbl.Kosten[[#This Row],[Totaal kosten]],"")</f>
        <v/>
      </c>
      <c r="CF91" s="122" t="str">
        <f>IF(Tbl.Kosten[[#This Row],[Anr.]]=CF$7,Tbl.Kosten[[#This Row],[Totaal kosten]],"")</f>
        <v/>
      </c>
      <c r="CG91" s="122" t="str">
        <f>IF(Tbl.Kosten[[#This Row],[Anr.]]=CG$7,Tbl.Kosten[[#This Row],[Totaal kosten]],"")</f>
        <v/>
      </c>
      <c r="CH91" s="122" t="str">
        <f>IF(Tbl.Kosten[[#This Row],[Anr.]]=CH$7,Tbl.Kosten[[#This Row],[Totaal kosten]],"")</f>
        <v/>
      </c>
      <c r="CI91" s="122" t="str">
        <f>IF(Tbl.Kosten[[#This Row],[Anr.]]=CI$7,Tbl.Kosten[[#This Row],[Totaal kosten]],"")</f>
        <v/>
      </c>
      <c r="CJ91" s="122" t="str">
        <f>IF(Tbl.Kosten[[#This Row],[Anr.]]=CJ$7,Tbl.Kosten[[#This Row],[Totaal kosten]],"")</f>
        <v/>
      </c>
      <c r="CK91" s="122" t="str">
        <f>IF(Tbl.Kosten[[#This Row],[Anr.]]=CK$7,Tbl.Kosten[[#This Row],[Totaal kosten]],"")</f>
        <v/>
      </c>
      <c r="CL91" s="122" t="str">
        <f>IF(Tbl.Kosten[[#This Row],[Anr.]]=CL$7,Tbl.Kosten[[#This Row],[Totaal kosten]],"")</f>
        <v/>
      </c>
      <c r="CM91" s="122" t="str">
        <f>IF(Tbl.Kosten[[#This Row],[Anr.]]=CM$7,Tbl.Kosten[[#This Row],[Totaal kosten]],"")</f>
        <v/>
      </c>
      <c r="CN91" s="122" t="str">
        <f>IF(Tbl.Kosten[[#This Row],[Anr.]]=CN$7,Tbl.Kosten[[#This Row],[Totaal kosten]],"")</f>
        <v/>
      </c>
      <c r="CO91" s="122" t="str">
        <f>IF(Tbl.Kosten[[#This Row],[Anr.]]=CO$7,Tbl.Kosten[[#This Row],[Totaal kosten]],"")</f>
        <v/>
      </c>
      <c r="CP91" s="122" t="str">
        <f>IF(Tbl.Kosten[[#This Row],[Anr.]]=CP$7,Tbl.Kosten[[#This Row],[Totaal kosten]],"")</f>
        <v/>
      </c>
      <c r="CQ91" s="122" t="str">
        <f>IF(Tbl.Kosten[[#This Row],[Anr.]]=CQ$7,Tbl.Kosten[[#This Row],[Totaal kosten]],"")</f>
        <v/>
      </c>
      <c r="CR91" s="122" t="str">
        <f>IF(Tbl.Kosten[[#This Row],[Anr.]]=CR$7,Tbl.Kosten[[#This Row],[Totaal kosten]],"")</f>
        <v/>
      </c>
      <c r="CS91" s="122" t="str">
        <f>IF(Tbl.Kosten[[#This Row],[Anr.]]=CS$7,Tbl.Kosten[[#This Row],[Totaal kosten]],"")</f>
        <v/>
      </c>
      <c r="CT91" s="122" t="str">
        <f>IF(Tbl.Kosten[[#This Row],[Anr.]]=CT$7,Tbl.Kosten[[#This Row],[Totaal kosten]],"")</f>
        <v/>
      </c>
      <c r="CU91" s="122" t="str">
        <f>IF(Tbl.Kosten[[#This Row],[Anr.]]=CU$7,Tbl.Kosten[[#This Row],[Totaal kosten]],"")</f>
        <v/>
      </c>
      <c r="CV91" s="122" t="str">
        <f>IF(Tbl.Kosten[[#This Row],[Anr.]]=CV$7,Tbl.Kosten[[#This Row],[Totaal kosten]],"")</f>
        <v/>
      </c>
      <c r="CW91" s="122" t="str">
        <f>IF(Tbl.Kosten[[#This Row],[Anr.]]=CW$7,Tbl.Kosten[[#This Row],[Totaal kosten]],"")</f>
        <v/>
      </c>
      <c r="CX91" s="122" t="str">
        <f>IF(Tbl.Kosten[[#This Row],[Anr.]]=CX$7,Tbl.Kosten[[#This Row],[Totaal kosten]],"")</f>
        <v/>
      </c>
      <c r="CY91" s="122" t="str">
        <f>IF(Tbl.Kosten[[#This Row],[Anr.]]=CY$7,Tbl.Kosten[[#This Row],[Totaal kosten]],"")</f>
        <v/>
      </c>
      <c r="CZ91" s="122" t="str">
        <f>IF(Tbl.Kosten[[#This Row],[Anr.]]=CZ$7,Tbl.Kosten[[#This Row],[Totaal kosten]],"")</f>
        <v/>
      </c>
      <c r="DA91" s="122" t="str">
        <f>IF(Tbl.Kosten[[#This Row],[Anr.]]=DA$7,Tbl.Kosten[[#This Row],[Totaal kosten]],"")</f>
        <v/>
      </c>
      <c r="DB91" s="122" t="str">
        <f>IF(Tbl.Kosten[[#This Row],[Anr.]]=DB$7,Tbl.Kosten[[#This Row],[Totaal kosten]],"")</f>
        <v/>
      </c>
      <c r="DC91" s="122" t="str">
        <f>IF(Tbl.Kosten[[#This Row],[Anr.]]=DC$7,Tbl.Kosten[[#This Row],[Totaal kosten]],"")</f>
        <v/>
      </c>
      <c r="DD91" s="122" t="str">
        <f>IF(Tbl.Kosten[[#This Row],[Anr.]]=DD$7,Tbl.Kosten[[#This Row],[Totaal kosten]],"")</f>
        <v/>
      </c>
      <c r="DE91" s="122" t="str">
        <f>IF(Tbl.Kosten[[#This Row],[Anr.]]=DE$7,Tbl.Kosten[[#This Row],[Totaal kosten]],"")</f>
        <v/>
      </c>
      <c r="DF91" s="122" t="str">
        <f>IF(Tbl.Kosten[[#This Row],[Anr.]]=DF$7,Tbl.Kosten[[#This Row],[Totaal kosten]],"")</f>
        <v/>
      </c>
      <c r="DG91" s="122" t="str">
        <f>IF(Tbl.Kosten[[#This Row],[Anr.]]=DG$7,Tbl.Kosten[[#This Row],[Totaal kosten]],"")</f>
        <v/>
      </c>
      <c r="DH91" s="122" t="str">
        <f>IF(Tbl.Kosten[[#This Row],[Anr.]]=DH$7,Tbl.Kosten[[#This Row],[Totaal kosten]],"")</f>
        <v/>
      </c>
      <c r="DI91" s="122" t="str">
        <f>IF(Tbl.Kosten[[#This Row],[Anr.]]=DI$7,Tbl.Kosten[[#This Row],[Totaal kosten]],"")</f>
        <v/>
      </c>
      <c r="DJ91" s="122" t="str">
        <f>IF(Tbl.Kosten[[#This Row],[Anr.]]=DJ$7,Tbl.Kosten[[#This Row],[Totaal kosten]],"")</f>
        <v/>
      </c>
      <c r="DK91" s="122" t="str">
        <f>IF(Tbl.Kosten[[#This Row],[Anr.]]=DK$7,Tbl.Kosten[[#This Row],[Totaal kosten]],"")</f>
        <v/>
      </c>
      <c r="DL91" s="122" t="str">
        <f>IF(Tbl.Kosten[[#This Row],[Anr.]]=DL$7,Tbl.Kosten[[#This Row],[Totaal kosten]],"")</f>
        <v/>
      </c>
      <c r="DM91" s="122" t="str">
        <f>IF(Tbl.Kosten[[#This Row],[Anr.]]=DM$7,Tbl.Kosten[[#This Row],[Totaal kosten]],"")</f>
        <v/>
      </c>
      <c r="DN91" s="122" t="str">
        <f>IF(Tbl.Kosten[[#This Row],[Anr.]]=DN$7,Tbl.Kosten[[#This Row],[Totaal kosten]],"")</f>
        <v/>
      </c>
      <c r="DO91" s="122" t="str">
        <f>IF(Tbl.Kosten[[#This Row],[Anr.]]=DO$7,Tbl.Kosten[[#This Row],[Totaal kosten]],"")</f>
        <v/>
      </c>
      <c r="DP91" s="122" t="str">
        <f>IF(Tbl.Kosten[[#This Row],[Anr.]]=DP$7,Tbl.Kosten[[#This Row],[Totaal kosten]],"")</f>
        <v/>
      </c>
      <c r="DQ91" s="122" t="str">
        <f>IF(Tbl.Kosten[[#This Row],[Anr.]]=DQ$7,Tbl.Kosten[[#This Row],[Totaal kosten]],"")</f>
        <v/>
      </c>
      <c r="DR91" s="122" t="str">
        <f>IF(Tbl.Kosten[[#This Row],[Anr.]]=DR$7,Tbl.Kosten[[#This Row],[Totaal kosten]],"")</f>
        <v/>
      </c>
      <c r="DS91" s="122" t="str">
        <f>IF(Tbl.Kosten[[#This Row],[Anr.]]=DS$7,Tbl.Kosten[[#This Row],[Totaal kosten]],"")</f>
        <v/>
      </c>
      <c r="DT91" s="122" t="str">
        <f>IF(Tbl.Kosten[[#This Row],[Anr.]]=DT$7,Tbl.Kosten[[#This Row],[Totaal kosten]],"")</f>
        <v/>
      </c>
      <c r="DU91" s="122" t="str">
        <f>IF(Tbl.Kosten[[#This Row],[Anr.]]=DU$7,Tbl.Kosten[[#This Row],[Totaal kosten]],"")</f>
        <v/>
      </c>
      <c r="DV91" s="122" t="str">
        <f>IF(Tbl.Kosten[[#This Row],[Anr.]]=DV$7,Tbl.Kosten[[#This Row],[Totaal kosten]],"")</f>
        <v/>
      </c>
      <c r="DW91" s="122" t="str">
        <f>IF(Tbl.Kosten[[#This Row],[Anr.]]=DW$7,Tbl.Kosten[[#This Row],[Totaal kosten]],"")</f>
        <v/>
      </c>
      <c r="DX91" s="122" t="str">
        <f>IF(Tbl.Kosten[[#This Row],[Anr.]]=DX$7,Tbl.Kosten[[#This Row],[Totaal kosten]],"")</f>
        <v/>
      </c>
      <c r="DY91" s="122" t="str">
        <f>IF(Tbl.Kosten[[#This Row],[Anr.]]=DY$7,Tbl.Kosten[[#This Row],[Totaal kosten]],"")</f>
        <v/>
      </c>
      <c r="DZ91" s="122" t="str">
        <f>IF(Tbl.Kosten[[#This Row],[Anr.]]=DZ$7,Tbl.Kosten[[#This Row],[Totaal kosten]],"")</f>
        <v/>
      </c>
      <c r="EA91" s="122" t="str">
        <f>IF(Tbl.Kosten[[#This Row],[Anr.]]=EA$7,Tbl.Kosten[[#This Row],[Totaal kosten]],"")</f>
        <v/>
      </c>
      <c r="EB91" s="122" t="str">
        <f>IF(Tbl.Kosten[[#This Row],[Anr.]]=EB$7,Tbl.Kosten[[#This Row],[Totaal kosten]],"")</f>
        <v/>
      </c>
      <c r="EC91" s="122" t="str">
        <f>IF(Tbl.Kosten[[#This Row],[Anr.]]=EC$7,Tbl.Kosten[[#This Row],[Totaal kosten]],"")</f>
        <v/>
      </c>
      <c r="ED91" s="122" t="str">
        <f>IF(Tbl.Kosten[[#This Row],[Anr.]]=ED$7,Tbl.Kosten[[#This Row],[Totaal kosten]],"")</f>
        <v/>
      </c>
      <c r="EE91" s="122" t="str">
        <f>IF(Tbl.Kosten[[#This Row],[Anr.]]=EE$7,Tbl.Kosten[[#This Row],[Totaal kosten]],"")</f>
        <v/>
      </c>
      <c r="EF91" s="122" t="str">
        <f>IF(Tbl.Kosten[[#This Row],[Anr.]]=EF$7,Tbl.Kosten[[#This Row],[Totaal kosten]],"")</f>
        <v/>
      </c>
      <c r="EG91" s="122" t="str">
        <f>IF(Tbl.Kosten[[#This Row],[Anr.]]=EG$7,Tbl.Kosten[[#This Row],[Totaal kosten]],"")</f>
        <v/>
      </c>
      <c r="EH91" s="122" t="str">
        <f>IF(Tbl.Kosten[[#This Row],[Anr.]]=EH$7,Tbl.Kosten[[#This Row],[Totaal kosten]],"")</f>
        <v/>
      </c>
      <c r="EI91" s="122" t="str">
        <f>IF(Tbl.Kosten[[#This Row],[Anr.]]=EI$7,Tbl.Kosten[[#This Row],[Totaal kosten]],"")</f>
        <v/>
      </c>
      <c r="EJ91" s="122" t="str">
        <f>IF(Tbl.Kosten[[#This Row],[Anr.]]=EJ$7,Tbl.Kosten[[#This Row],[Totaal kosten]],"")</f>
        <v/>
      </c>
      <c r="EK91" s="122" t="str">
        <f>IF(Tbl.Kosten[[#This Row],[Anr.]]=EK$7,Tbl.Kosten[[#This Row],[Totaal kosten]],"")</f>
        <v/>
      </c>
      <c r="EL91" s="122" t="str">
        <f>IF(Tbl.Kosten[[#This Row],[Anr.]]=EL$7,Tbl.Kosten[[#This Row],[Totaal kosten]],"")</f>
        <v/>
      </c>
      <c r="EM91" s="122" t="str">
        <f>IF(Tbl.Kosten[[#This Row],[Anr.]]=EM$7,Tbl.Kosten[[#This Row],[Totaal kosten]],"")</f>
        <v/>
      </c>
      <c r="EN91" s="122" t="str">
        <f>IF(Tbl.Kosten[[#This Row],[Anr.]]=EN$7,Tbl.Kosten[[#This Row],[Totaal kosten]],"")</f>
        <v/>
      </c>
      <c r="EO91" s="122" t="str">
        <f>IF(Tbl.Kosten[[#This Row],[Anr.]]=EO$7,Tbl.Kosten[[#This Row],[Totaal kosten]],"")</f>
        <v/>
      </c>
      <c r="EP91" s="122" t="str">
        <f>IF(Tbl.Kosten[[#This Row],[Anr.]]=EP$7,Tbl.Kosten[[#This Row],[Totaal kosten]],"")</f>
        <v/>
      </c>
      <c r="EQ91" s="122" t="str">
        <f>IF(Tbl.Kosten[[#This Row],[Anr.]]=EQ$7,Tbl.Kosten[[#This Row],[Totaal kosten]],"")</f>
        <v/>
      </c>
    </row>
    <row r="92" spans="2:147" x14ac:dyDescent="0.35">
      <c r="B92" s="99"/>
      <c r="C92" s="68"/>
      <c r="D92" s="119"/>
      <c r="E92" s="100"/>
      <c r="F92" s="13">
        <f>_xlfn.XLOOKUP(Tbl.Kosten[[#This Row],[Medewerker e/o 
functie]],Tbl.Uurtarief[Medewerker en/of functie],Tbl.Uurtarief[Uurtarief],"",,)</f>
        <v>0</v>
      </c>
      <c r="G92" s="118">
        <f>PRODUCT(Tbl.Kosten[[#This Row],[Uren]],Tbl.Kosten[[#This Row],[Uurtarief]])</f>
        <v>0</v>
      </c>
      <c r="H92" s="100"/>
      <c r="I92" s="98"/>
      <c r="J92" s="97">
        <f>Tbl.Kosten[[#This Row],[Aantal]]*Tbl.Kosten[[#This Row],[Tarief]]</f>
        <v>0</v>
      </c>
      <c r="K92" s="118">
        <f>Tbl.Kosten[[#This Row],[Subtotaal andere kosten]]+Tbl.Kosten[[#This Row],[Subtotaal arbeidskosten]]</f>
        <v>0</v>
      </c>
      <c r="L92" s="190">
        <f>IF(Tbl.Kosten[[#This Row],[Subtotaal andere kosten]]&lt;&gt;0,"Andere kosten",(_xlfn.XLOOKUP(Tbl.Kosten[[#This Row],[Medewerker e/o 
functie]],Tbl.Uurtarief[Medewerker en/of functie],Tbl.Uurtarief[Kostensoort],"",,)))</f>
        <v>0</v>
      </c>
      <c r="M92" s="190" t="str">
        <f>IF(AND(Tbl.Kosten[[#This Row],[Subtotaal arbeidskosten]]&lt;&gt;0,Tbl.Kosten[[#This Row],[Subtotaal andere kosten]]&lt;&gt;0),"Begroot Arbeidskosten en Overige kosten op verschillende regels!","")</f>
        <v/>
      </c>
      <c r="N92" s="3" t="str">
        <f>_xlfn.XLOOKUP(Tbl.Kosten[[#This Row],[Activiteitencode]],Tbl.Activiteiten[Activiteitcode],Tbl.Activiteiten[Werkpakketcode],"",,)</f>
        <v/>
      </c>
      <c r="O92" s="9" t="str">
        <f>_xlfn.XLOOKUP(Tbl.Kosten[[#This Row],[Werkpakketcode]],Tbl.Werkpakketten[Werkpakketcode],Tbl.Werkpakketten[WPnr.],"",,)</f>
        <v/>
      </c>
      <c r="P92" s="9" t="str">
        <f>IF(Tbl.Kosten[[#This Row],[WPnr.]]=P$7,Tbl.Kosten[[#This Row],[Totaal kosten]],"")</f>
        <v/>
      </c>
      <c r="Q92" s="9" t="str">
        <f>IF(Tbl.Kosten[[#This Row],[WPnr.]]=Q$7,Tbl.Kosten[[#This Row],[Totaal kosten]],"")</f>
        <v/>
      </c>
      <c r="R92" s="9" t="str">
        <f>IF(Tbl.Kosten[[#This Row],[WPnr.]]=R$7,Tbl.Kosten[[#This Row],[Totaal kosten]],"")</f>
        <v/>
      </c>
      <c r="S92" s="9" t="str">
        <f>IF(Tbl.Kosten[[#This Row],[WPnr.]]=S$7,Tbl.Kosten[[#This Row],[Totaal kosten]],"")</f>
        <v/>
      </c>
      <c r="T92" s="9" t="str">
        <f>IF(Tbl.Kosten[[#This Row],[WPnr.]]=T$7,Tbl.Kosten[[#This Row],[Totaal kosten]],"")</f>
        <v/>
      </c>
      <c r="U92" s="9" t="str">
        <f>IF(Tbl.Kosten[[#This Row],[WPnr.]]=U$7,Tbl.Kosten[[#This Row],[Totaal kosten]],"")</f>
        <v/>
      </c>
      <c r="V92" s="9" t="str">
        <f>IF(Tbl.Kosten[[#This Row],[WPnr.]]=V$7,Tbl.Kosten[[#This Row],[Totaal kosten]],"")</f>
        <v/>
      </c>
      <c r="W92" s="9" t="str">
        <f>IF(Tbl.Kosten[[#This Row],[WPnr.]]=W$7,Tbl.Kosten[[#This Row],[Totaal kosten]],"")</f>
        <v/>
      </c>
      <c r="X92" s="9" t="str">
        <f>IF(Tbl.Kosten[[#This Row],[WPnr.]]=X$7,Tbl.Kosten[[#This Row],[Totaal kosten]],"")</f>
        <v/>
      </c>
      <c r="Y92" s="9" t="str">
        <f>IF(Tbl.Kosten[[#This Row],[WPnr.]]=Y$7,Tbl.Kosten[[#This Row],[Totaal kosten]],"")</f>
        <v/>
      </c>
      <c r="Z92" s="15" t="str">
        <f>IFERROR(VLOOKUP(Tbl.Kosten[[#This Row],[Kostensoort]],Tbl.Kostensoorten[],2,FALSE),"")</f>
        <v/>
      </c>
      <c r="AA92" s="15" t="str">
        <f>IF(Tbl.Kosten[[#This Row],[KSnr.]]=AA$7,Tbl.Kosten[[#This Row],[Totaal kosten]],"")</f>
        <v/>
      </c>
      <c r="AB92" s="15" t="str">
        <f>IF(Tbl.Kosten[[#This Row],[KSnr.]]=AB$7,Tbl.Kosten[[#This Row],[Totaal kosten]],"")</f>
        <v/>
      </c>
      <c r="AC92" s="15" t="str">
        <f>IF(Tbl.Kosten[[#This Row],[KSnr.]]=AC$7,Tbl.Kosten[[#This Row],[Totaal kosten]],"")</f>
        <v/>
      </c>
      <c r="AD92" s="15" t="str">
        <f>IF(Tbl.Kosten[[#This Row],[KSnr.]]=AD$7,Tbl.Kosten[[#This Row],[Totaal kosten]],"")</f>
        <v/>
      </c>
      <c r="AE92" s="15" t="str">
        <f>IF(Tbl.Kosten[[#This Row],[KSnr.]]=AE$7,Tbl.Kosten[[#This Row],[Totaal kosten]],"")</f>
        <v/>
      </c>
      <c r="AF92" s="15" t="str">
        <f>IF(Tbl.Kosten[[#This Row],[KSnr.]]=AF$7,Tbl.Kosten[[#This Row],[Totaal kosten]],"")</f>
        <v/>
      </c>
      <c r="AG92" s="15" t="str">
        <f>IF(Tbl.Kosten[[#This Row],[KSnr.]]=AG$7,Tbl.Kosten[[#This Row],[Totaal kosten]],"")</f>
        <v/>
      </c>
      <c r="AH92" s="15" t="str">
        <f>IF(Tbl.Kosten[[#This Row],[KSnr.]]=AH$7,Tbl.Kosten[[#This Row],[Totaal kosten]],"")</f>
        <v/>
      </c>
      <c r="AI92" s="15" t="str">
        <f>IF(Tbl.Kosten[[#This Row],[KSnr.]]=AI$7,Tbl.Kosten[[#This Row],[Totaal kosten]],"")</f>
        <v/>
      </c>
      <c r="AJ92" s="15" t="str">
        <f>IF(Tbl.Kosten[[#This Row],[KSnr.]]=AJ$7,Tbl.Kosten[[#This Row],[Totaal kosten]],"")</f>
        <v/>
      </c>
      <c r="AK92" s="15" t="str">
        <f>IF(Tbl.Kosten[[#This Row],[KSnr.]]=AK$7,Tbl.Kosten[[#This Row],[Totaal kosten]],"")</f>
        <v/>
      </c>
      <c r="AL92" s="15" t="str">
        <f>IF(Tbl.Kosten[[#This Row],[KSnr.]]=AL$7,Tbl.Kosten[[#This Row],[Totaal kosten]],"")</f>
        <v/>
      </c>
      <c r="AM92" s="15" t="str">
        <f>IF(Tbl.Kosten[[#This Row],[KSnr.]]=AM$7,Tbl.Kosten[[#This Row],[Totaal kosten]],"")</f>
        <v/>
      </c>
      <c r="AN92" s="15" t="str">
        <f>IF(Tbl.Kosten[[#This Row],[KSnr.]]=AN$7,Tbl.Kosten[[#This Row],[Totaal kosten]],"")</f>
        <v/>
      </c>
      <c r="AO92" s="15" t="str">
        <f>IF(Tbl.Kosten[[#This Row],[KSnr.]]=AO$7,Tbl.Kosten[[#This Row],[Totaal kosten]],"")</f>
        <v/>
      </c>
      <c r="AP92" s="15" t="str">
        <f>IF(Tbl.Kosten[[#This Row],[KSnr.]]=AP$7,Tbl.Kosten[[#This Row],[Totaal kosten]],"")</f>
        <v/>
      </c>
      <c r="AQ92" s="15" t="str">
        <f>IF(Tbl.Kosten[[#This Row],[KSnr.]]=AQ$7,Tbl.Kosten[[#This Row],[Totaal kosten]],"")</f>
        <v/>
      </c>
      <c r="AR92" s="15" t="str">
        <f>IF(Tbl.Kosten[[#This Row],[KSnr.]]=AR$7,Tbl.Kosten[[#This Row],[Totaal kosten]],"")</f>
        <v/>
      </c>
      <c r="AS92" s="15" t="str">
        <f>IF(Tbl.Kosten[[#This Row],[KSnr.]]=AS$7,Tbl.Kosten[[#This Row],[Totaal kosten]],"")</f>
        <v/>
      </c>
      <c r="AT92" s="15" t="str">
        <f>IF(Tbl.Kosten[[#This Row],[KSnr.]]=AT$7,Tbl.Kosten[[#This Row],[Totaal kosten]],"")</f>
        <v/>
      </c>
      <c r="AU92" s="122" t="str">
        <f>_xlfn.XLOOKUP(Tbl.Kosten[[#This Row],[Activiteitencode]],Tbl.Activiteiten[Activiteitcode],Tbl.Activiteiten[Anr.],"",,)</f>
        <v/>
      </c>
      <c r="AV92" s="122" t="str">
        <f>IF(Tbl.Kosten[[#This Row],[Anr.]]=AV$7,Tbl.Kosten[[#This Row],[Totaal kosten]],"")</f>
        <v/>
      </c>
      <c r="AW92" s="122" t="str">
        <f>IF(Tbl.Kosten[[#This Row],[Anr.]]=AW$7,Tbl.Kosten[[#This Row],[Totaal kosten]],"")</f>
        <v/>
      </c>
      <c r="AX92" s="122" t="str">
        <f>IF(Tbl.Kosten[[#This Row],[Anr.]]=AX$7,Tbl.Kosten[[#This Row],[Totaal kosten]],"")</f>
        <v/>
      </c>
      <c r="AY92" s="122" t="str">
        <f>IF(Tbl.Kosten[[#This Row],[Anr.]]=AY$7,Tbl.Kosten[[#This Row],[Totaal kosten]],"")</f>
        <v/>
      </c>
      <c r="AZ92" s="122" t="str">
        <f>IF(Tbl.Kosten[[#This Row],[Anr.]]=AZ$7,Tbl.Kosten[[#This Row],[Totaal kosten]],"")</f>
        <v/>
      </c>
      <c r="BA92" s="122" t="str">
        <f>IF(Tbl.Kosten[[#This Row],[Anr.]]=BA$7,Tbl.Kosten[[#This Row],[Totaal kosten]],"")</f>
        <v/>
      </c>
      <c r="BB92" s="122" t="str">
        <f>IF(Tbl.Kosten[[#This Row],[Anr.]]=BB$7,Tbl.Kosten[[#This Row],[Totaal kosten]],"")</f>
        <v/>
      </c>
      <c r="BC92" s="122" t="str">
        <f>IF(Tbl.Kosten[[#This Row],[Anr.]]=BC$7,Tbl.Kosten[[#This Row],[Totaal kosten]],"")</f>
        <v/>
      </c>
      <c r="BD92" s="122" t="str">
        <f>IF(Tbl.Kosten[[#This Row],[Anr.]]=BD$7,Tbl.Kosten[[#This Row],[Totaal kosten]],"")</f>
        <v/>
      </c>
      <c r="BE92" s="122" t="str">
        <f>IF(Tbl.Kosten[[#This Row],[Anr.]]=BE$7,Tbl.Kosten[[#This Row],[Totaal kosten]],"")</f>
        <v/>
      </c>
      <c r="BF92" s="122" t="str">
        <f>IF(Tbl.Kosten[[#This Row],[Anr.]]=BF$7,Tbl.Kosten[[#This Row],[Totaal kosten]],"")</f>
        <v/>
      </c>
      <c r="BG92" s="122" t="str">
        <f>IF(Tbl.Kosten[[#This Row],[Anr.]]=BG$7,Tbl.Kosten[[#This Row],[Totaal kosten]],"")</f>
        <v/>
      </c>
      <c r="BH92" s="122" t="str">
        <f>IF(Tbl.Kosten[[#This Row],[Anr.]]=BH$7,Tbl.Kosten[[#This Row],[Totaal kosten]],"")</f>
        <v/>
      </c>
      <c r="BI92" s="122" t="str">
        <f>IF(Tbl.Kosten[[#This Row],[Anr.]]=BI$7,Tbl.Kosten[[#This Row],[Totaal kosten]],"")</f>
        <v/>
      </c>
      <c r="BJ92" s="122" t="str">
        <f>IF(Tbl.Kosten[[#This Row],[Anr.]]=BJ$7,Tbl.Kosten[[#This Row],[Totaal kosten]],"")</f>
        <v/>
      </c>
      <c r="BK92" s="122" t="str">
        <f>IF(Tbl.Kosten[[#This Row],[Anr.]]=BK$7,Tbl.Kosten[[#This Row],[Totaal kosten]],"")</f>
        <v/>
      </c>
      <c r="BL92" s="122" t="str">
        <f>IF(Tbl.Kosten[[#This Row],[Anr.]]=BL$7,Tbl.Kosten[[#This Row],[Totaal kosten]],"")</f>
        <v/>
      </c>
      <c r="BM92" s="122" t="str">
        <f>IF(Tbl.Kosten[[#This Row],[Anr.]]=BM$7,Tbl.Kosten[[#This Row],[Totaal kosten]],"")</f>
        <v/>
      </c>
      <c r="BN92" s="122" t="str">
        <f>IF(Tbl.Kosten[[#This Row],[Anr.]]=BN$7,Tbl.Kosten[[#This Row],[Totaal kosten]],"")</f>
        <v/>
      </c>
      <c r="BO92" s="122" t="str">
        <f>IF(Tbl.Kosten[[#This Row],[Anr.]]=BO$7,Tbl.Kosten[[#This Row],[Totaal kosten]],"")</f>
        <v/>
      </c>
      <c r="BP92" s="122" t="str">
        <f>IF(Tbl.Kosten[[#This Row],[Anr.]]=BP$7,Tbl.Kosten[[#This Row],[Totaal kosten]],"")</f>
        <v/>
      </c>
      <c r="BQ92" s="122" t="str">
        <f>IF(Tbl.Kosten[[#This Row],[Anr.]]=BQ$7,Tbl.Kosten[[#This Row],[Totaal kosten]],"")</f>
        <v/>
      </c>
      <c r="BR92" s="122" t="str">
        <f>IF(Tbl.Kosten[[#This Row],[Anr.]]=BR$7,Tbl.Kosten[[#This Row],[Totaal kosten]],"")</f>
        <v/>
      </c>
      <c r="BS92" s="122" t="str">
        <f>IF(Tbl.Kosten[[#This Row],[Anr.]]=BS$7,Tbl.Kosten[[#This Row],[Totaal kosten]],"")</f>
        <v/>
      </c>
      <c r="BT92" s="122" t="str">
        <f>IF(Tbl.Kosten[[#This Row],[Anr.]]=BT$7,Tbl.Kosten[[#This Row],[Totaal kosten]],"")</f>
        <v/>
      </c>
      <c r="BU92" s="122" t="str">
        <f>IF(Tbl.Kosten[[#This Row],[Anr.]]=BU$7,Tbl.Kosten[[#This Row],[Totaal kosten]],"")</f>
        <v/>
      </c>
      <c r="BV92" s="122" t="str">
        <f>IF(Tbl.Kosten[[#This Row],[Anr.]]=BV$7,Tbl.Kosten[[#This Row],[Totaal kosten]],"")</f>
        <v/>
      </c>
      <c r="BW92" s="122" t="str">
        <f>IF(Tbl.Kosten[[#This Row],[Anr.]]=BW$7,Tbl.Kosten[[#This Row],[Totaal kosten]],"")</f>
        <v/>
      </c>
      <c r="BX92" s="122" t="str">
        <f>IF(Tbl.Kosten[[#This Row],[Anr.]]=BX$7,Tbl.Kosten[[#This Row],[Totaal kosten]],"")</f>
        <v/>
      </c>
      <c r="BY92" s="122" t="str">
        <f>IF(Tbl.Kosten[[#This Row],[Anr.]]=BY$7,Tbl.Kosten[[#This Row],[Totaal kosten]],"")</f>
        <v/>
      </c>
      <c r="BZ92" s="122" t="str">
        <f>IF(Tbl.Kosten[[#This Row],[Anr.]]=BZ$7,Tbl.Kosten[[#This Row],[Totaal kosten]],"")</f>
        <v/>
      </c>
      <c r="CA92" s="122" t="str">
        <f>IF(Tbl.Kosten[[#This Row],[Anr.]]=CA$7,Tbl.Kosten[[#This Row],[Totaal kosten]],"")</f>
        <v/>
      </c>
      <c r="CB92" s="122" t="str">
        <f>IF(Tbl.Kosten[[#This Row],[Anr.]]=CB$7,Tbl.Kosten[[#This Row],[Totaal kosten]],"")</f>
        <v/>
      </c>
      <c r="CC92" s="122" t="str">
        <f>IF(Tbl.Kosten[[#This Row],[Anr.]]=CC$7,Tbl.Kosten[[#This Row],[Totaal kosten]],"")</f>
        <v/>
      </c>
      <c r="CD92" s="122" t="str">
        <f>IF(Tbl.Kosten[[#This Row],[Anr.]]=CD$7,Tbl.Kosten[[#This Row],[Totaal kosten]],"")</f>
        <v/>
      </c>
      <c r="CE92" s="122" t="str">
        <f>IF(Tbl.Kosten[[#This Row],[Anr.]]=CE$7,Tbl.Kosten[[#This Row],[Totaal kosten]],"")</f>
        <v/>
      </c>
      <c r="CF92" s="122" t="str">
        <f>IF(Tbl.Kosten[[#This Row],[Anr.]]=CF$7,Tbl.Kosten[[#This Row],[Totaal kosten]],"")</f>
        <v/>
      </c>
      <c r="CG92" s="122" t="str">
        <f>IF(Tbl.Kosten[[#This Row],[Anr.]]=CG$7,Tbl.Kosten[[#This Row],[Totaal kosten]],"")</f>
        <v/>
      </c>
      <c r="CH92" s="122" t="str">
        <f>IF(Tbl.Kosten[[#This Row],[Anr.]]=CH$7,Tbl.Kosten[[#This Row],[Totaal kosten]],"")</f>
        <v/>
      </c>
      <c r="CI92" s="122" t="str">
        <f>IF(Tbl.Kosten[[#This Row],[Anr.]]=CI$7,Tbl.Kosten[[#This Row],[Totaal kosten]],"")</f>
        <v/>
      </c>
      <c r="CJ92" s="122" t="str">
        <f>IF(Tbl.Kosten[[#This Row],[Anr.]]=CJ$7,Tbl.Kosten[[#This Row],[Totaal kosten]],"")</f>
        <v/>
      </c>
      <c r="CK92" s="122" t="str">
        <f>IF(Tbl.Kosten[[#This Row],[Anr.]]=CK$7,Tbl.Kosten[[#This Row],[Totaal kosten]],"")</f>
        <v/>
      </c>
      <c r="CL92" s="122" t="str">
        <f>IF(Tbl.Kosten[[#This Row],[Anr.]]=CL$7,Tbl.Kosten[[#This Row],[Totaal kosten]],"")</f>
        <v/>
      </c>
      <c r="CM92" s="122" t="str">
        <f>IF(Tbl.Kosten[[#This Row],[Anr.]]=CM$7,Tbl.Kosten[[#This Row],[Totaal kosten]],"")</f>
        <v/>
      </c>
      <c r="CN92" s="122" t="str">
        <f>IF(Tbl.Kosten[[#This Row],[Anr.]]=CN$7,Tbl.Kosten[[#This Row],[Totaal kosten]],"")</f>
        <v/>
      </c>
      <c r="CO92" s="122" t="str">
        <f>IF(Tbl.Kosten[[#This Row],[Anr.]]=CO$7,Tbl.Kosten[[#This Row],[Totaal kosten]],"")</f>
        <v/>
      </c>
      <c r="CP92" s="122" t="str">
        <f>IF(Tbl.Kosten[[#This Row],[Anr.]]=CP$7,Tbl.Kosten[[#This Row],[Totaal kosten]],"")</f>
        <v/>
      </c>
      <c r="CQ92" s="122" t="str">
        <f>IF(Tbl.Kosten[[#This Row],[Anr.]]=CQ$7,Tbl.Kosten[[#This Row],[Totaal kosten]],"")</f>
        <v/>
      </c>
      <c r="CR92" s="122" t="str">
        <f>IF(Tbl.Kosten[[#This Row],[Anr.]]=CR$7,Tbl.Kosten[[#This Row],[Totaal kosten]],"")</f>
        <v/>
      </c>
      <c r="CS92" s="122" t="str">
        <f>IF(Tbl.Kosten[[#This Row],[Anr.]]=CS$7,Tbl.Kosten[[#This Row],[Totaal kosten]],"")</f>
        <v/>
      </c>
      <c r="CT92" s="122" t="str">
        <f>IF(Tbl.Kosten[[#This Row],[Anr.]]=CT$7,Tbl.Kosten[[#This Row],[Totaal kosten]],"")</f>
        <v/>
      </c>
      <c r="CU92" s="122" t="str">
        <f>IF(Tbl.Kosten[[#This Row],[Anr.]]=CU$7,Tbl.Kosten[[#This Row],[Totaal kosten]],"")</f>
        <v/>
      </c>
      <c r="CV92" s="122" t="str">
        <f>IF(Tbl.Kosten[[#This Row],[Anr.]]=CV$7,Tbl.Kosten[[#This Row],[Totaal kosten]],"")</f>
        <v/>
      </c>
      <c r="CW92" s="122" t="str">
        <f>IF(Tbl.Kosten[[#This Row],[Anr.]]=CW$7,Tbl.Kosten[[#This Row],[Totaal kosten]],"")</f>
        <v/>
      </c>
      <c r="CX92" s="122" t="str">
        <f>IF(Tbl.Kosten[[#This Row],[Anr.]]=CX$7,Tbl.Kosten[[#This Row],[Totaal kosten]],"")</f>
        <v/>
      </c>
      <c r="CY92" s="122" t="str">
        <f>IF(Tbl.Kosten[[#This Row],[Anr.]]=CY$7,Tbl.Kosten[[#This Row],[Totaal kosten]],"")</f>
        <v/>
      </c>
      <c r="CZ92" s="122" t="str">
        <f>IF(Tbl.Kosten[[#This Row],[Anr.]]=CZ$7,Tbl.Kosten[[#This Row],[Totaal kosten]],"")</f>
        <v/>
      </c>
      <c r="DA92" s="122" t="str">
        <f>IF(Tbl.Kosten[[#This Row],[Anr.]]=DA$7,Tbl.Kosten[[#This Row],[Totaal kosten]],"")</f>
        <v/>
      </c>
      <c r="DB92" s="122" t="str">
        <f>IF(Tbl.Kosten[[#This Row],[Anr.]]=DB$7,Tbl.Kosten[[#This Row],[Totaal kosten]],"")</f>
        <v/>
      </c>
      <c r="DC92" s="122" t="str">
        <f>IF(Tbl.Kosten[[#This Row],[Anr.]]=DC$7,Tbl.Kosten[[#This Row],[Totaal kosten]],"")</f>
        <v/>
      </c>
      <c r="DD92" s="122" t="str">
        <f>IF(Tbl.Kosten[[#This Row],[Anr.]]=DD$7,Tbl.Kosten[[#This Row],[Totaal kosten]],"")</f>
        <v/>
      </c>
      <c r="DE92" s="122" t="str">
        <f>IF(Tbl.Kosten[[#This Row],[Anr.]]=DE$7,Tbl.Kosten[[#This Row],[Totaal kosten]],"")</f>
        <v/>
      </c>
      <c r="DF92" s="122" t="str">
        <f>IF(Tbl.Kosten[[#This Row],[Anr.]]=DF$7,Tbl.Kosten[[#This Row],[Totaal kosten]],"")</f>
        <v/>
      </c>
      <c r="DG92" s="122" t="str">
        <f>IF(Tbl.Kosten[[#This Row],[Anr.]]=DG$7,Tbl.Kosten[[#This Row],[Totaal kosten]],"")</f>
        <v/>
      </c>
      <c r="DH92" s="122" t="str">
        <f>IF(Tbl.Kosten[[#This Row],[Anr.]]=DH$7,Tbl.Kosten[[#This Row],[Totaal kosten]],"")</f>
        <v/>
      </c>
      <c r="DI92" s="122" t="str">
        <f>IF(Tbl.Kosten[[#This Row],[Anr.]]=DI$7,Tbl.Kosten[[#This Row],[Totaal kosten]],"")</f>
        <v/>
      </c>
      <c r="DJ92" s="122" t="str">
        <f>IF(Tbl.Kosten[[#This Row],[Anr.]]=DJ$7,Tbl.Kosten[[#This Row],[Totaal kosten]],"")</f>
        <v/>
      </c>
      <c r="DK92" s="122" t="str">
        <f>IF(Tbl.Kosten[[#This Row],[Anr.]]=DK$7,Tbl.Kosten[[#This Row],[Totaal kosten]],"")</f>
        <v/>
      </c>
      <c r="DL92" s="122" t="str">
        <f>IF(Tbl.Kosten[[#This Row],[Anr.]]=DL$7,Tbl.Kosten[[#This Row],[Totaal kosten]],"")</f>
        <v/>
      </c>
      <c r="DM92" s="122" t="str">
        <f>IF(Tbl.Kosten[[#This Row],[Anr.]]=DM$7,Tbl.Kosten[[#This Row],[Totaal kosten]],"")</f>
        <v/>
      </c>
      <c r="DN92" s="122" t="str">
        <f>IF(Tbl.Kosten[[#This Row],[Anr.]]=DN$7,Tbl.Kosten[[#This Row],[Totaal kosten]],"")</f>
        <v/>
      </c>
      <c r="DO92" s="122" t="str">
        <f>IF(Tbl.Kosten[[#This Row],[Anr.]]=DO$7,Tbl.Kosten[[#This Row],[Totaal kosten]],"")</f>
        <v/>
      </c>
      <c r="DP92" s="122" t="str">
        <f>IF(Tbl.Kosten[[#This Row],[Anr.]]=DP$7,Tbl.Kosten[[#This Row],[Totaal kosten]],"")</f>
        <v/>
      </c>
      <c r="DQ92" s="122" t="str">
        <f>IF(Tbl.Kosten[[#This Row],[Anr.]]=DQ$7,Tbl.Kosten[[#This Row],[Totaal kosten]],"")</f>
        <v/>
      </c>
      <c r="DR92" s="122" t="str">
        <f>IF(Tbl.Kosten[[#This Row],[Anr.]]=DR$7,Tbl.Kosten[[#This Row],[Totaal kosten]],"")</f>
        <v/>
      </c>
      <c r="DS92" s="122" t="str">
        <f>IF(Tbl.Kosten[[#This Row],[Anr.]]=DS$7,Tbl.Kosten[[#This Row],[Totaal kosten]],"")</f>
        <v/>
      </c>
      <c r="DT92" s="122" t="str">
        <f>IF(Tbl.Kosten[[#This Row],[Anr.]]=DT$7,Tbl.Kosten[[#This Row],[Totaal kosten]],"")</f>
        <v/>
      </c>
      <c r="DU92" s="122" t="str">
        <f>IF(Tbl.Kosten[[#This Row],[Anr.]]=DU$7,Tbl.Kosten[[#This Row],[Totaal kosten]],"")</f>
        <v/>
      </c>
      <c r="DV92" s="122" t="str">
        <f>IF(Tbl.Kosten[[#This Row],[Anr.]]=DV$7,Tbl.Kosten[[#This Row],[Totaal kosten]],"")</f>
        <v/>
      </c>
      <c r="DW92" s="122" t="str">
        <f>IF(Tbl.Kosten[[#This Row],[Anr.]]=DW$7,Tbl.Kosten[[#This Row],[Totaal kosten]],"")</f>
        <v/>
      </c>
      <c r="DX92" s="122" t="str">
        <f>IF(Tbl.Kosten[[#This Row],[Anr.]]=DX$7,Tbl.Kosten[[#This Row],[Totaal kosten]],"")</f>
        <v/>
      </c>
      <c r="DY92" s="122" t="str">
        <f>IF(Tbl.Kosten[[#This Row],[Anr.]]=DY$7,Tbl.Kosten[[#This Row],[Totaal kosten]],"")</f>
        <v/>
      </c>
      <c r="DZ92" s="122" t="str">
        <f>IF(Tbl.Kosten[[#This Row],[Anr.]]=DZ$7,Tbl.Kosten[[#This Row],[Totaal kosten]],"")</f>
        <v/>
      </c>
      <c r="EA92" s="122" t="str">
        <f>IF(Tbl.Kosten[[#This Row],[Anr.]]=EA$7,Tbl.Kosten[[#This Row],[Totaal kosten]],"")</f>
        <v/>
      </c>
      <c r="EB92" s="122" t="str">
        <f>IF(Tbl.Kosten[[#This Row],[Anr.]]=EB$7,Tbl.Kosten[[#This Row],[Totaal kosten]],"")</f>
        <v/>
      </c>
      <c r="EC92" s="122" t="str">
        <f>IF(Tbl.Kosten[[#This Row],[Anr.]]=EC$7,Tbl.Kosten[[#This Row],[Totaal kosten]],"")</f>
        <v/>
      </c>
      <c r="ED92" s="122" t="str">
        <f>IF(Tbl.Kosten[[#This Row],[Anr.]]=ED$7,Tbl.Kosten[[#This Row],[Totaal kosten]],"")</f>
        <v/>
      </c>
      <c r="EE92" s="122" t="str">
        <f>IF(Tbl.Kosten[[#This Row],[Anr.]]=EE$7,Tbl.Kosten[[#This Row],[Totaal kosten]],"")</f>
        <v/>
      </c>
      <c r="EF92" s="122" t="str">
        <f>IF(Tbl.Kosten[[#This Row],[Anr.]]=EF$7,Tbl.Kosten[[#This Row],[Totaal kosten]],"")</f>
        <v/>
      </c>
      <c r="EG92" s="122" t="str">
        <f>IF(Tbl.Kosten[[#This Row],[Anr.]]=EG$7,Tbl.Kosten[[#This Row],[Totaal kosten]],"")</f>
        <v/>
      </c>
      <c r="EH92" s="122" t="str">
        <f>IF(Tbl.Kosten[[#This Row],[Anr.]]=EH$7,Tbl.Kosten[[#This Row],[Totaal kosten]],"")</f>
        <v/>
      </c>
      <c r="EI92" s="122" t="str">
        <f>IF(Tbl.Kosten[[#This Row],[Anr.]]=EI$7,Tbl.Kosten[[#This Row],[Totaal kosten]],"")</f>
        <v/>
      </c>
      <c r="EJ92" s="122" t="str">
        <f>IF(Tbl.Kosten[[#This Row],[Anr.]]=EJ$7,Tbl.Kosten[[#This Row],[Totaal kosten]],"")</f>
        <v/>
      </c>
      <c r="EK92" s="122" t="str">
        <f>IF(Tbl.Kosten[[#This Row],[Anr.]]=EK$7,Tbl.Kosten[[#This Row],[Totaal kosten]],"")</f>
        <v/>
      </c>
      <c r="EL92" s="122" t="str">
        <f>IF(Tbl.Kosten[[#This Row],[Anr.]]=EL$7,Tbl.Kosten[[#This Row],[Totaal kosten]],"")</f>
        <v/>
      </c>
      <c r="EM92" s="122" t="str">
        <f>IF(Tbl.Kosten[[#This Row],[Anr.]]=EM$7,Tbl.Kosten[[#This Row],[Totaal kosten]],"")</f>
        <v/>
      </c>
      <c r="EN92" s="122" t="str">
        <f>IF(Tbl.Kosten[[#This Row],[Anr.]]=EN$7,Tbl.Kosten[[#This Row],[Totaal kosten]],"")</f>
        <v/>
      </c>
      <c r="EO92" s="122" t="str">
        <f>IF(Tbl.Kosten[[#This Row],[Anr.]]=EO$7,Tbl.Kosten[[#This Row],[Totaal kosten]],"")</f>
        <v/>
      </c>
      <c r="EP92" s="122" t="str">
        <f>IF(Tbl.Kosten[[#This Row],[Anr.]]=EP$7,Tbl.Kosten[[#This Row],[Totaal kosten]],"")</f>
        <v/>
      </c>
      <c r="EQ92" s="122" t="str">
        <f>IF(Tbl.Kosten[[#This Row],[Anr.]]=EQ$7,Tbl.Kosten[[#This Row],[Totaal kosten]],"")</f>
        <v/>
      </c>
    </row>
    <row r="93" spans="2:147" x14ac:dyDescent="0.35">
      <c r="B93" s="99"/>
      <c r="C93" s="68"/>
      <c r="D93" s="119"/>
      <c r="E93" s="100"/>
      <c r="F93" s="13">
        <f>_xlfn.XLOOKUP(Tbl.Kosten[[#This Row],[Medewerker e/o 
functie]],Tbl.Uurtarief[Medewerker en/of functie],Tbl.Uurtarief[Uurtarief],"",,)</f>
        <v>0</v>
      </c>
      <c r="G93" s="118">
        <f>PRODUCT(Tbl.Kosten[[#This Row],[Uren]],Tbl.Kosten[[#This Row],[Uurtarief]])</f>
        <v>0</v>
      </c>
      <c r="H93" s="100"/>
      <c r="I93" s="98"/>
      <c r="J93" s="97">
        <f>Tbl.Kosten[[#This Row],[Aantal]]*Tbl.Kosten[[#This Row],[Tarief]]</f>
        <v>0</v>
      </c>
      <c r="K93" s="118">
        <f>Tbl.Kosten[[#This Row],[Subtotaal andere kosten]]+Tbl.Kosten[[#This Row],[Subtotaal arbeidskosten]]</f>
        <v>0</v>
      </c>
      <c r="L93" s="190">
        <f>IF(Tbl.Kosten[[#This Row],[Subtotaal andere kosten]]&lt;&gt;0,"Andere kosten",(_xlfn.XLOOKUP(Tbl.Kosten[[#This Row],[Medewerker e/o 
functie]],Tbl.Uurtarief[Medewerker en/of functie],Tbl.Uurtarief[Kostensoort],"",,)))</f>
        <v>0</v>
      </c>
      <c r="M93" s="190" t="str">
        <f>IF(AND(Tbl.Kosten[[#This Row],[Subtotaal arbeidskosten]]&lt;&gt;0,Tbl.Kosten[[#This Row],[Subtotaal andere kosten]]&lt;&gt;0),"Begroot Arbeidskosten en Overige kosten op verschillende regels!","")</f>
        <v/>
      </c>
      <c r="N93" s="3" t="str">
        <f>_xlfn.XLOOKUP(Tbl.Kosten[[#This Row],[Activiteitencode]],Tbl.Activiteiten[Activiteitcode],Tbl.Activiteiten[Werkpakketcode],"",,)</f>
        <v/>
      </c>
      <c r="O93" s="9" t="str">
        <f>_xlfn.XLOOKUP(Tbl.Kosten[[#This Row],[Werkpakketcode]],Tbl.Werkpakketten[Werkpakketcode],Tbl.Werkpakketten[WPnr.],"",,)</f>
        <v/>
      </c>
      <c r="P93" s="9" t="str">
        <f>IF(Tbl.Kosten[[#This Row],[WPnr.]]=P$7,Tbl.Kosten[[#This Row],[Totaal kosten]],"")</f>
        <v/>
      </c>
      <c r="Q93" s="9" t="str">
        <f>IF(Tbl.Kosten[[#This Row],[WPnr.]]=Q$7,Tbl.Kosten[[#This Row],[Totaal kosten]],"")</f>
        <v/>
      </c>
      <c r="R93" s="9" t="str">
        <f>IF(Tbl.Kosten[[#This Row],[WPnr.]]=R$7,Tbl.Kosten[[#This Row],[Totaal kosten]],"")</f>
        <v/>
      </c>
      <c r="S93" s="9" t="str">
        <f>IF(Tbl.Kosten[[#This Row],[WPnr.]]=S$7,Tbl.Kosten[[#This Row],[Totaal kosten]],"")</f>
        <v/>
      </c>
      <c r="T93" s="9" t="str">
        <f>IF(Tbl.Kosten[[#This Row],[WPnr.]]=T$7,Tbl.Kosten[[#This Row],[Totaal kosten]],"")</f>
        <v/>
      </c>
      <c r="U93" s="9" t="str">
        <f>IF(Tbl.Kosten[[#This Row],[WPnr.]]=U$7,Tbl.Kosten[[#This Row],[Totaal kosten]],"")</f>
        <v/>
      </c>
      <c r="V93" s="9" t="str">
        <f>IF(Tbl.Kosten[[#This Row],[WPnr.]]=V$7,Tbl.Kosten[[#This Row],[Totaal kosten]],"")</f>
        <v/>
      </c>
      <c r="W93" s="9" t="str">
        <f>IF(Tbl.Kosten[[#This Row],[WPnr.]]=W$7,Tbl.Kosten[[#This Row],[Totaal kosten]],"")</f>
        <v/>
      </c>
      <c r="X93" s="9" t="str">
        <f>IF(Tbl.Kosten[[#This Row],[WPnr.]]=X$7,Tbl.Kosten[[#This Row],[Totaal kosten]],"")</f>
        <v/>
      </c>
      <c r="Y93" s="9" t="str">
        <f>IF(Tbl.Kosten[[#This Row],[WPnr.]]=Y$7,Tbl.Kosten[[#This Row],[Totaal kosten]],"")</f>
        <v/>
      </c>
      <c r="Z93" s="15" t="str">
        <f>IFERROR(VLOOKUP(Tbl.Kosten[[#This Row],[Kostensoort]],Tbl.Kostensoorten[],2,FALSE),"")</f>
        <v/>
      </c>
      <c r="AA93" s="15" t="str">
        <f>IF(Tbl.Kosten[[#This Row],[KSnr.]]=AA$7,Tbl.Kosten[[#This Row],[Totaal kosten]],"")</f>
        <v/>
      </c>
      <c r="AB93" s="15" t="str">
        <f>IF(Tbl.Kosten[[#This Row],[KSnr.]]=AB$7,Tbl.Kosten[[#This Row],[Totaal kosten]],"")</f>
        <v/>
      </c>
      <c r="AC93" s="15" t="str">
        <f>IF(Tbl.Kosten[[#This Row],[KSnr.]]=AC$7,Tbl.Kosten[[#This Row],[Totaal kosten]],"")</f>
        <v/>
      </c>
      <c r="AD93" s="15" t="str">
        <f>IF(Tbl.Kosten[[#This Row],[KSnr.]]=AD$7,Tbl.Kosten[[#This Row],[Totaal kosten]],"")</f>
        <v/>
      </c>
      <c r="AE93" s="15" t="str">
        <f>IF(Tbl.Kosten[[#This Row],[KSnr.]]=AE$7,Tbl.Kosten[[#This Row],[Totaal kosten]],"")</f>
        <v/>
      </c>
      <c r="AF93" s="15" t="str">
        <f>IF(Tbl.Kosten[[#This Row],[KSnr.]]=AF$7,Tbl.Kosten[[#This Row],[Totaal kosten]],"")</f>
        <v/>
      </c>
      <c r="AG93" s="15" t="str">
        <f>IF(Tbl.Kosten[[#This Row],[KSnr.]]=AG$7,Tbl.Kosten[[#This Row],[Totaal kosten]],"")</f>
        <v/>
      </c>
      <c r="AH93" s="15" t="str">
        <f>IF(Tbl.Kosten[[#This Row],[KSnr.]]=AH$7,Tbl.Kosten[[#This Row],[Totaal kosten]],"")</f>
        <v/>
      </c>
      <c r="AI93" s="15" t="str">
        <f>IF(Tbl.Kosten[[#This Row],[KSnr.]]=AI$7,Tbl.Kosten[[#This Row],[Totaal kosten]],"")</f>
        <v/>
      </c>
      <c r="AJ93" s="15" t="str">
        <f>IF(Tbl.Kosten[[#This Row],[KSnr.]]=AJ$7,Tbl.Kosten[[#This Row],[Totaal kosten]],"")</f>
        <v/>
      </c>
      <c r="AK93" s="15" t="str">
        <f>IF(Tbl.Kosten[[#This Row],[KSnr.]]=AK$7,Tbl.Kosten[[#This Row],[Totaal kosten]],"")</f>
        <v/>
      </c>
      <c r="AL93" s="15" t="str">
        <f>IF(Tbl.Kosten[[#This Row],[KSnr.]]=AL$7,Tbl.Kosten[[#This Row],[Totaal kosten]],"")</f>
        <v/>
      </c>
      <c r="AM93" s="15" t="str">
        <f>IF(Tbl.Kosten[[#This Row],[KSnr.]]=AM$7,Tbl.Kosten[[#This Row],[Totaal kosten]],"")</f>
        <v/>
      </c>
      <c r="AN93" s="15" t="str">
        <f>IF(Tbl.Kosten[[#This Row],[KSnr.]]=AN$7,Tbl.Kosten[[#This Row],[Totaal kosten]],"")</f>
        <v/>
      </c>
      <c r="AO93" s="15" t="str">
        <f>IF(Tbl.Kosten[[#This Row],[KSnr.]]=AO$7,Tbl.Kosten[[#This Row],[Totaal kosten]],"")</f>
        <v/>
      </c>
      <c r="AP93" s="15" t="str">
        <f>IF(Tbl.Kosten[[#This Row],[KSnr.]]=AP$7,Tbl.Kosten[[#This Row],[Totaal kosten]],"")</f>
        <v/>
      </c>
      <c r="AQ93" s="15" t="str">
        <f>IF(Tbl.Kosten[[#This Row],[KSnr.]]=AQ$7,Tbl.Kosten[[#This Row],[Totaal kosten]],"")</f>
        <v/>
      </c>
      <c r="AR93" s="15" t="str">
        <f>IF(Tbl.Kosten[[#This Row],[KSnr.]]=AR$7,Tbl.Kosten[[#This Row],[Totaal kosten]],"")</f>
        <v/>
      </c>
      <c r="AS93" s="15" t="str">
        <f>IF(Tbl.Kosten[[#This Row],[KSnr.]]=AS$7,Tbl.Kosten[[#This Row],[Totaal kosten]],"")</f>
        <v/>
      </c>
      <c r="AT93" s="15" t="str">
        <f>IF(Tbl.Kosten[[#This Row],[KSnr.]]=AT$7,Tbl.Kosten[[#This Row],[Totaal kosten]],"")</f>
        <v/>
      </c>
      <c r="AU93" s="122" t="str">
        <f>_xlfn.XLOOKUP(Tbl.Kosten[[#This Row],[Activiteitencode]],Tbl.Activiteiten[Activiteitcode],Tbl.Activiteiten[Anr.],"",,)</f>
        <v/>
      </c>
      <c r="AV93" s="122" t="str">
        <f>IF(Tbl.Kosten[[#This Row],[Anr.]]=AV$7,Tbl.Kosten[[#This Row],[Totaal kosten]],"")</f>
        <v/>
      </c>
      <c r="AW93" s="122" t="str">
        <f>IF(Tbl.Kosten[[#This Row],[Anr.]]=AW$7,Tbl.Kosten[[#This Row],[Totaal kosten]],"")</f>
        <v/>
      </c>
      <c r="AX93" s="122" t="str">
        <f>IF(Tbl.Kosten[[#This Row],[Anr.]]=AX$7,Tbl.Kosten[[#This Row],[Totaal kosten]],"")</f>
        <v/>
      </c>
      <c r="AY93" s="122" t="str">
        <f>IF(Tbl.Kosten[[#This Row],[Anr.]]=AY$7,Tbl.Kosten[[#This Row],[Totaal kosten]],"")</f>
        <v/>
      </c>
      <c r="AZ93" s="122" t="str">
        <f>IF(Tbl.Kosten[[#This Row],[Anr.]]=AZ$7,Tbl.Kosten[[#This Row],[Totaal kosten]],"")</f>
        <v/>
      </c>
      <c r="BA93" s="122" t="str">
        <f>IF(Tbl.Kosten[[#This Row],[Anr.]]=BA$7,Tbl.Kosten[[#This Row],[Totaal kosten]],"")</f>
        <v/>
      </c>
      <c r="BB93" s="122" t="str">
        <f>IF(Tbl.Kosten[[#This Row],[Anr.]]=BB$7,Tbl.Kosten[[#This Row],[Totaal kosten]],"")</f>
        <v/>
      </c>
      <c r="BC93" s="122" t="str">
        <f>IF(Tbl.Kosten[[#This Row],[Anr.]]=BC$7,Tbl.Kosten[[#This Row],[Totaal kosten]],"")</f>
        <v/>
      </c>
      <c r="BD93" s="122" t="str">
        <f>IF(Tbl.Kosten[[#This Row],[Anr.]]=BD$7,Tbl.Kosten[[#This Row],[Totaal kosten]],"")</f>
        <v/>
      </c>
      <c r="BE93" s="122" t="str">
        <f>IF(Tbl.Kosten[[#This Row],[Anr.]]=BE$7,Tbl.Kosten[[#This Row],[Totaal kosten]],"")</f>
        <v/>
      </c>
      <c r="BF93" s="122" t="str">
        <f>IF(Tbl.Kosten[[#This Row],[Anr.]]=BF$7,Tbl.Kosten[[#This Row],[Totaal kosten]],"")</f>
        <v/>
      </c>
      <c r="BG93" s="122" t="str">
        <f>IF(Tbl.Kosten[[#This Row],[Anr.]]=BG$7,Tbl.Kosten[[#This Row],[Totaal kosten]],"")</f>
        <v/>
      </c>
      <c r="BH93" s="122" t="str">
        <f>IF(Tbl.Kosten[[#This Row],[Anr.]]=BH$7,Tbl.Kosten[[#This Row],[Totaal kosten]],"")</f>
        <v/>
      </c>
      <c r="BI93" s="122" t="str">
        <f>IF(Tbl.Kosten[[#This Row],[Anr.]]=BI$7,Tbl.Kosten[[#This Row],[Totaal kosten]],"")</f>
        <v/>
      </c>
      <c r="BJ93" s="122" t="str">
        <f>IF(Tbl.Kosten[[#This Row],[Anr.]]=BJ$7,Tbl.Kosten[[#This Row],[Totaal kosten]],"")</f>
        <v/>
      </c>
      <c r="BK93" s="122" t="str">
        <f>IF(Tbl.Kosten[[#This Row],[Anr.]]=BK$7,Tbl.Kosten[[#This Row],[Totaal kosten]],"")</f>
        <v/>
      </c>
      <c r="BL93" s="122" t="str">
        <f>IF(Tbl.Kosten[[#This Row],[Anr.]]=BL$7,Tbl.Kosten[[#This Row],[Totaal kosten]],"")</f>
        <v/>
      </c>
      <c r="BM93" s="122" t="str">
        <f>IF(Tbl.Kosten[[#This Row],[Anr.]]=BM$7,Tbl.Kosten[[#This Row],[Totaal kosten]],"")</f>
        <v/>
      </c>
      <c r="BN93" s="122" t="str">
        <f>IF(Tbl.Kosten[[#This Row],[Anr.]]=BN$7,Tbl.Kosten[[#This Row],[Totaal kosten]],"")</f>
        <v/>
      </c>
      <c r="BO93" s="122" t="str">
        <f>IF(Tbl.Kosten[[#This Row],[Anr.]]=BO$7,Tbl.Kosten[[#This Row],[Totaal kosten]],"")</f>
        <v/>
      </c>
      <c r="BP93" s="122" t="str">
        <f>IF(Tbl.Kosten[[#This Row],[Anr.]]=BP$7,Tbl.Kosten[[#This Row],[Totaal kosten]],"")</f>
        <v/>
      </c>
      <c r="BQ93" s="122" t="str">
        <f>IF(Tbl.Kosten[[#This Row],[Anr.]]=BQ$7,Tbl.Kosten[[#This Row],[Totaal kosten]],"")</f>
        <v/>
      </c>
      <c r="BR93" s="122" t="str">
        <f>IF(Tbl.Kosten[[#This Row],[Anr.]]=BR$7,Tbl.Kosten[[#This Row],[Totaal kosten]],"")</f>
        <v/>
      </c>
      <c r="BS93" s="122" t="str">
        <f>IF(Tbl.Kosten[[#This Row],[Anr.]]=BS$7,Tbl.Kosten[[#This Row],[Totaal kosten]],"")</f>
        <v/>
      </c>
      <c r="BT93" s="122" t="str">
        <f>IF(Tbl.Kosten[[#This Row],[Anr.]]=BT$7,Tbl.Kosten[[#This Row],[Totaal kosten]],"")</f>
        <v/>
      </c>
      <c r="BU93" s="122" t="str">
        <f>IF(Tbl.Kosten[[#This Row],[Anr.]]=BU$7,Tbl.Kosten[[#This Row],[Totaal kosten]],"")</f>
        <v/>
      </c>
      <c r="BV93" s="122" t="str">
        <f>IF(Tbl.Kosten[[#This Row],[Anr.]]=BV$7,Tbl.Kosten[[#This Row],[Totaal kosten]],"")</f>
        <v/>
      </c>
      <c r="BW93" s="122" t="str">
        <f>IF(Tbl.Kosten[[#This Row],[Anr.]]=BW$7,Tbl.Kosten[[#This Row],[Totaal kosten]],"")</f>
        <v/>
      </c>
      <c r="BX93" s="122" t="str">
        <f>IF(Tbl.Kosten[[#This Row],[Anr.]]=BX$7,Tbl.Kosten[[#This Row],[Totaal kosten]],"")</f>
        <v/>
      </c>
      <c r="BY93" s="122" t="str">
        <f>IF(Tbl.Kosten[[#This Row],[Anr.]]=BY$7,Tbl.Kosten[[#This Row],[Totaal kosten]],"")</f>
        <v/>
      </c>
      <c r="BZ93" s="122" t="str">
        <f>IF(Tbl.Kosten[[#This Row],[Anr.]]=BZ$7,Tbl.Kosten[[#This Row],[Totaal kosten]],"")</f>
        <v/>
      </c>
      <c r="CA93" s="122" t="str">
        <f>IF(Tbl.Kosten[[#This Row],[Anr.]]=CA$7,Tbl.Kosten[[#This Row],[Totaal kosten]],"")</f>
        <v/>
      </c>
      <c r="CB93" s="122" t="str">
        <f>IF(Tbl.Kosten[[#This Row],[Anr.]]=CB$7,Tbl.Kosten[[#This Row],[Totaal kosten]],"")</f>
        <v/>
      </c>
      <c r="CC93" s="122" t="str">
        <f>IF(Tbl.Kosten[[#This Row],[Anr.]]=CC$7,Tbl.Kosten[[#This Row],[Totaal kosten]],"")</f>
        <v/>
      </c>
      <c r="CD93" s="122" t="str">
        <f>IF(Tbl.Kosten[[#This Row],[Anr.]]=CD$7,Tbl.Kosten[[#This Row],[Totaal kosten]],"")</f>
        <v/>
      </c>
      <c r="CE93" s="122" t="str">
        <f>IF(Tbl.Kosten[[#This Row],[Anr.]]=CE$7,Tbl.Kosten[[#This Row],[Totaal kosten]],"")</f>
        <v/>
      </c>
      <c r="CF93" s="122" t="str">
        <f>IF(Tbl.Kosten[[#This Row],[Anr.]]=CF$7,Tbl.Kosten[[#This Row],[Totaal kosten]],"")</f>
        <v/>
      </c>
      <c r="CG93" s="122" t="str">
        <f>IF(Tbl.Kosten[[#This Row],[Anr.]]=CG$7,Tbl.Kosten[[#This Row],[Totaal kosten]],"")</f>
        <v/>
      </c>
      <c r="CH93" s="122" t="str">
        <f>IF(Tbl.Kosten[[#This Row],[Anr.]]=CH$7,Tbl.Kosten[[#This Row],[Totaal kosten]],"")</f>
        <v/>
      </c>
      <c r="CI93" s="122" t="str">
        <f>IF(Tbl.Kosten[[#This Row],[Anr.]]=CI$7,Tbl.Kosten[[#This Row],[Totaal kosten]],"")</f>
        <v/>
      </c>
      <c r="CJ93" s="122" t="str">
        <f>IF(Tbl.Kosten[[#This Row],[Anr.]]=CJ$7,Tbl.Kosten[[#This Row],[Totaal kosten]],"")</f>
        <v/>
      </c>
      <c r="CK93" s="122" t="str">
        <f>IF(Tbl.Kosten[[#This Row],[Anr.]]=CK$7,Tbl.Kosten[[#This Row],[Totaal kosten]],"")</f>
        <v/>
      </c>
      <c r="CL93" s="122" t="str">
        <f>IF(Tbl.Kosten[[#This Row],[Anr.]]=CL$7,Tbl.Kosten[[#This Row],[Totaal kosten]],"")</f>
        <v/>
      </c>
      <c r="CM93" s="122" t="str">
        <f>IF(Tbl.Kosten[[#This Row],[Anr.]]=CM$7,Tbl.Kosten[[#This Row],[Totaal kosten]],"")</f>
        <v/>
      </c>
      <c r="CN93" s="122" t="str">
        <f>IF(Tbl.Kosten[[#This Row],[Anr.]]=CN$7,Tbl.Kosten[[#This Row],[Totaal kosten]],"")</f>
        <v/>
      </c>
      <c r="CO93" s="122" t="str">
        <f>IF(Tbl.Kosten[[#This Row],[Anr.]]=CO$7,Tbl.Kosten[[#This Row],[Totaal kosten]],"")</f>
        <v/>
      </c>
      <c r="CP93" s="122" t="str">
        <f>IF(Tbl.Kosten[[#This Row],[Anr.]]=CP$7,Tbl.Kosten[[#This Row],[Totaal kosten]],"")</f>
        <v/>
      </c>
      <c r="CQ93" s="122" t="str">
        <f>IF(Tbl.Kosten[[#This Row],[Anr.]]=CQ$7,Tbl.Kosten[[#This Row],[Totaal kosten]],"")</f>
        <v/>
      </c>
      <c r="CR93" s="122" t="str">
        <f>IF(Tbl.Kosten[[#This Row],[Anr.]]=CR$7,Tbl.Kosten[[#This Row],[Totaal kosten]],"")</f>
        <v/>
      </c>
      <c r="CS93" s="122" t="str">
        <f>IF(Tbl.Kosten[[#This Row],[Anr.]]=CS$7,Tbl.Kosten[[#This Row],[Totaal kosten]],"")</f>
        <v/>
      </c>
      <c r="CT93" s="122" t="str">
        <f>IF(Tbl.Kosten[[#This Row],[Anr.]]=CT$7,Tbl.Kosten[[#This Row],[Totaal kosten]],"")</f>
        <v/>
      </c>
      <c r="CU93" s="122" t="str">
        <f>IF(Tbl.Kosten[[#This Row],[Anr.]]=CU$7,Tbl.Kosten[[#This Row],[Totaal kosten]],"")</f>
        <v/>
      </c>
      <c r="CV93" s="122" t="str">
        <f>IF(Tbl.Kosten[[#This Row],[Anr.]]=CV$7,Tbl.Kosten[[#This Row],[Totaal kosten]],"")</f>
        <v/>
      </c>
      <c r="CW93" s="122" t="str">
        <f>IF(Tbl.Kosten[[#This Row],[Anr.]]=CW$7,Tbl.Kosten[[#This Row],[Totaal kosten]],"")</f>
        <v/>
      </c>
      <c r="CX93" s="122" t="str">
        <f>IF(Tbl.Kosten[[#This Row],[Anr.]]=CX$7,Tbl.Kosten[[#This Row],[Totaal kosten]],"")</f>
        <v/>
      </c>
      <c r="CY93" s="122" t="str">
        <f>IF(Tbl.Kosten[[#This Row],[Anr.]]=CY$7,Tbl.Kosten[[#This Row],[Totaal kosten]],"")</f>
        <v/>
      </c>
      <c r="CZ93" s="122" t="str">
        <f>IF(Tbl.Kosten[[#This Row],[Anr.]]=CZ$7,Tbl.Kosten[[#This Row],[Totaal kosten]],"")</f>
        <v/>
      </c>
      <c r="DA93" s="122" t="str">
        <f>IF(Tbl.Kosten[[#This Row],[Anr.]]=DA$7,Tbl.Kosten[[#This Row],[Totaal kosten]],"")</f>
        <v/>
      </c>
      <c r="DB93" s="122" t="str">
        <f>IF(Tbl.Kosten[[#This Row],[Anr.]]=DB$7,Tbl.Kosten[[#This Row],[Totaal kosten]],"")</f>
        <v/>
      </c>
      <c r="DC93" s="122" t="str">
        <f>IF(Tbl.Kosten[[#This Row],[Anr.]]=DC$7,Tbl.Kosten[[#This Row],[Totaal kosten]],"")</f>
        <v/>
      </c>
      <c r="DD93" s="122" t="str">
        <f>IF(Tbl.Kosten[[#This Row],[Anr.]]=DD$7,Tbl.Kosten[[#This Row],[Totaal kosten]],"")</f>
        <v/>
      </c>
      <c r="DE93" s="122" t="str">
        <f>IF(Tbl.Kosten[[#This Row],[Anr.]]=DE$7,Tbl.Kosten[[#This Row],[Totaal kosten]],"")</f>
        <v/>
      </c>
      <c r="DF93" s="122" t="str">
        <f>IF(Tbl.Kosten[[#This Row],[Anr.]]=DF$7,Tbl.Kosten[[#This Row],[Totaal kosten]],"")</f>
        <v/>
      </c>
      <c r="DG93" s="122" t="str">
        <f>IF(Tbl.Kosten[[#This Row],[Anr.]]=DG$7,Tbl.Kosten[[#This Row],[Totaal kosten]],"")</f>
        <v/>
      </c>
      <c r="DH93" s="122" t="str">
        <f>IF(Tbl.Kosten[[#This Row],[Anr.]]=DH$7,Tbl.Kosten[[#This Row],[Totaal kosten]],"")</f>
        <v/>
      </c>
      <c r="DI93" s="122" t="str">
        <f>IF(Tbl.Kosten[[#This Row],[Anr.]]=DI$7,Tbl.Kosten[[#This Row],[Totaal kosten]],"")</f>
        <v/>
      </c>
      <c r="DJ93" s="122" t="str">
        <f>IF(Tbl.Kosten[[#This Row],[Anr.]]=DJ$7,Tbl.Kosten[[#This Row],[Totaal kosten]],"")</f>
        <v/>
      </c>
      <c r="DK93" s="122" t="str">
        <f>IF(Tbl.Kosten[[#This Row],[Anr.]]=DK$7,Tbl.Kosten[[#This Row],[Totaal kosten]],"")</f>
        <v/>
      </c>
      <c r="DL93" s="122" t="str">
        <f>IF(Tbl.Kosten[[#This Row],[Anr.]]=DL$7,Tbl.Kosten[[#This Row],[Totaal kosten]],"")</f>
        <v/>
      </c>
      <c r="DM93" s="122" t="str">
        <f>IF(Tbl.Kosten[[#This Row],[Anr.]]=DM$7,Tbl.Kosten[[#This Row],[Totaal kosten]],"")</f>
        <v/>
      </c>
      <c r="DN93" s="122" t="str">
        <f>IF(Tbl.Kosten[[#This Row],[Anr.]]=DN$7,Tbl.Kosten[[#This Row],[Totaal kosten]],"")</f>
        <v/>
      </c>
      <c r="DO93" s="122" t="str">
        <f>IF(Tbl.Kosten[[#This Row],[Anr.]]=DO$7,Tbl.Kosten[[#This Row],[Totaal kosten]],"")</f>
        <v/>
      </c>
      <c r="DP93" s="122" t="str">
        <f>IF(Tbl.Kosten[[#This Row],[Anr.]]=DP$7,Tbl.Kosten[[#This Row],[Totaal kosten]],"")</f>
        <v/>
      </c>
      <c r="DQ93" s="122" t="str">
        <f>IF(Tbl.Kosten[[#This Row],[Anr.]]=DQ$7,Tbl.Kosten[[#This Row],[Totaal kosten]],"")</f>
        <v/>
      </c>
      <c r="DR93" s="122" t="str">
        <f>IF(Tbl.Kosten[[#This Row],[Anr.]]=DR$7,Tbl.Kosten[[#This Row],[Totaal kosten]],"")</f>
        <v/>
      </c>
      <c r="DS93" s="122" t="str">
        <f>IF(Tbl.Kosten[[#This Row],[Anr.]]=DS$7,Tbl.Kosten[[#This Row],[Totaal kosten]],"")</f>
        <v/>
      </c>
      <c r="DT93" s="122" t="str">
        <f>IF(Tbl.Kosten[[#This Row],[Anr.]]=DT$7,Tbl.Kosten[[#This Row],[Totaal kosten]],"")</f>
        <v/>
      </c>
      <c r="DU93" s="122" t="str">
        <f>IF(Tbl.Kosten[[#This Row],[Anr.]]=DU$7,Tbl.Kosten[[#This Row],[Totaal kosten]],"")</f>
        <v/>
      </c>
      <c r="DV93" s="122" t="str">
        <f>IF(Tbl.Kosten[[#This Row],[Anr.]]=DV$7,Tbl.Kosten[[#This Row],[Totaal kosten]],"")</f>
        <v/>
      </c>
      <c r="DW93" s="122" t="str">
        <f>IF(Tbl.Kosten[[#This Row],[Anr.]]=DW$7,Tbl.Kosten[[#This Row],[Totaal kosten]],"")</f>
        <v/>
      </c>
      <c r="DX93" s="122" t="str">
        <f>IF(Tbl.Kosten[[#This Row],[Anr.]]=DX$7,Tbl.Kosten[[#This Row],[Totaal kosten]],"")</f>
        <v/>
      </c>
      <c r="DY93" s="122" t="str">
        <f>IF(Tbl.Kosten[[#This Row],[Anr.]]=DY$7,Tbl.Kosten[[#This Row],[Totaal kosten]],"")</f>
        <v/>
      </c>
      <c r="DZ93" s="122" t="str">
        <f>IF(Tbl.Kosten[[#This Row],[Anr.]]=DZ$7,Tbl.Kosten[[#This Row],[Totaal kosten]],"")</f>
        <v/>
      </c>
      <c r="EA93" s="122" t="str">
        <f>IF(Tbl.Kosten[[#This Row],[Anr.]]=EA$7,Tbl.Kosten[[#This Row],[Totaal kosten]],"")</f>
        <v/>
      </c>
      <c r="EB93" s="122" t="str">
        <f>IF(Tbl.Kosten[[#This Row],[Anr.]]=EB$7,Tbl.Kosten[[#This Row],[Totaal kosten]],"")</f>
        <v/>
      </c>
      <c r="EC93" s="122" t="str">
        <f>IF(Tbl.Kosten[[#This Row],[Anr.]]=EC$7,Tbl.Kosten[[#This Row],[Totaal kosten]],"")</f>
        <v/>
      </c>
      <c r="ED93" s="122" t="str">
        <f>IF(Tbl.Kosten[[#This Row],[Anr.]]=ED$7,Tbl.Kosten[[#This Row],[Totaal kosten]],"")</f>
        <v/>
      </c>
      <c r="EE93" s="122" t="str">
        <f>IF(Tbl.Kosten[[#This Row],[Anr.]]=EE$7,Tbl.Kosten[[#This Row],[Totaal kosten]],"")</f>
        <v/>
      </c>
      <c r="EF93" s="122" t="str">
        <f>IF(Tbl.Kosten[[#This Row],[Anr.]]=EF$7,Tbl.Kosten[[#This Row],[Totaal kosten]],"")</f>
        <v/>
      </c>
      <c r="EG93" s="122" t="str">
        <f>IF(Tbl.Kosten[[#This Row],[Anr.]]=EG$7,Tbl.Kosten[[#This Row],[Totaal kosten]],"")</f>
        <v/>
      </c>
      <c r="EH93" s="122" t="str">
        <f>IF(Tbl.Kosten[[#This Row],[Anr.]]=EH$7,Tbl.Kosten[[#This Row],[Totaal kosten]],"")</f>
        <v/>
      </c>
      <c r="EI93" s="122" t="str">
        <f>IF(Tbl.Kosten[[#This Row],[Anr.]]=EI$7,Tbl.Kosten[[#This Row],[Totaal kosten]],"")</f>
        <v/>
      </c>
      <c r="EJ93" s="122" t="str">
        <f>IF(Tbl.Kosten[[#This Row],[Anr.]]=EJ$7,Tbl.Kosten[[#This Row],[Totaal kosten]],"")</f>
        <v/>
      </c>
      <c r="EK93" s="122" t="str">
        <f>IF(Tbl.Kosten[[#This Row],[Anr.]]=EK$7,Tbl.Kosten[[#This Row],[Totaal kosten]],"")</f>
        <v/>
      </c>
      <c r="EL93" s="122" t="str">
        <f>IF(Tbl.Kosten[[#This Row],[Anr.]]=EL$7,Tbl.Kosten[[#This Row],[Totaal kosten]],"")</f>
        <v/>
      </c>
      <c r="EM93" s="122" t="str">
        <f>IF(Tbl.Kosten[[#This Row],[Anr.]]=EM$7,Tbl.Kosten[[#This Row],[Totaal kosten]],"")</f>
        <v/>
      </c>
      <c r="EN93" s="122" t="str">
        <f>IF(Tbl.Kosten[[#This Row],[Anr.]]=EN$7,Tbl.Kosten[[#This Row],[Totaal kosten]],"")</f>
        <v/>
      </c>
      <c r="EO93" s="122" t="str">
        <f>IF(Tbl.Kosten[[#This Row],[Anr.]]=EO$7,Tbl.Kosten[[#This Row],[Totaal kosten]],"")</f>
        <v/>
      </c>
      <c r="EP93" s="122" t="str">
        <f>IF(Tbl.Kosten[[#This Row],[Anr.]]=EP$7,Tbl.Kosten[[#This Row],[Totaal kosten]],"")</f>
        <v/>
      </c>
      <c r="EQ93" s="122" t="str">
        <f>IF(Tbl.Kosten[[#This Row],[Anr.]]=EQ$7,Tbl.Kosten[[#This Row],[Totaal kosten]],"")</f>
        <v/>
      </c>
    </row>
    <row r="94" spans="2:147" x14ac:dyDescent="0.35">
      <c r="B94" s="99"/>
      <c r="C94" s="68"/>
      <c r="D94" s="119"/>
      <c r="E94" s="100"/>
      <c r="F94" s="13">
        <f>_xlfn.XLOOKUP(Tbl.Kosten[[#This Row],[Medewerker e/o 
functie]],Tbl.Uurtarief[Medewerker en/of functie],Tbl.Uurtarief[Uurtarief],"",,)</f>
        <v>0</v>
      </c>
      <c r="G94" s="118">
        <f>PRODUCT(Tbl.Kosten[[#This Row],[Uren]],Tbl.Kosten[[#This Row],[Uurtarief]])</f>
        <v>0</v>
      </c>
      <c r="H94" s="100"/>
      <c r="I94" s="98"/>
      <c r="J94" s="97">
        <f>Tbl.Kosten[[#This Row],[Aantal]]*Tbl.Kosten[[#This Row],[Tarief]]</f>
        <v>0</v>
      </c>
      <c r="K94" s="118">
        <f>Tbl.Kosten[[#This Row],[Subtotaal andere kosten]]+Tbl.Kosten[[#This Row],[Subtotaal arbeidskosten]]</f>
        <v>0</v>
      </c>
      <c r="L94" s="190">
        <f>IF(Tbl.Kosten[[#This Row],[Subtotaal andere kosten]]&lt;&gt;0,"Andere kosten",(_xlfn.XLOOKUP(Tbl.Kosten[[#This Row],[Medewerker e/o 
functie]],Tbl.Uurtarief[Medewerker en/of functie],Tbl.Uurtarief[Kostensoort],"",,)))</f>
        <v>0</v>
      </c>
      <c r="M94" s="190" t="str">
        <f>IF(AND(Tbl.Kosten[[#This Row],[Subtotaal arbeidskosten]]&lt;&gt;0,Tbl.Kosten[[#This Row],[Subtotaal andere kosten]]&lt;&gt;0),"Begroot Arbeidskosten en Overige kosten op verschillende regels!","")</f>
        <v/>
      </c>
      <c r="N94" s="3" t="str">
        <f>_xlfn.XLOOKUP(Tbl.Kosten[[#This Row],[Activiteitencode]],Tbl.Activiteiten[Activiteitcode],Tbl.Activiteiten[Werkpakketcode],"",,)</f>
        <v/>
      </c>
      <c r="O94" s="9" t="str">
        <f>_xlfn.XLOOKUP(Tbl.Kosten[[#This Row],[Werkpakketcode]],Tbl.Werkpakketten[Werkpakketcode],Tbl.Werkpakketten[WPnr.],"",,)</f>
        <v/>
      </c>
      <c r="P94" s="9" t="str">
        <f>IF(Tbl.Kosten[[#This Row],[WPnr.]]=P$7,Tbl.Kosten[[#This Row],[Totaal kosten]],"")</f>
        <v/>
      </c>
      <c r="Q94" s="9" t="str">
        <f>IF(Tbl.Kosten[[#This Row],[WPnr.]]=Q$7,Tbl.Kosten[[#This Row],[Totaal kosten]],"")</f>
        <v/>
      </c>
      <c r="R94" s="9" t="str">
        <f>IF(Tbl.Kosten[[#This Row],[WPnr.]]=R$7,Tbl.Kosten[[#This Row],[Totaal kosten]],"")</f>
        <v/>
      </c>
      <c r="S94" s="9" t="str">
        <f>IF(Tbl.Kosten[[#This Row],[WPnr.]]=S$7,Tbl.Kosten[[#This Row],[Totaal kosten]],"")</f>
        <v/>
      </c>
      <c r="T94" s="9" t="str">
        <f>IF(Tbl.Kosten[[#This Row],[WPnr.]]=T$7,Tbl.Kosten[[#This Row],[Totaal kosten]],"")</f>
        <v/>
      </c>
      <c r="U94" s="9" t="str">
        <f>IF(Tbl.Kosten[[#This Row],[WPnr.]]=U$7,Tbl.Kosten[[#This Row],[Totaal kosten]],"")</f>
        <v/>
      </c>
      <c r="V94" s="9" t="str">
        <f>IF(Tbl.Kosten[[#This Row],[WPnr.]]=V$7,Tbl.Kosten[[#This Row],[Totaal kosten]],"")</f>
        <v/>
      </c>
      <c r="W94" s="9" t="str">
        <f>IF(Tbl.Kosten[[#This Row],[WPnr.]]=W$7,Tbl.Kosten[[#This Row],[Totaal kosten]],"")</f>
        <v/>
      </c>
      <c r="X94" s="9" t="str">
        <f>IF(Tbl.Kosten[[#This Row],[WPnr.]]=X$7,Tbl.Kosten[[#This Row],[Totaal kosten]],"")</f>
        <v/>
      </c>
      <c r="Y94" s="9" t="str">
        <f>IF(Tbl.Kosten[[#This Row],[WPnr.]]=Y$7,Tbl.Kosten[[#This Row],[Totaal kosten]],"")</f>
        <v/>
      </c>
      <c r="Z94" s="15" t="str">
        <f>IFERROR(VLOOKUP(Tbl.Kosten[[#This Row],[Kostensoort]],Tbl.Kostensoorten[],2,FALSE),"")</f>
        <v/>
      </c>
      <c r="AA94" s="15" t="str">
        <f>IF(Tbl.Kosten[[#This Row],[KSnr.]]=AA$7,Tbl.Kosten[[#This Row],[Totaal kosten]],"")</f>
        <v/>
      </c>
      <c r="AB94" s="15" t="str">
        <f>IF(Tbl.Kosten[[#This Row],[KSnr.]]=AB$7,Tbl.Kosten[[#This Row],[Totaal kosten]],"")</f>
        <v/>
      </c>
      <c r="AC94" s="15" t="str">
        <f>IF(Tbl.Kosten[[#This Row],[KSnr.]]=AC$7,Tbl.Kosten[[#This Row],[Totaal kosten]],"")</f>
        <v/>
      </c>
      <c r="AD94" s="15" t="str">
        <f>IF(Tbl.Kosten[[#This Row],[KSnr.]]=AD$7,Tbl.Kosten[[#This Row],[Totaal kosten]],"")</f>
        <v/>
      </c>
      <c r="AE94" s="15" t="str">
        <f>IF(Tbl.Kosten[[#This Row],[KSnr.]]=AE$7,Tbl.Kosten[[#This Row],[Totaal kosten]],"")</f>
        <v/>
      </c>
      <c r="AF94" s="15" t="str">
        <f>IF(Tbl.Kosten[[#This Row],[KSnr.]]=AF$7,Tbl.Kosten[[#This Row],[Totaal kosten]],"")</f>
        <v/>
      </c>
      <c r="AG94" s="15" t="str">
        <f>IF(Tbl.Kosten[[#This Row],[KSnr.]]=AG$7,Tbl.Kosten[[#This Row],[Totaal kosten]],"")</f>
        <v/>
      </c>
      <c r="AH94" s="15" t="str">
        <f>IF(Tbl.Kosten[[#This Row],[KSnr.]]=AH$7,Tbl.Kosten[[#This Row],[Totaal kosten]],"")</f>
        <v/>
      </c>
      <c r="AI94" s="15" t="str">
        <f>IF(Tbl.Kosten[[#This Row],[KSnr.]]=AI$7,Tbl.Kosten[[#This Row],[Totaal kosten]],"")</f>
        <v/>
      </c>
      <c r="AJ94" s="15" t="str">
        <f>IF(Tbl.Kosten[[#This Row],[KSnr.]]=AJ$7,Tbl.Kosten[[#This Row],[Totaal kosten]],"")</f>
        <v/>
      </c>
      <c r="AK94" s="15" t="str">
        <f>IF(Tbl.Kosten[[#This Row],[KSnr.]]=AK$7,Tbl.Kosten[[#This Row],[Totaal kosten]],"")</f>
        <v/>
      </c>
      <c r="AL94" s="15" t="str">
        <f>IF(Tbl.Kosten[[#This Row],[KSnr.]]=AL$7,Tbl.Kosten[[#This Row],[Totaal kosten]],"")</f>
        <v/>
      </c>
      <c r="AM94" s="15" t="str">
        <f>IF(Tbl.Kosten[[#This Row],[KSnr.]]=AM$7,Tbl.Kosten[[#This Row],[Totaal kosten]],"")</f>
        <v/>
      </c>
      <c r="AN94" s="15" t="str">
        <f>IF(Tbl.Kosten[[#This Row],[KSnr.]]=AN$7,Tbl.Kosten[[#This Row],[Totaal kosten]],"")</f>
        <v/>
      </c>
      <c r="AO94" s="15" t="str">
        <f>IF(Tbl.Kosten[[#This Row],[KSnr.]]=AO$7,Tbl.Kosten[[#This Row],[Totaal kosten]],"")</f>
        <v/>
      </c>
      <c r="AP94" s="15" t="str">
        <f>IF(Tbl.Kosten[[#This Row],[KSnr.]]=AP$7,Tbl.Kosten[[#This Row],[Totaal kosten]],"")</f>
        <v/>
      </c>
      <c r="AQ94" s="15" t="str">
        <f>IF(Tbl.Kosten[[#This Row],[KSnr.]]=AQ$7,Tbl.Kosten[[#This Row],[Totaal kosten]],"")</f>
        <v/>
      </c>
      <c r="AR94" s="15" t="str">
        <f>IF(Tbl.Kosten[[#This Row],[KSnr.]]=AR$7,Tbl.Kosten[[#This Row],[Totaal kosten]],"")</f>
        <v/>
      </c>
      <c r="AS94" s="15" t="str">
        <f>IF(Tbl.Kosten[[#This Row],[KSnr.]]=AS$7,Tbl.Kosten[[#This Row],[Totaal kosten]],"")</f>
        <v/>
      </c>
      <c r="AT94" s="15" t="str">
        <f>IF(Tbl.Kosten[[#This Row],[KSnr.]]=AT$7,Tbl.Kosten[[#This Row],[Totaal kosten]],"")</f>
        <v/>
      </c>
      <c r="AU94" s="122" t="str">
        <f>_xlfn.XLOOKUP(Tbl.Kosten[[#This Row],[Activiteitencode]],Tbl.Activiteiten[Activiteitcode],Tbl.Activiteiten[Anr.],"",,)</f>
        <v/>
      </c>
      <c r="AV94" s="122" t="str">
        <f>IF(Tbl.Kosten[[#This Row],[Anr.]]=AV$7,Tbl.Kosten[[#This Row],[Totaal kosten]],"")</f>
        <v/>
      </c>
      <c r="AW94" s="122" t="str">
        <f>IF(Tbl.Kosten[[#This Row],[Anr.]]=AW$7,Tbl.Kosten[[#This Row],[Totaal kosten]],"")</f>
        <v/>
      </c>
      <c r="AX94" s="122" t="str">
        <f>IF(Tbl.Kosten[[#This Row],[Anr.]]=AX$7,Tbl.Kosten[[#This Row],[Totaal kosten]],"")</f>
        <v/>
      </c>
      <c r="AY94" s="122" t="str">
        <f>IF(Tbl.Kosten[[#This Row],[Anr.]]=AY$7,Tbl.Kosten[[#This Row],[Totaal kosten]],"")</f>
        <v/>
      </c>
      <c r="AZ94" s="122" t="str">
        <f>IF(Tbl.Kosten[[#This Row],[Anr.]]=AZ$7,Tbl.Kosten[[#This Row],[Totaal kosten]],"")</f>
        <v/>
      </c>
      <c r="BA94" s="122" t="str">
        <f>IF(Tbl.Kosten[[#This Row],[Anr.]]=BA$7,Tbl.Kosten[[#This Row],[Totaal kosten]],"")</f>
        <v/>
      </c>
      <c r="BB94" s="122" t="str">
        <f>IF(Tbl.Kosten[[#This Row],[Anr.]]=BB$7,Tbl.Kosten[[#This Row],[Totaal kosten]],"")</f>
        <v/>
      </c>
      <c r="BC94" s="122" t="str">
        <f>IF(Tbl.Kosten[[#This Row],[Anr.]]=BC$7,Tbl.Kosten[[#This Row],[Totaal kosten]],"")</f>
        <v/>
      </c>
      <c r="BD94" s="122" t="str">
        <f>IF(Tbl.Kosten[[#This Row],[Anr.]]=BD$7,Tbl.Kosten[[#This Row],[Totaal kosten]],"")</f>
        <v/>
      </c>
      <c r="BE94" s="122" t="str">
        <f>IF(Tbl.Kosten[[#This Row],[Anr.]]=BE$7,Tbl.Kosten[[#This Row],[Totaal kosten]],"")</f>
        <v/>
      </c>
      <c r="BF94" s="122" t="str">
        <f>IF(Tbl.Kosten[[#This Row],[Anr.]]=BF$7,Tbl.Kosten[[#This Row],[Totaal kosten]],"")</f>
        <v/>
      </c>
      <c r="BG94" s="122" t="str">
        <f>IF(Tbl.Kosten[[#This Row],[Anr.]]=BG$7,Tbl.Kosten[[#This Row],[Totaal kosten]],"")</f>
        <v/>
      </c>
      <c r="BH94" s="122" t="str">
        <f>IF(Tbl.Kosten[[#This Row],[Anr.]]=BH$7,Tbl.Kosten[[#This Row],[Totaal kosten]],"")</f>
        <v/>
      </c>
      <c r="BI94" s="122" t="str">
        <f>IF(Tbl.Kosten[[#This Row],[Anr.]]=BI$7,Tbl.Kosten[[#This Row],[Totaal kosten]],"")</f>
        <v/>
      </c>
      <c r="BJ94" s="122" t="str">
        <f>IF(Tbl.Kosten[[#This Row],[Anr.]]=BJ$7,Tbl.Kosten[[#This Row],[Totaal kosten]],"")</f>
        <v/>
      </c>
      <c r="BK94" s="122" t="str">
        <f>IF(Tbl.Kosten[[#This Row],[Anr.]]=BK$7,Tbl.Kosten[[#This Row],[Totaal kosten]],"")</f>
        <v/>
      </c>
      <c r="BL94" s="122" t="str">
        <f>IF(Tbl.Kosten[[#This Row],[Anr.]]=BL$7,Tbl.Kosten[[#This Row],[Totaal kosten]],"")</f>
        <v/>
      </c>
      <c r="BM94" s="122" t="str">
        <f>IF(Tbl.Kosten[[#This Row],[Anr.]]=BM$7,Tbl.Kosten[[#This Row],[Totaal kosten]],"")</f>
        <v/>
      </c>
      <c r="BN94" s="122" t="str">
        <f>IF(Tbl.Kosten[[#This Row],[Anr.]]=BN$7,Tbl.Kosten[[#This Row],[Totaal kosten]],"")</f>
        <v/>
      </c>
      <c r="BO94" s="122" t="str">
        <f>IF(Tbl.Kosten[[#This Row],[Anr.]]=BO$7,Tbl.Kosten[[#This Row],[Totaal kosten]],"")</f>
        <v/>
      </c>
      <c r="BP94" s="122" t="str">
        <f>IF(Tbl.Kosten[[#This Row],[Anr.]]=BP$7,Tbl.Kosten[[#This Row],[Totaal kosten]],"")</f>
        <v/>
      </c>
      <c r="BQ94" s="122" t="str">
        <f>IF(Tbl.Kosten[[#This Row],[Anr.]]=BQ$7,Tbl.Kosten[[#This Row],[Totaal kosten]],"")</f>
        <v/>
      </c>
      <c r="BR94" s="122" t="str">
        <f>IF(Tbl.Kosten[[#This Row],[Anr.]]=BR$7,Tbl.Kosten[[#This Row],[Totaal kosten]],"")</f>
        <v/>
      </c>
      <c r="BS94" s="122" t="str">
        <f>IF(Tbl.Kosten[[#This Row],[Anr.]]=BS$7,Tbl.Kosten[[#This Row],[Totaal kosten]],"")</f>
        <v/>
      </c>
      <c r="BT94" s="122" t="str">
        <f>IF(Tbl.Kosten[[#This Row],[Anr.]]=BT$7,Tbl.Kosten[[#This Row],[Totaal kosten]],"")</f>
        <v/>
      </c>
      <c r="BU94" s="122" t="str">
        <f>IF(Tbl.Kosten[[#This Row],[Anr.]]=BU$7,Tbl.Kosten[[#This Row],[Totaal kosten]],"")</f>
        <v/>
      </c>
      <c r="BV94" s="122" t="str">
        <f>IF(Tbl.Kosten[[#This Row],[Anr.]]=BV$7,Tbl.Kosten[[#This Row],[Totaal kosten]],"")</f>
        <v/>
      </c>
      <c r="BW94" s="122" t="str">
        <f>IF(Tbl.Kosten[[#This Row],[Anr.]]=BW$7,Tbl.Kosten[[#This Row],[Totaal kosten]],"")</f>
        <v/>
      </c>
      <c r="BX94" s="122" t="str">
        <f>IF(Tbl.Kosten[[#This Row],[Anr.]]=BX$7,Tbl.Kosten[[#This Row],[Totaal kosten]],"")</f>
        <v/>
      </c>
      <c r="BY94" s="122" t="str">
        <f>IF(Tbl.Kosten[[#This Row],[Anr.]]=BY$7,Tbl.Kosten[[#This Row],[Totaal kosten]],"")</f>
        <v/>
      </c>
      <c r="BZ94" s="122" t="str">
        <f>IF(Tbl.Kosten[[#This Row],[Anr.]]=BZ$7,Tbl.Kosten[[#This Row],[Totaal kosten]],"")</f>
        <v/>
      </c>
      <c r="CA94" s="122" t="str">
        <f>IF(Tbl.Kosten[[#This Row],[Anr.]]=CA$7,Tbl.Kosten[[#This Row],[Totaal kosten]],"")</f>
        <v/>
      </c>
      <c r="CB94" s="122" t="str">
        <f>IF(Tbl.Kosten[[#This Row],[Anr.]]=CB$7,Tbl.Kosten[[#This Row],[Totaal kosten]],"")</f>
        <v/>
      </c>
      <c r="CC94" s="122" t="str">
        <f>IF(Tbl.Kosten[[#This Row],[Anr.]]=CC$7,Tbl.Kosten[[#This Row],[Totaal kosten]],"")</f>
        <v/>
      </c>
      <c r="CD94" s="122" t="str">
        <f>IF(Tbl.Kosten[[#This Row],[Anr.]]=CD$7,Tbl.Kosten[[#This Row],[Totaal kosten]],"")</f>
        <v/>
      </c>
      <c r="CE94" s="122" t="str">
        <f>IF(Tbl.Kosten[[#This Row],[Anr.]]=CE$7,Tbl.Kosten[[#This Row],[Totaal kosten]],"")</f>
        <v/>
      </c>
      <c r="CF94" s="122" t="str">
        <f>IF(Tbl.Kosten[[#This Row],[Anr.]]=CF$7,Tbl.Kosten[[#This Row],[Totaal kosten]],"")</f>
        <v/>
      </c>
      <c r="CG94" s="122" t="str">
        <f>IF(Tbl.Kosten[[#This Row],[Anr.]]=CG$7,Tbl.Kosten[[#This Row],[Totaal kosten]],"")</f>
        <v/>
      </c>
      <c r="CH94" s="122" t="str">
        <f>IF(Tbl.Kosten[[#This Row],[Anr.]]=CH$7,Tbl.Kosten[[#This Row],[Totaal kosten]],"")</f>
        <v/>
      </c>
      <c r="CI94" s="122" t="str">
        <f>IF(Tbl.Kosten[[#This Row],[Anr.]]=CI$7,Tbl.Kosten[[#This Row],[Totaal kosten]],"")</f>
        <v/>
      </c>
      <c r="CJ94" s="122" t="str">
        <f>IF(Tbl.Kosten[[#This Row],[Anr.]]=CJ$7,Tbl.Kosten[[#This Row],[Totaal kosten]],"")</f>
        <v/>
      </c>
      <c r="CK94" s="122" t="str">
        <f>IF(Tbl.Kosten[[#This Row],[Anr.]]=CK$7,Tbl.Kosten[[#This Row],[Totaal kosten]],"")</f>
        <v/>
      </c>
      <c r="CL94" s="122" t="str">
        <f>IF(Tbl.Kosten[[#This Row],[Anr.]]=CL$7,Tbl.Kosten[[#This Row],[Totaal kosten]],"")</f>
        <v/>
      </c>
      <c r="CM94" s="122" t="str">
        <f>IF(Tbl.Kosten[[#This Row],[Anr.]]=CM$7,Tbl.Kosten[[#This Row],[Totaal kosten]],"")</f>
        <v/>
      </c>
      <c r="CN94" s="122" t="str">
        <f>IF(Tbl.Kosten[[#This Row],[Anr.]]=CN$7,Tbl.Kosten[[#This Row],[Totaal kosten]],"")</f>
        <v/>
      </c>
      <c r="CO94" s="122" t="str">
        <f>IF(Tbl.Kosten[[#This Row],[Anr.]]=CO$7,Tbl.Kosten[[#This Row],[Totaal kosten]],"")</f>
        <v/>
      </c>
      <c r="CP94" s="122" t="str">
        <f>IF(Tbl.Kosten[[#This Row],[Anr.]]=CP$7,Tbl.Kosten[[#This Row],[Totaal kosten]],"")</f>
        <v/>
      </c>
      <c r="CQ94" s="122" t="str">
        <f>IF(Tbl.Kosten[[#This Row],[Anr.]]=CQ$7,Tbl.Kosten[[#This Row],[Totaal kosten]],"")</f>
        <v/>
      </c>
      <c r="CR94" s="122" t="str">
        <f>IF(Tbl.Kosten[[#This Row],[Anr.]]=CR$7,Tbl.Kosten[[#This Row],[Totaal kosten]],"")</f>
        <v/>
      </c>
      <c r="CS94" s="122" t="str">
        <f>IF(Tbl.Kosten[[#This Row],[Anr.]]=CS$7,Tbl.Kosten[[#This Row],[Totaal kosten]],"")</f>
        <v/>
      </c>
      <c r="CT94" s="122" t="str">
        <f>IF(Tbl.Kosten[[#This Row],[Anr.]]=CT$7,Tbl.Kosten[[#This Row],[Totaal kosten]],"")</f>
        <v/>
      </c>
      <c r="CU94" s="122" t="str">
        <f>IF(Tbl.Kosten[[#This Row],[Anr.]]=CU$7,Tbl.Kosten[[#This Row],[Totaal kosten]],"")</f>
        <v/>
      </c>
      <c r="CV94" s="122" t="str">
        <f>IF(Tbl.Kosten[[#This Row],[Anr.]]=CV$7,Tbl.Kosten[[#This Row],[Totaal kosten]],"")</f>
        <v/>
      </c>
      <c r="CW94" s="122" t="str">
        <f>IF(Tbl.Kosten[[#This Row],[Anr.]]=CW$7,Tbl.Kosten[[#This Row],[Totaal kosten]],"")</f>
        <v/>
      </c>
      <c r="CX94" s="122" t="str">
        <f>IF(Tbl.Kosten[[#This Row],[Anr.]]=CX$7,Tbl.Kosten[[#This Row],[Totaal kosten]],"")</f>
        <v/>
      </c>
      <c r="CY94" s="122" t="str">
        <f>IF(Tbl.Kosten[[#This Row],[Anr.]]=CY$7,Tbl.Kosten[[#This Row],[Totaal kosten]],"")</f>
        <v/>
      </c>
      <c r="CZ94" s="122" t="str">
        <f>IF(Tbl.Kosten[[#This Row],[Anr.]]=CZ$7,Tbl.Kosten[[#This Row],[Totaal kosten]],"")</f>
        <v/>
      </c>
      <c r="DA94" s="122" t="str">
        <f>IF(Tbl.Kosten[[#This Row],[Anr.]]=DA$7,Tbl.Kosten[[#This Row],[Totaal kosten]],"")</f>
        <v/>
      </c>
      <c r="DB94" s="122" t="str">
        <f>IF(Tbl.Kosten[[#This Row],[Anr.]]=DB$7,Tbl.Kosten[[#This Row],[Totaal kosten]],"")</f>
        <v/>
      </c>
      <c r="DC94" s="122" t="str">
        <f>IF(Tbl.Kosten[[#This Row],[Anr.]]=DC$7,Tbl.Kosten[[#This Row],[Totaal kosten]],"")</f>
        <v/>
      </c>
      <c r="DD94" s="122" t="str">
        <f>IF(Tbl.Kosten[[#This Row],[Anr.]]=DD$7,Tbl.Kosten[[#This Row],[Totaal kosten]],"")</f>
        <v/>
      </c>
      <c r="DE94" s="122" t="str">
        <f>IF(Tbl.Kosten[[#This Row],[Anr.]]=DE$7,Tbl.Kosten[[#This Row],[Totaal kosten]],"")</f>
        <v/>
      </c>
      <c r="DF94" s="122" t="str">
        <f>IF(Tbl.Kosten[[#This Row],[Anr.]]=DF$7,Tbl.Kosten[[#This Row],[Totaal kosten]],"")</f>
        <v/>
      </c>
      <c r="DG94" s="122" t="str">
        <f>IF(Tbl.Kosten[[#This Row],[Anr.]]=DG$7,Tbl.Kosten[[#This Row],[Totaal kosten]],"")</f>
        <v/>
      </c>
      <c r="DH94" s="122" t="str">
        <f>IF(Tbl.Kosten[[#This Row],[Anr.]]=DH$7,Tbl.Kosten[[#This Row],[Totaal kosten]],"")</f>
        <v/>
      </c>
      <c r="DI94" s="122" t="str">
        <f>IF(Tbl.Kosten[[#This Row],[Anr.]]=DI$7,Tbl.Kosten[[#This Row],[Totaal kosten]],"")</f>
        <v/>
      </c>
      <c r="DJ94" s="122" t="str">
        <f>IF(Tbl.Kosten[[#This Row],[Anr.]]=DJ$7,Tbl.Kosten[[#This Row],[Totaal kosten]],"")</f>
        <v/>
      </c>
      <c r="DK94" s="122" t="str">
        <f>IF(Tbl.Kosten[[#This Row],[Anr.]]=DK$7,Tbl.Kosten[[#This Row],[Totaal kosten]],"")</f>
        <v/>
      </c>
      <c r="DL94" s="122" t="str">
        <f>IF(Tbl.Kosten[[#This Row],[Anr.]]=DL$7,Tbl.Kosten[[#This Row],[Totaal kosten]],"")</f>
        <v/>
      </c>
      <c r="DM94" s="122" t="str">
        <f>IF(Tbl.Kosten[[#This Row],[Anr.]]=DM$7,Tbl.Kosten[[#This Row],[Totaal kosten]],"")</f>
        <v/>
      </c>
      <c r="DN94" s="122" t="str">
        <f>IF(Tbl.Kosten[[#This Row],[Anr.]]=DN$7,Tbl.Kosten[[#This Row],[Totaal kosten]],"")</f>
        <v/>
      </c>
      <c r="DO94" s="122" t="str">
        <f>IF(Tbl.Kosten[[#This Row],[Anr.]]=DO$7,Tbl.Kosten[[#This Row],[Totaal kosten]],"")</f>
        <v/>
      </c>
      <c r="DP94" s="122" t="str">
        <f>IF(Tbl.Kosten[[#This Row],[Anr.]]=DP$7,Tbl.Kosten[[#This Row],[Totaal kosten]],"")</f>
        <v/>
      </c>
      <c r="DQ94" s="122" t="str">
        <f>IF(Tbl.Kosten[[#This Row],[Anr.]]=DQ$7,Tbl.Kosten[[#This Row],[Totaal kosten]],"")</f>
        <v/>
      </c>
      <c r="DR94" s="122" t="str">
        <f>IF(Tbl.Kosten[[#This Row],[Anr.]]=DR$7,Tbl.Kosten[[#This Row],[Totaal kosten]],"")</f>
        <v/>
      </c>
      <c r="DS94" s="122" t="str">
        <f>IF(Tbl.Kosten[[#This Row],[Anr.]]=DS$7,Tbl.Kosten[[#This Row],[Totaal kosten]],"")</f>
        <v/>
      </c>
      <c r="DT94" s="122" t="str">
        <f>IF(Tbl.Kosten[[#This Row],[Anr.]]=DT$7,Tbl.Kosten[[#This Row],[Totaal kosten]],"")</f>
        <v/>
      </c>
      <c r="DU94" s="122" t="str">
        <f>IF(Tbl.Kosten[[#This Row],[Anr.]]=DU$7,Tbl.Kosten[[#This Row],[Totaal kosten]],"")</f>
        <v/>
      </c>
      <c r="DV94" s="122" t="str">
        <f>IF(Tbl.Kosten[[#This Row],[Anr.]]=DV$7,Tbl.Kosten[[#This Row],[Totaal kosten]],"")</f>
        <v/>
      </c>
      <c r="DW94" s="122" t="str">
        <f>IF(Tbl.Kosten[[#This Row],[Anr.]]=DW$7,Tbl.Kosten[[#This Row],[Totaal kosten]],"")</f>
        <v/>
      </c>
      <c r="DX94" s="122" t="str">
        <f>IF(Tbl.Kosten[[#This Row],[Anr.]]=DX$7,Tbl.Kosten[[#This Row],[Totaal kosten]],"")</f>
        <v/>
      </c>
      <c r="DY94" s="122" t="str">
        <f>IF(Tbl.Kosten[[#This Row],[Anr.]]=DY$7,Tbl.Kosten[[#This Row],[Totaal kosten]],"")</f>
        <v/>
      </c>
      <c r="DZ94" s="122" t="str">
        <f>IF(Tbl.Kosten[[#This Row],[Anr.]]=DZ$7,Tbl.Kosten[[#This Row],[Totaal kosten]],"")</f>
        <v/>
      </c>
      <c r="EA94" s="122" t="str">
        <f>IF(Tbl.Kosten[[#This Row],[Anr.]]=EA$7,Tbl.Kosten[[#This Row],[Totaal kosten]],"")</f>
        <v/>
      </c>
      <c r="EB94" s="122" t="str">
        <f>IF(Tbl.Kosten[[#This Row],[Anr.]]=EB$7,Tbl.Kosten[[#This Row],[Totaal kosten]],"")</f>
        <v/>
      </c>
      <c r="EC94" s="122" t="str">
        <f>IF(Tbl.Kosten[[#This Row],[Anr.]]=EC$7,Tbl.Kosten[[#This Row],[Totaal kosten]],"")</f>
        <v/>
      </c>
      <c r="ED94" s="122" t="str">
        <f>IF(Tbl.Kosten[[#This Row],[Anr.]]=ED$7,Tbl.Kosten[[#This Row],[Totaal kosten]],"")</f>
        <v/>
      </c>
      <c r="EE94" s="122" t="str">
        <f>IF(Tbl.Kosten[[#This Row],[Anr.]]=EE$7,Tbl.Kosten[[#This Row],[Totaal kosten]],"")</f>
        <v/>
      </c>
      <c r="EF94" s="122" t="str">
        <f>IF(Tbl.Kosten[[#This Row],[Anr.]]=EF$7,Tbl.Kosten[[#This Row],[Totaal kosten]],"")</f>
        <v/>
      </c>
      <c r="EG94" s="122" t="str">
        <f>IF(Tbl.Kosten[[#This Row],[Anr.]]=EG$7,Tbl.Kosten[[#This Row],[Totaal kosten]],"")</f>
        <v/>
      </c>
      <c r="EH94" s="122" t="str">
        <f>IF(Tbl.Kosten[[#This Row],[Anr.]]=EH$7,Tbl.Kosten[[#This Row],[Totaal kosten]],"")</f>
        <v/>
      </c>
      <c r="EI94" s="122" t="str">
        <f>IF(Tbl.Kosten[[#This Row],[Anr.]]=EI$7,Tbl.Kosten[[#This Row],[Totaal kosten]],"")</f>
        <v/>
      </c>
      <c r="EJ94" s="122" t="str">
        <f>IF(Tbl.Kosten[[#This Row],[Anr.]]=EJ$7,Tbl.Kosten[[#This Row],[Totaal kosten]],"")</f>
        <v/>
      </c>
      <c r="EK94" s="122" t="str">
        <f>IF(Tbl.Kosten[[#This Row],[Anr.]]=EK$7,Tbl.Kosten[[#This Row],[Totaal kosten]],"")</f>
        <v/>
      </c>
      <c r="EL94" s="122" t="str">
        <f>IF(Tbl.Kosten[[#This Row],[Anr.]]=EL$7,Tbl.Kosten[[#This Row],[Totaal kosten]],"")</f>
        <v/>
      </c>
      <c r="EM94" s="122" t="str">
        <f>IF(Tbl.Kosten[[#This Row],[Anr.]]=EM$7,Tbl.Kosten[[#This Row],[Totaal kosten]],"")</f>
        <v/>
      </c>
      <c r="EN94" s="122" t="str">
        <f>IF(Tbl.Kosten[[#This Row],[Anr.]]=EN$7,Tbl.Kosten[[#This Row],[Totaal kosten]],"")</f>
        <v/>
      </c>
      <c r="EO94" s="122" t="str">
        <f>IF(Tbl.Kosten[[#This Row],[Anr.]]=EO$7,Tbl.Kosten[[#This Row],[Totaal kosten]],"")</f>
        <v/>
      </c>
      <c r="EP94" s="122" t="str">
        <f>IF(Tbl.Kosten[[#This Row],[Anr.]]=EP$7,Tbl.Kosten[[#This Row],[Totaal kosten]],"")</f>
        <v/>
      </c>
      <c r="EQ94" s="122" t="str">
        <f>IF(Tbl.Kosten[[#This Row],[Anr.]]=EQ$7,Tbl.Kosten[[#This Row],[Totaal kosten]],"")</f>
        <v/>
      </c>
    </row>
    <row r="95" spans="2:147" x14ac:dyDescent="0.35">
      <c r="B95" s="99"/>
      <c r="C95" s="68"/>
      <c r="D95" s="119"/>
      <c r="E95" s="100"/>
      <c r="F95" s="13">
        <f>_xlfn.XLOOKUP(Tbl.Kosten[[#This Row],[Medewerker e/o 
functie]],Tbl.Uurtarief[Medewerker en/of functie],Tbl.Uurtarief[Uurtarief],"",,)</f>
        <v>0</v>
      </c>
      <c r="G95" s="118">
        <f>PRODUCT(Tbl.Kosten[[#This Row],[Uren]],Tbl.Kosten[[#This Row],[Uurtarief]])</f>
        <v>0</v>
      </c>
      <c r="H95" s="100"/>
      <c r="I95" s="98"/>
      <c r="J95" s="97">
        <f>Tbl.Kosten[[#This Row],[Aantal]]*Tbl.Kosten[[#This Row],[Tarief]]</f>
        <v>0</v>
      </c>
      <c r="K95" s="118">
        <f>Tbl.Kosten[[#This Row],[Subtotaal andere kosten]]+Tbl.Kosten[[#This Row],[Subtotaal arbeidskosten]]</f>
        <v>0</v>
      </c>
      <c r="L95" s="190">
        <f>IF(Tbl.Kosten[[#This Row],[Subtotaal andere kosten]]&lt;&gt;0,"Andere kosten",(_xlfn.XLOOKUP(Tbl.Kosten[[#This Row],[Medewerker e/o 
functie]],Tbl.Uurtarief[Medewerker en/of functie],Tbl.Uurtarief[Kostensoort],"",,)))</f>
        <v>0</v>
      </c>
      <c r="M95" s="190" t="str">
        <f>IF(AND(Tbl.Kosten[[#This Row],[Subtotaal arbeidskosten]]&lt;&gt;0,Tbl.Kosten[[#This Row],[Subtotaal andere kosten]]&lt;&gt;0),"Begroot Arbeidskosten en Overige kosten op verschillende regels!","")</f>
        <v/>
      </c>
      <c r="N95" s="3" t="str">
        <f>_xlfn.XLOOKUP(Tbl.Kosten[[#This Row],[Activiteitencode]],Tbl.Activiteiten[Activiteitcode],Tbl.Activiteiten[Werkpakketcode],"",,)</f>
        <v/>
      </c>
      <c r="O95" s="9" t="str">
        <f>_xlfn.XLOOKUP(Tbl.Kosten[[#This Row],[Werkpakketcode]],Tbl.Werkpakketten[Werkpakketcode],Tbl.Werkpakketten[WPnr.],"",,)</f>
        <v/>
      </c>
      <c r="P95" s="9" t="str">
        <f>IF(Tbl.Kosten[[#This Row],[WPnr.]]=P$7,Tbl.Kosten[[#This Row],[Totaal kosten]],"")</f>
        <v/>
      </c>
      <c r="Q95" s="9" t="str">
        <f>IF(Tbl.Kosten[[#This Row],[WPnr.]]=Q$7,Tbl.Kosten[[#This Row],[Totaal kosten]],"")</f>
        <v/>
      </c>
      <c r="R95" s="9" t="str">
        <f>IF(Tbl.Kosten[[#This Row],[WPnr.]]=R$7,Tbl.Kosten[[#This Row],[Totaal kosten]],"")</f>
        <v/>
      </c>
      <c r="S95" s="9" t="str">
        <f>IF(Tbl.Kosten[[#This Row],[WPnr.]]=S$7,Tbl.Kosten[[#This Row],[Totaal kosten]],"")</f>
        <v/>
      </c>
      <c r="T95" s="9" t="str">
        <f>IF(Tbl.Kosten[[#This Row],[WPnr.]]=T$7,Tbl.Kosten[[#This Row],[Totaal kosten]],"")</f>
        <v/>
      </c>
      <c r="U95" s="9" t="str">
        <f>IF(Tbl.Kosten[[#This Row],[WPnr.]]=U$7,Tbl.Kosten[[#This Row],[Totaal kosten]],"")</f>
        <v/>
      </c>
      <c r="V95" s="9" t="str">
        <f>IF(Tbl.Kosten[[#This Row],[WPnr.]]=V$7,Tbl.Kosten[[#This Row],[Totaal kosten]],"")</f>
        <v/>
      </c>
      <c r="W95" s="9" t="str">
        <f>IF(Tbl.Kosten[[#This Row],[WPnr.]]=W$7,Tbl.Kosten[[#This Row],[Totaal kosten]],"")</f>
        <v/>
      </c>
      <c r="X95" s="9" t="str">
        <f>IF(Tbl.Kosten[[#This Row],[WPnr.]]=X$7,Tbl.Kosten[[#This Row],[Totaal kosten]],"")</f>
        <v/>
      </c>
      <c r="Y95" s="9" t="str">
        <f>IF(Tbl.Kosten[[#This Row],[WPnr.]]=Y$7,Tbl.Kosten[[#This Row],[Totaal kosten]],"")</f>
        <v/>
      </c>
      <c r="Z95" s="15" t="str">
        <f>IFERROR(VLOOKUP(Tbl.Kosten[[#This Row],[Kostensoort]],Tbl.Kostensoorten[],2,FALSE),"")</f>
        <v/>
      </c>
      <c r="AA95" s="15" t="str">
        <f>IF(Tbl.Kosten[[#This Row],[KSnr.]]=AA$7,Tbl.Kosten[[#This Row],[Totaal kosten]],"")</f>
        <v/>
      </c>
      <c r="AB95" s="15" t="str">
        <f>IF(Tbl.Kosten[[#This Row],[KSnr.]]=AB$7,Tbl.Kosten[[#This Row],[Totaal kosten]],"")</f>
        <v/>
      </c>
      <c r="AC95" s="15" t="str">
        <f>IF(Tbl.Kosten[[#This Row],[KSnr.]]=AC$7,Tbl.Kosten[[#This Row],[Totaal kosten]],"")</f>
        <v/>
      </c>
      <c r="AD95" s="15" t="str">
        <f>IF(Tbl.Kosten[[#This Row],[KSnr.]]=AD$7,Tbl.Kosten[[#This Row],[Totaal kosten]],"")</f>
        <v/>
      </c>
      <c r="AE95" s="15" t="str">
        <f>IF(Tbl.Kosten[[#This Row],[KSnr.]]=AE$7,Tbl.Kosten[[#This Row],[Totaal kosten]],"")</f>
        <v/>
      </c>
      <c r="AF95" s="15" t="str">
        <f>IF(Tbl.Kosten[[#This Row],[KSnr.]]=AF$7,Tbl.Kosten[[#This Row],[Totaal kosten]],"")</f>
        <v/>
      </c>
      <c r="AG95" s="15" t="str">
        <f>IF(Tbl.Kosten[[#This Row],[KSnr.]]=AG$7,Tbl.Kosten[[#This Row],[Totaal kosten]],"")</f>
        <v/>
      </c>
      <c r="AH95" s="15" t="str">
        <f>IF(Tbl.Kosten[[#This Row],[KSnr.]]=AH$7,Tbl.Kosten[[#This Row],[Totaal kosten]],"")</f>
        <v/>
      </c>
      <c r="AI95" s="15" t="str">
        <f>IF(Tbl.Kosten[[#This Row],[KSnr.]]=AI$7,Tbl.Kosten[[#This Row],[Totaal kosten]],"")</f>
        <v/>
      </c>
      <c r="AJ95" s="15" t="str">
        <f>IF(Tbl.Kosten[[#This Row],[KSnr.]]=AJ$7,Tbl.Kosten[[#This Row],[Totaal kosten]],"")</f>
        <v/>
      </c>
      <c r="AK95" s="15" t="str">
        <f>IF(Tbl.Kosten[[#This Row],[KSnr.]]=AK$7,Tbl.Kosten[[#This Row],[Totaal kosten]],"")</f>
        <v/>
      </c>
      <c r="AL95" s="15" t="str">
        <f>IF(Tbl.Kosten[[#This Row],[KSnr.]]=AL$7,Tbl.Kosten[[#This Row],[Totaal kosten]],"")</f>
        <v/>
      </c>
      <c r="AM95" s="15" t="str">
        <f>IF(Tbl.Kosten[[#This Row],[KSnr.]]=AM$7,Tbl.Kosten[[#This Row],[Totaal kosten]],"")</f>
        <v/>
      </c>
      <c r="AN95" s="15" t="str">
        <f>IF(Tbl.Kosten[[#This Row],[KSnr.]]=AN$7,Tbl.Kosten[[#This Row],[Totaal kosten]],"")</f>
        <v/>
      </c>
      <c r="AO95" s="15" t="str">
        <f>IF(Tbl.Kosten[[#This Row],[KSnr.]]=AO$7,Tbl.Kosten[[#This Row],[Totaal kosten]],"")</f>
        <v/>
      </c>
      <c r="AP95" s="15" t="str">
        <f>IF(Tbl.Kosten[[#This Row],[KSnr.]]=AP$7,Tbl.Kosten[[#This Row],[Totaal kosten]],"")</f>
        <v/>
      </c>
      <c r="AQ95" s="15" t="str">
        <f>IF(Tbl.Kosten[[#This Row],[KSnr.]]=AQ$7,Tbl.Kosten[[#This Row],[Totaal kosten]],"")</f>
        <v/>
      </c>
      <c r="AR95" s="15" t="str">
        <f>IF(Tbl.Kosten[[#This Row],[KSnr.]]=AR$7,Tbl.Kosten[[#This Row],[Totaal kosten]],"")</f>
        <v/>
      </c>
      <c r="AS95" s="15" t="str">
        <f>IF(Tbl.Kosten[[#This Row],[KSnr.]]=AS$7,Tbl.Kosten[[#This Row],[Totaal kosten]],"")</f>
        <v/>
      </c>
      <c r="AT95" s="15" t="str">
        <f>IF(Tbl.Kosten[[#This Row],[KSnr.]]=AT$7,Tbl.Kosten[[#This Row],[Totaal kosten]],"")</f>
        <v/>
      </c>
      <c r="AU95" s="122" t="str">
        <f>_xlfn.XLOOKUP(Tbl.Kosten[[#This Row],[Activiteitencode]],Tbl.Activiteiten[Activiteitcode],Tbl.Activiteiten[Anr.],"",,)</f>
        <v/>
      </c>
      <c r="AV95" s="122" t="str">
        <f>IF(Tbl.Kosten[[#This Row],[Anr.]]=AV$7,Tbl.Kosten[[#This Row],[Totaal kosten]],"")</f>
        <v/>
      </c>
      <c r="AW95" s="122" t="str">
        <f>IF(Tbl.Kosten[[#This Row],[Anr.]]=AW$7,Tbl.Kosten[[#This Row],[Totaal kosten]],"")</f>
        <v/>
      </c>
      <c r="AX95" s="122" t="str">
        <f>IF(Tbl.Kosten[[#This Row],[Anr.]]=AX$7,Tbl.Kosten[[#This Row],[Totaal kosten]],"")</f>
        <v/>
      </c>
      <c r="AY95" s="122" t="str">
        <f>IF(Tbl.Kosten[[#This Row],[Anr.]]=AY$7,Tbl.Kosten[[#This Row],[Totaal kosten]],"")</f>
        <v/>
      </c>
      <c r="AZ95" s="122" t="str">
        <f>IF(Tbl.Kosten[[#This Row],[Anr.]]=AZ$7,Tbl.Kosten[[#This Row],[Totaal kosten]],"")</f>
        <v/>
      </c>
      <c r="BA95" s="122" t="str">
        <f>IF(Tbl.Kosten[[#This Row],[Anr.]]=BA$7,Tbl.Kosten[[#This Row],[Totaal kosten]],"")</f>
        <v/>
      </c>
      <c r="BB95" s="122" t="str">
        <f>IF(Tbl.Kosten[[#This Row],[Anr.]]=BB$7,Tbl.Kosten[[#This Row],[Totaal kosten]],"")</f>
        <v/>
      </c>
      <c r="BC95" s="122" t="str">
        <f>IF(Tbl.Kosten[[#This Row],[Anr.]]=BC$7,Tbl.Kosten[[#This Row],[Totaal kosten]],"")</f>
        <v/>
      </c>
      <c r="BD95" s="122" t="str">
        <f>IF(Tbl.Kosten[[#This Row],[Anr.]]=BD$7,Tbl.Kosten[[#This Row],[Totaal kosten]],"")</f>
        <v/>
      </c>
      <c r="BE95" s="122" t="str">
        <f>IF(Tbl.Kosten[[#This Row],[Anr.]]=BE$7,Tbl.Kosten[[#This Row],[Totaal kosten]],"")</f>
        <v/>
      </c>
      <c r="BF95" s="122" t="str">
        <f>IF(Tbl.Kosten[[#This Row],[Anr.]]=BF$7,Tbl.Kosten[[#This Row],[Totaal kosten]],"")</f>
        <v/>
      </c>
      <c r="BG95" s="122" t="str">
        <f>IF(Tbl.Kosten[[#This Row],[Anr.]]=BG$7,Tbl.Kosten[[#This Row],[Totaal kosten]],"")</f>
        <v/>
      </c>
      <c r="BH95" s="122" t="str">
        <f>IF(Tbl.Kosten[[#This Row],[Anr.]]=BH$7,Tbl.Kosten[[#This Row],[Totaal kosten]],"")</f>
        <v/>
      </c>
      <c r="BI95" s="122" t="str">
        <f>IF(Tbl.Kosten[[#This Row],[Anr.]]=BI$7,Tbl.Kosten[[#This Row],[Totaal kosten]],"")</f>
        <v/>
      </c>
      <c r="BJ95" s="122" t="str">
        <f>IF(Tbl.Kosten[[#This Row],[Anr.]]=BJ$7,Tbl.Kosten[[#This Row],[Totaal kosten]],"")</f>
        <v/>
      </c>
      <c r="BK95" s="122" t="str">
        <f>IF(Tbl.Kosten[[#This Row],[Anr.]]=BK$7,Tbl.Kosten[[#This Row],[Totaal kosten]],"")</f>
        <v/>
      </c>
      <c r="BL95" s="122" t="str">
        <f>IF(Tbl.Kosten[[#This Row],[Anr.]]=BL$7,Tbl.Kosten[[#This Row],[Totaal kosten]],"")</f>
        <v/>
      </c>
      <c r="BM95" s="122" t="str">
        <f>IF(Tbl.Kosten[[#This Row],[Anr.]]=BM$7,Tbl.Kosten[[#This Row],[Totaal kosten]],"")</f>
        <v/>
      </c>
      <c r="BN95" s="122" t="str">
        <f>IF(Tbl.Kosten[[#This Row],[Anr.]]=BN$7,Tbl.Kosten[[#This Row],[Totaal kosten]],"")</f>
        <v/>
      </c>
      <c r="BO95" s="122" t="str">
        <f>IF(Tbl.Kosten[[#This Row],[Anr.]]=BO$7,Tbl.Kosten[[#This Row],[Totaal kosten]],"")</f>
        <v/>
      </c>
      <c r="BP95" s="122" t="str">
        <f>IF(Tbl.Kosten[[#This Row],[Anr.]]=BP$7,Tbl.Kosten[[#This Row],[Totaal kosten]],"")</f>
        <v/>
      </c>
      <c r="BQ95" s="122" t="str">
        <f>IF(Tbl.Kosten[[#This Row],[Anr.]]=BQ$7,Tbl.Kosten[[#This Row],[Totaal kosten]],"")</f>
        <v/>
      </c>
      <c r="BR95" s="122" t="str">
        <f>IF(Tbl.Kosten[[#This Row],[Anr.]]=BR$7,Tbl.Kosten[[#This Row],[Totaal kosten]],"")</f>
        <v/>
      </c>
      <c r="BS95" s="122" t="str">
        <f>IF(Tbl.Kosten[[#This Row],[Anr.]]=BS$7,Tbl.Kosten[[#This Row],[Totaal kosten]],"")</f>
        <v/>
      </c>
      <c r="BT95" s="122" t="str">
        <f>IF(Tbl.Kosten[[#This Row],[Anr.]]=BT$7,Tbl.Kosten[[#This Row],[Totaal kosten]],"")</f>
        <v/>
      </c>
      <c r="BU95" s="122" t="str">
        <f>IF(Tbl.Kosten[[#This Row],[Anr.]]=BU$7,Tbl.Kosten[[#This Row],[Totaal kosten]],"")</f>
        <v/>
      </c>
      <c r="BV95" s="122" t="str">
        <f>IF(Tbl.Kosten[[#This Row],[Anr.]]=BV$7,Tbl.Kosten[[#This Row],[Totaal kosten]],"")</f>
        <v/>
      </c>
      <c r="BW95" s="122" t="str">
        <f>IF(Tbl.Kosten[[#This Row],[Anr.]]=BW$7,Tbl.Kosten[[#This Row],[Totaal kosten]],"")</f>
        <v/>
      </c>
      <c r="BX95" s="122" t="str">
        <f>IF(Tbl.Kosten[[#This Row],[Anr.]]=BX$7,Tbl.Kosten[[#This Row],[Totaal kosten]],"")</f>
        <v/>
      </c>
      <c r="BY95" s="122" t="str">
        <f>IF(Tbl.Kosten[[#This Row],[Anr.]]=BY$7,Tbl.Kosten[[#This Row],[Totaal kosten]],"")</f>
        <v/>
      </c>
      <c r="BZ95" s="122" t="str">
        <f>IF(Tbl.Kosten[[#This Row],[Anr.]]=BZ$7,Tbl.Kosten[[#This Row],[Totaal kosten]],"")</f>
        <v/>
      </c>
      <c r="CA95" s="122" t="str">
        <f>IF(Tbl.Kosten[[#This Row],[Anr.]]=CA$7,Tbl.Kosten[[#This Row],[Totaal kosten]],"")</f>
        <v/>
      </c>
      <c r="CB95" s="122" t="str">
        <f>IF(Tbl.Kosten[[#This Row],[Anr.]]=CB$7,Tbl.Kosten[[#This Row],[Totaal kosten]],"")</f>
        <v/>
      </c>
      <c r="CC95" s="122" t="str">
        <f>IF(Tbl.Kosten[[#This Row],[Anr.]]=CC$7,Tbl.Kosten[[#This Row],[Totaal kosten]],"")</f>
        <v/>
      </c>
      <c r="CD95" s="122" t="str">
        <f>IF(Tbl.Kosten[[#This Row],[Anr.]]=CD$7,Tbl.Kosten[[#This Row],[Totaal kosten]],"")</f>
        <v/>
      </c>
      <c r="CE95" s="122" t="str">
        <f>IF(Tbl.Kosten[[#This Row],[Anr.]]=CE$7,Tbl.Kosten[[#This Row],[Totaal kosten]],"")</f>
        <v/>
      </c>
      <c r="CF95" s="122" t="str">
        <f>IF(Tbl.Kosten[[#This Row],[Anr.]]=CF$7,Tbl.Kosten[[#This Row],[Totaal kosten]],"")</f>
        <v/>
      </c>
      <c r="CG95" s="122" t="str">
        <f>IF(Tbl.Kosten[[#This Row],[Anr.]]=CG$7,Tbl.Kosten[[#This Row],[Totaal kosten]],"")</f>
        <v/>
      </c>
      <c r="CH95" s="122" t="str">
        <f>IF(Tbl.Kosten[[#This Row],[Anr.]]=CH$7,Tbl.Kosten[[#This Row],[Totaal kosten]],"")</f>
        <v/>
      </c>
      <c r="CI95" s="122" t="str">
        <f>IF(Tbl.Kosten[[#This Row],[Anr.]]=CI$7,Tbl.Kosten[[#This Row],[Totaal kosten]],"")</f>
        <v/>
      </c>
      <c r="CJ95" s="122" t="str">
        <f>IF(Tbl.Kosten[[#This Row],[Anr.]]=CJ$7,Tbl.Kosten[[#This Row],[Totaal kosten]],"")</f>
        <v/>
      </c>
      <c r="CK95" s="122" t="str">
        <f>IF(Tbl.Kosten[[#This Row],[Anr.]]=CK$7,Tbl.Kosten[[#This Row],[Totaal kosten]],"")</f>
        <v/>
      </c>
      <c r="CL95" s="122" t="str">
        <f>IF(Tbl.Kosten[[#This Row],[Anr.]]=CL$7,Tbl.Kosten[[#This Row],[Totaal kosten]],"")</f>
        <v/>
      </c>
      <c r="CM95" s="122" t="str">
        <f>IF(Tbl.Kosten[[#This Row],[Anr.]]=CM$7,Tbl.Kosten[[#This Row],[Totaal kosten]],"")</f>
        <v/>
      </c>
      <c r="CN95" s="122" t="str">
        <f>IF(Tbl.Kosten[[#This Row],[Anr.]]=CN$7,Tbl.Kosten[[#This Row],[Totaal kosten]],"")</f>
        <v/>
      </c>
      <c r="CO95" s="122" t="str">
        <f>IF(Tbl.Kosten[[#This Row],[Anr.]]=CO$7,Tbl.Kosten[[#This Row],[Totaal kosten]],"")</f>
        <v/>
      </c>
      <c r="CP95" s="122" t="str">
        <f>IF(Tbl.Kosten[[#This Row],[Anr.]]=CP$7,Tbl.Kosten[[#This Row],[Totaal kosten]],"")</f>
        <v/>
      </c>
      <c r="CQ95" s="122" t="str">
        <f>IF(Tbl.Kosten[[#This Row],[Anr.]]=CQ$7,Tbl.Kosten[[#This Row],[Totaal kosten]],"")</f>
        <v/>
      </c>
      <c r="CR95" s="122" t="str">
        <f>IF(Tbl.Kosten[[#This Row],[Anr.]]=CR$7,Tbl.Kosten[[#This Row],[Totaal kosten]],"")</f>
        <v/>
      </c>
      <c r="CS95" s="122" t="str">
        <f>IF(Tbl.Kosten[[#This Row],[Anr.]]=CS$7,Tbl.Kosten[[#This Row],[Totaal kosten]],"")</f>
        <v/>
      </c>
      <c r="CT95" s="122" t="str">
        <f>IF(Tbl.Kosten[[#This Row],[Anr.]]=CT$7,Tbl.Kosten[[#This Row],[Totaal kosten]],"")</f>
        <v/>
      </c>
      <c r="CU95" s="122" t="str">
        <f>IF(Tbl.Kosten[[#This Row],[Anr.]]=CU$7,Tbl.Kosten[[#This Row],[Totaal kosten]],"")</f>
        <v/>
      </c>
      <c r="CV95" s="122" t="str">
        <f>IF(Tbl.Kosten[[#This Row],[Anr.]]=CV$7,Tbl.Kosten[[#This Row],[Totaal kosten]],"")</f>
        <v/>
      </c>
      <c r="CW95" s="122" t="str">
        <f>IF(Tbl.Kosten[[#This Row],[Anr.]]=CW$7,Tbl.Kosten[[#This Row],[Totaal kosten]],"")</f>
        <v/>
      </c>
      <c r="CX95" s="122" t="str">
        <f>IF(Tbl.Kosten[[#This Row],[Anr.]]=CX$7,Tbl.Kosten[[#This Row],[Totaal kosten]],"")</f>
        <v/>
      </c>
      <c r="CY95" s="122" t="str">
        <f>IF(Tbl.Kosten[[#This Row],[Anr.]]=CY$7,Tbl.Kosten[[#This Row],[Totaal kosten]],"")</f>
        <v/>
      </c>
      <c r="CZ95" s="122" t="str">
        <f>IF(Tbl.Kosten[[#This Row],[Anr.]]=CZ$7,Tbl.Kosten[[#This Row],[Totaal kosten]],"")</f>
        <v/>
      </c>
      <c r="DA95" s="122" t="str">
        <f>IF(Tbl.Kosten[[#This Row],[Anr.]]=DA$7,Tbl.Kosten[[#This Row],[Totaal kosten]],"")</f>
        <v/>
      </c>
      <c r="DB95" s="122" t="str">
        <f>IF(Tbl.Kosten[[#This Row],[Anr.]]=DB$7,Tbl.Kosten[[#This Row],[Totaal kosten]],"")</f>
        <v/>
      </c>
      <c r="DC95" s="122" t="str">
        <f>IF(Tbl.Kosten[[#This Row],[Anr.]]=DC$7,Tbl.Kosten[[#This Row],[Totaal kosten]],"")</f>
        <v/>
      </c>
      <c r="DD95" s="122" t="str">
        <f>IF(Tbl.Kosten[[#This Row],[Anr.]]=DD$7,Tbl.Kosten[[#This Row],[Totaal kosten]],"")</f>
        <v/>
      </c>
      <c r="DE95" s="122" t="str">
        <f>IF(Tbl.Kosten[[#This Row],[Anr.]]=DE$7,Tbl.Kosten[[#This Row],[Totaal kosten]],"")</f>
        <v/>
      </c>
      <c r="DF95" s="122" t="str">
        <f>IF(Tbl.Kosten[[#This Row],[Anr.]]=DF$7,Tbl.Kosten[[#This Row],[Totaal kosten]],"")</f>
        <v/>
      </c>
      <c r="DG95" s="122" t="str">
        <f>IF(Tbl.Kosten[[#This Row],[Anr.]]=DG$7,Tbl.Kosten[[#This Row],[Totaal kosten]],"")</f>
        <v/>
      </c>
      <c r="DH95" s="122" t="str">
        <f>IF(Tbl.Kosten[[#This Row],[Anr.]]=DH$7,Tbl.Kosten[[#This Row],[Totaal kosten]],"")</f>
        <v/>
      </c>
      <c r="DI95" s="122" t="str">
        <f>IF(Tbl.Kosten[[#This Row],[Anr.]]=DI$7,Tbl.Kosten[[#This Row],[Totaal kosten]],"")</f>
        <v/>
      </c>
      <c r="DJ95" s="122" t="str">
        <f>IF(Tbl.Kosten[[#This Row],[Anr.]]=DJ$7,Tbl.Kosten[[#This Row],[Totaal kosten]],"")</f>
        <v/>
      </c>
      <c r="DK95" s="122" t="str">
        <f>IF(Tbl.Kosten[[#This Row],[Anr.]]=DK$7,Tbl.Kosten[[#This Row],[Totaal kosten]],"")</f>
        <v/>
      </c>
      <c r="DL95" s="122" t="str">
        <f>IF(Tbl.Kosten[[#This Row],[Anr.]]=DL$7,Tbl.Kosten[[#This Row],[Totaal kosten]],"")</f>
        <v/>
      </c>
      <c r="DM95" s="122" t="str">
        <f>IF(Tbl.Kosten[[#This Row],[Anr.]]=DM$7,Tbl.Kosten[[#This Row],[Totaal kosten]],"")</f>
        <v/>
      </c>
      <c r="DN95" s="122" t="str">
        <f>IF(Tbl.Kosten[[#This Row],[Anr.]]=DN$7,Tbl.Kosten[[#This Row],[Totaal kosten]],"")</f>
        <v/>
      </c>
      <c r="DO95" s="122" t="str">
        <f>IF(Tbl.Kosten[[#This Row],[Anr.]]=DO$7,Tbl.Kosten[[#This Row],[Totaal kosten]],"")</f>
        <v/>
      </c>
      <c r="DP95" s="122" t="str">
        <f>IF(Tbl.Kosten[[#This Row],[Anr.]]=DP$7,Tbl.Kosten[[#This Row],[Totaal kosten]],"")</f>
        <v/>
      </c>
      <c r="DQ95" s="122" t="str">
        <f>IF(Tbl.Kosten[[#This Row],[Anr.]]=DQ$7,Tbl.Kosten[[#This Row],[Totaal kosten]],"")</f>
        <v/>
      </c>
      <c r="DR95" s="122" t="str">
        <f>IF(Tbl.Kosten[[#This Row],[Anr.]]=DR$7,Tbl.Kosten[[#This Row],[Totaal kosten]],"")</f>
        <v/>
      </c>
      <c r="DS95" s="122" t="str">
        <f>IF(Tbl.Kosten[[#This Row],[Anr.]]=DS$7,Tbl.Kosten[[#This Row],[Totaal kosten]],"")</f>
        <v/>
      </c>
      <c r="DT95" s="122" t="str">
        <f>IF(Tbl.Kosten[[#This Row],[Anr.]]=DT$7,Tbl.Kosten[[#This Row],[Totaal kosten]],"")</f>
        <v/>
      </c>
      <c r="DU95" s="122" t="str">
        <f>IF(Tbl.Kosten[[#This Row],[Anr.]]=DU$7,Tbl.Kosten[[#This Row],[Totaal kosten]],"")</f>
        <v/>
      </c>
      <c r="DV95" s="122" t="str">
        <f>IF(Tbl.Kosten[[#This Row],[Anr.]]=DV$7,Tbl.Kosten[[#This Row],[Totaal kosten]],"")</f>
        <v/>
      </c>
      <c r="DW95" s="122" t="str">
        <f>IF(Tbl.Kosten[[#This Row],[Anr.]]=DW$7,Tbl.Kosten[[#This Row],[Totaal kosten]],"")</f>
        <v/>
      </c>
      <c r="DX95" s="122" t="str">
        <f>IF(Tbl.Kosten[[#This Row],[Anr.]]=DX$7,Tbl.Kosten[[#This Row],[Totaal kosten]],"")</f>
        <v/>
      </c>
      <c r="DY95" s="122" t="str">
        <f>IF(Tbl.Kosten[[#This Row],[Anr.]]=DY$7,Tbl.Kosten[[#This Row],[Totaal kosten]],"")</f>
        <v/>
      </c>
      <c r="DZ95" s="122" t="str">
        <f>IF(Tbl.Kosten[[#This Row],[Anr.]]=DZ$7,Tbl.Kosten[[#This Row],[Totaal kosten]],"")</f>
        <v/>
      </c>
      <c r="EA95" s="122" t="str">
        <f>IF(Tbl.Kosten[[#This Row],[Anr.]]=EA$7,Tbl.Kosten[[#This Row],[Totaal kosten]],"")</f>
        <v/>
      </c>
      <c r="EB95" s="122" t="str">
        <f>IF(Tbl.Kosten[[#This Row],[Anr.]]=EB$7,Tbl.Kosten[[#This Row],[Totaal kosten]],"")</f>
        <v/>
      </c>
      <c r="EC95" s="122" t="str">
        <f>IF(Tbl.Kosten[[#This Row],[Anr.]]=EC$7,Tbl.Kosten[[#This Row],[Totaal kosten]],"")</f>
        <v/>
      </c>
      <c r="ED95" s="122" t="str">
        <f>IF(Tbl.Kosten[[#This Row],[Anr.]]=ED$7,Tbl.Kosten[[#This Row],[Totaal kosten]],"")</f>
        <v/>
      </c>
      <c r="EE95" s="122" t="str">
        <f>IF(Tbl.Kosten[[#This Row],[Anr.]]=EE$7,Tbl.Kosten[[#This Row],[Totaal kosten]],"")</f>
        <v/>
      </c>
      <c r="EF95" s="122" t="str">
        <f>IF(Tbl.Kosten[[#This Row],[Anr.]]=EF$7,Tbl.Kosten[[#This Row],[Totaal kosten]],"")</f>
        <v/>
      </c>
      <c r="EG95" s="122" t="str">
        <f>IF(Tbl.Kosten[[#This Row],[Anr.]]=EG$7,Tbl.Kosten[[#This Row],[Totaal kosten]],"")</f>
        <v/>
      </c>
      <c r="EH95" s="122" t="str">
        <f>IF(Tbl.Kosten[[#This Row],[Anr.]]=EH$7,Tbl.Kosten[[#This Row],[Totaal kosten]],"")</f>
        <v/>
      </c>
      <c r="EI95" s="122" t="str">
        <f>IF(Tbl.Kosten[[#This Row],[Anr.]]=EI$7,Tbl.Kosten[[#This Row],[Totaal kosten]],"")</f>
        <v/>
      </c>
      <c r="EJ95" s="122" t="str">
        <f>IF(Tbl.Kosten[[#This Row],[Anr.]]=EJ$7,Tbl.Kosten[[#This Row],[Totaal kosten]],"")</f>
        <v/>
      </c>
      <c r="EK95" s="122" t="str">
        <f>IF(Tbl.Kosten[[#This Row],[Anr.]]=EK$7,Tbl.Kosten[[#This Row],[Totaal kosten]],"")</f>
        <v/>
      </c>
      <c r="EL95" s="122" t="str">
        <f>IF(Tbl.Kosten[[#This Row],[Anr.]]=EL$7,Tbl.Kosten[[#This Row],[Totaal kosten]],"")</f>
        <v/>
      </c>
      <c r="EM95" s="122" t="str">
        <f>IF(Tbl.Kosten[[#This Row],[Anr.]]=EM$7,Tbl.Kosten[[#This Row],[Totaal kosten]],"")</f>
        <v/>
      </c>
      <c r="EN95" s="122" t="str">
        <f>IF(Tbl.Kosten[[#This Row],[Anr.]]=EN$7,Tbl.Kosten[[#This Row],[Totaal kosten]],"")</f>
        <v/>
      </c>
      <c r="EO95" s="122" t="str">
        <f>IF(Tbl.Kosten[[#This Row],[Anr.]]=EO$7,Tbl.Kosten[[#This Row],[Totaal kosten]],"")</f>
        <v/>
      </c>
      <c r="EP95" s="122" t="str">
        <f>IF(Tbl.Kosten[[#This Row],[Anr.]]=EP$7,Tbl.Kosten[[#This Row],[Totaal kosten]],"")</f>
        <v/>
      </c>
      <c r="EQ95" s="122" t="str">
        <f>IF(Tbl.Kosten[[#This Row],[Anr.]]=EQ$7,Tbl.Kosten[[#This Row],[Totaal kosten]],"")</f>
        <v/>
      </c>
    </row>
    <row r="96" spans="2:147" x14ac:dyDescent="0.35">
      <c r="B96" s="99"/>
      <c r="C96" s="68"/>
      <c r="D96" s="119"/>
      <c r="E96" s="100"/>
      <c r="F96" s="13">
        <f>_xlfn.XLOOKUP(Tbl.Kosten[[#This Row],[Medewerker e/o 
functie]],Tbl.Uurtarief[Medewerker en/of functie],Tbl.Uurtarief[Uurtarief],"",,)</f>
        <v>0</v>
      </c>
      <c r="G96" s="118">
        <f>PRODUCT(Tbl.Kosten[[#This Row],[Uren]],Tbl.Kosten[[#This Row],[Uurtarief]])</f>
        <v>0</v>
      </c>
      <c r="H96" s="100"/>
      <c r="I96" s="98"/>
      <c r="J96" s="97">
        <f>Tbl.Kosten[[#This Row],[Aantal]]*Tbl.Kosten[[#This Row],[Tarief]]</f>
        <v>0</v>
      </c>
      <c r="K96" s="118">
        <f>Tbl.Kosten[[#This Row],[Subtotaal andere kosten]]+Tbl.Kosten[[#This Row],[Subtotaal arbeidskosten]]</f>
        <v>0</v>
      </c>
      <c r="L96" s="190">
        <f>IF(Tbl.Kosten[[#This Row],[Subtotaal andere kosten]]&lt;&gt;0,"Andere kosten",(_xlfn.XLOOKUP(Tbl.Kosten[[#This Row],[Medewerker e/o 
functie]],Tbl.Uurtarief[Medewerker en/of functie],Tbl.Uurtarief[Kostensoort],"",,)))</f>
        <v>0</v>
      </c>
      <c r="M96" s="190" t="str">
        <f>IF(AND(Tbl.Kosten[[#This Row],[Subtotaal arbeidskosten]]&lt;&gt;0,Tbl.Kosten[[#This Row],[Subtotaal andere kosten]]&lt;&gt;0),"Begroot Arbeidskosten en Overige kosten op verschillende regels!","")</f>
        <v/>
      </c>
      <c r="N96" s="3" t="str">
        <f>_xlfn.XLOOKUP(Tbl.Kosten[[#This Row],[Activiteitencode]],Tbl.Activiteiten[Activiteitcode],Tbl.Activiteiten[Werkpakketcode],"",,)</f>
        <v/>
      </c>
      <c r="O96" s="9" t="str">
        <f>_xlfn.XLOOKUP(Tbl.Kosten[[#This Row],[Werkpakketcode]],Tbl.Werkpakketten[Werkpakketcode],Tbl.Werkpakketten[WPnr.],"",,)</f>
        <v/>
      </c>
      <c r="P96" s="9" t="str">
        <f>IF(Tbl.Kosten[[#This Row],[WPnr.]]=P$7,Tbl.Kosten[[#This Row],[Totaal kosten]],"")</f>
        <v/>
      </c>
      <c r="Q96" s="9" t="str">
        <f>IF(Tbl.Kosten[[#This Row],[WPnr.]]=Q$7,Tbl.Kosten[[#This Row],[Totaal kosten]],"")</f>
        <v/>
      </c>
      <c r="R96" s="9" t="str">
        <f>IF(Tbl.Kosten[[#This Row],[WPnr.]]=R$7,Tbl.Kosten[[#This Row],[Totaal kosten]],"")</f>
        <v/>
      </c>
      <c r="S96" s="9" t="str">
        <f>IF(Tbl.Kosten[[#This Row],[WPnr.]]=S$7,Tbl.Kosten[[#This Row],[Totaal kosten]],"")</f>
        <v/>
      </c>
      <c r="T96" s="9" t="str">
        <f>IF(Tbl.Kosten[[#This Row],[WPnr.]]=T$7,Tbl.Kosten[[#This Row],[Totaal kosten]],"")</f>
        <v/>
      </c>
      <c r="U96" s="9" t="str">
        <f>IF(Tbl.Kosten[[#This Row],[WPnr.]]=U$7,Tbl.Kosten[[#This Row],[Totaal kosten]],"")</f>
        <v/>
      </c>
      <c r="V96" s="9" t="str">
        <f>IF(Tbl.Kosten[[#This Row],[WPnr.]]=V$7,Tbl.Kosten[[#This Row],[Totaal kosten]],"")</f>
        <v/>
      </c>
      <c r="W96" s="9" t="str">
        <f>IF(Tbl.Kosten[[#This Row],[WPnr.]]=W$7,Tbl.Kosten[[#This Row],[Totaal kosten]],"")</f>
        <v/>
      </c>
      <c r="X96" s="9" t="str">
        <f>IF(Tbl.Kosten[[#This Row],[WPnr.]]=X$7,Tbl.Kosten[[#This Row],[Totaal kosten]],"")</f>
        <v/>
      </c>
      <c r="Y96" s="9" t="str">
        <f>IF(Tbl.Kosten[[#This Row],[WPnr.]]=Y$7,Tbl.Kosten[[#This Row],[Totaal kosten]],"")</f>
        <v/>
      </c>
      <c r="Z96" s="15" t="str">
        <f>IFERROR(VLOOKUP(Tbl.Kosten[[#This Row],[Kostensoort]],Tbl.Kostensoorten[],2,FALSE),"")</f>
        <v/>
      </c>
      <c r="AA96" s="15" t="str">
        <f>IF(Tbl.Kosten[[#This Row],[KSnr.]]=AA$7,Tbl.Kosten[[#This Row],[Totaal kosten]],"")</f>
        <v/>
      </c>
      <c r="AB96" s="15" t="str">
        <f>IF(Tbl.Kosten[[#This Row],[KSnr.]]=AB$7,Tbl.Kosten[[#This Row],[Totaal kosten]],"")</f>
        <v/>
      </c>
      <c r="AC96" s="15" t="str">
        <f>IF(Tbl.Kosten[[#This Row],[KSnr.]]=AC$7,Tbl.Kosten[[#This Row],[Totaal kosten]],"")</f>
        <v/>
      </c>
      <c r="AD96" s="15" t="str">
        <f>IF(Tbl.Kosten[[#This Row],[KSnr.]]=AD$7,Tbl.Kosten[[#This Row],[Totaal kosten]],"")</f>
        <v/>
      </c>
      <c r="AE96" s="15" t="str">
        <f>IF(Tbl.Kosten[[#This Row],[KSnr.]]=AE$7,Tbl.Kosten[[#This Row],[Totaal kosten]],"")</f>
        <v/>
      </c>
      <c r="AF96" s="15" t="str">
        <f>IF(Tbl.Kosten[[#This Row],[KSnr.]]=AF$7,Tbl.Kosten[[#This Row],[Totaal kosten]],"")</f>
        <v/>
      </c>
      <c r="AG96" s="15" t="str">
        <f>IF(Tbl.Kosten[[#This Row],[KSnr.]]=AG$7,Tbl.Kosten[[#This Row],[Totaal kosten]],"")</f>
        <v/>
      </c>
      <c r="AH96" s="15" t="str">
        <f>IF(Tbl.Kosten[[#This Row],[KSnr.]]=AH$7,Tbl.Kosten[[#This Row],[Totaal kosten]],"")</f>
        <v/>
      </c>
      <c r="AI96" s="15" t="str">
        <f>IF(Tbl.Kosten[[#This Row],[KSnr.]]=AI$7,Tbl.Kosten[[#This Row],[Totaal kosten]],"")</f>
        <v/>
      </c>
      <c r="AJ96" s="15" t="str">
        <f>IF(Tbl.Kosten[[#This Row],[KSnr.]]=AJ$7,Tbl.Kosten[[#This Row],[Totaal kosten]],"")</f>
        <v/>
      </c>
      <c r="AK96" s="15" t="str">
        <f>IF(Tbl.Kosten[[#This Row],[KSnr.]]=AK$7,Tbl.Kosten[[#This Row],[Totaal kosten]],"")</f>
        <v/>
      </c>
      <c r="AL96" s="15" t="str">
        <f>IF(Tbl.Kosten[[#This Row],[KSnr.]]=AL$7,Tbl.Kosten[[#This Row],[Totaal kosten]],"")</f>
        <v/>
      </c>
      <c r="AM96" s="15" t="str">
        <f>IF(Tbl.Kosten[[#This Row],[KSnr.]]=AM$7,Tbl.Kosten[[#This Row],[Totaal kosten]],"")</f>
        <v/>
      </c>
      <c r="AN96" s="15" t="str">
        <f>IF(Tbl.Kosten[[#This Row],[KSnr.]]=AN$7,Tbl.Kosten[[#This Row],[Totaal kosten]],"")</f>
        <v/>
      </c>
      <c r="AO96" s="15" t="str">
        <f>IF(Tbl.Kosten[[#This Row],[KSnr.]]=AO$7,Tbl.Kosten[[#This Row],[Totaal kosten]],"")</f>
        <v/>
      </c>
      <c r="AP96" s="15" t="str">
        <f>IF(Tbl.Kosten[[#This Row],[KSnr.]]=AP$7,Tbl.Kosten[[#This Row],[Totaal kosten]],"")</f>
        <v/>
      </c>
      <c r="AQ96" s="15" t="str">
        <f>IF(Tbl.Kosten[[#This Row],[KSnr.]]=AQ$7,Tbl.Kosten[[#This Row],[Totaal kosten]],"")</f>
        <v/>
      </c>
      <c r="AR96" s="15" t="str">
        <f>IF(Tbl.Kosten[[#This Row],[KSnr.]]=AR$7,Tbl.Kosten[[#This Row],[Totaal kosten]],"")</f>
        <v/>
      </c>
      <c r="AS96" s="15" t="str">
        <f>IF(Tbl.Kosten[[#This Row],[KSnr.]]=AS$7,Tbl.Kosten[[#This Row],[Totaal kosten]],"")</f>
        <v/>
      </c>
      <c r="AT96" s="15" t="str">
        <f>IF(Tbl.Kosten[[#This Row],[KSnr.]]=AT$7,Tbl.Kosten[[#This Row],[Totaal kosten]],"")</f>
        <v/>
      </c>
      <c r="AU96" s="122" t="str">
        <f>_xlfn.XLOOKUP(Tbl.Kosten[[#This Row],[Activiteitencode]],Tbl.Activiteiten[Activiteitcode],Tbl.Activiteiten[Anr.],"",,)</f>
        <v/>
      </c>
      <c r="AV96" s="122" t="str">
        <f>IF(Tbl.Kosten[[#This Row],[Anr.]]=AV$7,Tbl.Kosten[[#This Row],[Totaal kosten]],"")</f>
        <v/>
      </c>
      <c r="AW96" s="122" t="str">
        <f>IF(Tbl.Kosten[[#This Row],[Anr.]]=AW$7,Tbl.Kosten[[#This Row],[Totaal kosten]],"")</f>
        <v/>
      </c>
      <c r="AX96" s="122" t="str">
        <f>IF(Tbl.Kosten[[#This Row],[Anr.]]=AX$7,Tbl.Kosten[[#This Row],[Totaal kosten]],"")</f>
        <v/>
      </c>
      <c r="AY96" s="122" t="str">
        <f>IF(Tbl.Kosten[[#This Row],[Anr.]]=AY$7,Tbl.Kosten[[#This Row],[Totaal kosten]],"")</f>
        <v/>
      </c>
      <c r="AZ96" s="122" t="str">
        <f>IF(Tbl.Kosten[[#This Row],[Anr.]]=AZ$7,Tbl.Kosten[[#This Row],[Totaal kosten]],"")</f>
        <v/>
      </c>
      <c r="BA96" s="122" t="str">
        <f>IF(Tbl.Kosten[[#This Row],[Anr.]]=BA$7,Tbl.Kosten[[#This Row],[Totaal kosten]],"")</f>
        <v/>
      </c>
      <c r="BB96" s="122" t="str">
        <f>IF(Tbl.Kosten[[#This Row],[Anr.]]=BB$7,Tbl.Kosten[[#This Row],[Totaal kosten]],"")</f>
        <v/>
      </c>
      <c r="BC96" s="122" t="str">
        <f>IF(Tbl.Kosten[[#This Row],[Anr.]]=BC$7,Tbl.Kosten[[#This Row],[Totaal kosten]],"")</f>
        <v/>
      </c>
      <c r="BD96" s="122" t="str">
        <f>IF(Tbl.Kosten[[#This Row],[Anr.]]=BD$7,Tbl.Kosten[[#This Row],[Totaal kosten]],"")</f>
        <v/>
      </c>
      <c r="BE96" s="122" t="str">
        <f>IF(Tbl.Kosten[[#This Row],[Anr.]]=BE$7,Tbl.Kosten[[#This Row],[Totaal kosten]],"")</f>
        <v/>
      </c>
      <c r="BF96" s="122" t="str">
        <f>IF(Tbl.Kosten[[#This Row],[Anr.]]=BF$7,Tbl.Kosten[[#This Row],[Totaal kosten]],"")</f>
        <v/>
      </c>
      <c r="BG96" s="122" t="str">
        <f>IF(Tbl.Kosten[[#This Row],[Anr.]]=BG$7,Tbl.Kosten[[#This Row],[Totaal kosten]],"")</f>
        <v/>
      </c>
      <c r="BH96" s="122" t="str">
        <f>IF(Tbl.Kosten[[#This Row],[Anr.]]=BH$7,Tbl.Kosten[[#This Row],[Totaal kosten]],"")</f>
        <v/>
      </c>
      <c r="BI96" s="122" t="str">
        <f>IF(Tbl.Kosten[[#This Row],[Anr.]]=BI$7,Tbl.Kosten[[#This Row],[Totaal kosten]],"")</f>
        <v/>
      </c>
      <c r="BJ96" s="122" t="str">
        <f>IF(Tbl.Kosten[[#This Row],[Anr.]]=BJ$7,Tbl.Kosten[[#This Row],[Totaal kosten]],"")</f>
        <v/>
      </c>
      <c r="BK96" s="122" t="str">
        <f>IF(Tbl.Kosten[[#This Row],[Anr.]]=BK$7,Tbl.Kosten[[#This Row],[Totaal kosten]],"")</f>
        <v/>
      </c>
      <c r="BL96" s="122" t="str">
        <f>IF(Tbl.Kosten[[#This Row],[Anr.]]=BL$7,Tbl.Kosten[[#This Row],[Totaal kosten]],"")</f>
        <v/>
      </c>
      <c r="BM96" s="122" t="str">
        <f>IF(Tbl.Kosten[[#This Row],[Anr.]]=BM$7,Tbl.Kosten[[#This Row],[Totaal kosten]],"")</f>
        <v/>
      </c>
      <c r="BN96" s="122" t="str">
        <f>IF(Tbl.Kosten[[#This Row],[Anr.]]=BN$7,Tbl.Kosten[[#This Row],[Totaal kosten]],"")</f>
        <v/>
      </c>
      <c r="BO96" s="122" t="str">
        <f>IF(Tbl.Kosten[[#This Row],[Anr.]]=BO$7,Tbl.Kosten[[#This Row],[Totaal kosten]],"")</f>
        <v/>
      </c>
      <c r="BP96" s="122" t="str">
        <f>IF(Tbl.Kosten[[#This Row],[Anr.]]=BP$7,Tbl.Kosten[[#This Row],[Totaal kosten]],"")</f>
        <v/>
      </c>
      <c r="BQ96" s="122" t="str">
        <f>IF(Tbl.Kosten[[#This Row],[Anr.]]=BQ$7,Tbl.Kosten[[#This Row],[Totaal kosten]],"")</f>
        <v/>
      </c>
      <c r="BR96" s="122" t="str">
        <f>IF(Tbl.Kosten[[#This Row],[Anr.]]=BR$7,Tbl.Kosten[[#This Row],[Totaal kosten]],"")</f>
        <v/>
      </c>
      <c r="BS96" s="122" t="str">
        <f>IF(Tbl.Kosten[[#This Row],[Anr.]]=BS$7,Tbl.Kosten[[#This Row],[Totaal kosten]],"")</f>
        <v/>
      </c>
      <c r="BT96" s="122" t="str">
        <f>IF(Tbl.Kosten[[#This Row],[Anr.]]=BT$7,Tbl.Kosten[[#This Row],[Totaal kosten]],"")</f>
        <v/>
      </c>
      <c r="BU96" s="122" t="str">
        <f>IF(Tbl.Kosten[[#This Row],[Anr.]]=BU$7,Tbl.Kosten[[#This Row],[Totaal kosten]],"")</f>
        <v/>
      </c>
      <c r="BV96" s="122" t="str">
        <f>IF(Tbl.Kosten[[#This Row],[Anr.]]=BV$7,Tbl.Kosten[[#This Row],[Totaal kosten]],"")</f>
        <v/>
      </c>
      <c r="BW96" s="122" t="str">
        <f>IF(Tbl.Kosten[[#This Row],[Anr.]]=BW$7,Tbl.Kosten[[#This Row],[Totaal kosten]],"")</f>
        <v/>
      </c>
      <c r="BX96" s="122" t="str">
        <f>IF(Tbl.Kosten[[#This Row],[Anr.]]=BX$7,Tbl.Kosten[[#This Row],[Totaal kosten]],"")</f>
        <v/>
      </c>
      <c r="BY96" s="122" t="str">
        <f>IF(Tbl.Kosten[[#This Row],[Anr.]]=BY$7,Tbl.Kosten[[#This Row],[Totaal kosten]],"")</f>
        <v/>
      </c>
      <c r="BZ96" s="122" t="str">
        <f>IF(Tbl.Kosten[[#This Row],[Anr.]]=BZ$7,Tbl.Kosten[[#This Row],[Totaal kosten]],"")</f>
        <v/>
      </c>
      <c r="CA96" s="122" t="str">
        <f>IF(Tbl.Kosten[[#This Row],[Anr.]]=CA$7,Tbl.Kosten[[#This Row],[Totaal kosten]],"")</f>
        <v/>
      </c>
      <c r="CB96" s="122" t="str">
        <f>IF(Tbl.Kosten[[#This Row],[Anr.]]=CB$7,Tbl.Kosten[[#This Row],[Totaal kosten]],"")</f>
        <v/>
      </c>
      <c r="CC96" s="122" t="str">
        <f>IF(Tbl.Kosten[[#This Row],[Anr.]]=CC$7,Tbl.Kosten[[#This Row],[Totaal kosten]],"")</f>
        <v/>
      </c>
      <c r="CD96" s="122" t="str">
        <f>IF(Tbl.Kosten[[#This Row],[Anr.]]=CD$7,Tbl.Kosten[[#This Row],[Totaal kosten]],"")</f>
        <v/>
      </c>
      <c r="CE96" s="122" t="str">
        <f>IF(Tbl.Kosten[[#This Row],[Anr.]]=CE$7,Tbl.Kosten[[#This Row],[Totaal kosten]],"")</f>
        <v/>
      </c>
      <c r="CF96" s="122" t="str">
        <f>IF(Tbl.Kosten[[#This Row],[Anr.]]=CF$7,Tbl.Kosten[[#This Row],[Totaal kosten]],"")</f>
        <v/>
      </c>
      <c r="CG96" s="122" t="str">
        <f>IF(Tbl.Kosten[[#This Row],[Anr.]]=CG$7,Tbl.Kosten[[#This Row],[Totaal kosten]],"")</f>
        <v/>
      </c>
      <c r="CH96" s="122" t="str">
        <f>IF(Tbl.Kosten[[#This Row],[Anr.]]=CH$7,Tbl.Kosten[[#This Row],[Totaal kosten]],"")</f>
        <v/>
      </c>
      <c r="CI96" s="122" t="str">
        <f>IF(Tbl.Kosten[[#This Row],[Anr.]]=CI$7,Tbl.Kosten[[#This Row],[Totaal kosten]],"")</f>
        <v/>
      </c>
      <c r="CJ96" s="122" t="str">
        <f>IF(Tbl.Kosten[[#This Row],[Anr.]]=CJ$7,Tbl.Kosten[[#This Row],[Totaal kosten]],"")</f>
        <v/>
      </c>
      <c r="CK96" s="122" t="str">
        <f>IF(Tbl.Kosten[[#This Row],[Anr.]]=CK$7,Tbl.Kosten[[#This Row],[Totaal kosten]],"")</f>
        <v/>
      </c>
      <c r="CL96" s="122" t="str">
        <f>IF(Tbl.Kosten[[#This Row],[Anr.]]=CL$7,Tbl.Kosten[[#This Row],[Totaal kosten]],"")</f>
        <v/>
      </c>
      <c r="CM96" s="122" t="str">
        <f>IF(Tbl.Kosten[[#This Row],[Anr.]]=CM$7,Tbl.Kosten[[#This Row],[Totaal kosten]],"")</f>
        <v/>
      </c>
      <c r="CN96" s="122" t="str">
        <f>IF(Tbl.Kosten[[#This Row],[Anr.]]=CN$7,Tbl.Kosten[[#This Row],[Totaal kosten]],"")</f>
        <v/>
      </c>
      <c r="CO96" s="122" t="str">
        <f>IF(Tbl.Kosten[[#This Row],[Anr.]]=CO$7,Tbl.Kosten[[#This Row],[Totaal kosten]],"")</f>
        <v/>
      </c>
      <c r="CP96" s="122" t="str">
        <f>IF(Tbl.Kosten[[#This Row],[Anr.]]=CP$7,Tbl.Kosten[[#This Row],[Totaal kosten]],"")</f>
        <v/>
      </c>
      <c r="CQ96" s="122" t="str">
        <f>IF(Tbl.Kosten[[#This Row],[Anr.]]=CQ$7,Tbl.Kosten[[#This Row],[Totaal kosten]],"")</f>
        <v/>
      </c>
      <c r="CR96" s="122" t="str">
        <f>IF(Tbl.Kosten[[#This Row],[Anr.]]=CR$7,Tbl.Kosten[[#This Row],[Totaal kosten]],"")</f>
        <v/>
      </c>
      <c r="CS96" s="122" t="str">
        <f>IF(Tbl.Kosten[[#This Row],[Anr.]]=CS$7,Tbl.Kosten[[#This Row],[Totaal kosten]],"")</f>
        <v/>
      </c>
      <c r="CT96" s="122" t="str">
        <f>IF(Tbl.Kosten[[#This Row],[Anr.]]=CT$7,Tbl.Kosten[[#This Row],[Totaal kosten]],"")</f>
        <v/>
      </c>
      <c r="CU96" s="122" t="str">
        <f>IF(Tbl.Kosten[[#This Row],[Anr.]]=CU$7,Tbl.Kosten[[#This Row],[Totaal kosten]],"")</f>
        <v/>
      </c>
      <c r="CV96" s="122" t="str">
        <f>IF(Tbl.Kosten[[#This Row],[Anr.]]=CV$7,Tbl.Kosten[[#This Row],[Totaal kosten]],"")</f>
        <v/>
      </c>
      <c r="CW96" s="122" t="str">
        <f>IF(Tbl.Kosten[[#This Row],[Anr.]]=CW$7,Tbl.Kosten[[#This Row],[Totaal kosten]],"")</f>
        <v/>
      </c>
      <c r="CX96" s="122" t="str">
        <f>IF(Tbl.Kosten[[#This Row],[Anr.]]=CX$7,Tbl.Kosten[[#This Row],[Totaal kosten]],"")</f>
        <v/>
      </c>
      <c r="CY96" s="122" t="str">
        <f>IF(Tbl.Kosten[[#This Row],[Anr.]]=CY$7,Tbl.Kosten[[#This Row],[Totaal kosten]],"")</f>
        <v/>
      </c>
      <c r="CZ96" s="122" t="str">
        <f>IF(Tbl.Kosten[[#This Row],[Anr.]]=CZ$7,Tbl.Kosten[[#This Row],[Totaal kosten]],"")</f>
        <v/>
      </c>
      <c r="DA96" s="122" t="str">
        <f>IF(Tbl.Kosten[[#This Row],[Anr.]]=DA$7,Tbl.Kosten[[#This Row],[Totaal kosten]],"")</f>
        <v/>
      </c>
      <c r="DB96" s="122" t="str">
        <f>IF(Tbl.Kosten[[#This Row],[Anr.]]=DB$7,Tbl.Kosten[[#This Row],[Totaal kosten]],"")</f>
        <v/>
      </c>
      <c r="DC96" s="122" t="str">
        <f>IF(Tbl.Kosten[[#This Row],[Anr.]]=DC$7,Tbl.Kosten[[#This Row],[Totaal kosten]],"")</f>
        <v/>
      </c>
      <c r="DD96" s="122" t="str">
        <f>IF(Tbl.Kosten[[#This Row],[Anr.]]=DD$7,Tbl.Kosten[[#This Row],[Totaal kosten]],"")</f>
        <v/>
      </c>
      <c r="DE96" s="122" t="str">
        <f>IF(Tbl.Kosten[[#This Row],[Anr.]]=DE$7,Tbl.Kosten[[#This Row],[Totaal kosten]],"")</f>
        <v/>
      </c>
      <c r="DF96" s="122" t="str">
        <f>IF(Tbl.Kosten[[#This Row],[Anr.]]=DF$7,Tbl.Kosten[[#This Row],[Totaal kosten]],"")</f>
        <v/>
      </c>
      <c r="DG96" s="122" t="str">
        <f>IF(Tbl.Kosten[[#This Row],[Anr.]]=DG$7,Tbl.Kosten[[#This Row],[Totaal kosten]],"")</f>
        <v/>
      </c>
      <c r="DH96" s="122" t="str">
        <f>IF(Tbl.Kosten[[#This Row],[Anr.]]=DH$7,Tbl.Kosten[[#This Row],[Totaal kosten]],"")</f>
        <v/>
      </c>
      <c r="DI96" s="122" t="str">
        <f>IF(Tbl.Kosten[[#This Row],[Anr.]]=DI$7,Tbl.Kosten[[#This Row],[Totaal kosten]],"")</f>
        <v/>
      </c>
      <c r="DJ96" s="122" t="str">
        <f>IF(Tbl.Kosten[[#This Row],[Anr.]]=DJ$7,Tbl.Kosten[[#This Row],[Totaal kosten]],"")</f>
        <v/>
      </c>
      <c r="DK96" s="122" t="str">
        <f>IF(Tbl.Kosten[[#This Row],[Anr.]]=DK$7,Tbl.Kosten[[#This Row],[Totaal kosten]],"")</f>
        <v/>
      </c>
      <c r="DL96" s="122" t="str">
        <f>IF(Tbl.Kosten[[#This Row],[Anr.]]=DL$7,Tbl.Kosten[[#This Row],[Totaal kosten]],"")</f>
        <v/>
      </c>
      <c r="DM96" s="122" t="str">
        <f>IF(Tbl.Kosten[[#This Row],[Anr.]]=DM$7,Tbl.Kosten[[#This Row],[Totaal kosten]],"")</f>
        <v/>
      </c>
      <c r="DN96" s="122" t="str">
        <f>IF(Tbl.Kosten[[#This Row],[Anr.]]=DN$7,Tbl.Kosten[[#This Row],[Totaal kosten]],"")</f>
        <v/>
      </c>
      <c r="DO96" s="122" t="str">
        <f>IF(Tbl.Kosten[[#This Row],[Anr.]]=DO$7,Tbl.Kosten[[#This Row],[Totaal kosten]],"")</f>
        <v/>
      </c>
      <c r="DP96" s="122" t="str">
        <f>IF(Tbl.Kosten[[#This Row],[Anr.]]=DP$7,Tbl.Kosten[[#This Row],[Totaal kosten]],"")</f>
        <v/>
      </c>
      <c r="DQ96" s="122" t="str">
        <f>IF(Tbl.Kosten[[#This Row],[Anr.]]=DQ$7,Tbl.Kosten[[#This Row],[Totaal kosten]],"")</f>
        <v/>
      </c>
      <c r="DR96" s="122" t="str">
        <f>IF(Tbl.Kosten[[#This Row],[Anr.]]=DR$7,Tbl.Kosten[[#This Row],[Totaal kosten]],"")</f>
        <v/>
      </c>
      <c r="DS96" s="122" t="str">
        <f>IF(Tbl.Kosten[[#This Row],[Anr.]]=DS$7,Tbl.Kosten[[#This Row],[Totaal kosten]],"")</f>
        <v/>
      </c>
      <c r="DT96" s="122" t="str">
        <f>IF(Tbl.Kosten[[#This Row],[Anr.]]=DT$7,Tbl.Kosten[[#This Row],[Totaal kosten]],"")</f>
        <v/>
      </c>
      <c r="DU96" s="122" t="str">
        <f>IF(Tbl.Kosten[[#This Row],[Anr.]]=DU$7,Tbl.Kosten[[#This Row],[Totaal kosten]],"")</f>
        <v/>
      </c>
      <c r="DV96" s="122" t="str">
        <f>IF(Tbl.Kosten[[#This Row],[Anr.]]=DV$7,Tbl.Kosten[[#This Row],[Totaal kosten]],"")</f>
        <v/>
      </c>
      <c r="DW96" s="122" t="str">
        <f>IF(Tbl.Kosten[[#This Row],[Anr.]]=DW$7,Tbl.Kosten[[#This Row],[Totaal kosten]],"")</f>
        <v/>
      </c>
      <c r="DX96" s="122" t="str">
        <f>IF(Tbl.Kosten[[#This Row],[Anr.]]=DX$7,Tbl.Kosten[[#This Row],[Totaal kosten]],"")</f>
        <v/>
      </c>
      <c r="DY96" s="122" t="str">
        <f>IF(Tbl.Kosten[[#This Row],[Anr.]]=DY$7,Tbl.Kosten[[#This Row],[Totaal kosten]],"")</f>
        <v/>
      </c>
      <c r="DZ96" s="122" t="str">
        <f>IF(Tbl.Kosten[[#This Row],[Anr.]]=DZ$7,Tbl.Kosten[[#This Row],[Totaal kosten]],"")</f>
        <v/>
      </c>
      <c r="EA96" s="122" t="str">
        <f>IF(Tbl.Kosten[[#This Row],[Anr.]]=EA$7,Tbl.Kosten[[#This Row],[Totaal kosten]],"")</f>
        <v/>
      </c>
      <c r="EB96" s="122" t="str">
        <f>IF(Tbl.Kosten[[#This Row],[Anr.]]=EB$7,Tbl.Kosten[[#This Row],[Totaal kosten]],"")</f>
        <v/>
      </c>
      <c r="EC96" s="122" t="str">
        <f>IF(Tbl.Kosten[[#This Row],[Anr.]]=EC$7,Tbl.Kosten[[#This Row],[Totaal kosten]],"")</f>
        <v/>
      </c>
      <c r="ED96" s="122" t="str">
        <f>IF(Tbl.Kosten[[#This Row],[Anr.]]=ED$7,Tbl.Kosten[[#This Row],[Totaal kosten]],"")</f>
        <v/>
      </c>
      <c r="EE96" s="122" t="str">
        <f>IF(Tbl.Kosten[[#This Row],[Anr.]]=EE$7,Tbl.Kosten[[#This Row],[Totaal kosten]],"")</f>
        <v/>
      </c>
      <c r="EF96" s="122" t="str">
        <f>IF(Tbl.Kosten[[#This Row],[Anr.]]=EF$7,Tbl.Kosten[[#This Row],[Totaal kosten]],"")</f>
        <v/>
      </c>
      <c r="EG96" s="122" t="str">
        <f>IF(Tbl.Kosten[[#This Row],[Anr.]]=EG$7,Tbl.Kosten[[#This Row],[Totaal kosten]],"")</f>
        <v/>
      </c>
      <c r="EH96" s="122" t="str">
        <f>IF(Tbl.Kosten[[#This Row],[Anr.]]=EH$7,Tbl.Kosten[[#This Row],[Totaal kosten]],"")</f>
        <v/>
      </c>
      <c r="EI96" s="122" t="str">
        <f>IF(Tbl.Kosten[[#This Row],[Anr.]]=EI$7,Tbl.Kosten[[#This Row],[Totaal kosten]],"")</f>
        <v/>
      </c>
      <c r="EJ96" s="122" t="str">
        <f>IF(Tbl.Kosten[[#This Row],[Anr.]]=EJ$7,Tbl.Kosten[[#This Row],[Totaal kosten]],"")</f>
        <v/>
      </c>
      <c r="EK96" s="122" t="str">
        <f>IF(Tbl.Kosten[[#This Row],[Anr.]]=EK$7,Tbl.Kosten[[#This Row],[Totaal kosten]],"")</f>
        <v/>
      </c>
      <c r="EL96" s="122" t="str">
        <f>IF(Tbl.Kosten[[#This Row],[Anr.]]=EL$7,Tbl.Kosten[[#This Row],[Totaal kosten]],"")</f>
        <v/>
      </c>
      <c r="EM96" s="122" t="str">
        <f>IF(Tbl.Kosten[[#This Row],[Anr.]]=EM$7,Tbl.Kosten[[#This Row],[Totaal kosten]],"")</f>
        <v/>
      </c>
      <c r="EN96" s="122" t="str">
        <f>IF(Tbl.Kosten[[#This Row],[Anr.]]=EN$7,Tbl.Kosten[[#This Row],[Totaal kosten]],"")</f>
        <v/>
      </c>
      <c r="EO96" s="122" t="str">
        <f>IF(Tbl.Kosten[[#This Row],[Anr.]]=EO$7,Tbl.Kosten[[#This Row],[Totaal kosten]],"")</f>
        <v/>
      </c>
      <c r="EP96" s="122" t="str">
        <f>IF(Tbl.Kosten[[#This Row],[Anr.]]=EP$7,Tbl.Kosten[[#This Row],[Totaal kosten]],"")</f>
        <v/>
      </c>
      <c r="EQ96" s="122" t="str">
        <f>IF(Tbl.Kosten[[#This Row],[Anr.]]=EQ$7,Tbl.Kosten[[#This Row],[Totaal kosten]],"")</f>
        <v/>
      </c>
    </row>
    <row r="97" spans="2:147" x14ac:dyDescent="0.35">
      <c r="B97" s="99"/>
      <c r="C97" s="68"/>
      <c r="D97" s="119"/>
      <c r="E97" s="100"/>
      <c r="F97" s="13">
        <f>_xlfn.XLOOKUP(Tbl.Kosten[[#This Row],[Medewerker e/o 
functie]],Tbl.Uurtarief[Medewerker en/of functie],Tbl.Uurtarief[Uurtarief],"",,)</f>
        <v>0</v>
      </c>
      <c r="G97" s="118">
        <f>PRODUCT(Tbl.Kosten[[#This Row],[Uren]],Tbl.Kosten[[#This Row],[Uurtarief]])</f>
        <v>0</v>
      </c>
      <c r="H97" s="100"/>
      <c r="I97" s="98"/>
      <c r="J97" s="97">
        <f>Tbl.Kosten[[#This Row],[Aantal]]*Tbl.Kosten[[#This Row],[Tarief]]</f>
        <v>0</v>
      </c>
      <c r="K97" s="118">
        <f>Tbl.Kosten[[#This Row],[Subtotaal andere kosten]]+Tbl.Kosten[[#This Row],[Subtotaal arbeidskosten]]</f>
        <v>0</v>
      </c>
      <c r="L97" s="190">
        <f>IF(Tbl.Kosten[[#This Row],[Subtotaal andere kosten]]&lt;&gt;0,"Andere kosten",(_xlfn.XLOOKUP(Tbl.Kosten[[#This Row],[Medewerker e/o 
functie]],Tbl.Uurtarief[Medewerker en/of functie],Tbl.Uurtarief[Kostensoort],"",,)))</f>
        <v>0</v>
      </c>
      <c r="M97" s="190" t="str">
        <f>IF(AND(Tbl.Kosten[[#This Row],[Subtotaal arbeidskosten]]&lt;&gt;0,Tbl.Kosten[[#This Row],[Subtotaal andere kosten]]&lt;&gt;0),"Begroot Arbeidskosten en Overige kosten op verschillende regels!","")</f>
        <v/>
      </c>
      <c r="N97" s="3" t="str">
        <f>_xlfn.XLOOKUP(Tbl.Kosten[[#This Row],[Activiteitencode]],Tbl.Activiteiten[Activiteitcode],Tbl.Activiteiten[Werkpakketcode],"",,)</f>
        <v/>
      </c>
      <c r="O97" s="9" t="str">
        <f>_xlfn.XLOOKUP(Tbl.Kosten[[#This Row],[Werkpakketcode]],Tbl.Werkpakketten[Werkpakketcode],Tbl.Werkpakketten[WPnr.],"",,)</f>
        <v/>
      </c>
      <c r="P97" s="9" t="str">
        <f>IF(Tbl.Kosten[[#This Row],[WPnr.]]=P$7,Tbl.Kosten[[#This Row],[Totaal kosten]],"")</f>
        <v/>
      </c>
      <c r="Q97" s="9" t="str">
        <f>IF(Tbl.Kosten[[#This Row],[WPnr.]]=Q$7,Tbl.Kosten[[#This Row],[Totaal kosten]],"")</f>
        <v/>
      </c>
      <c r="R97" s="9" t="str">
        <f>IF(Tbl.Kosten[[#This Row],[WPnr.]]=R$7,Tbl.Kosten[[#This Row],[Totaal kosten]],"")</f>
        <v/>
      </c>
      <c r="S97" s="9" t="str">
        <f>IF(Tbl.Kosten[[#This Row],[WPnr.]]=S$7,Tbl.Kosten[[#This Row],[Totaal kosten]],"")</f>
        <v/>
      </c>
      <c r="T97" s="9" t="str">
        <f>IF(Tbl.Kosten[[#This Row],[WPnr.]]=T$7,Tbl.Kosten[[#This Row],[Totaal kosten]],"")</f>
        <v/>
      </c>
      <c r="U97" s="9" t="str">
        <f>IF(Tbl.Kosten[[#This Row],[WPnr.]]=U$7,Tbl.Kosten[[#This Row],[Totaal kosten]],"")</f>
        <v/>
      </c>
      <c r="V97" s="9" t="str">
        <f>IF(Tbl.Kosten[[#This Row],[WPnr.]]=V$7,Tbl.Kosten[[#This Row],[Totaal kosten]],"")</f>
        <v/>
      </c>
      <c r="W97" s="9" t="str">
        <f>IF(Tbl.Kosten[[#This Row],[WPnr.]]=W$7,Tbl.Kosten[[#This Row],[Totaal kosten]],"")</f>
        <v/>
      </c>
      <c r="X97" s="9" t="str">
        <f>IF(Tbl.Kosten[[#This Row],[WPnr.]]=X$7,Tbl.Kosten[[#This Row],[Totaal kosten]],"")</f>
        <v/>
      </c>
      <c r="Y97" s="9" t="str">
        <f>IF(Tbl.Kosten[[#This Row],[WPnr.]]=Y$7,Tbl.Kosten[[#This Row],[Totaal kosten]],"")</f>
        <v/>
      </c>
      <c r="Z97" s="15" t="str">
        <f>IFERROR(VLOOKUP(Tbl.Kosten[[#This Row],[Kostensoort]],Tbl.Kostensoorten[],2,FALSE),"")</f>
        <v/>
      </c>
      <c r="AA97" s="15" t="str">
        <f>IF(Tbl.Kosten[[#This Row],[KSnr.]]=AA$7,Tbl.Kosten[[#This Row],[Totaal kosten]],"")</f>
        <v/>
      </c>
      <c r="AB97" s="15" t="str">
        <f>IF(Tbl.Kosten[[#This Row],[KSnr.]]=AB$7,Tbl.Kosten[[#This Row],[Totaal kosten]],"")</f>
        <v/>
      </c>
      <c r="AC97" s="15" t="str">
        <f>IF(Tbl.Kosten[[#This Row],[KSnr.]]=AC$7,Tbl.Kosten[[#This Row],[Totaal kosten]],"")</f>
        <v/>
      </c>
      <c r="AD97" s="15" t="str">
        <f>IF(Tbl.Kosten[[#This Row],[KSnr.]]=AD$7,Tbl.Kosten[[#This Row],[Totaal kosten]],"")</f>
        <v/>
      </c>
      <c r="AE97" s="15" t="str">
        <f>IF(Tbl.Kosten[[#This Row],[KSnr.]]=AE$7,Tbl.Kosten[[#This Row],[Totaal kosten]],"")</f>
        <v/>
      </c>
      <c r="AF97" s="15" t="str">
        <f>IF(Tbl.Kosten[[#This Row],[KSnr.]]=AF$7,Tbl.Kosten[[#This Row],[Totaal kosten]],"")</f>
        <v/>
      </c>
      <c r="AG97" s="15" t="str">
        <f>IF(Tbl.Kosten[[#This Row],[KSnr.]]=AG$7,Tbl.Kosten[[#This Row],[Totaal kosten]],"")</f>
        <v/>
      </c>
      <c r="AH97" s="15" t="str">
        <f>IF(Tbl.Kosten[[#This Row],[KSnr.]]=AH$7,Tbl.Kosten[[#This Row],[Totaal kosten]],"")</f>
        <v/>
      </c>
      <c r="AI97" s="15" t="str">
        <f>IF(Tbl.Kosten[[#This Row],[KSnr.]]=AI$7,Tbl.Kosten[[#This Row],[Totaal kosten]],"")</f>
        <v/>
      </c>
      <c r="AJ97" s="15" t="str">
        <f>IF(Tbl.Kosten[[#This Row],[KSnr.]]=AJ$7,Tbl.Kosten[[#This Row],[Totaal kosten]],"")</f>
        <v/>
      </c>
      <c r="AK97" s="15" t="str">
        <f>IF(Tbl.Kosten[[#This Row],[KSnr.]]=AK$7,Tbl.Kosten[[#This Row],[Totaal kosten]],"")</f>
        <v/>
      </c>
      <c r="AL97" s="15" t="str">
        <f>IF(Tbl.Kosten[[#This Row],[KSnr.]]=AL$7,Tbl.Kosten[[#This Row],[Totaal kosten]],"")</f>
        <v/>
      </c>
      <c r="AM97" s="15" t="str">
        <f>IF(Tbl.Kosten[[#This Row],[KSnr.]]=AM$7,Tbl.Kosten[[#This Row],[Totaal kosten]],"")</f>
        <v/>
      </c>
      <c r="AN97" s="15" t="str">
        <f>IF(Tbl.Kosten[[#This Row],[KSnr.]]=AN$7,Tbl.Kosten[[#This Row],[Totaal kosten]],"")</f>
        <v/>
      </c>
      <c r="AO97" s="15" t="str">
        <f>IF(Tbl.Kosten[[#This Row],[KSnr.]]=AO$7,Tbl.Kosten[[#This Row],[Totaal kosten]],"")</f>
        <v/>
      </c>
      <c r="AP97" s="15" t="str">
        <f>IF(Tbl.Kosten[[#This Row],[KSnr.]]=AP$7,Tbl.Kosten[[#This Row],[Totaal kosten]],"")</f>
        <v/>
      </c>
      <c r="AQ97" s="15" t="str">
        <f>IF(Tbl.Kosten[[#This Row],[KSnr.]]=AQ$7,Tbl.Kosten[[#This Row],[Totaal kosten]],"")</f>
        <v/>
      </c>
      <c r="AR97" s="15" t="str">
        <f>IF(Tbl.Kosten[[#This Row],[KSnr.]]=AR$7,Tbl.Kosten[[#This Row],[Totaal kosten]],"")</f>
        <v/>
      </c>
      <c r="AS97" s="15" t="str">
        <f>IF(Tbl.Kosten[[#This Row],[KSnr.]]=AS$7,Tbl.Kosten[[#This Row],[Totaal kosten]],"")</f>
        <v/>
      </c>
      <c r="AT97" s="15" t="str">
        <f>IF(Tbl.Kosten[[#This Row],[KSnr.]]=AT$7,Tbl.Kosten[[#This Row],[Totaal kosten]],"")</f>
        <v/>
      </c>
      <c r="AU97" s="122" t="str">
        <f>_xlfn.XLOOKUP(Tbl.Kosten[[#This Row],[Activiteitencode]],Tbl.Activiteiten[Activiteitcode],Tbl.Activiteiten[Anr.],"",,)</f>
        <v/>
      </c>
      <c r="AV97" s="122" t="str">
        <f>IF(Tbl.Kosten[[#This Row],[Anr.]]=AV$7,Tbl.Kosten[[#This Row],[Totaal kosten]],"")</f>
        <v/>
      </c>
      <c r="AW97" s="122" t="str">
        <f>IF(Tbl.Kosten[[#This Row],[Anr.]]=AW$7,Tbl.Kosten[[#This Row],[Totaal kosten]],"")</f>
        <v/>
      </c>
      <c r="AX97" s="122" t="str">
        <f>IF(Tbl.Kosten[[#This Row],[Anr.]]=AX$7,Tbl.Kosten[[#This Row],[Totaal kosten]],"")</f>
        <v/>
      </c>
      <c r="AY97" s="122" t="str">
        <f>IF(Tbl.Kosten[[#This Row],[Anr.]]=AY$7,Tbl.Kosten[[#This Row],[Totaal kosten]],"")</f>
        <v/>
      </c>
      <c r="AZ97" s="122" t="str">
        <f>IF(Tbl.Kosten[[#This Row],[Anr.]]=AZ$7,Tbl.Kosten[[#This Row],[Totaal kosten]],"")</f>
        <v/>
      </c>
      <c r="BA97" s="122" t="str">
        <f>IF(Tbl.Kosten[[#This Row],[Anr.]]=BA$7,Tbl.Kosten[[#This Row],[Totaal kosten]],"")</f>
        <v/>
      </c>
      <c r="BB97" s="122" t="str">
        <f>IF(Tbl.Kosten[[#This Row],[Anr.]]=BB$7,Tbl.Kosten[[#This Row],[Totaal kosten]],"")</f>
        <v/>
      </c>
      <c r="BC97" s="122" t="str">
        <f>IF(Tbl.Kosten[[#This Row],[Anr.]]=BC$7,Tbl.Kosten[[#This Row],[Totaal kosten]],"")</f>
        <v/>
      </c>
      <c r="BD97" s="122" t="str">
        <f>IF(Tbl.Kosten[[#This Row],[Anr.]]=BD$7,Tbl.Kosten[[#This Row],[Totaal kosten]],"")</f>
        <v/>
      </c>
      <c r="BE97" s="122" t="str">
        <f>IF(Tbl.Kosten[[#This Row],[Anr.]]=BE$7,Tbl.Kosten[[#This Row],[Totaal kosten]],"")</f>
        <v/>
      </c>
      <c r="BF97" s="122" t="str">
        <f>IF(Tbl.Kosten[[#This Row],[Anr.]]=BF$7,Tbl.Kosten[[#This Row],[Totaal kosten]],"")</f>
        <v/>
      </c>
      <c r="BG97" s="122" t="str">
        <f>IF(Tbl.Kosten[[#This Row],[Anr.]]=BG$7,Tbl.Kosten[[#This Row],[Totaal kosten]],"")</f>
        <v/>
      </c>
      <c r="BH97" s="122" t="str">
        <f>IF(Tbl.Kosten[[#This Row],[Anr.]]=BH$7,Tbl.Kosten[[#This Row],[Totaal kosten]],"")</f>
        <v/>
      </c>
      <c r="BI97" s="122" t="str">
        <f>IF(Tbl.Kosten[[#This Row],[Anr.]]=BI$7,Tbl.Kosten[[#This Row],[Totaal kosten]],"")</f>
        <v/>
      </c>
      <c r="BJ97" s="122" t="str">
        <f>IF(Tbl.Kosten[[#This Row],[Anr.]]=BJ$7,Tbl.Kosten[[#This Row],[Totaal kosten]],"")</f>
        <v/>
      </c>
      <c r="BK97" s="122" t="str">
        <f>IF(Tbl.Kosten[[#This Row],[Anr.]]=BK$7,Tbl.Kosten[[#This Row],[Totaal kosten]],"")</f>
        <v/>
      </c>
      <c r="BL97" s="122" t="str">
        <f>IF(Tbl.Kosten[[#This Row],[Anr.]]=BL$7,Tbl.Kosten[[#This Row],[Totaal kosten]],"")</f>
        <v/>
      </c>
      <c r="BM97" s="122" t="str">
        <f>IF(Tbl.Kosten[[#This Row],[Anr.]]=BM$7,Tbl.Kosten[[#This Row],[Totaal kosten]],"")</f>
        <v/>
      </c>
      <c r="BN97" s="122" t="str">
        <f>IF(Tbl.Kosten[[#This Row],[Anr.]]=BN$7,Tbl.Kosten[[#This Row],[Totaal kosten]],"")</f>
        <v/>
      </c>
      <c r="BO97" s="122" t="str">
        <f>IF(Tbl.Kosten[[#This Row],[Anr.]]=BO$7,Tbl.Kosten[[#This Row],[Totaal kosten]],"")</f>
        <v/>
      </c>
      <c r="BP97" s="122" t="str">
        <f>IF(Tbl.Kosten[[#This Row],[Anr.]]=BP$7,Tbl.Kosten[[#This Row],[Totaal kosten]],"")</f>
        <v/>
      </c>
      <c r="BQ97" s="122" t="str">
        <f>IF(Tbl.Kosten[[#This Row],[Anr.]]=BQ$7,Tbl.Kosten[[#This Row],[Totaal kosten]],"")</f>
        <v/>
      </c>
      <c r="BR97" s="122" t="str">
        <f>IF(Tbl.Kosten[[#This Row],[Anr.]]=BR$7,Tbl.Kosten[[#This Row],[Totaal kosten]],"")</f>
        <v/>
      </c>
      <c r="BS97" s="122" t="str">
        <f>IF(Tbl.Kosten[[#This Row],[Anr.]]=BS$7,Tbl.Kosten[[#This Row],[Totaal kosten]],"")</f>
        <v/>
      </c>
      <c r="BT97" s="122" t="str">
        <f>IF(Tbl.Kosten[[#This Row],[Anr.]]=BT$7,Tbl.Kosten[[#This Row],[Totaal kosten]],"")</f>
        <v/>
      </c>
      <c r="BU97" s="122" t="str">
        <f>IF(Tbl.Kosten[[#This Row],[Anr.]]=BU$7,Tbl.Kosten[[#This Row],[Totaal kosten]],"")</f>
        <v/>
      </c>
      <c r="BV97" s="122" t="str">
        <f>IF(Tbl.Kosten[[#This Row],[Anr.]]=BV$7,Tbl.Kosten[[#This Row],[Totaal kosten]],"")</f>
        <v/>
      </c>
      <c r="BW97" s="122" t="str">
        <f>IF(Tbl.Kosten[[#This Row],[Anr.]]=BW$7,Tbl.Kosten[[#This Row],[Totaal kosten]],"")</f>
        <v/>
      </c>
      <c r="BX97" s="122" t="str">
        <f>IF(Tbl.Kosten[[#This Row],[Anr.]]=BX$7,Tbl.Kosten[[#This Row],[Totaal kosten]],"")</f>
        <v/>
      </c>
      <c r="BY97" s="122" t="str">
        <f>IF(Tbl.Kosten[[#This Row],[Anr.]]=BY$7,Tbl.Kosten[[#This Row],[Totaal kosten]],"")</f>
        <v/>
      </c>
      <c r="BZ97" s="122" t="str">
        <f>IF(Tbl.Kosten[[#This Row],[Anr.]]=BZ$7,Tbl.Kosten[[#This Row],[Totaal kosten]],"")</f>
        <v/>
      </c>
      <c r="CA97" s="122" t="str">
        <f>IF(Tbl.Kosten[[#This Row],[Anr.]]=CA$7,Tbl.Kosten[[#This Row],[Totaal kosten]],"")</f>
        <v/>
      </c>
      <c r="CB97" s="122" t="str">
        <f>IF(Tbl.Kosten[[#This Row],[Anr.]]=CB$7,Tbl.Kosten[[#This Row],[Totaal kosten]],"")</f>
        <v/>
      </c>
      <c r="CC97" s="122" t="str">
        <f>IF(Tbl.Kosten[[#This Row],[Anr.]]=CC$7,Tbl.Kosten[[#This Row],[Totaal kosten]],"")</f>
        <v/>
      </c>
      <c r="CD97" s="122" t="str">
        <f>IF(Tbl.Kosten[[#This Row],[Anr.]]=CD$7,Tbl.Kosten[[#This Row],[Totaal kosten]],"")</f>
        <v/>
      </c>
      <c r="CE97" s="122" t="str">
        <f>IF(Tbl.Kosten[[#This Row],[Anr.]]=CE$7,Tbl.Kosten[[#This Row],[Totaal kosten]],"")</f>
        <v/>
      </c>
      <c r="CF97" s="122" t="str">
        <f>IF(Tbl.Kosten[[#This Row],[Anr.]]=CF$7,Tbl.Kosten[[#This Row],[Totaal kosten]],"")</f>
        <v/>
      </c>
      <c r="CG97" s="122" t="str">
        <f>IF(Tbl.Kosten[[#This Row],[Anr.]]=CG$7,Tbl.Kosten[[#This Row],[Totaal kosten]],"")</f>
        <v/>
      </c>
      <c r="CH97" s="122" t="str">
        <f>IF(Tbl.Kosten[[#This Row],[Anr.]]=CH$7,Tbl.Kosten[[#This Row],[Totaal kosten]],"")</f>
        <v/>
      </c>
      <c r="CI97" s="122" t="str">
        <f>IF(Tbl.Kosten[[#This Row],[Anr.]]=CI$7,Tbl.Kosten[[#This Row],[Totaal kosten]],"")</f>
        <v/>
      </c>
      <c r="CJ97" s="122" t="str">
        <f>IF(Tbl.Kosten[[#This Row],[Anr.]]=CJ$7,Tbl.Kosten[[#This Row],[Totaal kosten]],"")</f>
        <v/>
      </c>
      <c r="CK97" s="122" t="str">
        <f>IF(Tbl.Kosten[[#This Row],[Anr.]]=CK$7,Tbl.Kosten[[#This Row],[Totaal kosten]],"")</f>
        <v/>
      </c>
      <c r="CL97" s="122" t="str">
        <f>IF(Tbl.Kosten[[#This Row],[Anr.]]=CL$7,Tbl.Kosten[[#This Row],[Totaal kosten]],"")</f>
        <v/>
      </c>
      <c r="CM97" s="122" t="str">
        <f>IF(Tbl.Kosten[[#This Row],[Anr.]]=CM$7,Tbl.Kosten[[#This Row],[Totaal kosten]],"")</f>
        <v/>
      </c>
      <c r="CN97" s="122" t="str">
        <f>IF(Tbl.Kosten[[#This Row],[Anr.]]=CN$7,Tbl.Kosten[[#This Row],[Totaal kosten]],"")</f>
        <v/>
      </c>
      <c r="CO97" s="122" t="str">
        <f>IF(Tbl.Kosten[[#This Row],[Anr.]]=CO$7,Tbl.Kosten[[#This Row],[Totaal kosten]],"")</f>
        <v/>
      </c>
      <c r="CP97" s="122" t="str">
        <f>IF(Tbl.Kosten[[#This Row],[Anr.]]=CP$7,Tbl.Kosten[[#This Row],[Totaal kosten]],"")</f>
        <v/>
      </c>
      <c r="CQ97" s="122" t="str">
        <f>IF(Tbl.Kosten[[#This Row],[Anr.]]=CQ$7,Tbl.Kosten[[#This Row],[Totaal kosten]],"")</f>
        <v/>
      </c>
      <c r="CR97" s="122" t="str">
        <f>IF(Tbl.Kosten[[#This Row],[Anr.]]=CR$7,Tbl.Kosten[[#This Row],[Totaal kosten]],"")</f>
        <v/>
      </c>
      <c r="CS97" s="122" t="str">
        <f>IF(Tbl.Kosten[[#This Row],[Anr.]]=CS$7,Tbl.Kosten[[#This Row],[Totaal kosten]],"")</f>
        <v/>
      </c>
      <c r="CT97" s="122" t="str">
        <f>IF(Tbl.Kosten[[#This Row],[Anr.]]=CT$7,Tbl.Kosten[[#This Row],[Totaal kosten]],"")</f>
        <v/>
      </c>
      <c r="CU97" s="122" t="str">
        <f>IF(Tbl.Kosten[[#This Row],[Anr.]]=CU$7,Tbl.Kosten[[#This Row],[Totaal kosten]],"")</f>
        <v/>
      </c>
      <c r="CV97" s="122" t="str">
        <f>IF(Tbl.Kosten[[#This Row],[Anr.]]=CV$7,Tbl.Kosten[[#This Row],[Totaal kosten]],"")</f>
        <v/>
      </c>
      <c r="CW97" s="122" t="str">
        <f>IF(Tbl.Kosten[[#This Row],[Anr.]]=CW$7,Tbl.Kosten[[#This Row],[Totaal kosten]],"")</f>
        <v/>
      </c>
      <c r="CX97" s="122" t="str">
        <f>IF(Tbl.Kosten[[#This Row],[Anr.]]=CX$7,Tbl.Kosten[[#This Row],[Totaal kosten]],"")</f>
        <v/>
      </c>
      <c r="CY97" s="122" t="str">
        <f>IF(Tbl.Kosten[[#This Row],[Anr.]]=CY$7,Tbl.Kosten[[#This Row],[Totaal kosten]],"")</f>
        <v/>
      </c>
      <c r="CZ97" s="122" t="str">
        <f>IF(Tbl.Kosten[[#This Row],[Anr.]]=CZ$7,Tbl.Kosten[[#This Row],[Totaal kosten]],"")</f>
        <v/>
      </c>
      <c r="DA97" s="122" t="str">
        <f>IF(Tbl.Kosten[[#This Row],[Anr.]]=DA$7,Tbl.Kosten[[#This Row],[Totaal kosten]],"")</f>
        <v/>
      </c>
      <c r="DB97" s="122" t="str">
        <f>IF(Tbl.Kosten[[#This Row],[Anr.]]=DB$7,Tbl.Kosten[[#This Row],[Totaal kosten]],"")</f>
        <v/>
      </c>
      <c r="DC97" s="122" t="str">
        <f>IF(Tbl.Kosten[[#This Row],[Anr.]]=DC$7,Tbl.Kosten[[#This Row],[Totaal kosten]],"")</f>
        <v/>
      </c>
      <c r="DD97" s="122" t="str">
        <f>IF(Tbl.Kosten[[#This Row],[Anr.]]=DD$7,Tbl.Kosten[[#This Row],[Totaal kosten]],"")</f>
        <v/>
      </c>
      <c r="DE97" s="122" t="str">
        <f>IF(Tbl.Kosten[[#This Row],[Anr.]]=DE$7,Tbl.Kosten[[#This Row],[Totaal kosten]],"")</f>
        <v/>
      </c>
      <c r="DF97" s="122" t="str">
        <f>IF(Tbl.Kosten[[#This Row],[Anr.]]=DF$7,Tbl.Kosten[[#This Row],[Totaal kosten]],"")</f>
        <v/>
      </c>
      <c r="DG97" s="122" t="str">
        <f>IF(Tbl.Kosten[[#This Row],[Anr.]]=DG$7,Tbl.Kosten[[#This Row],[Totaal kosten]],"")</f>
        <v/>
      </c>
      <c r="DH97" s="122" t="str">
        <f>IF(Tbl.Kosten[[#This Row],[Anr.]]=DH$7,Tbl.Kosten[[#This Row],[Totaal kosten]],"")</f>
        <v/>
      </c>
      <c r="DI97" s="122" t="str">
        <f>IF(Tbl.Kosten[[#This Row],[Anr.]]=DI$7,Tbl.Kosten[[#This Row],[Totaal kosten]],"")</f>
        <v/>
      </c>
      <c r="DJ97" s="122" t="str">
        <f>IF(Tbl.Kosten[[#This Row],[Anr.]]=DJ$7,Tbl.Kosten[[#This Row],[Totaal kosten]],"")</f>
        <v/>
      </c>
      <c r="DK97" s="122" t="str">
        <f>IF(Tbl.Kosten[[#This Row],[Anr.]]=DK$7,Tbl.Kosten[[#This Row],[Totaal kosten]],"")</f>
        <v/>
      </c>
      <c r="DL97" s="122" t="str">
        <f>IF(Tbl.Kosten[[#This Row],[Anr.]]=DL$7,Tbl.Kosten[[#This Row],[Totaal kosten]],"")</f>
        <v/>
      </c>
      <c r="DM97" s="122" t="str">
        <f>IF(Tbl.Kosten[[#This Row],[Anr.]]=DM$7,Tbl.Kosten[[#This Row],[Totaal kosten]],"")</f>
        <v/>
      </c>
      <c r="DN97" s="122" t="str">
        <f>IF(Tbl.Kosten[[#This Row],[Anr.]]=DN$7,Tbl.Kosten[[#This Row],[Totaal kosten]],"")</f>
        <v/>
      </c>
      <c r="DO97" s="122" t="str">
        <f>IF(Tbl.Kosten[[#This Row],[Anr.]]=DO$7,Tbl.Kosten[[#This Row],[Totaal kosten]],"")</f>
        <v/>
      </c>
      <c r="DP97" s="122" t="str">
        <f>IF(Tbl.Kosten[[#This Row],[Anr.]]=DP$7,Tbl.Kosten[[#This Row],[Totaal kosten]],"")</f>
        <v/>
      </c>
      <c r="DQ97" s="122" t="str">
        <f>IF(Tbl.Kosten[[#This Row],[Anr.]]=DQ$7,Tbl.Kosten[[#This Row],[Totaal kosten]],"")</f>
        <v/>
      </c>
      <c r="DR97" s="122" t="str">
        <f>IF(Tbl.Kosten[[#This Row],[Anr.]]=DR$7,Tbl.Kosten[[#This Row],[Totaal kosten]],"")</f>
        <v/>
      </c>
      <c r="DS97" s="122" t="str">
        <f>IF(Tbl.Kosten[[#This Row],[Anr.]]=DS$7,Tbl.Kosten[[#This Row],[Totaal kosten]],"")</f>
        <v/>
      </c>
      <c r="DT97" s="122" t="str">
        <f>IF(Tbl.Kosten[[#This Row],[Anr.]]=DT$7,Tbl.Kosten[[#This Row],[Totaal kosten]],"")</f>
        <v/>
      </c>
      <c r="DU97" s="122" t="str">
        <f>IF(Tbl.Kosten[[#This Row],[Anr.]]=DU$7,Tbl.Kosten[[#This Row],[Totaal kosten]],"")</f>
        <v/>
      </c>
      <c r="DV97" s="122" t="str">
        <f>IF(Tbl.Kosten[[#This Row],[Anr.]]=DV$7,Tbl.Kosten[[#This Row],[Totaal kosten]],"")</f>
        <v/>
      </c>
      <c r="DW97" s="122" t="str">
        <f>IF(Tbl.Kosten[[#This Row],[Anr.]]=DW$7,Tbl.Kosten[[#This Row],[Totaal kosten]],"")</f>
        <v/>
      </c>
      <c r="DX97" s="122" t="str">
        <f>IF(Tbl.Kosten[[#This Row],[Anr.]]=DX$7,Tbl.Kosten[[#This Row],[Totaal kosten]],"")</f>
        <v/>
      </c>
      <c r="DY97" s="122" t="str">
        <f>IF(Tbl.Kosten[[#This Row],[Anr.]]=DY$7,Tbl.Kosten[[#This Row],[Totaal kosten]],"")</f>
        <v/>
      </c>
      <c r="DZ97" s="122" t="str">
        <f>IF(Tbl.Kosten[[#This Row],[Anr.]]=DZ$7,Tbl.Kosten[[#This Row],[Totaal kosten]],"")</f>
        <v/>
      </c>
      <c r="EA97" s="122" t="str">
        <f>IF(Tbl.Kosten[[#This Row],[Anr.]]=EA$7,Tbl.Kosten[[#This Row],[Totaal kosten]],"")</f>
        <v/>
      </c>
      <c r="EB97" s="122" t="str">
        <f>IF(Tbl.Kosten[[#This Row],[Anr.]]=EB$7,Tbl.Kosten[[#This Row],[Totaal kosten]],"")</f>
        <v/>
      </c>
      <c r="EC97" s="122" t="str">
        <f>IF(Tbl.Kosten[[#This Row],[Anr.]]=EC$7,Tbl.Kosten[[#This Row],[Totaal kosten]],"")</f>
        <v/>
      </c>
      <c r="ED97" s="122" t="str">
        <f>IF(Tbl.Kosten[[#This Row],[Anr.]]=ED$7,Tbl.Kosten[[#This Row],[Totaal kosten]],"")</f>
        <v/>
      </c>
      <c r="EE97" s="122" t="str">
        <f>IF(Tbl.Kosten[[#This Row],[Anr.]]=EE$7,Tbl.Kosten[[#This Row],[Totaal kosten]],"")</f>
        <v/>
      </c>
      <c r="EF97" s="122" t="str">
        <f>IF(Tbl.Kosten[[#This Row],[Anr.]]=EF$7,Tbl.Kosten[[#This Row],[Totaal kosten]],"")</f>
        <v/>
      </c>
      <c r="EG97" s="122" t="str">
        <f>IF(Tbl.Kosten[[#This Row],[Anr.]]=EG$7,Tbl.Kosten[[#This Row],[Totaal kosten]],"")</f>
        <v/>
      </c>
      <c r="EH97" s="122" t="str">
        <f>IF(Tbl.Kosten[[#This Row],[Anr.]]=EH$7,Tbl.Kosten[[#This Row],[Totaal kosten]],"")</f>
        <v/>
      </c>
      <c r="EI97" s="122" t="str">
        <f>IF(Tbl.Kosten[[#This Row],[Anr.]]=EI$7,Tbl.Kosten[[#This Row],[Totaal kosten]],"")</f>
        <v/>
      </c>
      <c r="EJ97" s="122" t="str">
        <f>IF(Tbl.Kosten[[#This Row],[Anr.]]=EJ$7,Tbl.Kosten[[#This Row],[Totaal kosten]],"")</f>
        <v/>
      </c>
      <c r="EK97" s="122" t="str">
        <f>IF(Tbl.Kosten[[#This Row],[Anr.]]=EK$7,Tbl.Kosten[[#This Row],[Totaal kosten]],"")</f>
        <v/>
      </c>
      <c r="EL97" s="122" t="str">
        <f>IF(Tbl.Kosten[[#This Row],[Anr.]]=EL$7,Tbl.Kosten[[#This Row],[Totaal kosten]],"")</f>
        <v/>
      </c>
      <c r="EM97" s="122" t="str">
        <f>IF(Tbl.Kosten[[#This Row],[Anr.]]=EM$7,Tbl.Kosten[[#This Row],[Totaal kosten]],"")</f>
        <v/>
      </c>
      <c r="EN97" s="122" t="str">
        <f>IF(Tbl.Kosten[[#This Row],[Anr.]]=EN$7,Tbl.Kosten[[#This Row],[Totaal kosten]],"")</f>
        <v/>
      </c>
      <c r="EO97" s="122" t="str">
        <f>IF(Tbl.Kosten[[#This Row],[Anr.]]=EO$7,Tbl.Kosten[[#This Row],[Totaal kosten]],"")</f>
        <v/>
      </c>
      <c r="EP97" s="122" t="str">
        <f>IF(Tbl.Kosten[[#This Row],[Anr.]]=EP$7,Tbl.Kosten[[#This Row],[Totaal kosten]],"")</f>
        <v/>
      </c>
      <c r="EQ97" s="122" t="str">
        <f>IF(Tbl.Kosten[[#This Row],[Anr.]]=EQ$7,Tbl.Kosten[[#This Row],[Totaal kosten]],"")</f>
        <v/>
      </c>
    </row>
    <row r="98" spans="2:147" x14ac:dyDescent="0.35">
      <c r="B98" s="99"/>
      <c r="C98" s="68"/>
      <c r="D98" s="119"/>
      <c r="E98" s="100"/>
      <c r="F98" s="13">
        <f>_xlfn.XLOOKUP(Tbl.Kosten[[#This Row],[Medewerker e/o 
functie]],Tbl.Uurtarief[Medewerker en/of functie],Tbl.Uurtarief[Uurtarief],"",,)</f>
        <v>0</v>
      </c>
      <c r="G98" s="118">
        <f>PRODUCT(Tbl.Kosten[[#This Row],[Uren]],Tbl.Kosten[[#This Row],[Uurtarief]])</f>
        <v>0</v>
      </c>
      <c r="H98" s="100"/>
      <c r="I98" s="98"/>
      <c r="J98" s="97">
        <f>Tbl.Kosten[[#This Row],[Aantal]]*Tbl.Kosten[[#This Row],[Tarief]]</f>
        <v>0</v>
      </c>
      <c r="K98" s="118">
        <f>Tbl.Kosten[[#This Row],[Subtotaal andere kosten]]+Tbl.Kosten[[#This Row],[Subtotaal arbeidskosten]]</f>
        <v>0</v>
      </c>
      <c r="L98" s="190">
        <f>IF(Tbl.Kosten[[#This Row],[Subtotaal andere kosten]]&lt;&gt;0,"Andere kosten",(_xlfn.XLOOKUP(Tbl.Kosten[[#This Row],[Medewerker e/o 
functie]],Tbl.Uurtarief[Medewerker en/of functie],Tbl.Uurtarief[Kostensoort],"",,)))</f>
        <v>0</v>
      </c>
      <c r="M98" s="190" t="str">
        <f>IF(AND(Tbl.Kosten[[#This Row],[Subtotaal arbeidskosten]]&lt;&gt;0,Tbl.Kosten[[#This Row],[Subtotaal andere kosten]]&lt;&gt;0),"Begroot Arbeidskosten en Overige kosten op verschillende regels!","")</f>
        <v/>
      </c>
      <c r="N98" s="3" t="str">
        <f>_xlfn.XLOOKUP(Tbl.Kosten[[#This Row],[Activiteitencode]],Tbl.Activiteiten[Activiteitcode],Tbl.Activiteiten[Werkpakketcode],"",,)</f>
        <v/>
      </c>
      <c r="O98" s="9" t="str">
        <f>_xlfn.XLOOKUP(Tbl.Kosten[[#This Row],[Werkpakketcode]],Tbl.Werkpakketten[Werkpakketcode],Tbl.Werkpakketten[WPnr.],"",,)</f>
        <v/>
      </c>
      <c r="P98" s="9" t="str">
        <f>IF(Tbl.Kosten[[#This Row],[WPnr.]]=P$7,Tbl.Kosten[[#This Row],[Totaal kosten]],"")</f>
        <v/>
      </c>
      <c r="Q98" s="9" t="str">
        <f>IF(Tbl.Kosten[[#This Row],[WPnr.]]=Q$7,Tbl.Kosten[[#This Row],[Totaal kosten]],"")</f>
        <v/>
      </c>
      <c r="R98" s="9" t="str">
        <f>IF(Tbl.Kosten[[#This Row],[WPnr.]]=R$7,Tbl.Kosten[[#This Row],[Totaal kosten]],"")</f>
        <v/>
      </c>
      <c r="S98" s="9" t="str">
        <f>IF(Tbl.Kosten[[#This Row],[WPnr.]]=S$7,Tbl.Kosten[[#This Row],[Totaal kosten]],"")</f>
        <v/>
      </c>
      <c r="T98" s="9" t="str">
        <f>IF(Tbl.Kosten[[#This Row],[WPnr.]]=T$7,Tbl.Kosten[[#This Row],[Totaal kosten]],"")</f>
        <v/>
      </c>
      <c r="U98" s="9" t="str">
        <f>IF(Tbl.Kosten[[#This Row],[WPnr.]]=U$7,Tbl.Kosten[[#This Row],[Totaal kosten]],"")</f>
        <v/>
      </c>
      <c r="V98" s="9" t="str">
        <f>IF(Tbl.Kosten[[#This Row],[WPnr.]]=V$7,Tbl.Kosten[[#This Row],[Totaal kosten]],"")</f>
        <v/>
      </c>
      <c r="W98" s="9" t="str">
        <f>IF(Tbl.Kosten[[#This Row],[WPnr.]]=W$7,Tbl.Kosten[[#This Row],[Totaal kosten]],"")</f>
        <v/>
      </c>
      <c r="X98" s="9" t="str">
        <f>IF(Tbl.Kosten[[#This Row],[WPnr.]]=X$7,Tbl.Kosten[[#This Row],[Totaal kosten]],"")</f>
        <v/>
      </c>
      <c r="Y98" s="9" t="str">
        <f>IF(Tbl.Kosten[[#This Row],[WPnr.]]=Y$7,Tbl.Kosten[[#This Row],[Totaal kosten]],"")</f>
        <v/>
      </c>
      <c r="Z98" s="15" t="str">
        <f>IFERROR(VLOOKUP(Tbl.Kosten[[#This Row],[Kostensoort]],Tbl.Kostensoorten[],2,FALSE),"")</f>
        <v/>
      </c>
      <c r="AA98" s="15" t="str">
        <f>IF(Tbl.Kosten[[#This Row],[KSnr.]]=AA$7,Tbl.Kosten[[#This Row],[Totaal kosten]],"")</f>
        <v/>
      </c>
      <c r="AB98" s="15" t="str">
        <f>IF(Tbl.Kosten[[#This Row],[KSnr.]]=AB$7,Tbl.Kosten[[#This Row],[Totaal kosten]],"")</f>
        <v/>
      </c>
      <c r="AC98" s="15" t="str">
        <f>IF(Tbl.Kosten[[#This Row],[KSnr.]]=AC$7,Tbl.Kosten[[#This Row],[Totaal kosten]],"")</f>
        <v/>
      </c>
      <c r="AD98" s="15" t="str">
        <f>IF(Tbl.Kosten[[#This Row],[KSnr.]]=AD$7,Tbl.Kosten[[#This Row],[Totaal kosten]],"")</f>
        <v/>
      </c>
      <c r="AE98" s="15" t="str">
        <f>IF(Tbl.Kosten[[#This Row],[KSnr.]]=AE$7,Tbl.Kosten[[#This Row],[Totaal kosten]],"")</f>
        <v/>
      </c>
      <c r="AF98" s="15" t="str">
        <f>IF(Tbl.Kosten[[#This Row],[KSnr.]]=AF$7,Tbl.Kosten[[#This Row],[Totaal kosten]],"")</f>
        <v/>
      </c>
      <c r="AG98" s="15" t="str">
        <f>IF(Tbl.Kosten[[#This Row],[KSnr.]]=AG$7,Tbl.Kosten[[#This Row],[Totaal kosten]],"")</f>
        <v/>
      </c>
      <c r="AH98" s="15" t="str">
        <f>IF(Tbl.Kosten[[#This Row],[KSnr.]]=AH$7,Tbl.Kosten[[#This Row],[Totaal kosten]],"")</f>
        <v/>
      </c>
      <c r="AI98" s="15" t="str">
        <f>IF(Tbl.Kosten[[#This Row],[KSnr.]]=AI$7,Tbl.Kosten[[#This Row],[Totaal kosten]],"")</f>
        <v/>
      </c>
      <c r="AJ98" s="15" t="str">
        <f>IF(Tbl.Kosten[[#This Row],[KSnr.]]=AJ$7,Tbl.Kosten[[#This Row],[Totaal kosten]],"")</f>
        <v/>
      </c>
      <c r="AK98" s="15" t="str">
        <f>IF(Tbl.Kosten[[#This Row],[KSnr.]]=AK$7,Tbl.Kosten[[#This Row],[Totaal kosten]],"")</f>
        <v/>
      </c>
      <c r="AL98" s="15" t="str">
        <f>IF(Tbl.Kosten[[#This Row],[KSnr.]]=AL$7,Tbl.Kosten[[#This Row],[Totaal kosten]],"")</f>
        <v/>
      </c>
      <c r="AM98" s="15" t="str">
        <f>IF(Tbl.Kosten[[#This Row],[KSnr.]]=AM$7,Tbl.Kosten[[#This Row],[Totaal kosten]],"")</f>
        <v/>
      </c>
      <c r="AN98" s="15" t="str">
        <f>IF(Tbl.Kosten[[#This Row],[KSnr.]]=AN$7,Tbl.Kosten[[#This Row],[Totaal kosten]],"")</f>
        <v/>
      </c>
      <c r="AO98" s="15" t="str">
        <f>IF(Tbl.Kosten[[#This Row],[KSnr.]]=AO$7,Tbl.Kosten[[#This Row],[Totaal kosten]],"")</f>
        <v/>
      </c>
      <c r="AP98" s="15" t="str">
        <f>IF(Tbl.Kosten[[#This Row],[KSnr.]]=AP$7,Tbl.Kosten[[#This Row],[Totaal kosten]],"")</f>
        <v/>
      </c>
      <c r="AQ98" s="15" t="str">
        <f>IF(Tbl.Kosten[[#This Row],[KSnr.]]=AQ$7,Tbl.Kosten[[#This Row],[Totaal kosten]],"")</f>
        <v/>
      </c>
      <c r="AR98" s="15" t="str">
        <f>IF(Tbl.Kosten[[#This Row],[KSnr.]]=AR$7,Tbl.Kosten[[#This Row],[Totaal kosten]],"")</f>
        <v/>
      </c>
      <c r="AS98" s="15" t="str">
        <f>IF(Tbl.Kosten[[#This Row],[KSnr.]]=AS$7,Tbl.Kosten[[#This Row],[Totaal kosten]],"")</f>
        <v/>
      </c>
      <c r="AT98" s="15" t="str">
        <f>IF(Tbl.Kosten[[#This Row],[KSnr.]]=AT$7,Tbl.Kosten[[#This Row],[Totaal kosten]],"")</f>
        <v/>
      </c>
      <c r="AU98" s="122" t="str">
        <f>_xlfn.XLOOKUP(Tbl.Kosten[[#This Row],[Activiteitencode]],Tbl.Activiteiten[Activiteitcode],Tbl.Activiteiten[Anr.],"",,)</f>
        <v/>
      </c>
      <c r="AV98" s="122" t="str">
        <f>IF(Tbl.Kosten[[#This Row],[Anr.]]=AV$7,Tbl.Kosten[[#This Row],[Totaal kosten]],"")</f>
        <v/>
      </c>
      <c r="AW98" s="122" t="str">
        <f>IF(Tbl.Kosten[[#This Row],[Anr.]]=AW$7,Tbl.Kosten[[#This Row],[Totaal kosten]],"")</f>
        <v/>
      </c>
      <c r="AX98" s="122" t="str">
        <f>IF(Tbl.Kosten[[#This Row],[Anr.]]=AX$7,Tbl.Kosten[[#This Row],[Totaal kosten]],"")</f>
        <v/>
      </c>
      <c r="AY98" s="122" t="str">
        <f>IF(Tbl.Kosten[[#This Row],[Anr.]]=AY$7,Tbl.Kosten[[#This Row],[Totaal kosten]],"")</f>
        <v/>
      </c>
      <c r="AZ98" s="122" t="str">
        <f>IF(Tbl.Kosten[[#This Row],[Anr.]]=AZ$7,Tbl.Kosten[[#This Row],[Totaal kosten]],"")</f>
        <v/>
      </c>
      <c r="BA98" s="122" t="str">
        <f>IF(Tbl.Kosten[[#This Row],[Anr.]]=BA$7,Tbl.Kosten[[#This Row],[Totaal kosten]],"")</f>
        <v/>
      </c>
      <c r="BB98" s="122" t="str">
        <f>IF(Tbl.Kosten[[#This Row],[Anr.]]=BB$7,Tbl.Kosten[[#This Row],[Totaal kosten]],"")</f>
        <v/>
      </c>
      <c r="BC98" s="122" t="str">
        <f>IF(Tbl.Kosten[[#This Row],[Anr.]]=BC$7,Tbl.Kosten[[#This Row],[Totaal kosten]],"")</f>
        <v/>
      </c>
      <c r="BD98" s="122" t="str">
        <f>IF(Tbl.Kosten[[#This Row],[Anr.]]=BD$7,Tbl.Kosten[[#This Row],[Totaal kosten]],"")</f>
        <v/>
      </c>
      <c r="BE98" s="122" t="str">
        <f>IF(Tbl.Kosten[[#This Row],[Anr.]]=BE$7,Tbl.Kosten[[#This Row],[Totaal kosten]],"")</f>
        <v/>
      </c>
      <c r="BF98" s="122" t="str">
        <f>IF(Tbl.Kosten[[#This Row],[Anr.]]=BF$7,Tbl.Kosten[[#This Row],[Totaal kosten]],"")</f>
        <v/>
      </c>
      <c r="BG98" s="122" t="str">
        <f>IF(Tbl.Kosten[[#This Row],[Anr.]]=BG$7,Tbl.Kosten[[#This Row],[Totaal kosten]],"")</f>
        <v/>
      </c>
      <c r="BH98" s="122" t="str">
        <f>IF(Tbl.Kosten[[#This Row],[Anr.]]=BH$7,Tbl.Kosten[[#This Row],[Totaal kosten]],"")</f>
        <v/>
      </c>
      <c r="BI98" s="122" t="str">
        <f>IF(Tbl.Kosten[[#This Row],[Anr.]]=BI$7,Tbl.Kosten[[#This Row],[Totaal kosten]],"")</f>
        <v/>
      </c>
      <c r="BJ98" s="122" t="str">
        <f>IF(Tbl.Kosten[[#This Row],[Anr.]]=BJ$7,Tbl.Kosten[[#This Row],[Totaal kosten]],"")</f>
        <v/>
      </c>
      <c r="BK98" s="122" t="str">
        <f>IF(Tbl.Kosten[[#This Row],[Anr.]]=BK$7,Tbl.Kosten[[#This Row],[Totaal kosten]],"")</f>
        <v/>
      </c>
      <c r="BL98" s="122" t="str">
        <f>IF(Tbl.Kosten[[#This Row],[Anr.]]=BL$7,Tbl.Kosten[[#This Row],[Totaal kosten]],"")</f>
        <v/>
      </c>
      <c r="BM98" s="122" t="str">
        <f>IF(Tbl.Kosten[[#This Row],[Anr.]]=BM$7,Tbl.Kosten[[#This Row],[Totaal kosten]],"")</f>
        <v/>
      </c>
      <c r="BN98" s="122" t="str">
        <f>IF(Tbl.Kosten[[#This Row],[Anr.]]=BN$7,Tbl.Kosten[[#This Row],[Totaal kosten]],"")</f>
        <v/>
      </c>
      <c r="BO98" s="122" t="str">
        <f>IF(Tbl.Kosten[[#This Row],[Anr.]]=BO$7,Tbl.Kosten[[#This Row],[Totaal kosten]],"")</f>
        <v/>
      </c>
      <c r="BP98" s="122" t="str">
        <f>IF(Tbl.Kosten[[#This Row],[Anr.]]=BP$7,Tbl.Kosten[[#This Row],[Totaal kosten]],"")</f>
        <v/>
      </c>
      <c r="BQ98" s="122" t="str">
        <f>IF(Tbl.Kosten[[#This Row],[Anr.]]=BQ$7,Tbl.Kosten[[#This Row],[Totaal kosten]],"")</f>
        <v/>
      </c>
      <c r="BR98" s="122" t="str">
        <f>IF(Tbl.Kosten[[#This Row],[Anr.]]=BR$7,Tbl.Kosten[[#This Row],[Totaal kosten]],"")</f>
        <v/>
      </c>
      <c r="BS98" s="122" t="str">
        <f>IF(Tbl.Kosten[[#This Row],[Anr.]]=BS$7,Tbl.Kosten[[#This Row],[Totaal kosten]],"")</f>
        <v/>
      </c>
      <c r="BT98" s="122" t="str">
        <f>IF(Tbl.Kosten[[#This Row],[Anr.]]=BT$7,Tbl.Kosten[[#This Row],[Totaal kosten]],"")</f>
        <v/>
      </c>
      <c r="BU98" s="122" t="str">
        <f>IF(Tbl.Kosten[[#This Row],[Anr.]]=BU$7,Tbl.Kosten[[#This Row],[Totaal kosten]],"")</f>
        <v/>
      </c>
      <c r="BV98" s="122" t="str">
        <f>IF(Tbl.Kosten[[#This Row],[Anr.]]=BV$7,Tbl.Kosten[[#This Row],[Totaal kosten]],"")</f>
        <v/>
      </c>
      <c r="BW98" s="122" t="str">
        <f>IF(Tbl.Kosten[[#This Row],[Anr.]]=BW$7,Tbl.Kosten[[#This Row],[Totaal kosten]],"")</f>
        <v/>
      </c>
      <c r="BX98" s="122" t="str">
        <f>IF(Tbl.Kosten[[#This Row],[Anr.]]=BX$7,Tbl.Kosten[[#This Row],[Totaal kosten]],"")</f>
        <v/>
      </c>
      <c r="BY98" s="122" t="str">
        <f>IF(Tbl.Kosten[[#This Row],[Anr.]]=BY$7,Tbl.Kosten[[#This Row],[Totaal kosten]],"")</f>
        <v/>
      </c>
      <c r="BZ98" s="122" t="str">
        <f>IF(Tbl.Kosten[[#This Row],[Anr.]]=BZ$7,Tbl.Kosten[[#This Row],[Totaal kosten]],"")</f>
        <v/>
      </c>
      <c r="CA98" s="122" t="str">
        <f>IF(Tbl.Kosten[[#This Row],[Anr.]]=CA$7,Tbl.Kosten[[#This Row],[Totaal kosten]],"")</f>
        <v/>
      </c>
      <c r="CB98" s="122" t="str">
        <f>IF(Tbl.Kosten[[#This Row],[Anr.]]=CB$7,Tbl.Kosten[[#This Row],[Totaal kosten]],"")</f>
        <v/>
      </c>
      <c r="CC98" s="122" t="str">
        <f>IF(Tbl.Kosten[[#This Row],[Anr.]]=CC$7,Tbl.Kosten[[#This Row],[Totaal kosten]],"")</f>
        <v/>
      </c>
      <c r="CD98" s="122" t="str">
        <f>IF(Tbl.Kosten[[#This Row],[Anr.]]=CD$7,Tbl.Kosten[[#This Row],[Totaal kosten]],"")</f>
        <v/>
      </c>
      <c r="CE98" s="122" t="str">
        <f>IF(Tbl.Kosten[[#This Row],[Anr.]]=CE$7,Tbl.Kosten[[#This Row],[Totaal kosten]],"")</f>
        <v/>
      </c>
      <c r="CF98" s="122" t="str">
        <f>IF(Tbl.Kosten[[#This Row],[Anr.]]=CF$7,Tbl.Kosten[[#This Row],[Totaal kosten]],"")</f>
        <v/>
      </c>
      <c r="CG98" s="122" t="str">
        <f>IF(Tbl.Kosten[[#This Row],[Anr.]]=CG$7,Tbl.Kosten[[#This Row],[Totaal kosten]],"")</f>
        <v/>
      </c>
      <c r="CH98" s="122" t="str">
        <f>IF(Tbl.Kosten[[#This Row],[Anr.]]=CH$7,Tbl.Kosten[[#This Row],[Totaal kosten]],"")</f>
        <v/>
      </c>
      <c r="CI98" s="122" t="str">
        <f>IF(Tbl.Kosten[[#This Row],[Anr.]]=CI$7,Tbl.Kosten[[#This Row],[Totaal kosten]],"")</f>
        <v/>
      </c>
      <c r="CJ98" s="122" t="str">
        <f>IF(Tbl.Kosten[[#This Row],[Anr.]]=CJ$7,Tbl.Kosten[[#This Row],[Totaal kosten]],"")</f>
        <v/>
      </c>
      <c r="CK98" s="122" t="str">
        <f>IF(Tbl.Kosten[[#This Row],[Anr.]]=CK$7,Tbl.Kosten[[#This Row],[Totaal kosten]],"")</f>
        <v/>
      </c>
      <c r="CL98" s="122" t="str">
        <f>IF(Tbl.Kosten[[#This Row],[Anr.]]=CL$7,Tbl.Kosten[[#This Row],[Totaal kosten]],"")</f>
        <v/>
      </c>
      <c r="CM98" s="122" t="str">
        <f>IF(Tbl.Kosten[[#This Row],[Anr.]]=CM$7,Tbl.Kosten[[#This Row],[Totaal kosten]],"")</f>
        <v/>
      </c>
      <c r="CN98" s="122" t="str">
        <f>IF(Tbl.Kosten[[#This Row],[Anr.]]=CN$7,Tbl.Kosten[[#This Row],[Totaal kosten]],"")</f>
        <v/>
      </c>
      <c r="CO98" s="122" t="str">
        <f>IF(Tbl.Kosten[[#This Row],[Anr.]]=CO$7,Tbl.Kosten[[#This Row],[Totaal kosten]],"")</f>
        <v/>
      </c>
      <c r="CP98" s="122" t="str">
        <f>IF(Tbl.Kosten[[#This Row],[Anr.]]=CP$7,Tbl.Kosten[[#This Row],[Totaal kosten]],"")</f>
        <v/>
      </c>
      <c r="CQ98" s="122" t="str">
        <f>IF(Tbl.Kosten[[#This Row],[Anr.]]=CQ$7,Tbl.Kosten[[#This Row],[Totaal kosten]],"")</f>
        <v/>
      </c>
      <c r="CR98" s="122" t="str">
        <f>IF(Tbl.Kosten[[#This Row],[Anr.]]=CR$7,Tbl.Kosten[[#This Row],[Totaal kosten]],"")</f>
        <v/>
      </c>
      <c r="CS98" s="122" t="str">
        <f>IF(Tbl.Kosten[[#This Row],[Anr.]]=CS$7,Tbl.Kosten[[#This Row],[Totaal kosten]],"")</f>
        <v/>
      </c>
      <c r="CT98" s="122" t="str">
        <f>IF(Tbl.Kosten[[#This Row],[Anr.]]=CT$7,Tbl.Kosten[[#This Row],[Totaal kosten]],"")</f>
        <v/>
      </c>
      <c r="CU98" s="122" t="str">
        <f>IF(Tbl.Kosten[[#This Row],[Anr.]]=CU$7,Tbl.Kosten[[#This Row],[Totaal kosten]],"")</f>
        <v/>
      </c>
      <c r="CV98" s="122" t="str">
        <f>IF(Tbl.Kosten[[#This Row],[Anr.]]=CV$7,Tbl.Kosten[[#This Row],[Totaal kosten]],"")</f>
        <v/>
      </c>
      <c r="CW98" s="122" t="str">
        <f>IF(Tbl.Kosten[[#This Row],[Anr.]]=CW$7,Tbl.Kosten[[#This Row],[Totaal kosten]],"")</f>
        <v/>
      </c>
      <c r="CX98" s="122" t="str">
        <f>IF(Tbl.Kosten[[#This Row],[Anr.]]=CX$7,Tbl.Kosten[[#This Row],[Totaal kosten]],"")</f>
        <v/>
      </c>
      <c r="CY98" s="122" t="str">
        <f>IF(Tbl.Kosten[[#This Row],[Anr.]]=CY$7,Tbl.Kosten[[#This Row],[Totaal kosten]],"")</f>
        <v/>
      </c>
      <c r="CZ98" s="122" t="str">
        <f>IF(Tbl.Kosten[[#This Row],[Anr.]]=CZ$7,Tbl.Kosten[[#This Row],[Totaal kosten]],"")</f>
        <v/>
      </c>
      <c r="DA98" s="122" t="str">
        <f>IF(Tbl.Kosten[[#This Row],[Anr.]]=DA$7,Tbl.Kosten[[#This Row],[Totaal kosten]],"")</f>
        <v/>
      </c>
      <c r="DB98" s="122" t="str">
        <f>IF(Tbl.Kosten[[#This Row],[Anr.]]=DB$7,Tbl.Kosten[[#This Row],[Totaal kosten]],"")</f>
        <v/>
      </c>
      <c r="DC98" s="122" t="str">
        <f>IF(Tbl.Kosten[[#This Row],[Anr.]]=DC$7,Tbl.Kosten[[#This Row],[Totaal kosten]],"")</f>
        <v/>
      </c>
      <c r="DD98" s="122" t="str">
        <f>IF(Tbl.Kosten[[#This Row],[Anr.]]=DD$7,Tbl.Kosten[[#This Row],[Totaal kosten]],"")</f>
        <v/>
      </c>
      <c r="DE98" s="122" t="str">
        <f>IF(Tbl.Kosten[[#This Row],[Anr.]]=DE$7,Tbl.Kosten[[#This Row],[Totaal kosten]],"")</f>
        <v/>
      </c>
      <c r="DF98" s="122" t="str">
        <f>IF(Tbl.Kosten[[#This Row],[Anr.]]=DF$7,Tbl.Kosten[[#This Row],[Totaal kosten]],"")</f>
        <v/>
      </c>
      <c r="DG98" s="122" t="str">
        <f>IF(Tbl.Kosten[[#This Row],[Anr.]]=DG$7,Tbl.Kosten[[#This Row],[Totaal kosten]],"")</f>
        <v/>
      </c>
      <c r="DH98" s="122" t="str">
        <f>IF(Tbl.Kosten[[#This Row],[Anr.]]=DH$7,Tbl.Kosten[[#This Row],[Totaal kosten]],"")</f>
        <v/>
      </c>
      <c r="DI98" s="122" t="str">
        <f>IF(Tbl.Kosten[[#This Row],[Anr.]]=DI$7,Tbl.Kosten[[#This Row],[Totaal kosten]],"")</f>
        <v/>
      </c>
      <c r="DJ98" s="122" t="str">
        <f>IF(Tbl.Kosten[[#This Row],[Anr.]]=DJ$7,Tbl.Kosten[[#This Row],[Totaal kosten]],"")</f>
        <v/>
      </c>
      <c r="DK98" s="122" t="str">
        <f>IF(Tbl.Kosten[[#This Row],[Anr.]]=DK$7,Tbl.Kosten[[#This Row],[Totaal kosten]],"")</f>
        <v/>
      </c>
      <c r="DL98" s="122" t="str">
        <f>IF(Tbl.Kosten[[#This Row],[Anr.]]=DL$7,Tbl.Kosten[[#This Row],[Totaal kosten]],"")</f>
        <v/>
      </c>
      <c r="DM98" s="122" t="str">
        <f>IF(Tbl.Kosten[[#This Row],[Anr.]]=DM$7,Tbl.Kosten[[#This Row],[Totaal kosten]],"")</f>
        <v/>
      </c>
      <c r="DN98" s="122" t="str">
        <f>IF(Tbl.Kosten[[#This Row],[Anr.]]=DN$7,Tbl.Kosten[[#This Row],[Totaal kosten]],"")</f>
        <v/>
      </c>
      <c r="DO98" s="122" t="str">
        <f>IF(Tbl.Kosten[[#This Row],[Anr.]]=DO$7,Tbl.Kosten[[#This Row],[Totaal kosten]],"")</f>
        <v/>
      </c>
      <c r="DP98" s="122" t="str">
        <f>IF(Tbl.Kosten[[#This Row],[Anr.]]=DP$7,Tbl.Kosten[[#This Row],[Totaal kosten]],"")</f>
        <v/>
      </c>
      <c r="DQ98" s="122" t="str">
        <f>IF(Tbl.Kosten[[#This Row],[Anr.]]=DQ$7,Tbl.Kosten[[#This Row],[Totaal kosten]],"")</f>
        <v/>
      </c>
      <c r="DR98" s="122" t="str">
        <f>IF(Tbl.Kosten[[#This Row],[Anr.]]=DR$7,Tbl.Kosten[[#This Row],[Totaal kosten]],"")</f>
        <v/>
      </c>
      <c r="DS98" s="122" t="str">
        <f>IF(Tbl.Kosten[[#This Row],[Anr.]]=DS$7,Tbl.Kosten[[#This Row],[Totaal kosten]],"")</f>
        <v/>
      </c>
      <c r="DT98" s="122" t="str">
        <f>IF(Tbl.Kosten[[#This Row],[Anr.]]=DT$7,Tbl.Kosten[[#This Row],[Totaal kosten]],"")</f>
        <v/>
      </c>
      <c r="DU98" s="122" t="str">
        <f>IF(Tbl.Kosten[[#This Row],[Anr.]]=DU$7,Tbl.Kosten[[#This Row],[Totaal kosten]],"")</f>
        <v/>
      </c>
      <c r="DV98" s="122" t="str">
        <f>IF(Tbl.Kosten[[#This Row],[Anr.]]=DV$7,Tbl.Kosten[[#This Row],[Totaal kosten]],"")</f>
        <v/>
      </c>
      <c r="DW98" s="122" t="str">
        <f>IF(Tbl.Kosten[[#This Row],[Anr.]]=DW$7,Tbl.Kosten[[#This Row],[Totaal kosten]],"")</f>
        <v/>
      </c>
      <c r="DX98" s="122" t="str">
        <f>IF(Tbl.Kosten[[#This Row],[Anr.]]=DX$7,Tbl.Kosten[[#This Row],[Totaal kosten]],"")</f>
        <v/>
      </c>
      <c r="DY98" s="122" t="str">
        <f>IF(Tbl.Kosten[[#This Row],[Anr.]]=DY$7,Tbl.Kosten[[#This Row],[Totaal kosten]],"")</f>
        <v/>
      </c>
      <c r="DZ98" s="122" t="str">
        <f>IF(Tbl.Kosten[[#This Row],[Anr.]]=DZ$7,Tbl.Kosten[[#This Row],[Totaal kosten]],"")</f>
        <v/>
      </c>
      <c r="EA98" s="122" t="str">
        <f>IF(Tbl.Kosten[[#This Row],[Anr.]]=EA$7,Tbl.Kosten[[#This Row],[Totaal kosten]],"")</f>
        <v/>
      </c>
      <c r="EB98" s="122" t="str">
        <f>IF(Tbl.Kosten[[#This Row],[Anr.]]=EB$7,Tbl.Kosten[[#This Row],[Totaal kosten]],"")</f>
        <v/>
      </c>
      <c r="EC98" s="122" t="str">
        <f>IF(Tbl.Kosten[[#This Row],[Anr.]]=EC$7,Tbl.Kosten[[#This Row],[Totaal kosten]],"")</f>
        <v/>
      </c>
      <c r="ED98" s="122" t="str">
        <f>IF(Tbl.Kosten[[#This Row],[Anr.]]=ED$7,Tbl.Kosten[[#This Row],[Totaal kosten]],"")</f>
        <v/>
      </c>
      <c r="EE98" s="122" t="str">
        <f>IF(Tbl.Kosten[[#This Row],[Anr.]]=EE$7,Tbl.Kosten[[#This Row],[Totaal kosten]],"")</f>
        <v/>
      </c>
      <c r="EF98" s="122" t="str">
        <f>IF(Tbl.Kosten[[#This Row],[Anr.]]=EF$7,Tbl.Kosten[[#This Row],[Totaal kosten]],"")</f>
        <v/>
      </c>
      <c r="EG98" s="122" t="str">
        <f>IF(Tbl.Kosten[[#This Row],[Anr.]]=EG$7,Tbl.Kosten[[#This Row],[Totaal kosten]],"")</f>
        <v/>
      </c>
      <c r="EH98" s="122" t="str">
        <f>IF(Tbl.Kosten[[#This Row],[Anr.]]=EH$7,Tbl.Kosten[[#This Row],[Totaal kosten]],"")</f>
        <v/>
      </c>
      <c r="EI98" s="122" t="str">
        <f>IF(Tbl.Kosten[[#This Row],[Anr.]]=EI$7,Tbl.Kosten[[#This Row],[Totaal kosten]],"")</f>
        <v/>
      </c>
      <c r="EJ98" s="122" t="str">
        <f>IF(Tbl.Kosten[[#This Row],[Anr.]]=EJ$7,Tbl.Kosten[[#This Row],[Totaal kosten]],"")</f>
        <v/>
      </c>
      <c r="EK98" s="122" t="str">
        <f>IF(Tbl.Kosten[[#This Row],[Anr.]]=EK$7,Tbl.Kosten[[#This Row],[Totaal kosten]],"")</f>
        <v/>
      </c>
      <c r="EL98" s="122" t="str">
        <f>IF(Tbl.Kosten[[#This Row],[Anr.]]=EL$7,Tbl.Kosten[[#This Row],[Totaal kosten]],"")</f>
        <v/>
      </c>
      <c r="EM98" s="122" t="str">
        <f>IF(Tbl.Kosten[[#This Row],[Anr.]]=EM$7,Tbl.Kosten[[#This Row],[Totaal kosten]],"")</f>
        <v/>
      </c>
      <c r="EN98" s="122" t="str">
        <f>IF(Tbl.Kosten[[#This Row],[Anr.]]=EN$7,Tbl.Kosten[[#This Row],[Totaal kosten]],"")</f>
        <v/>
      </c>
      <c r="EO98" s="122" t="str">
        <f>IF(Tbl.Kosten[[#This Row],[Anr.]]=EO$7,Tbl.Kosten[[#This Row],[Totaal kosten]],"")</f>
        <v/>
      </c>
      <c r="EP98" s="122" t="str">
        <f>IF(Tbl.Kosten[[#This Row],[Anr.]]=EP$7,Tbl.Kosten[[#This Row],[Totaal kosten]],"")</f>
        <v/>
      </c>
      <c r="EQ98" s="122" t="str">
        <f>IF(Tbl.Kosten[[#This Row],[Anr.]]=EQ$7,Tbl.Kosten[[#This Row],[Totaal kosten]],"")</f>
        <v/>
      </c>
    </row>
    <row r="99" spans="2:147" x14ac:dyDescent="0.35">
      <c r="B99" s="99"/>
      <c r="C99" s="68"/>
      <c r="D99" s="119"/>
      <c r="E99" s="100"/>
      <c r="F99" s="13">
        <f>_xlfn.XLOOKUP(Tbl.Kosten[[#This Row],[Medewerker e/o 
functie]],Tbl.Uurtarief[Medewerker en/of functie],Tbl.Uurtarief[Uurtarief],"",,)</f>
        <v>0</v>
      </c>
      <c r="G99" s="118">
        <f>PRODUCT(Tbl.Kosten[[#This Row],[Uren]],Tbl.Kosten[[#This Row],[Uurtarief]])</f>
        <v>0</v>
      </c>
      <c r="H99" s="100"/>
      <c r="I99" s="98"/>
      <c r="J99" s="97">
        <f>Tbl.Kosten[[#This Row],[Aantal]]*Tbl.Kosten[[#This Row],[Tarief]]</f>
        <v>0</v>
      </c>
      <c r="K99" s="118">
        <f>Tbl.Kosten[[#This Row],[Subtotaal andere kosten]]+Tbl.Kosten[[#This Row],[Subtotaal arbeidskosten]]</f>
        <v>0</v>
      </c>
      <c r="L99" s="190">
        <f>IF(Tbl.Kosten[[#This Row],[Subtotaal andere kosten]]&lt;&gt;0,"Andere kosten",(_xlfn.XLOOKUP(Tbl.Kosten[[#This Row],[Medewerker e/o 
functie]],Tbl.Uurtarief[Medewerker en/of functie],Tbl.Uurtarief[Kostensoort],"",,)))</f>
        <v>0</v>
      </c>
      <c r="M99" s="190" t="str">
        <f>IF(AND(Tbl.Kosten[[#This Row],[Subtotaal arbeidskosten]]&lt;&gt;0,Tbl.Kosten[[#This Row],[Subtotaal andere kosten]]&lt;&gt;0),"Begroot Arbeidskosten en Overige kosten op verschillende regels!","")</f>
        <v/>
      </c>
      <c r="N99" s="3" t="str">
        <f>_xlfn.XLOOKUP(Tbl.Kosten[[#This Row],[Activiteitencode]],Tbl.Activiteiten[Activiteitcode],Tbl.Activiteiten[Werkpakketcode],"",,)</f>
        <v/>
      </c>
      <c r="O99" s="9" t="str">
        <f>_xlfn.XLOOKUP(Tbl.Kosten[[#This Row],[Werkpakketcode]],Tbl.Werkpakketten[Werkpakketcode],Tbl.Werkpakketten[WPnr.],"",,)</f>
        <v/>
      </c>
      <c r="P99" s="9" t="str">
        <f>IF(Tbl.Kosten[[#This Row],[WPnr.]]=P$7,Tbl.Kosten[[#This Row],[Totaal kosten]],"")</f>
        <v/>
      </c>
      <c r="Q99" s="9" t="str">
        <f>IF(Tbl.Kosten[[#This Row],[WPnr.]]=Q$7,Tbl.Kosten[[#This Row],[Totaal kosten]],"")</f>
        <v/>
      </c>
      <c r="R99" s="9" t="str">
        <f>IF(Tbl.Kosten[[#This Row],[WPnr.]]=R$7,Tbl.Kosten[[#This Row],[Totaal kosten]],"")</f>
        <v/>
      </c>
      <c r="S99" s="9" t="str">
        <f>IF(Tbl.Kosten[[#This Row],[WPnr.]]=S$7,Tbl.Kosten[[#This Row],[Totaal kosten]],"")</f>
        <v/>
      </c>
      <c r="T99" s="9" t="str">
        <f>IF(Tbl.Kosten[[#This Row],[WPnr.]]=T$7,Tbl.Kosten[[#This Row],[Totaal kosten]],"")</f>
        <v/>
      </c>
      <c r="U99" s="9" t="str">
        <f>IF(Tbl.Kosten[[#This Row],[WPnr.]]=U$7,Tbl.Kosten[[#This Row],[Totaal kosten]],"")</f>
        <v/>
      </c>
      <c r="V99" s="9" t="str">
        <f>IF(Tbl.Kosten[[#This Row],[WPnr.]]=V$7,Tbl.Kosten[[#This Row],[Totaal kosten]],"")</f>
        <v/>
      </c>
      <c r="W99" s="9" t="str">
        <f>IF(Tbl.Kosten[[#This Row],[WPnr.]]=W$7,Tbl.Kosten[[#This Row],[Totaal kosten]],"")</f>
        <v/>
      </c>
      <c r="X99" s="9" t="str">
        <f>IF(Tbl.Kosten[[#This Row],[WPnr.]]=X$7,Tbl.Kosten[[#This Row],[Totaal kosten]],"")</f>
        <v/>
      </c>
      <c r="Y99" s="9" t="str">
        <f>IF(Tbl.Kosten[[#This Row],[WPnr.]]=Y$7,Tbl.Kosten[[#This Row],[Totaal kosten]],"")</f>
        <v/>
      </c>
      <c r="Z99" s="15" t="str">
        <f>IFERROR(VLOOKUP(Tbl.Kosten[[#This Row],[Kostensoort]],Tbl.Kostensoorten[],2,FALSE),"")</f>
        <v/>
      </c>
      <c r="AA99" s="15" t="str">
        <f>IF(Tbl.Kosten[[#This Row],[KSnr.]]=AA$7,Tbl.Kosten[[#This Row],[Totaal kosten]],"")</f>
        <v/>
      </c>
      <c r="AB99" s="15" t="str">
        <f>IF(Tbl.Kosten[[#This Row],[KSnr.]]=AB$7,Tbl.Kosten[[#This Row],[Totaal kosten]],"")</f>
        <v/>
      </c>
      <c r="AC99" s="15" t="str">
        <f>IF(Tbl.Kosten[[#This Row],[KSnr.]]=AC$7,Tbl.Kosten[[#This Row],[Totaal kosten]],"")</f>
        <v/>
      </c>
      <c r="AD99" s="15" t="str">
        <f>IF(Tbl.Kosten[[#This Row],[KSnr.]]=AD$7,Tbl.Kosten[[#This Row],[Totaal kosten]],"")</f>
        <v/>
      </c>
      <c r="AE99" s="15" t="str">
        <f>IF(Tbl.Kosten[[#This Row],[KSnr.]]=AE$7,Tbl.Kosten[[#This Row],[Totaal kosten]],"")</f>
        <v/>
      </c>
      <c r="AF99" s="15" t="str">
        <f>IF(Tbl.Kosten[[#This Row],[KSnr.]]=AF$7,Tbl.Kosten[[#This Row],[Totaal kosten]],"")</f>
        <v/>
      </c>
      <c r="AG99" s="15" t="str">
        <f>IF(Tbl.Kosten[[#This Row],[KSnr.]]=AG$7,Tbl.Kosten[[#This Row],[Totaal kosten]],"")</f>
        <v/>
      </c>
      <c r="AH99" s="15" t="str">
        <f>IF(Tbl.Kosten[[#This Row],[KSnr.]]=AH$7,Tbl.Kosten[[#This Row],[Totaal kosten]],"")</f>
        <v/>
      </c>
      <c r="AI99" s="15" t="str">
        <f>IF(Tbl.Kosten[[#This Row],[KSnr.]]=AI$7,Tbl.Kosten[[#This Row],[Totaal kosten]],"")</f>
        <v/>
      </c>
      <c r="AJ99" s="15" t="str">
        <f>IF(Tbl.Kosten[[#This Row],[KSnr.]]=AJ$7,Tbl.Kosten[[#This Row],[Totaal kosten]],"")</f>
        <v/>
      </c>
      <c r="AK99" s="15" t="str">
        <f>IF(Tbl.Kosten[[#This Row],[KSnr.]]=AK$7,Tbl.Kosten[[#This Row],[Totaal kosten]],"")</f>
        <v/>
      </c>
      <c r="AL99" s="15" t="str">
        <f>IF(Tbl.Kosten[[#This Row],[KSnr.]]=AL$7,Tbl.Kosten[[#This Row],[Totaal kosten]],"")</f>
        <v/>
      </c>
      <c r="AM99" s="15" t="str">
        <f>IF(Tbl.Kosten[[#This Row],[KSnr.]]=AM$7,Tbl.Kosten[[#This Row],[Totaal kosten]],"")</f>
        <v/>
      </c>
      <c r="AN99" s="15" t="str">
        <f>IF(Tbl.Kosten[[#This Row],[KSnr.]]=AN$7,Tbl.Kosten[[#This Row],[Totaal kosten]],"")</f>
        <v/>
      </c>
      <c r="AO99" s="15" t="str">
        <f>IF(Tbl.Kosten[[#This Row],[KSnr.]]=AO$7,Tbl.Kosten[[#This Row],[Totaal kosten]],"")</f>
        <v/>
      </c>
      <c r="AP99" s="15" t="str">
        <f>IF(Tbl.Kosten[[#This Row],[KSnr.]]=AP$7,Tbl.Kosten[[#This Row],[Totaal kosten]],"")</f>
        <v/>
      </c>
      <c r="AQ99" s="15" t="str">
        <f>IF(Tbl.Kosten[[#This Row],[KSnr.]]=AQ$7,Tbl.Kosten[[#This Row],[Totaal kosten]],"")</f>
        <v/>
      </c>
      <c r="AR99" s="15" t="str">
        <f>IF(Tbl.Kosten[[#This Row],[KSnr.]]=AR$7,Tbl.Kosten[[#This Row],[Totaal kosten]],"")</f>
        <v/>
      </c>
      <c r="AS99" s="15" t="str">
        <f>IF(Tbl.Kosten[[#This Row],[KSnr.]]=AS$7,Tbl.Kosten[[#This Row],[Totaal kosten]],"")</f>
        <v/>
      </c>
      <c r="AT99" s="15" t="str">
        <f>IF(Tbl.Kosten[[#This Row],[KSnr.]]=AT$7,Tbl.Kosten[[#This Row],[Totaal kosten]],"")</f>
        <v/>
      </c>
      <c r="AU99" s="122" t="str">
        <f>_xlfn.XLOOKUP(Tbl.Kosten[[#This Row],[Activiteitencode]],Tbl.Activiteiten[Activiteitcode],Tbl.Activiteiten[Anr.],"",,)</f>
        <v/>
      </c>
      <c r="AV99" s="122" t="str">
        <f>IF(Tbl.Kosten[[#This Row],[Anr.]]=AV$7,Tbl.Kosten[[#This Row],[Totaal kosten]],"")</f>
        <v/>
      </c>
      <c r="AW99" s="122" t="str">
        <f>IF(Tbl.Kosten[[#This Row],[Anr.]]=AW$7,Tbl.Kosten[[#This Row],[Totaal kosten]],"")</f>
        <v/>
      </c>
      <c r="AX99" s="122" t="str">
        <f>IF(Tbl.Kosten[[#This Row],[Anr.]]=AX$7,Tbl.Kosten[[#This Row],[Totaal kosten]],"")</f>
        <v/>
      </c>
      <c r="AY99" s="122" t="str">
        <f>IF(Tbl.Kosten[[#This Row],[Anr.]]=AY$7,Tbl.Kosten[[#This Row],[Totaal kosten]],"")</f>
        <v/>
      </c>
      <c r="AZ99" s="122" t="str">
        <f>IF(Tbl.Kosten[[#This Row],[Anr.]]=AZ$7,Tbl.Kosten[[#This Row],[Totaal kosten]],"")</f>
        <v/>
      </c>
      <c r="BA99" s="122" t="str">
        <f>IF(Tbl.Kosten[[#This Row],[Anr.]]=BA$7,Tbl.Kosten[[#This Row],[Totaal kosten]],"")</f>
        <v/>
      </c>
      <c r="BB99" s="122" t="str">
        <f>IF(Tbl.Kosten[[#This Row],[Anr.]]=BB$7,Tbl.Kosten[[#This Row],[Totaal kosten]],"")</f>
        <v/>
      </c>
      <c r="BC99" s="122" t="str">
        <f>IF(Tbl.Kosten[[#This Row],[Anr.]]=BC$7,Tbl.Kosten[[#This Row],[Totaal kosten]],"")</f>
        <v/>
      </c>
      <c r="BD99" s="122" t="str">
        <f>IF(Tbl.Kosten[[#This Row],[Anr.]]=BD$7,Tbl.Kosten[[#This Row],[Totaal kosten]],"")</f>
        <v/>
      </c>
      <c r="BE99" s="122" t="str">
        <f>IF(Tbl.Kosten[[#This Row],[Anr.]]=BE$7,Tbl.Kosten[[#This Row],[Totaal kosten]],"")</f>
        <v/>
      </c>
      <c r="BF99" s="122" t="str">
        <f>IF(Tbl.Kosten[[#This Row],[Anr.]]=BF$7,Tbl.Kosten[[#This Row],[Totaal kosten]],"")</f>
        <v/>
      </c>
      <c r="BG99" s="122" t="str">
        <f>IF(Tbl.Kosten[[#This Row],[Anr.]]=BG$7,Tbl.Kosten[[#This Row],[Totaal kosten]],"")</f>
        <v/>
      </c>
      <c r="BH99" s="122" t="str">
        <f>IF(Tbl.Kosten[[#This Row],[Anr.]]=BH$7,Tbl.Kosten[[#This Row],[Totaal kosten]],"")</f>
        <v/>
      </c>
      <c r="BI99" s="122" t="str">
        <f>IF(Tbl.Kosten[[#This Row],[Anr.]]=BI$7,Tbl.Kosten[[#This Row],[Totaal kosten]],"")</f>
        <v/>
      </c>
      <c r="BJ99" s="122" t="str">
        <f>IF(Tbl.Kosten[[#This Row],[Anr.]]=BJ$7,Tbl.Kosten[[#This Row],[Totaal kosten]],"")</f>
        <v/>
      </c>
      <c r="BK99" s="122" t="str">
        <f>IF(Tbl.Kosten[[#This Row],[Anr.]]=BK$7,Tbl.Kosten[[#This Row],[Totaal kosten]],"")</f>
        <v/>
      </c>
      <c r="BL99" s="122" t="str">
        <f>IF(Tbl.Kosten[[#This Row],[Anr.]]=BL$7,Tbl.Kosten[[#This Row],[Totaal kosten]],"")</f>
        <v/>
      </c>
      <c r="BM99" s="122" t="str">
        <f>IF(Tbl.Kosten[[#This Row],[Anr.]]=BM$7,Tbl.Kosten[[#This Row],[Totaal kosten]],"")</f>
        <v/>
      </c>
      <c r="BN99" s="122" t="str">
        <f>IF(Tbl.Kosten[[#This Row],[Anr.]]=BN$7,Tbl.Kosten[[#This Row],[Totaal kosten]],"")</f>
        <v/>
      </c>
      <c r="BO99" s="122" t="str">
        <f>IF(Tbl.Kosten[[#This Row],[Anr.]]=BO$7,Tbl.Kosten[[#This Row],[Totaal kosten]],"")</f>
        <v/>
      </c>
      <c r="BP99" s="122" t="str">
        <f>IF(Tbl.Kosten[[#This Row],[Anr.]]=BP$7,Tbl.Kosten[[#This Row],[Totaal kosten]],"")</f>
        <v/>
      </c>
      <c r="BQ99" s="122" t="str">
        <f>IF(Tbl.Kosten[[#This Row],[Anr.]]=BQ$7,Tbl.Kosten[[#This Row],[Totaal kosten]],"")</f>
        <v/>
      </c>
      <c r="BR99" s="122" t="str">
        <f>IF(Tbl.Kosten[[#This Row],[Anr.]]=BR$7,Tbl.Kosten[[#This Row],[Totaal kosten]],"")</f>
        <v/>
      </c>
      <c r="BS99" s="122" t="str">
        <f>IF(Tbl.Kosten[[#This Row],[Anr.]]=BS$7,Tbl.Kosten[[#This Row],[Totaal kosten]],"")</f>
        <v/>
      </c>
      <c r="BT99" s="122" t="str">
        <f>IF(Tbl.Kosten[[#This Row],[Anr.]]=BT$7,Tbl.Kosten[[#This Row],[Totaal kosten]],"")</f>
        <v/>
      </c>
      <c r="BU99" s="122" t="str">
        <f>IF(Tbl.Kosten[[#This Row],[Anr.]]=BU$7,Tbl.Kosten[[#This Row],[Totaal kosten]],"")</f>
        <v/>
      </c>
      <c r="BV99" s="122" t="str">
        <f>IF(Tbl.Kosten[[#This Row],[Anr.]]=BV$7,Tbl.Kosten[[#This Row],[Totaal kosten]],"")</f>
        <v/>
      </c>
      <c r="BW99" s="122" t="str">
        <f>IF(Tbl.Kosten[[#This Row],[Anr.]]=BW$7,Tbl.Kosten[[#This Row],[Totaal kosten]],"")</f>
        <v/>
      </c>
      <c r="BX99" s="122" t="str">
        <f>IF(Tbl.Kosten[[#This Row],[Anr.]]=BX$7,Tbl.Kosten[[#This Row],[Totaal kosten]],"")</f>
        <v/>
      </c>
      <c r="BY99" s="122" t="str">
        <f>IF(Tbl.Kosten[[#This Row],[Anr.]]=BY$7,Tbl.Kosten[[#This Row],[Totaal kosten]],"")</f>
        <v/>
      </c>
      <c r="BZ99" s="122" t="str">
        <f>IF(Tbl.Kosten[[#This Row],[Anr.]]=BZ$7,Tbl.Kosten[[#This Row],[Totaal kosten]],"")</f>
        <v/>
      </c>
      <c r="CA99" s="122" t="str">
        <f>IF(Tbl.Kosten[[#This Row],[Anr.]]=CA$7,Tbl.Kosten[[#This Row],[Totaal kosten]],"")</f>
        <v/>
      </c>
      <c r="CB99" s="122" t="str">
        <f>IF(Tbl.Kosten[[#This Row],[Anr.]]=CB$7,Tbl.Kosten[[#This Row],[Totaal kosten]],"")</f>
        <v/>
      </c>
      <c r="CC99" s="122" t="str">
        <f>IF(Tbl.Kosten[[#This Row],[Anr.]]=CC$7,Tbl.Kosten[[#This Row],[Totaal kosten]],"")</f>
        <v/>
      </c>
      <c r="CD99" s="122" t="str">
        <f>IF(Tbl.Kosten[[#This Row],[Anr.]]=CD$7,Tbl.Kosten[[#This Row],[Totaal kosten]],"")</f>
        <v/>
      </c>
      <c r="CE99" s="122" t="str">
        <f>IF(Tbl.Kosten[[#This Row],[Anr.]]=CE$7,Tbl.Kosten[[#This Row],[Totaal kosten]],"")</f>
        <v/>
      </c>
      <c r="CF99" s="122" t="str">
        <f>IF(Tbl.Kosten[[#This Row],[Anr.]]=CF$7,Tbl.Kosten[[#This Row],[Totaal kosten]],"")</f>
        <v/>
      </c>
      <c r="CG99" s="122" t="str">
        <f>IF(Tbl.Kosten[[#This Row],[Anr.]]=CG$7,Tbl.Kosten[[#This Row],[Totaal kosten]],"")</f>
        <v/>
      </c>
      <c r="CH99" s="122" t="str">
        <f>IF(Tbl.Kosten[[#This Row],[Anr.]]=CH$7,Tbl.Kosten[[#This Row],[Totaal kosten]],"")</f>
        <v/>
      </c>
      <c r="CI99" s="122" t="str">
        <f>IF(Tbl.Kosten[[#This Row],[Anr.]]=CI$7,Tbl.Kosten[[#This Row],[Totaal kosten]],"")</f>
        <v/>
      </c>
      <c r="CJ99" s="122" t="str">
        <f>IF(Tbl.Kosten[[#This Row],[Anr.]]=CJ$7,Tbl.Kosten[[#This Row],[Totaal kosten]],"")</f>
        <v/>
      </c>
      <c r="CK99" s="122" t="str">
        <f>IF(Tbl.Kosten[[#This Row],[Anr.]]=CK$7,Tbl.Kosten[[#This Row],[Totaal kosten]],"")</f>
        <v/>
      </c>
      <c r="CL99" s="122" t="str">
        <f>IF(Tbl.Kosten[[#This Row],[Anr.]]=CL$7,Tbl.Kosten[[#This Row],[Totaal kosten]],"")</f>
        <v/>
      </c>
      <c r="CM99" s="122" t="str">
        <f>IF(Tbl.Kosten[[#This Row],[Anr.]]=CM$7,Tbl.Kosten[[#This Row],[Totaal kosten]],"")</f>
        <v/>
      </c>
      <c r="CN99" s="122" t="str">
        <f>IF(Tbl.Kosten[[#This Row],[Anr.]]=CN$7,Tbl.Kosten[[#This Row],[Totaal kosten]],"")</f>
        <v/>
      </c>
      <c r="CO99" s="122" t="str">
        <f>IF(Tbl.Kosten[[#This Row],[Anr.]]=CO$7,Tbl.Kosten[[#This Row],[Totaal kosten]],"")</f>
        <v/>
      </c>
      <c r="CP99" s="122" t="str">
        <f>IF(Tbl.Kosten[[#This Row],[Anr.]]=CP$7,Tbl.Kosten[[#This Row],[Totaal kosten]],"")</f>
        <v/>
      </c>
      <c r="CQ99" s="122" t="str">
        <f>IF(Tbl.Kosten[[#This Row],[Anr.]]=CQ$7,Tbl.Kosten[[#This Row],[Totaal kosten]],"")</f>
        <v/>
      </c>
      <c r="CR99" s="122" t="str">
        <f>IF(Tbl.Kosten[[#This Row],[Anr.]]=CR$7,Tbl.Kosten[[#This Row],[Totaal kosten]],"")</f>
        <v/>
      </c>
      <c r="CS99" s="122" t="str">
        <f>IF(Tbl.Kosten[[#This Row],[Anr.]]=CS$7,Tbl.Kosten[[#This Row],[Totaal kosten]],"")</f>
        <v/>
      </c>
      <c r="CT99" s="122" t="str">
        <f>IF(Tbl.Kosten[[#This Row],[Anr.]]=CT$7,Tbl.Kosten[[#This Row],[Totaal kosten]],"")</f>
        <v/>
      </c>
      <c r="CU99" s="122" t="str">
        <f>IF(Tbl.Kosten[[#This Row],[Anr.]]=CU$7,Tbl.Kosten[[#This Row],[Totaal kosten]],"")</f>
        <v/>
      </c>
      <c r="CV99" s="122" t="str">
        <f>IF(Tbl.Kosten[[#This Row],[Anr.]]=CV$7,Tbl.Kosten[[#This Row],[Totaal kosten]],"")</f>
        <v/>
      </c>
      <c r="CW99" s="122" t="str">
        <f>IF(Tbl.Kosten[[#This Row],[Anr.]]=CW$7,Tbl.Kosten[[#This Row],[Totaal kosten]],"")</f>
        <v/>
      </c>
      <c r="CX99" s="122" t="str">
        <f>IF(Tbl.Kosten[[#This Row],[Anr.]]=CX$7,Tbl.Kosten[[#This Row],[Totaal kosten]],"")</f>
        <v/>
      </c>
      <c r="CY99" s="122" t="str">
        <f>IF(Tbl.Kosten[[#This Row],[Anr.]]=CY$7,Tbl.Kosten[[#This Row],[Totaal kosten]],"")</f>
        <v/>
      </c>
      <c r="CZ99" s="122" t="str">
        <f>IF(Tbl.Kosten[[#This Row],[Anr.]]=CZ$7,Tbl.Kosten[[#This Row],[Totaal kosten]],"")</f>
        <v/>
      </c>
      <c r="DA99" s="122" t="str">
        <f>IF(Tbl.Kosten[[#This Row],[Anr.]]=DA$7,Tbl.Kosten[[#This Row],[Totaal kosten]],"")</f>
        <v/>
      </c>
      <c r="DB99" s="122" t="str">
        <f>IF(Tbl.Kosten[[#This Row],[Anr.]]=DB$7,Tbl.Kosten[[#This Row],[Totaal kosten]],"")</f>
        <v/>
      </c>
      <c r="DC99" s="122" t="str">
        <f>IF(Tbl.Kosten[[#This Row],[Anr.]]=DC$7,Tbl.Kosten[[#This Row],[Totaal kosten]],"")</f>
        <v/>
      </c>
      <c r="DD99" s="122" t="str">
        <f>IF(Tbl.Kosten[[#This Row],[Anr.]]=DD$7,Tbl.Kosten[[#This Row],[Totaal kosten]],"")</f>
        <v/>
      </c>
      <c r="DE99" s="122" t="str">
        <f>IF(Tbl.Kosten[[#This Row],[Anr.]]=DE$7,Tbl.Kosten[[#This Row],[Totaal kosten]],"")</f>
        <v/>
      </c>
      <c r="DF99" s="122" t="str">
        <f>IF(Tbl.Kosten[[#This Row],[Anr.]]=DF$7,Tbl.Kosten[[#This Row],[Totaal kosten]],"")</f>
        <v/>
      </c>
      <c r="DG99" s="122" t="str">
        <f>IF(Tbl.Kosten[[#This Row],[Anr.]]=DG$7,Tbl.Kosten[[#This Row],[Totaal kosten]],"")</f>
        <v/>
      </c>
      <c r="DH99" s="122" t="str">
        <f>IF(Tbl.Kosten[[#This Row],[Anr.]]=DH$7,Tbl.Kosten[[#This Row],[Totaal kosten]],"")</f>
        <v/>
      </c>
      <c r="DI99" s="122" t="str">
        <f>IF(Tbl.Kosten[[#This Row],[Anr.]]=DI$7,Tbl.Kosten[[#This Row],[Totaal kosten]],"")</f>
        <v/>
      </c>
      <c r="DJ99" s="122" t="str">
        <f>IF(Tbl.Kosten[[#This Row],[Anr.]]=DJ$7,Tbl.Kosten[[#This Row],[Totaal kosten]],"")</f>
        <v/>
      </c>
      <c r="DK99" s="122" t="str">
        <f>IF(Tbl.Kosten[[#This Row],[Anr.]]=DK$7,Tbl.Kosten[[#This Row],[Totaal kosten]],"")</f>
        <v/>
      </c>
      <c r="DL99" s="122" t="str">
        <f>IF(Tbl.Kosten[[#This Row],[Anr.]]=DL$7,Tbl.Kosten[[#This Row],[Totaal kosten]],"")</f>
        <v/>
      </c>
      <c r="DM99" s="122" t="str">
        <f>IF(Tbl.Kosten[[#This Row],[Anr.]]=DM$7,Tbl.Kosten[[#This Row],[Totaal kosten]],"")</f>
        <v/>
      </c>
      <c r="DN99" s="122" t="str">
        <f>IF(Tbl.Kosten[[#This Row],[Anr.]]=DN$7,Tbl.Kosten[[#This Row],[Totaal kosten]],"")</f>
        <v/>
      </c>
      <c r="DO99" s="122" t="str">
        <f>IF(Tbl.Kosten[[#This Row],[Anr.]]=DO$7,Tbl.Kosten[[#This Row],[Totaal kosten]],"")</f>
        <v/>
      </c>
      <c r="DP99" s="122" t="str">
        <f>IF(Tbl.Kosten[[#This Row],[Anr.]]=DP$7,Tbl.Kosten[[#This Row],[Totaal kosten]],"")</f>
        <v/>
      </c>
      <c r="DQ99" s="122" t="str">
        <f>IF(Tbl.Kosten[[#This Row],[Anr.]]=DQ$7,Tbl.Kosten[[#This Row],[Totaal kosten]],"")</f>
        <v/>
      </c>
      <c r="DR99" s="122" t="str">
        <f>IF(Tbl.Kosten[[#This Row],[Anr.]]=DR$7,Tbl.Kosten[[#This Row],[Totaal kosten]],"")</f>
        <v/>
      </c>
      <c r="DS99" s="122" t="str">
        <f>IF(Tbl.Kosten[[#This Row],[Anr.]]=DS$7,Tbl.Kosten[[#This Row],[Totaal kosten]],"")</f>
        <v/>
      </c>
      <c r="DT99" s="122" t="str">
        <f>IF(Tbl.Kosten[[#This Row],[Anr.]]=DT$7,Tbl.Kosten[[#This Row],[Totaal kosten]],"")</f>
        <v/>
      </c>
      <c r="DU99" s="122" t="str">
        <f>IF(Tbl.Kosten[[#This Row],[Anr.]]=DU$7,Tbl.Kosten[[#This Row],[Totaal kosten]],"")</f>
        <v/>
      </c>
      <c r="DV99" s="122" t="str">
        <f>IF(Tbl.Kosten[[#This Row],[Anr.]]=DV$7,Tbl.Kosten[[#This Row],[Totaal kosten]],"")</f>
        <v/>
      </c>
      <c r="DW99" s="122" t="str">
        <f>IF(Tbl.Kosten[[#This Row],[Anr.]]=DW$7,Tbl.Kosten[[#This Row],[Totaal kosten]],"")</f>
        <v/>
      </c>
      <c r="DX99" s="122" t="str">
        <f>IF(Tbl.Kosten[[#This Row],[Anr.]]=DX$7,Tbl.Kosten[[#This Row],[Totaal kosten]],"")</f>
        <v/>
      </c>
      <c r="DY99" s="122" t="str">
        <f>IF(Tbl.Kosten[[#This Row],[Anr.]]=DY$7,Tbl.Kosten[[#This Row],[Totaal kosten]],"")</f>
        <v/>
      </c>
      <c r="DZ99" s="122" t="str">
        <f>IF(Tbl.Kosten[[#This Row],[Anr.]]=DZ$7,Tbl.Kosten[[#This Row],[Totaal kosten]],"")</f>
        <v/>
      </c>
      <c r="EA99" s="122" t="str">
        <f>IF(Tbl.Kosten[[#This Row],[Anr.]]=EA$7,Tbl.Kosten[[#This Row],[Totaal kosten]],"")</f>
        <v/>
      </c>
      <c r="EB99" s="122" t="str">
        <f>IF(Tbl.Kosten[[#This Row],[Anr.]]=EB$7,Tbl.Kosten[[#This Row],[Totaal kosten]],"")</f>
        <v/>
      </c>
      <c r="EC99" s="122" t="str">
        <f>IF(Tbl.Kosten[[#This Row],[Anr.]]=EC$7,Tbl.Kosten[[#This Row],[Totaal kosten]],"")</f>
        <v/>
      </c>
      <c r="ED99" s="122" t="str">
        <f>IF(Tbl.Kosten[[#This Row],[Anr.]]=ED$7,Tbl.Kosten[[#This Row],[Totaal kosten]],"")</f>
        <v/>
      </c>
      <c r="EE99" s="122" t="str">
        <f>IF(Tbl.Kosten[[#This Row],[Anr.]]=EE$7,Tbl.Kosten[[#This Row],[Totaal kosten]],"")</f>
        <v/>
      </c>
      <c r="EF99" s="122" t="str">
        <f>IF(Tbl.Kosten[[#This Row],[Anr.]]=EF$7,Tbl.Kosten[[#This Row],[Totaal kosten]],"")</f>
        <v/>
      </c>
      <c r="EG99" s="122" t="str">
        <f>IF(Tbl.Kosten[[#This Row],[Anr.]]=EG$7,Tbl.Kosten[[#This Row],[Totaal kosten]],"")</f>
        <v/>
      </c>
      <c r="EH99" s="122" t="str">
        <f>IF(Tbl.Kosten[[#This Row],[Anr.]]=EH$7,Tbl.Kosten[[#This Row],[Totaal kosten]],"")</f>
        <v/>
      </c>
      <c r="EI99" s="122" t="str">
        <f>IF(Tbl.Kosten[[#This Row],[Anr.]]=EI$7,Tbl.Kosten[[#This Row],[Totaal kosten]],"")</f>
        <v/>
      </c>
      <c r="EJ99" s="122" t="str">
        <f>IF(Tbl.Kosten[[#This Row],[Anr.]]=EJ$7,Tbl.Kosten[[#This Row],[Totaal kosten]],"")</f>
        <v/>
      </c>
      <c r="EK99" s="122" t="str">
        <f>IF(Tbl.Kosten[[#This Row],[Anr.]]=EK$7,Tbl.Kosten[[#This Row],[Totaal kosten]],"")</f>
        <v/>
      </c>
      <c r="EL99" s="122" t="str">
        <f>IF(Tbl.Kosten[[#This Row],[Anr.]]=EL$7,Tbl.Kosten[[#This Row],[Totaal kosten]],"")</f>
        <v/>
      </c>
      <c r="EM99" s="122" t="str">
        <f>IF(Tbl.Kosten[[#This Row],[Anr.]]=EM$7,Tbl.Kosten[[#This Row],[Totaal kosten]],"")</f>
        <v/>
      </c>
      <c r="EN99" s="122" t="str">
        <f>IF(Tbl.Kosten[[#This Row],[Anr.]]=EN$7,Tbl.Kosten[[#This Row],[Totaal kosten]],"")</f>
        <v/>
      </c>
      <c r="EO99" s="122" t="str">
        <f>IF(Tbl.Kosten[[#This Row],[Anr.]]=EO$7,Tbl.Kosten[[#This Row],[Totaal kosten]],"")</f>
        <v/>
      </c>
      <c r="EP99" s="122" t="str">
        <f>IF(Tbl.Kosten[[#This Row],[Anr.]]=EP$7,Tbl.Kosten[[#This Row],[Totaal kosten]],"")</f>
        <v/>
      </c>
      <c r="EQ99" s="122" t="str">
        <f>IF(Tbl.Kosten[[#This Row],[Anr.]]=EQ$7,Tbl.Kosten[[#This Row],[Totaal kosten]],"")</f>
        <v/>
      </c>
    </row>
    <row r="100" spans="2:147" x14ac:dyDescent="0.35">
      <c r="B100" s="99"/>
      <c r="C100" s="68"/>
      <c r="D100" s="119"/>
      <c r="E100" s="100"/>
      <c r="F100" s="13">
        <f>_xlfn.XLOOKUP(Tbl.Kosten[[#This Row],[Medewerker e/o 
functie]],Tbl.Uurtarief[Medewerker en/of functie],Tbl.Uurtarief[Uurtarief],"",,)</f>
        <v>0</v>
      </c>
      <c r="G100" s="118">
        <f>PRODUCT(Tbl.Kosten[[#This Row],[Uren]],Tbl.Kosten[[#This Row],[Uurtarief]])</f>
        <v>0</v>
      </c>
      <c r="H100" s="100"/>
      <c r="I100" s="98"/>
      <c r="J100" s="97">
        <f>Tbl.Kosten[[#This Row],[Aantal]]*Tbl.Kosten[[#This Row],[Tarief]]</f>
        <v>0</v>
      </c>
      <c r="K100" s="118">
        <f>Tbl.Kosten[[#This Row],[Subtotaal andere kosten]]+Tbl.Kosten[[#This Row],[Subtotaal arbeidskosten]]</f>
        <v>0</v>
      </c>
      <c r="L100" s="190">
        <f>IF(Tbl.Kosten[[#This Row],[Subtotaal andere kosten]]&lt;&gt;0,"Andere kosten",(_xlfn.XLOOKUP(Tbl.Kosten[[#This Row],[Medewerker e/o 
functie]],Tbl.Uurtarief[Medewerker en/of functie],Tbl.Uurtarief[Kostensoort],"",,)))</f>
        <v>0</v>
      </c>
      <c r="M100" s="190" t="str">
        <f>IF(AND(Tbl.Kosten[[#This Row],[Subtotaal arbeidskosten]]&lt;&gt;0,Tbl.Kosten[[#This Row],[Subtotaal andere kosten]]&lt;&gt;0),"Begroot Arbeidskosten en Overige kosten op verschillende regels!","")</f>
        <v/>
      </c>
      <c r="N100" s="3" t="str">
        <f>_xlfn.XLOOKUP(Tbl.Kosten[[#This Row],[Activiteitencode]],Tbl.Activiteiten[Activiteitcode],Tbl.Activiteiten[Werkpakketcode],"",,)</f>
        <v/>
      </c>
      <c r="O100" s="9" t="str">
        <f>_xlfn.XLOOKUP(Tbl.Kosten[[#This Row],[Werkpakketcode]],Tbl.Werkpakketten[Werkpakketcode],Tbl.Werkpakketten[WPnr.],"",,)</f>
        <v/>
      </c>
      <c r="P100" s="9" t="str">
        <f>IF(Tbl.Kosten[[#This Row],[WPnr.]]=P$7,Tbl.Kosten[[#This Row],[Totaal kosten]],"")</f>
        <v/>
      </c>
      <c r="Q100" s="9" t="str">
        <f>IF(Tbl.Kosten[[#This Row],[WPnr.]]=Q$7,Tbl.Kosten[[#This Row],[Totaal kosten]],"")</f>
        <v/>
      </c>
      <c r="R100" s="9" t="str">
        <f>IF(Tbl.Kosten[[#This Row],[WPnr.]]=R$7,Tbl.Kosten[[#This Row],[Totaal kosten]],"")</f>
        <v/>
      </c>
      <c r="S100" s="9" t="str">
        <f>IF(Tbl.Kosten[[#This Row],[WPnr.]]=S$7,Tbl.Kosten[[#This Row],[Totaal kosten]],"")</f>
        <v/>
      </c>
      <c r="T100" s="9" t="str">
        <f>IF(Tbl.Kosten[[#This Row],[WPnr.]]=T$7,Tbl.Kosten[[#This Row],[Totaal kosten]],"")</f>
        <v/>
      </c>
      <c r="U100" s="9" t="str">
        <f>IF(Tbl.Kosten[[#This Row],[WPnr.]]=U$7,Tbl.Kosten[[#This Row],[Totaal kosten]],"")</f>
        <v/>
      </c>
      <c r="V100" s="9" t="str">
        <f>IF(Tbl.Kosten[[#This Row],[WPnr.]]=V$7,Tbl.Kosten[[#This Row],[Totaal kosten]],"")</f>
        <v/>
      </c>
      <c r="W100" s="9" t="str">
        <f>IF(Tbl.Kosten[[#This Row],[WPnr.]]=W$7,Tbl.Kosten[[#This Row],[Totaal kosten]],"")</f>
        <v/>
      </c>
      <c r="X100" s="9" t="str">
        <f>IF(Tbl.Kosten[[#This Row],[WPnr.]]=X$7,Tbl.Kosten[[#This Row],[Totaal kosten]],"")</f>
        <v/>
      </c>
      <c r="Y100" s="9" t="str">
        <f>IF(Tbl.Kosten[[#This Row],[WPnr.]]=Y$7,Tbl.Kosten[[#This Row],[Totaal kosten]],"")</f>
        <v/>
      </c>
      <c r="Z100" s="15" t="str">
        <f>IFERROR(VLOOKUP(Tbl.Kosten[[#This Row],[Kostensoort]],Tbl.Kostensoorten[],2,FALSE),"")</f>
        <v/>
      </c>
      <c r="AA100" s="15" t="str">
        <f>IF(Tbl.Kosten[[#This Row],[KSnr.]]=AA$7,Tbl.Kosten[[#This Row],[Totaal kosten]],"")</f>
        <v/>
      </c>
      <c r="AB100" s="15" t="str">
        <f>IF(Tbl.Kosten[[#This Row],[KSnr.]]=AB$7,Tbl.Kosten[[#This Row],[Totaal kosten]],"")</f>
        <v/>
      </c>
      <c r="AC100" s="15" t="str">
        <f>IF(Tbl.Kosten[[#This Row],[KSnr.]]=AC$7,Tbl.Kosten[[#This Row],[Totaal kosten]],"")</f>
        <v/>
      </c>
      <c r="AD100" s="15" t="str">
        <f>IF(Tbl.Kosten[[#This Row],[KSnr.]]=AD$7,Tbl.Kosten[[#This Row],[Totaal kosten]],"")</f>
        <v/>
      </c>
      <c r="AE100" s="15" t="str">
        <f>IF(Tbl.Kosten[[#This Row],[KSnr.]]=AE$7,Tbl.Kosten[[#This Row],[Totaal kosten]],"")</f>
        <v/>
      </c>
      <c r="AF100" s="15" t="str">
        <f>IF(Tbl.Kosten[[#This Row],[KSnr.]]=AF$7,Tbl.Kosten[[#This Row],[Totaal kosten]],"")</f>
        <v/>
      </c>
      <c r="AG100" s="15" t="str">
        <f>IF(Tbl.Kosten[[#This Row],[KSnr.]]=AG$7,Tbl.Kosten[[#This Row],[Totaal kosten]],"")</f>
        <v/>
      </c>
      <c r="AH100" s="15" t="str">
        <f>IF(Tbl.Kosten[[#This Row],[KSnr.]]=AH$7,Tbl.Kosten[[#This Row],[Totaal kosten]],"")</f>
        <v/>
      </c>
      <c r="AI100" s="15" t="str">
        <f>IF(Tbl.Kosten[[#This Row],[KSnr.]]=AI$7,Tbl.Kosten[[#This Row],[Totaal kosten]],"")</f>
        <v/>
      </c>
      <c r="AJ100" s="15" t="str">
        <f>IF(Tbl.Kosten[[#This Row],[KSnr.]]=AJ$7,Tbl.Kosten[[#This Row],[Totaal kosten]],"")</f>
        <v/>
      </c>
      <c r="AK100" s="15" t="str">
        <f>IF(Tbl.Kosten[[#This Row],[KSnr.]]=AK$7,Tbl.Kosten[[#This Row],[Totaal kosten]],"")</f>
        <v/>
      </c>
      <c r="AL100" s="15" t="str">
        <f>IF(Tbl.Kosten[[#This Row],[KSnr.]]=AL$7,Tbl.Kosten[[#This Row],[Totaal kosten]],"")</f>
        <v/>
      </c>
      <c r="AM100" s="15" t="str">
        <f>IF(Tbl.Kosten[[#This Row],[KSnr.]]=AM$7,Tbl.Kosten[[#This Row],[Totaal kosten]],"")</f>
        <v/>
      </c>
      <c r="AN100" s="15" t="str">
        <f>IF(Tbl.Kosten[[#This Row],[KSnr.]]=AN$7,Tbl.Kosten[[#This Row],[Totaal kosten]],"")</f>
        <v/>
      </c>
      <c r="AO100" s="15" t="str">
        <f>IF(Tbl.Kosten[[#This Row],[KSnr.]]=AO$7,Tbl.Kosten[[#This Row],[Totaal kosten]],"")</f>
        <v/>
      </c>
      <c r="AP100" s="15" t="str">
        <f>IF(Tbl.Kosten[[#This Row],[KSnr.]]=AP$7,Tbl.Kosten[[#This Row],[Totaal kosten]],"")</f>
        <v/>
      </c>
      <c r="AQ100" s="15" t="str">
        <f>IF(Tbl.Kosten[[#This Row],[KSnr.]]=AQ$7,Tbl.Kosten[[#This Row],[Totaal kosten]],"")</f>
        <v/>
      </c>
      <c r="AR100" s="15" t="str">
        <f>IF(Tbl.Kosten[[#This Row],[KSnr.]]=AR$7,Tbl.Kosten[[#This Row],[Totaal kosten]],"")</f>
        <v/>
      </c>
      <c r="AS100" s="15" t="str">
        <f>IF(Tbl.Kosten[[#This Row],[KSnr.]]=AS$7,Tbl.Kosten[[#This Row],[Totaal kosten]],"")</f>
        <v/>
      </c>
      <c r="AT100" s="15" t="str">
        <f>IF(Tbl.Kosten[[#This Row],[KSnr.]]=AT$7,Tbl.Kosten[[#This Row],[Totaal kosten]],"")</f>
        <v/>
      </c>
      <c r="AU100" s="122" t="str">
        <f>_xlfn.XLOOKUP(Tbl.Kosten[[#This Row],[Activiteitencode]],Tbl.Activiteiten[Activiteitcode],Tbl.Activiteiten[Anr.],"",,)</f>
        <v/>
      </c>
      <c r="AV100" s="122" t="str">
        <f>IF(Tbl.Kosten[[#This Row],[Anr.]]=AV$7,Tbl.Kosten[[#This Row],[Totaal kosten]],"")</f>
        <v/>
      </c>
      <c r="AW100" s="122" t="str">
        <f>IF(Tbl.Kosten[[#This Row],[Anr.]]=AW$7,Tbl.Kosten[[#This Row],[Totaal kosten]],"")</f>
        <v/>
      </c>
      <c r="AX100" s="122" t="str">
        <f>IF(Tbl.Kosten[[#This Row],[Anr.]]=AX$7,Tbl.Kosten[[#This Row],[Totaal kosten]],"")</f>
        <v/>
      </c>
      <c r="AY100" s="122" t="str">
        <f>IF(Tbl.Kosten[[#This Row],[Anr.]]=AY$7,Tbl.Kosten[[#This Row],[Totaal kosten]],"")</f>
        <v/>
      </c>
      <c r="AZ100" s="122" t="str">
        <f>IF(Tbl.Kosten[[#This Row],[Anr.]]=AZ$7,Tbl.Kosten[[#This Row],[Totaal kosten]],"")</f>
        <v/>
      </c>
      <c r="BA100" s="122" t="str">
        <f>IF(Tbl.Kosten[[#This Row],[Anr.]]=BA$7,Tbl.Kosten[[#This Row],[Totaal kosten]],"")</f>
        <v/>
      </c>
      <c r="BB100" s="122" t="str">
        <f>IF(Tbl.Kosten[[#This Row],[Anr.]]=BB$7,Tbl.Kosten[[#This Row],[Totaal kosten]],"")</f>
        <v/>
      </c>
      <c r="BC100" s="122" t="str">
        <f>IF(Tbl.Kosten[[#This Row],[Anr.]]=BC$7,Tbl.Kosten[[#This Row],[Totaal kosten]],"")</f>
        <v/>
      </c>
      <c r="BD100" s="122" t="str">
        <f>IF(Tbl.Kosten[[#This Row],[Anr.]]=BD$7,Tbl.Kosten[[#This Row],[Totaal kosten]],"")</f>
        <v/>
      </c>
      <c r="BE100" s="122" t="str">
        <f>IF(Tbl.Kosten[[#This Row],[Anr.]]=BE$7,Tbl.Kosten[[#This Row],[Totaal kosten]],"")</f>
        <v/>
      </c>
      <c r="BF100" s="122" t="str">
        <f>IF(Tbl.Kosten[[#This Row],[Anr.]]=BF$7,Tbl.Kosten[[#This Row],[Totaal kosten]],"")</f>
        <v/>
      </c>
      <c r="BG100" s="122" t="str">
        <f>IF(Tbl.Kosten[[#This Row],[Anr.]]=BG$7,Tbl.Kosten[[#This Row],[Totaal kosten]],"")</f>
        <v/>
      </c>
      <c r="BH100" s="122" t="str">
        <f>IF(Tbl.Kosten[[#This Row],[Anr.]]=BH$7,Tbl.Kosten[[#This Row],[Totaal kosten]],"")</f>
        <v/>
      </c>
      <c r="BI100" s="122" t="str">
        <f>IF(Tbl.Kosten[[#This Row],[Anr.]]=BI$7,Tbl.Kosten[[#This Row],[Totaal kosten]],"")</f>
        <v/>
      </c>
      <c r="BJ100" s="122" t="str">
        <f>IF(Tbl.Kosten[[#This Row],[Anr.]]=BJ$7,Tbl.Kosten[[#This Row],[Totaal kosten]],"")</f>
        <v/>
      </c>
      <c r="BK100" s="122" t="str">
        <f>IF(Tbl.Kosten[[#This Row],[Anr.]]=BK$7,Tbl.Kosten[[#This Row],[Totaal kosten]],"")</f>
        <v/>
      </c>
      <c r="BL100" s="122" t="str">
        <f>IF(Tbl.Kosten[[#This Row],[Anr.]]=BL$7,Tbl.Kosten[[#This Row],[Totaal kosten]],"")</f>
        <v/>
      </c>
      <c r="BM100" s="122" t="str">
        <f>IF(Tbl.Kosten[[#This Row],[Anr.]]=BM$7,Tbl.Kosten[[#This Row],[Totaal kosten]],"")</f>
        <v/>
      </c>
      <c r="BN100" s="122" t="str">
        <f>IF(Tbl.Kosten[[#This Row],[Anr.]]=BN$7,Tbl.Kosten[[#This Row],[Totaal kosten]],"")</f>
        <v/>
      </c>
      <c r="BO100" s="122" t="str">
        <f>IF(Tbl.Kosten[[#This Row],[Anr.]]=BO$7,Tbl.Kosten[[#This Row],[Totaal kosten]],"")</f>
        <v/>
      </c>
      <c r="BP100" s="122" t="str">
        <f>IF(Tbl.Kosten[[#This Row],[Anr.]]=BP$7,Tbl.Kosten[[#This Row],[Totaal kosten]],"")</f>
        <v/>
      </c>
      <c r="BQ100" s="122" t="str">
        <f>IF(Tbl.Kosten[[#This Row],[Anr.]]=BQ$7,Tbl.Kosten[[#This Row],[Totaal kosten]],"")</f>
        <v/>
      </c>
      <c r="BR100" s="122" t="str">
        <f>IF(Tbl.Kosten[[#This Row],[Anr.]]=BR$7,Tbl.Kosten[[#This Row],[Totaal kosten]],"")</f>
        <v/>
      </c>
      <c r="BS100" s="122" t="str">
        <f>IF(Tbl.Kosten[[#This Row],[Anr.]]=BS$7,Tbl.Kosten[[#This Row],[Totaal kosten]],"")</f>
        <v/>
      </c>
      <c r="BT100" s="122" t="str">
        <f>IF(Tbl.Kosten[[#This Row],[Anr.]]=BT$7,Tbl.Kosten[[#This Row],[Totaal kosten]],"")</f>
        <v/>
      </c>
      <c r="BU100" s="122" t="str">
        <f>IF(Tbl.Kosten[[#This Row],[Anr.]]=BU$7,Tbl.Kosten[[#This Row],[Totaal kosten]],"")</f>
        <v/>
      </c>
      <c r="BV100" s="122" t="str">
        <f>IF(Tbl.Kosten[[#This Row],[Anr.]]=BV$7,Tbl.Kosten[[#This Row],[Totaal kosten]],"")</f>
        <v/>
      </c>
      <c r="BW100" s="122" t="str">
        <f>IF(Tbl.Kosten[[#This Row],[Anr.]]=BW$7,Tbl.Kosten[[#This Row],[Totaal kosten]],"")</f>
        <v/>
      </c>
      <c r="BX100" s="122" t="str">
        <f>IF(Tbl.Kosten[[#This Row],[Anr.]]=BX$7,Tbl.Kosten[[#This Row],[Totaal kosten]],"")</f>
        <v/>
      </c>
      <c r="BY100" s="122" t="str">
        <f>IF(Tbl.Kosten[[#This Row],[Anr.]]=BY$7,Tbl.Kosten[[#This Row],[Totaal kosten]],"")</f>
        <v/>
      </c>
      <c r="BZ100" s="122" t="str">
        <f>IF(Tbl.Kosten[[#This Row],[Anr.]]=BZ$7,Tbl.Kosten[[#This Row],[Totaal kosten]],"")</f>
        <v/>
      </c>
      <c r="CA100" s="122" t="str">
        <f>IF(Tbl.Kosten[[#This Row],[Anr.]]=CA$7,Tbl.Kosten[[#This Row],[Totaal kosten]],"")</f>
        <v/>
      </c>
      <c r="CB100" s="122" t="str">
        <f>IF(Tbl.Kosten[[#This Row],[Anr.]]=CB$7,Tbl.Kosten[[#This Row],[Totaal kosten]],"")</f>
        <v/>
      </c>
      <c r="CC100" s="122" t="str">
        <f>IF(Tbl.Kosten[[#This Row],[Anr.]]=CC$7,Tbl.Kosten[[#This Row],[Totaal kosten]],"")</f>
        <v/>
      </c>
      <c r="CD100" s="122" t="str">
        <f>IF(Tbl.Kosten[[#This Row],[Anr.]]=CD$7,Tbl.Kosten[[#This Row],[Totaal kosten]],"")</f>
        <v/>
      </c>
      <c r="CE100" s="122" t="str">
        <f>IF(Tbl.Kosten[[#This Row],[Anr.]]=CE$7,Tbl.Kosten[[#This Row],[Totaal kosten]],"")</f>
        <v/>
      </c>
      <c r="CF100" s="122" t="str">
        <f>IF(Tbl.Kosten[[#This Row],[Anr.]]=CF$7,Tbl.Kosten[[#This Row],[Totaal kosten]],"")</f>
        <v/>
      </c>
      <c r="CG100" s="122" t="str">
        <f>IF(Tbl.Kosten[[#This Row],[Anr.]]=CG$7,Tbl.Kosten[[#This Row],[Totaal kosten]],"")</f>
        <v/>
      </c>
      <c r="CH100" s="122" t="str">
        <f>IF(Tbl.Kosten[[#This Row],[Anr.]]=CH$7,Tbl.Kosten[[#This Row],[Totaal kosten]],"")</f>
        <v/>
      </c>
      <c r="CI100" s="122" t="str">
        <f>IF(Tbl.Kosten[[#This Row],[Anr.]]=CI$7,Tbl.Kosten[[#This Row],[Totaal kosten]],"")</f>
        <v/>
      </c>
      <c r="CJ100" s="122" t="str">
        <f>IF(Tbl.Kosten[[#This Row],[Anr.]]=CJ$7,Tbl.Kosten[[#This Row],[Totaal kosten]],"")</f>
        <v/>
      </c>
      <c r="CK100" s="122" t="str">
        <f>IF(Tbl.Kosten[[#This Row],[Anr.]]=CK$7,Tbl.Kosten[[#This Row],[Totaal kosten]],"")</f>
        <v/>
      </c>
      <c r="CL100" s="122" t="str">
        <f>IF(Tbl.Kosten[[#This Row],[Anr.]]=CL$7,Tbl.Kosten[[#This Row],[Totaal kosten]],"")</f>
        <v/>
      </c>
      <c r="CM100" s="122" t="str">
        <f>IF(Tbl.Kosten[[#This Row],[Anr.]]=CM$7,Tbl.Kosten[[#This Row],[Totaal kosten]],"")</f>
        <v/>
      </c>
      <c r="CN100" s="122" t="str">
        <f>IF(Tbl.Kosten[[#This Row],[Anr.]]=CN$7,Tbl.Kosten[[#This Row],[Totaal kosten]],"")</f>
        <v/>
      </c>
      <c r="CO100" s="122" t="str">
        <f>IF(Tbl.Kosten[[#This Row],[Anr.]]=CO$7,Tbl.Kosten[[#This Row],[Totaal kosten]],"")</f>
        <v/>
      </c>
      <c r="CP100" s="122" t="str">
        <f>IF(Tbl.Kosten[[#This Row],[Anr.]]=CP$7,Tbl.Kosten[[#This Row],[Totaal kosten]],"")</f>
        <v/>
      </c>
      <c r="CQ100" s="122" t="str">
        <f>IF(Tbl.Kosten[[#This Row],[Anr.]]=CQ$7,Tbl.Kosten[[#This Row],[Totaal kosten]],"")</f>
        <v/>
      </c>
      <c r="CR100" s="122" t="str">
        <f>IF(Tbl.Kosten[[#This Row],[Anr.]]=CR$7,Tbl.Kosten[[#This Row],[Totaal kosten]],"")</f>
        <v/>
      </c>
      <c r="CS100" s="122" t="str">
        <f>IF(Tbl.Kosten[[#This Row],[Anr.]]=CS$7,Tbl.Kosten[[#This Row],[Totaal kosten]],"")</f>
        <v/>
      </c>
      <c r="CT100" s="122" t="str">
        <f>IF(Tbl.Kosten[[#This Row],[Anr.]]=CT$7,Tbl.Kosten[[#This Row],[Totaal kosten]],"")</f>
        <v/>
      </c>
      <c r="CU100" s="122" t="str">
        <f>IF(Tbl.Kosten[[#This Row],[Anr.]]=CU$7,Tbl.Kosten[[#This Row],[Totaal kosten]],"")</f>
        <v/>
      </c>
      <c r="CV100" s="122" t="str">
        <f>IF(Tbl.Kosten[[#This Row],[Anr.]]=CV$7,Tbl.Kosten[[#This Row],[Totaal kosten]],"")</f>
        <v/>
      </c>
      <c r="CW100" s="122" t="str">
        <f>IF(Tbl.Kosten[[#This Row],[Anr.]]=CW$7,Tbl.Kosten[[#This Row],[Totaal kosten]],"")</f>
        <v/>
      </c>
      <c r="CX100" s="122" t="str">
        <f>IF(Tbl.Kosten[[#This Row],[Anr.]]=CX$7,Tbl.Kosten[[#This Row],[Totaal kosten]],"")</f>
        <v/>
      </c>
      <c r="CY100" s="122" t="str">
        <f>IF(Tbl.Kosten[[#This Row],[Anr.]]=CY$7,Tbl.Kosten[[#This Row],[Totaal kosten]],"")</f>
        <v/>
      </c>
      <c r="CZ100" s="122" t="str">
        <f>IF(Tbl.Kosten[[#This Row],[Anr.]]=CZ$7,Tbl.Kosten[[#This Row],[Totaal kosten]],"")</f>
        <v/>
      </c>
      <c r="DA100" s="122" t="str">
        <f>IF(Tbl.Kosten[[#This Row],[Anr.]]=DA$7,Tbl.Kosten[[#This Row],[Totaal kosten]],"")</f>
        <v/>
      </c>
      <c r="DB100" s="122" t="str">
        <f>IF(Tbl.Kosten[[#This Row],[Anr.]]=DB$7,Tbl.Kosten[[#This Row],[Totaal kosten]],"")</f>
        <v/>
      </c>
      <c r="DC100" s="122" t="str">
        <f>IF(Tbl.Kosten[[#This Row],[Anr.]]=DC$7,Tbl.Kosten[[#This Row],[Totaal kosten]],"")</f>
        <v/>
      </c>
      <c r="DD100" s="122" t="str">
        <f>IF(Tbl.Kosten[[#This Row],[Anr.]]=DD$7,Tbl.Kosten[[#This Row],[Totaal kosten]],"")</f>
        <v/>
      </c>
      <c r="DE100" s="122" t="str">
        <f>IF(Tbl.Kosten[[#This Row],[Anr.]]=DE$7,Tbl.Kosten[[#This Row],[Totaal kosten]],"")</f>
        <v/>
      </c>
      <c r="DF100" s="122" t="str">
        <f>IF(Tbl.Kosten[[#This Row],[Anr.]]=DF$7,Tbl.Kosten[[#This Row],[Totaal kosten]],"")</f>
        <v/>
      </c>
      <c r="DG100" s="122" t="str">
        <f>IF(Tbl.Kosten[[#This Row],[Anr.]]=DG$7,Tbl.Kosten[[#This Row],[Totaal kosten]],"")</f>
        <v/>
      </c>
      <c r="DH100" s="122" t="str">
        <f>IF(Tbl.Kosten[[#This Row],[Anr.]]=DH$7,Tbl.Kosten[[#This Row],[Totaal kosten]],"")</f>
        <v/>
      </c>
      <c r="DI100" s="122" t="str">
        <f>IF(Tbl.Kosten[[#This Row],[Anr.]]=DI$7,Tbl.Kosten[[#This Row],[Totaal kosten]],"")</f>
        <v/>
      </c>
      <c r="DJ100" s="122" t="str">
        <f>IF(Tbl.Kosten[[#This Row],[Anr.]]=DJ$7,Tbl.Kosten[[#This Row],[Totaal kosten]],"")</f>
        <v/>
      </c>
      <c r="DK100" s="122" t="str">
        <f>IF(Tbl.Kosten[[#This Row],[Anr.]]=DK$7,Tbl.Kosten[[#This Row],[Totaal kosten]],"")</f>
        <v/>
      </c>
      <c r="DL100" s="122" t="str">
        <f>IF(Tbl.Kosten[[#This Row],[Anr.]]=DL$7,Tbl.Kosten[[#This Row],[Totaal kosten]],"")</f>
        <v/>
      </c>
      <c r="DM100" s="122" t="str">
        <f>IF(Tbl.Kosten[[#This Row],[Anr.]]=DM$7,Tbl.Kosten[[#This Row],[Totaal kosten]],"")</f>
        <v/>
      </c>
      <c r="DN100" s="122" t="str">
        <f>IF(Tbl.Kosten[[#This Row],[Anr.]]=DN$7,Tbl.Kosten[[#This Row],[Totaal kosten]],"")</f>
        <v/>
      </c>
      <c r="DO100" s="122" t="str">
        <f>IF(Tbl.Kosten[[#This Row],[Anr.]]=DO$7,Tbl.Kosten[[#This Row],[Totaal kosten]],"")</f>
        <v/>
      </c>
      <c r="DP100" s="122" t="str">
        <f>IF(Tbl.Kosten[[#This Row],[Anr.]]=DP$7,Tbl.Kosten[[#This Row],[Totaal kosten]],"")</f>
        <v/>
      </c>
      <c r="DQ100" s="122" t="str">
        <f>IF(Tbl.Kosten[[#This Row],[Anr.]]=DQ$7,Tbl.Kosten[[#This Row],[Totaal kosten]],"")</f>
        <v/>
      </c>
      <c r="DR100" s="122" t="str">
        <f>IF(Tbl.Kosten[[#This Row],[Anr.]]=DR$7,Tbl.Kosten[[#This Row],[Totaal kosten]],"")</f>
        <v/>
      </c>
      <c r="DS100" s="122" t="str">
        <f>IF(Tbl.Kosten[[#This Row],[Anr.]]=DS$7,Tbl.Kosten[[#This Row],[Totaal kosten]],"")</f>
        <v/>
      </c>
      <c r="DT100" s="122" t="str">
        <f>IF(Tbl.Kosten[[#This Row],[Anr.]]=DT$7,Tbl.Kosten[[#This Row],[Totaal kosten]],"")</f>
        <v/>
      </c>
      <c r="DU100" s="122" t="str">
        <f>IF(Tbl.Kosten[[#This Row],[Anr.]]=DU$7,Tbl.Kosten[[#This Row],[Totaal kosten]],"")</f>
        <v/>
      </c>
      <c r="DV100" s="122" t="str">
        <f>IF(Tbl.Kosten[[#This Row],[Anr.]]=DV$7,Tbl.Kosten[[#This Row],[Totaal kosten]],"")</f>
        <v/>
      </c>
      <c r="DW100" s="122" t="str">
        <f>IF(Tbl.Kosten[[#This Row],[Anr.]]=DW$7,Tbl.Kosten[[#This Row],[Totaal kosten]],"")</f>
        <v/>
      </c>
      <c r="DX100" s="122" t="str">
        <f>IF(Tbl.Kosten[[#This Row],[Anr.]]=DX$7,Tbl.Kosten[[#This Row],[Totaal kosten]],"")</f>
        <v/>
      </c>
      <c r="DY100" s="122" t="str">
        <f>IF(Tbl.Kosten[[#This Row],[Anr.]]=DY$7,Tbl.Kosten[[#This Row],[Totaal kosten]],"")</f>
        <v/>
      </c>
      <c r="DZ100" s="122" t="str">
        <f>IF(Tbl.Kosten[[#This Row],[Anr.]]=DZ$7,Tbl.Kosten[[#This Row],[Totaal kosten]],"")</f>
        <v/>
      </c>
      <c r="EA100" s="122" t="str">
        <f>IF(Tbl.Kosten[[#This Row],[Anr.]]=EA$7,Tbl.Kosten[[#This Row],[Totaal kosten]],"")</f>
        <v/>
      </c>
      <c r="EB100" s="122" t="str">
        <f>IF(Tbl.Kosten[[#This Row],[Anr.]]=EB$7,Tbl.Kosten[[#This Row],[Totaal kosten]],"")</f>
        <v/>
      </c>
      <c r="EC100" s="122" t="str">
        <f>IF(Tbl.Kosten[[#This Row],[Anr.]]=EC$7,Tbl.Kosten[[#This Row],[Totaal kosten]],"")</f>
        <v/>
      </c>
      <c r="ED100" s="122" t="str">
        <f>IF(Tbl.Kosten[[#This Row],[Anr.]]=ED$7,Tbl.Kosten[[#This Row],[Totaal kosten]],"")</f>
        <v/>
      </c>
      <c r="EE100" s="122" t="str">
        <f>IF(Tbl.Kosten[[#This Row],[Anr.]]=EE$7,Tbl.Kosten[[#This Row],[Totaal kosten]],"")</f>
        <v/>
      </c>
      <c r="EF100" s="122" t="str">
        <f>IF(Tbl.Kosten[[#This Row],[Anr.]]=EF$7,Tbl.Kosten[[#This Row],[Totaal kosten]],"")</f>
        <v/>
      </c>
      <c r="EG100" s="122" t="str">
        <f>IF(Tbl.Kosten[[#This Row],[Anr.]]=EG$7,Tbl.Kosten[[#This Row],[Totaal kosten]],"")</f>
        <v/>
      </c>
      <c r="EH100" s="122" t="str">
        <f>IF(Tbl.Kosten[[#This Row],[Anr.]]=EH$7,Tbl.Kosten[[#This Row],[Totaal kosten]],"")</f>
        <v/>
      </c>
      <c r="EI100" s="122" t="str">
        <f>IF(Tbl.Kosten[[#This Row],[Anr.]]=EI$7,Tbl.Kosten[[#This Row],[Totaal kosten]],"")</f>
        <v/>
      </c>
      <c r="EJ100" s="122" t="str">
        <f>IF(Tbl.Kosten[[#This Row],[Anr.]]=EJ$7,Tbl.Kosten[[#This Row],[Totaal kosten]],"")</f>
        <v/>
      </c>
      <c r="EK100" s="122" t="str">
        <f>IF(Tbl.Kosten[[#This Row],[Anr.]]=EK$7,Tbl.Kosten[[#This Row],[Totaal kosten]],"")</f>
        <v/>
      </c>
      <c r="EL100" s="122" t="str">
        <f>IF(Tbl.Kosten[[#This Row],[Anr.]]=EL$7,Tbl.Kosten[[#This Row],[Totaal kosten]],"")</f>
        <v/>
      </c>
      <c r="EM100" s="122" t="str">
        <f>IF(Tbl.Kosten[[#This Row],[Anr.]]=EM$7,Tbl.Kosten[[#This Row],[Totaal kosten]],"")</f>
        <v/>
      </c>
      <c r="EN100" s="122" t="str">
        <f>IF(Tbl.Kosten[[#This Row],[Anr.]]=EN$7,Tbl.Kosten[[#This Row],[Totaal kosten]],"")</f>
        <v/>
      </c>
      <c r="EO100" s="122" t="str">
        <f>IF(Tbl.Kosten[[#This Row],[Anr.]]=EO$7,Tbl.Kosten[[#This Row],[Totaal kosten]],"")</f>
        <v/>
      </c>
      <c r="EP100" s="122" t="str">
        <f>IF(Tbl.Kosten[[#This Row],[Anr.]]=EP$7,Tbl.Kosten[[#This Row],[Totaal kosten]],"")</f>
        <v/>
      </c>
      <c r="EQ100" s="122" t="str">
        <f>IF(Tbl.Kosten[[#This Row],[Anr.]]=EQ$7,Tbl.Kosten[[#This Row],[Totaal kosten]],"")</f>
        <v/>
      </c>
    </row>
    <row r="101" spans="2:147" x14ac:dyDescent="0.35">
      <c r="B101" s="99"/>
      <c r="C101" s="68"/>
      <c r="D101" s="119"/>
      <c r="E101" s="100"/>
      <c r="F101" s="13">
        <f>_xlfn.XLOOKUP(Tbl.Kosten[[#This Row],[Medewerker e/o 
functie]],Tbl.Uurtarief[Medewerker en/of functie],Tbl.Uurtarief[Uurtarief],"",,)</f>
        <v>0</v>
      </c>
      <c r="G101" s="118">
        <f>PRODUCT(Tbl.Kosten[[#This Row],[Uren]],Tbl.Kosten[[#This Row],[Uurtarief]])</f>
        <v>0</v>
      </c>
      <c r="H101" s="100"/>
      <c r="I101" s="98"/>
      <c r="J101" s="97">
        <f>Tbl.Kosten[[#This Row],[Aantal]]*Tbl.Kosten[[#This Row],[Tarief]]</f>
        <v>0</v>
      </c>
      <c r="K101" s="118">
        <f>Tbl.Kosten[[#This Row],[Subtotaal andere kosten]]+Tbl.Kosten[[#This Row],[Subtotaal arbeidskosten]]</f>
        <v>0</v>
      </c>
      <c r="L101" s="190">
        <f>IF(Tbl.Kosten[[#This Row],[Subtotaal andere kosten]]&lt;&gt;0,"Andere kosten",(_xlfn.XLOOKUP(Tbl.Kosten[[#This Row],[Medewerker e/o 
functie]],Tbl.Uurtarief[Medewerker en/of functie],Tbl.Uurtarief[Kostensoort],"",,)))</f>
        <v>0</v>
      </c>
      <c r="M101" s="190" t="str">
        <f>IF(AND(Tbl.Kosten[[#This Row],[Subtotaal arbeidskosten]]&lt;&gt;0,Tbl.Kosten[[#This Row],[Subtotaal andere kosten]]&lt;&gt;0),"Begroot Arbeidskosten en Overige kosten op verschillende regels!","")</f>
        <v/>
      </c>
      <c r="N101" s="3" t="str">
        <f>_xlfn.XLOOKUP(Tbl.Kosten[[#This Row],[Activiteitencode]],Tbl.Activiteiten[Activiteitcode],Tbl.Activiteiten[Werkpakketcode],"",,)</f>
        <v/>
      </c>
      <c r="O101" s="9" t="str">
        <f>_xlfn.XLOOKUP(Tbl.Kosten[[#This Row],[Werkpakketcode]],Tbl.Werkpakketten[Werkpakketcode],Tbl.Werkpakketten[WPnr.],"",,)</f>
        <v/>
      </c>
      <c r="P101" s="9" t="str">
        <f>IF(Tbl.Kosten[[#This Row],[WPnr.]]=P$7,Tbl.Kosten[[#This Row],[Totaal kosten]],"")</f>
        <v/>
      </c>
      <c r="Q101" s="9" t="str">
        <f>IF(Tbl.Kosten[[#This Row],[WPnr.]]=Q$7,Tbl.Kosten[[#This Row],[Totaal kosten]],"")</f>
        <v/>
      </c>
      <c r="R101" s="9" t="str">
        <f>IF(Tbl.Kosten[[#This Row],[WPnr.]]=R$7,Tbl.Kosten[[#This Row],[Totaal kosten]],"")</f>
        <v/>
      </c>
      <c r="S101" s="9" t="str">
        <f>IF(Tbl.Kosten[[#This Row],[WPnr.]]=S$7,Tbl.Kosten[[#This Row],[Totaal kosten]],"")</f>
        <v/>
      </c>
      <c r="T101" s="9" t="str">
        <f>IF(Tbl.Kosten[[#This Row],[WPnr.]]=T$7,Tbl.Kosten[[#This Row],[Totaal kosten]],"")</f>
        <v/>
      </c>
      <c r="U101" s="9" t="str">
        <f>IF(Tbl.Kosten[[#This Row],[WPnr.]]=U$7,Tbl.Kosten[[#This Row],[Totaal kosten]],"")</f>
        <v/>
      </c>
      <c r="V101" s="9" t="str">
        <f>IF(Tbl.Kosten[[#This Row],[WPnr.]]=V$7,Tbl.Kosten[[#This Row],[Totaal kosten]],"")</f>
        <v/>
      </c>
      <c r="W101" s="9" t="str">
        <f>IF(Tbl.Kosten[[#This Row],[WPnr.]]=W$7,Tbl.Kosten[[#This Row],[Totaal kosten]],"")</f>
        <v/>
      </c>
      <c r="X101" s="9" t="str">
        <f>IF(Tbl.Kosten[[#This Row],[WPnr.]]=X$7,Tbl.Kosten[[#This Row],[Totaal kosten]],"")</f>
        <v/>
      </c>
      <c r="Y101" s="9" t="str">
        <f>IF(Tbl.Kosten[[#This Row],[WPnr.]]=Y$7,Tbl.Kosten[[#This Row],[Totaal kosten]],"")</f>
        <v/>
      </c>
      <c r="Z101" s="15" t="str">
        <f>IFERROR(VLOOKUP(Tbl.Kosten[[#This Row],[Kostensoort]],Tbl.Kostensoorten[],2,FALSE),"")</f>
        <v/>
      </c>
      <c r="AA101" s="15" t="str">
        <f>IF(Tbl.Kosten[[#This Row],[KSnr.]]=AA$7,Tbl.Kosten[[#This Row],[Totaal kosten]],"")</f>
        <v/>
      </c>
      <c r="AB101" s="15" t="str">
        <f>IF(Tbl.Kosten[[#This Row],[KSnr.]]=AB$7,Tbl.Kosten[[#This Row],[Totaal kosten]],"")</f>
        <v/>
      </c>
      <c r="AC101" s="15" t="str">
        <f>IF(Tbl.Kosten[[#This Row],[KSnr.]]=AC$7,Tbl.Kosten[[#This Row],[Totaal kosten]],"")</f>
        <v/>
      </c>
      <c r="AD101" s="15" t="str">
        <f>IF(Tbl.Kosten[[#This Row],[KSnr.]]=AD$7,Tbl.Kosten[[#This Row],[Totaal kosten]],"")</f>
        <v/>
      </c>
      <c r="AE101" s="15" t="str">
        <f>IF(Tbl.Kosten[[#This Row],[KSnr.]]=AE$7,Tbl.Kosten[[#This Row],[Totaal kosten]],"")</f>
        <v/>
      </c>
      <c r="AF101" s="15" t="str">
        <f>IF(Tbl.Kosten[[#This Row],[KSnr.]]=AF$7,Tbl.Kosten[[#This Row],[Totaal kosten]],"")</f>
        <v/>
      </c>
      <c r="AG101" s="15" t="str">
        <f>IF(Tbl.Kosten[[#This Row],[KSnr.]]=AG$7,Tbl.Kosten[[#This Row],[Totaal kosten]],"")</f>
        <v/>
      </c>
      <c r="AH101" s="15" t="str">
        <f>IF(Tbl.Kosten[[#This Row],[KSnr.]]=AH$7,Tbl.Kosten[[#This Row],[Totaal kosten]],"")</f>
        <v/>
      </c>
      <c r="AI101" s="15" t="str">
        <f>IF(Tbl.Kosten[[#This Row],[KSnr.]]=AI$7,Tbl.Kosten[[#This Row],[Totaal kosten]],"")</f>
        <v/>
      </c>
      <c r="AJ101" s="15" t="str">
        <f>IF(Tbl.Kosten[[#This Row],[KSnr.]]=AJ$7,Tbl.Kosten[[#This Row],[Totaal kosten]],"")</f>
        <v/>
      </c>
      <c r="AK101" s="15" t="str">
        <f>IF(Tbl.Kosten[[#This Row],[KSnr.]]=AK$7,Tbl.Kosten[[#This Row],[Totaal kosten]],"")</f>
        <v/>
      </c>
      <c r="AL101" s="15" t="str">
        <f>IF(Tbl.Kosten[[#This Row],[KSnr.]]=AL$7,Tbl.Kosten[[#This Row],[Totaal kosten]],"")</f>
        <v/>
      </c>
      <c r="AM101" s="15" t="str">
        <f>IF(Tbl.Kosten[[#This Row],[KSnr.]]=AM$7,Tbl.Kosten[[#This Row],[Totaal kosten]],"")</f>
        <v/>
      </c>
      <c r="AN101" s="15" t="str">
        <f>IF(Tbl.Kosten[[#This Row],[KSnr.]]=AN$7,Tbl.Kosten[[#This Row],[Totaal kosten]],"")</f>
        <v/>
      </c>
      <c r="AO101" s="15" t="str">
        <f>IF(Tbl.Kosten[[#This Row],[KSnr.]]=AO$7,Tbl.Kosten[[#This Row],[Totaal kosten]],"")</f>
        <v/>
      </c>
      <c r="AP101" s="15" t="str">
        <f>IF(Tbl.Kosten[[#This Row],[KSnr.]]=AP$7,Tbl.Kosten[[#This Row],[Totaal kosten]],"")</f>
        <v/>
      </c>
      <c r="AQ101" s="15" t="str">
        <f>IF(Tbl.Kosten[[#This Row],[KSnr.]]=AQ$7,Tbl.Kosten[[#This Row],[Totaal kosten]],"")</f>
        <v/>
      </c>
      <c r="AR101" s="15" t="str">
        <f>IF(Tbl.Kosten[[#This Row],[KSnr.]]=AR$7,Tbl.Kosten[[#This Row],[Totaal kosten]],"")</f>
        <v/>
      </c>
      <c r="AS101" s="15" t="str">
        <f>IF(Tbl.Kosten[[#This Row],[KSnr.]]=AS$7,Tbl.Kosten[[#This Row],[Totaal kosten]],"")</f>
        <v/>
      </c>
      <c r="AT101" s="15" t="str">
        <f>IF(Tbl.Kosten[[#This Row],[KSnr.]]=AT$7,Tbl.Kosten[[#This Row],[Totaal kosten]],"")</f>
        <v/>
      </c>
      <c r="AU101" s="122" t="str">
        <f>_xlfn.XLOOKUP(Tbl.Kosten[[#This Row],[Activiteitencode]],Tbl.Activiteiten[Activiteitcode],Tbl.Activiteiten[Anr.],"",,)</f>
        <v/>
      </c>
      <c r="AV101" s="122" t="str">
        <f>IF(Tbl.Kosten[[#This Row],[Anr.]]=AV$7,Tbl.Kosten[[#This Row],[Totaal kosten]],"")</f>
        <v/>
      </c>
      <c r="AW101" s="122" t="str">
        <f>IF(Tbl.Kosten[[#This Row],[Anr.]]=AW$7,Tbl.Kosten[[#This Row],[Totaal kosten]],"")</f>
        <v/>
      </c>
      <c r="AX101" s="122" t="str">
        <f>IF(Tbl.Kosten[[#This Row],[Anr.]]=AX$7,Tbl.Kosten[[#This Row],[Totaal kosten]],"")</f>
        <v/>
      </c>
      <c r="AY101" s="122" t="str">
        <f>IF(Tbl.Kosten[[#This Row],[Anr.]]=AY$7,Tbl.Kosten[[#This Row],[Totaal kosten]],"")</f>
        <v/>
      </c>
      <c r="AZ101" s="122" t="str">
        <f>IF(Tbl.Kosten[[#This Row],[Anr.]]=AZ$7,Tbl.Kosten[[#This Row],[Totaal kosten]],"")</f>
        <v/>
      </c>
      <c r="BA101" s="122" t="str">
        <f>IF(Tbl.Kosten[[#This Row],[Anr.]]=BA$7,Tbl.Kosten[[#This Row],[Totaal kosten]],"")</f>
        <v/>
      </c>
      <c r="BB101" s="122" t="str">
        <f>IF(Tbl.Kosten[[#This Row],[Anr.]]=BB$7,Tbl.Kosten[[#This Row],[Totaal kosten]],"")</f>
        <v/>
      </c>
      <c r="BC101" s="122" t="str">
        <f>IF(Tbl.Kosten[[#This Row],[Anr.]]=BC$7,Tbl.Kosten[[#This Row],[Totaal kosten]],"")</f>
        <v/>
      </c>
      <c r="BD101" s="122" t="str">
        <f>IF(Tbl.Kosten[[#This Row],[Anr.]]=BD$7,Tbl.Kosten[[#This Row],[Totaal kosten]],"")</f>
        <v/>
      </c>
      <c r="BE101" s="122" t="str">
        <f>IF(Tbl.Kosten[[#This Row],[Anr.]]=BE$7,Tbl.Kosten[[#This Row],[Totaal kosten]],"")</f>
        <v/>
      </c>
      <c r="BF101" s="122" t="str">
        <f>IF(Tbl.Kosten[[#This Row],[Anr.]]=BF$7,Tbl.Kosten[[#This Row],[Totaal kosten]],"")</f>
        <v/>
      </c>
      <c r="BG101" s="122" t="str">
        <f>IF(Tbl.Kosten[[#This Row],[Anr.]]=BG$7,Tbl.Kosten[[#This Row],[Totaal kosten]],"")</f>
        <v/>
      </c>
      <c r="BH101" s="122" t="str">
        <f>IF(Tbl.Kosten[[#This Row],[Anr.]]=BH$7,Tbl.Kosten[[#This Row],[Totaal kosten]],"")</f>
        <v/>
      </c>
      <c r="BI101" s="122" t="str">
        <f>IF(Tbl.Kosten[[#This Row],[Anr.]]=BI$7,Tbl.Kosten[[#This Row],[Totaal kosten]],"")</f>
        <v/>
      </c>
      <c r="BJ101" s="122" t="str">
        <f>IF(Tbl.Kosten[[#This Row],[Anr.]]=BJ$7,Tbl.Kosten[[#This Row],[Totaal kosten]],"")</f>
        <v/>
      </c>
      <c r="BK101" s="122" t="str">
        <f>IF(Tbl.Kosten[[#This Row],[Anr.]]=BK$7,Tbl.Kosten[[#This Row],[Totaal kosten]],"")</f>
        <v/>
      </c>
      <c r="BL101" s="122" t="str">
        <f>IF(Tbl.Kosten[[#This Row],[Anr.]]=BL$7,Tbl.Kosten[[#This Row],[Totaal kosten]],"")</f>
        <v/>
      </c>
      <c r="BM101" s="122" t="str">
        <f>IF(Tbl.Kosten[[#This Row],[Anr.]]=BM$7,Tbl.Kosten[[#This Row],[Totaal kosten]],"")</f>
        <v/>
      </c>
      <c r="BN101" s="122" t="str">
        <f>IF(Tbl.Kosten[[#This Row],[Anr.]]=BN$7,Tbl.Kosten[[#This Row],[Totaal kosten]],"")</f>
        <v/>
      </c>
      <c r="BO101" s="122" t="str">
        <f>IF(Tbl.Kosten[[#This Row],[Anr.]]=BO$7,Tbl.Kosten[[#This Row],[Totaal kosten]],"")</f>
        <v/>
      </c>
      <c r="BP101" s="122" t="str">
        <f>IF(Tbl.Kosten[[#This Row],[Anr.]]=BP$7,Tbl.Kosten[[#This Row],[Totaal kosten]],"")</f>
        <v/>
      </c>
      <c r="BQ101" s="122" t="str">
        <f>IF(Tbl.Kosten[[#This Row],[Anr.]]=BQ$7,Tbl.Kosten[[#This Row],[Totaal kosten]],"")</f>
        <v/>
      </c>
      <c r="BR101" s="122" t="str">
        <f>IF(Tbl.Kosten[[#This Row],[Anr.]]=BR$7,Tbl.Kosten[[#This Row],[Totaal kosten]],"")</f>
        <v/>
      </c>
      <c r="BS101" s="122" t="str">
        <f>IF(Tbl.Kosten[[#This Row],[Anr.]]=BS$7,Tbl.Kosten[[#This Row],[Totaal kosten]],"")</f>
        <v/>
      </c>
      <c r="BT101" s="122" t="str">
        <f>IF(Tbl.Kosten[[#This Row],[Anr.]]=BT$7,Tbl.Kosten[[#This Row],[Totaal kosten]],"")</f>
        <v/>
      </c>
      <c r="BU101" s="122" t="str">
        <f>IF(Tbl.Kosten[[#This Row],[Anr.]]=BU$7,Tbl.Kosten[[#This Row],[Totaal kosten]],"")</f>
        <v/>
      </c>
      <c r="BV101" s="122" t="str">
        <f>IF(Tbl.Kosten[[#This Row],[Anr.]]=BV$7,Tbl.Kosten[[#This Row],[Totaal kosten]],"")</f>
        <v/>
      </c>
      <c r="BW101" s="122" t="str">
        <f>IF(Tbl.Kosten[[#This Row],[Anr.]]=BW$7,Tbl.Kosten[[#This Row],[Totaal kosten]],"")</f>
        <v/>
      </c>
      <c r="BX101" s="122" t="str">
        <f>IF(Tbl.Kosten[[#This Row],[Anr.]]=BX$7,Tbl.Kosten[[#This Row],[Totaal kosten]],"")</f>
        <v/>
      </c>
      <c r="BY101" s="122" t="str">
        <f>IF(Tbl.Kosten[[#This Row],[Anr.]]=BY$7,Tbl.Kosten[[#This Row],[Totaal kosten]],"")</f>
        <v/>
      </c>
      <c r="BZ101" s="122" t="str">
        <f>IF(Tbl.Kosten[[#This Row],[Anr.]]=BZ$7,Tbl.Kosten[[#This Row],[Totaal kosten]],"")</f>
        <v/>
      </c>
      <c r="CA101" s="122" t="str">
        <f>IF(Tbl.Kosten[[#This Row],[Anr.]]=CA$7,Tbl.Kosten[[#This Row],[Totaal kosten]],"")</f>
        <v/>
      </c>
      <c r="CB101" s="122" t="str">
        <f>IF(Tbl.Kosten[[#This Row],[Anr.]]=CB$7,Tbl.Kosten[[#This Row],[Totaal kosten]],"")</f>
        <v/>
      </c>
      <c r="CC101" s="122" t="str">
        <f>IF(Tbl.Kosten[[#This Row],[Anr.]]=CC$7,Tbl.Kosten[[#This Row],[Totaal kosten]],"")</f>
        <v/>
      </c>
      <c r="CD101" s="122" t="str">
        <f>IF(Tbl.Kosten[[#This Row],[Anr.]]=CD$7,Tbl.Kosten[[#This Row],[Totaal kosten]],"")</f>
        <v/>
      </c>
      <c r="CE101" s="122" t="str">
        <f>IF(Tbl.Kosten[[#This Row],[Anr.]]=CE$7,Tbl.Kosten[[#This Row],[Totaal kosten]],"")</f>
        <v/>
      </c>
      <c r="CF101" s="122" t="str">
        <f>IF(Tbl.Kosten[[#This Row],[Anr.]]=CF$7,Tbl.Kosten[[#This Row],[Totaal kosten]],"")</f>
        <v/>
      </c>
      <c r="CG101" s="122" t="str">
        <f>IF(Tbl.Kosten[[#This Row],[Anr.]]=CG$7,Tbl.Kosten[[#This Row],[Totaal kosten]],"")</f>
        <v/>
      </c>
      <c r="CH101" s="122" t="str">
        <f>IF(Tbl.Kosten[[#This Row],[Anr.]]=CH$7,Tbl.Kosten[[#This Row],[Totaal kosten]],"")</f>
        <v/>
      </c>
      <c r="CI101" s="122" t="str">
        <f>IF(Tbl.Kosten[[#This Row],[Anr.]]=CI$7,Tbl.Kosten[[#This Row],[Totaal kosten]],"")</f>
        <v/>
      </c>
      <c r="CJ101" s="122" t="str">
        <f>IF(Tbl.Kosten[[#This Row],[Anr.]]=CJ$7,Tbl.Kosten[[#This Row],[Totaal kosten]],"")</f>
        <v/>
      </c>
      <c r="CK101" s="122" t="str">
        <f>IF(Tbl.Kosten[[#This Row],[Anr.]]=CK$7,Tbl.Kosten[[#This Row],[Totaal kosten]],"")</f>
        <v/>
      </c>
      <c r="CL101" s="122" t="str">
        <f>IF(Tbl.Kosten[[#This Row],[Anr.]]=CL$7,Tbl.Kosten[[#This Row],[Totaal kosten]],"")</f>
        <v/>
      </c>
      <c r="CM101" s="122" t="str">
        <f>IF(Tbl.Kosten[[#This Row],[Anr.]]=CM$7,Tbl.Kosten[[#This Row],[Totaal kosten]],"")</f>
        <v/>
      </c>
      <c r="CN101" s="122" t="str">
        <f>IF(Tbl.Kosten[[#This Row],[Anr.]]=CN$7,Tbl.Kosten[[#This Row],[Totaal kosten]],"")</f>
        <v/>
      </c>
      <c r="CO101" s="122" t="str">
        <f>IF(Tbl.Kosten[[#This Row],[Anr.]]=CO$7,Tbl.Kosten[[#This Row],[Totaal kosten]],"")</f>
        <v/>
      </c>
      <c r="CP101" s="122" t="str">
        <f>IF(Tbl.Kosten[[#This Row],[Anr.]]=CP$7,Tbl.Kosten[[#This Row],[Totaal kosten]],"")</f>
        <v/>
      </c>
      <c r="CQ101" s="122" t="str">
        <f>IF(Tbl.Kosten[[#This Row],[Anr.]]=CQ$7,Tbl.Kosten[[#This Row],[Totaal kosten]],"")</f>
        <v/>
      </c>
      <c r="CR101" s="122" t="str">
        <f>IF(Tbl.Kosten[[#This Row],[Anr.]]=CR$7,Tbl.Kosten[[#This Row],[Totaal kosten]],"")</f>
        <v/>
      </c>
      <c r="CS101" s="122" t="str">
        <f>IF(Tbl.Kosten[[#This Row],[Anr.]]=CS$7,Tbl.Kosten[[#This Row],[Totaal kosten]],"")</f>
        <v/>
      </c>
      <c r="CT101" s="122" t="str">
        <f>IF(Tbl.Kosten[[#This Row],[Anr.]]=CT$7,Tbl.Kosten[[#This Row],[Totaal kosten]],"")</f>
        <v/>
      </c>
      <c r="CU101" s="122" t="str">
        <f>IF(Tbl.Kosten[[#This Row],[Anr.]]=CU$7,Tbl.Kosten[[#This Row],[Totaal kosten]],"")</f>
        <v/>
      </c>
      <c r="CV101" s="122" t="str">
        <f>IF(Tbl.Kosten[[#This Row],[Anr.]]=CV$7,Tbl.Kosten[[#This Row],[Totaal kosten]],"")</f>
        <v/>
      </c>
      <c r="CW101" s="122" t="str">
        <f>IF(Tbl.Kosten[[#This Row],[Anr.]]=CW$7,Tbl.Kosten[[#This Row],[Totaal kosten]],"")</f>
        <v/>
      </c>
      <c r="CX101" s="122" t="str">
        <f>IF(Tbl.Kosten[[#This Row],[Anr.]]=CX$7,Tbl.Kosten[[#This Row],[Totaal kosten]],"")</f>
        <v/>
      </c>
      <c r="CY101" s="122" t="str">
        <f>IF(Tbl.Kosten[[#This Row],[Anr.]]=CY$7,Tbl.Kosten[[#This Row],[Totaal kosten]],"")</f>
        <v/>
      </c>
      <c r="CZ101" s="122" t="str">
        <f>IF(Tbl.Kosten[[#This Row],[Anr.]]=CZ$7,Tbl.Kosten[[#This Row],[Totaal kosten]],"")</f>
        <v/>
      </c>
      <c r="DA101" s="122" t="str">
        <f>IF(Tbl.Kosten[[#This Row],[Anr.]]=DA$7,Tbl.Kosten[[#This Row],[Totaal kosten]],"")</f>
        <v/>
      </c>
      <c r="DB101" s="122" t="str">
        <f>IF(Tbl.Kosten[[#This Row],[Anr.]]=DB$7,Tbl.Kosten[[#This Row],[Totaal kosten]],"")</f>
        <v/>
      </c>
      <c r="DC101" s="122" t="str">
        <f>IF(Tbl.Kosten[[#This Row],[Anr.]]=DC$7,Tbl.Kosten[[#This Row],[Totaal kosten]],"")</f>
        <v/>
      </c>
      <c r="DD101" s="122" t="str">
        <f>IF(Tbl.Kosten[[#This Row],[Anr.]]=DD$7,Tbl.Kosten[[#This Row],[Totaal kosten]],"")</f>
        <v/>
      </c>
      <c r="DE101" s="122" t="str">
        <f>IF(Tbl.Kosten[[#This Row],[Anr.]]=DE$7,Tbl.Kosten[[#This Row],[Totaal kosten]],"")</f>
        <v/>
      </c>
      <c r="DF101" s="122" t="str">
        <f>IF(Tbl.Kosten[[#This Row],[Anr.]]=DF$7,Tbl.Kosten[[#This Row],[Totaal kosten]],"")</f>
        <v/>
      </c>
      <c r="DG101" s="122" t="str">
        <f>IF(Tbl.Kosten[[#This Row],[Anr.]]=DG$7,Tbl.Kosten[[#This Row],[Totaal kosten]],"")</f>
        <v/>
      </c>
      <c r="DH101" s="122" t="str">
        <f>IF(Tbl.Kosten[[#This Row],[Anr.]]=DH$7,Tbl.Kosten[[#This Row],[Totaal kosten]],"")</f>
        <v/>
      </c>
      <c r="DI101" s="122" t="str">
        <f>IF(Tbl.Kosten[[#This Row],[Anr.]]=DI$7,Tbl.Kosten[[#This Row],[Totaal kosten]],"")</f>
        <v/>
      </c>
      <c r="DJ101" s="122" t="str">
        <f>IF(Tbl.Kosten[[#This Row],[Anr.]]=DJ$7,Tbl.Kosten[[#This Row],[Totaal kosten]],"")</f>
        <v/>
      </c>
      <c r="DK101" s="122" t="str">
        <f>IF(Tbl.Kosten[[#This Row],[Anr.]]=DK$7,Tbl.Kosten[[#This Row],[Totaal kosten]],"")</f>
        <v/>
      </c>
      <c r="DL101" s="122" t="str">
        <f>IF(Tbl.Kosten[[#This Row],[Anr.]]=DL$7,Tbl.Kosten[[#This Row],[Totaal kosten]],"")</f>
        <v/>
      </c>
      <c r="DM101" s="122" t="str">
        <f>IF(Tbl.Kosten[[#This Row],[Anr.]]=DM$7,Tbl.Kosten[[#This Row],[Totaal kosten]],"")</f>
        <v/>
      </c>
      <c r="DN101" s="122" t="str">
        <f>IF(Tbl.Kosten[[#This Row],[Anr.]]=DN$7,Tbl.Kosten[[#This Row],[Totaal kosten]],"")</f>
        <v/>
      </c>
      <c r="DO101" s="122" t="str">
        <f>IF(Tbl.Kosten[[#This Row],[Anr.]]=DO$7,Tbl.Kosten[[#This Row],[Totaal kosten]],"")</f>
        <v/>
      </c>
      <c r="DP101" s="122" t="str">
        <f>IF(Tbl.Kosten[[#This Row],[Anr.]]=DP$7,Tbl.Kosten[[#This Row],[Totaal kosten]],"")</f>
        <v/>
      </c>
      <c r="DQ101" s="122" t="str">
        <f>IF(Tbl.Kosten[[#This Row],[Anr.]]=DQ$7,Tbl.Kosten[[#This Row],[Totaal kosten]],"")</f>
        <v/>
      </c>
      <c r="DR101" s="122" t="str">
        <f>IF(Tbl.Kosten[[#This Row],[Anr.]]=DR$7,Tbl.Kosten[[#This Row],[Totaal kosten]],"")</f>
        <v/>
      </c>
      <c r="DS101" s="122" t="str">
        <f>IF(Tbl.Kosten[[#This Row],[Anr.]]=DS$7,Tbl.Kosten[[#This Row],[Totaal kosten]],"")</f>
        <v/>
      </c>
      <c r="DT101" s="122" t="str">
        <f>IF(Tbl.Kosten[[#This Row],[Anr.]]=DT$7,Tbl.Kosten[[#This Row],[Totaal kosten]],"")</f>
        <v/>
      </c>
      <c r="DU101" s="122" t="str">
        <f>IF(Tbl.Kosten[[#This Row],[Anr.]]=DU$7,Tbl.Kosten[[#This Row],[Totaal kosten]],"")</f>
        <v/>
      </c>
      <c r="DV101" s="122" t="str">
        <f>IF(Tbl.Kosten[[#This Row],[Anr.]]=DV$7,Tbl.Kosten[[#This Row],[Totaal kosten]],"")</f>
        <v/>
      </c>
      <c r="DW101" s="122" t="str">
        <f>IF(Tbl.Kosten[[#This Row],[Anr.]]=DW$7,Tbl.Kosten[[#This Row],[Totaal kosten]],"")</f>
        <v/>
      </c>
      <c r="DX101" s="122" t="str">
        <f>IF(Tbl.Kosten[[#This Row],[Anr.]]=DX$7,Tbl.Kosten[[#This Row],[Totaal kosten]],"")</f>
        <v/>
      </c>
      <c r="DY101" s="122" t="str">
        <f>IF(Tbl.Kosten[[#This Row],[Anr.]]=DY$7,Tbl.Kosten[[#This Row],[Totaal kosten]],"")</f>
        <v/>
      </c>
      <c r="DZ101" s="122" t="str">
        <f>IF(Tbl.Kosten[[#This Row],[Anr.]]=DZ$7,Tbl.Kosten[[#This Row],[Totaal kosten]],"")</f>
        <v/>
      </c>
      <c r="EA101" s="122" t="str">
        <f>IF(Tbl.Kosten[[#This Row],[Anr.]]=EA$7,Tbl.Kosten[[#This Row],[Totaal kosten]],"")</f>
        <v/>
      </c>
      <c r="EB101" s="122" t="str">
        <f>IF(Tbl.Kosten[[#This Row],[Anr.]]=EB$7,Tbl.Kosten[[#This Row],[Totaal kosten]],"")</f>
        <v/>
      </c>
      <c r="EC101" s="122" t="str">
        <f>IF(Tbl.Kosten[[#This Row],[Anr.]]=EC$7,Tbl.Kosten[[#This Row],[Totaal kosten]],"")</f>
        <v/>
      </c>
      <c r="ED101" s="122" t="str">
        <f>IF(Tbl.Kosten[[#This Row],[Anr.]]=ED$7,Tbl.Kosten[[#This Row],[Totaal kosten]],"")</f>
        <v/>
      </c>
      <c r="EE101" s="122" t="str">
        <f>IF(Tbl.Kosten[[#This Row],[Anr.]]=EE$7,Tbl.Kosten[[#This Row],[Totaal kosten]],"")</f>
        <v/>
      </c>
      <c r="EF101" s="122" t="str">
        <f>IF(Tbl.Kosten[[#This Row],[Anr.]]=EF$7,Tbl.Kosten[[#This Row],[Totaal kosten]],"")</f>
        <v/>
      </c>
      <c r="EG101" s="122" t="str">
        <f>IF(Tbl.Kosten[[#This Row],[Anr.]]=EG$7,Tbl.Kosten[[#This Row],[Totaal kosten]],"")</f>
        <v/>
      </c>
      <c r="EH101" s="122" t="str">
        <f>IF(Tbl.Kosten[[#This Row],[Anr.]]=EH$7,Tbl.Kosten[[#This Row],[Totaal kosten]],"")</f>
        <v/>
      </c>
      <c r="EI101" s="122" t="str">
        <f>IF(Tbl.Kosten[[#This Row],[Anr.]]=EI$7,Tbl.Kosten[[#This Row],[Totaal kosten]],"")</f>
        <v/>
      </c>
      <c r="EJ101" s="122" t="str">
        <f>IF(Tbl.Kosten[[#This Row],[Anr.]]=EJ$7,Tbl.Kosten[[#This Row],[Totaal kosten]],"")</f>
        <v/>
      </c>
      <c r="EK101" s="122" t="str">
        <f>IF(Tbl.Kosten[[#This Row],[Anr.]]=EK$7,Tbl.Kosten[[#This Row],[Totaal kosten]],"")</f>
        <v/>
      </c>
      <c r="EL101" s="122" t="str">
        <f>IF(Tbl.Kosten[[#This Row],[Anr.]]=EL$7,Tbl.Kosten[[#This Row],[Totaal kosten]],"")</f>
        <v/>
      </c>
      <c r="EM101" s="122" t="str">
        <f>IF(Tbl.Kosten[[#This Row],[Anr.]]=EM$7,Tbl.Kosten[[#This Row],[Totaal kosten]],"")</f>
        <v/>
      </c>
      <c r="EN101" s="122" t="str">
        <f>IF(Tbl.Kosten[[#This Row],[Anr.]]=EN$7,Tbl.Kosten[[#This Row],[Totaal kosten]],"")</f>
        <v/>
      </c>
      <c r="EO101" s="122" t="str">
        <f>IF(Tbl.Kosten[[#This Row],[Anr.]]=EO$7,Tbl.Kosten[[#This Row],[Totaal kosten]],"")</f>
        <v/>
      </c>
      <c r="EP101" s="122" t="str">
        <f>IF(Tbl.Kosten[[#This Row],[Anr.]]=EP$7,Tbl.Kosten[[#This Row],[Totaal kosten]],"")</f>
        <v/>
      </c>
      <c r="EQ101" s="122" t="str">
        <f>IF(Tbl.Kosten[[#This Row],[Anr.]]=EQ$7,Tbl.Kosten[[#This Row],[Totaal kosten]],"")</f>
        <v/>
      </c>
    </row>
    <row r="102" spans="2:147" x14ac:dyDescent="0.35">
      <c r="B102" s="99"/>
      <c r="C102" s="68"/>
      <c r="D102" s="119"/>
      <c r="E102" s="100"/>
      <c r="F102" s="13">
        <f>_xlfn.XLOOKUP(Tbl.Kosten[[#This Row],[Medewerker e/o 
functie]],Tbl.Uurtarief[Medewerker en/of functie],Tbl.Uurtarief[Uurtarief],"",,)</f>
        <v>0</v>
      </c>
      <c r="G102" s="118">
        <f>PRODUCT(Tbl.Kosten[[#This Row],[Uren]],Tbl.Kosten[[#This Row],[Uurtarief]])</f>
        <v>0</v>
      </c>
      <c r="H102" s="100"/>
      <c r="I102" s="98"/>
      <c r="J102" s="97">
        <f>Tbl.Kosten[[#This Row],[Aantal]]*Tbl.Kosten[[#This Row],[Tarief]]</f>
        <v>0</v>
      </c>
      <c r="K102" s="118">
        <f>Tbl.Kosten[[#This Row],[Subtotaal andere kosten]]+Tbl.Kosten[[#This Row],[Subtotaal arbeidskosten]]</f>
        <v>0</v>
      </c>
      <c r="L102" s="190">
        <f>IF(Tbl.Kosten[[#This Row],[Subtotaal andere kosten]]&lt;&gt;0,"Andere kosten",(_xlfn.XLOOKUP(Tbl.Kosten[[#This Row],[Medewerker e/o 
functie]],Tbl.Uurtarief[Medewerker en/of functie],Tbl.Uurtarief[Kostensoort],"",,)))</f>
        <v>0</v>
      </c>
      <c r="M102" s="190" t="str">
        <f>IF(AND(Tbl.Kosten[[#This Row],[Subtotaal arbeidskosten]]&lt;&gt;0,Tbl.Kosten[[#This Row],[Subtotaal andere kosten]]&lt;&gt;0),"Begroot Arbeidskosten en Overige kosten op verschillende regels!","")</f>
        <v/>
      </c>
      <c r="N102" s="3" t="str">
        <f>_xlfn.XLOOKUP(Tbl.Kosten[[#This Row],[Activiteitencode]],Tbl.Activiteiten[Activiteitcode],Tbl.Activiteiten[Werkpakketcode],"",,)</f>
        <v/>
      </c>
      <c r="O102" s="9" t="str">
        <f>_xlfn.XLOOKUP(Tbl.Kosten[[#This Row],[Werkpakketcode]],Tbl.Werkpakketten[Werkpakketcode],Tbl.Werkpakketten[WPnr.],"",,)</f>
        <v/>
      </c>
      <c r="P102" s="9" t="str">
        <f>IF(Tbl.Kosten[[#This Row],[WPnr.]]=P$7,Tbl.Kosten[[#This Row],[Totaal kosten]],"")</f>
        <v/>
      </c>
      <c r="Q102" s="9" t="str">
        <f>IF(Tbl.Kosten[[#This Row],[WPnr.]]=Q$7,Tbl.Kosten[[#This Row],[Totaal kosten]],"")</f>
        <v/>
      </c>
      <c r="R102" s="9" t="str">
        <f>IF(Tbl.Kosten[[#This Row],[WPnr.]]=R$7,Tbl.Kosten[[#This Row],[Totaal kosten]],"")</f>
        <v/>
      </c>
      <c r="S102" s="9" t="str">
        <f>IF(Tbl.Kosten[[#This Row],[WPnr.]]=S$7,Tbl.Kosten[[#This Row],[Totaal kosten]],"")</f>
        <v/>
      </c>
      <c r="T102" s="9" t="str">
        <f>IF(Tbl.Kosten[[#This Row],[WPnr.]]=T$7,Tbl.Kosten[[#This Row],[Totaal kosten]],"")</f>
        <v/>
      </c>
      <c r="U102" s="9" t="str">
        <f>IF(Tbl.Kosten[[#This Row],[WPnr.]]=U$7,Tbl.Kosten[[#This Row],[Totaal kosten]],"")</f>
        <v/>
      </c>
      <c r="V102" s="9" t="str">
        <f>IF(Tbl.Kosten[[#This Row],[WPnr.]]=V$7,Tbl.Kosten[[#This Row],[Totaal kosten]],"")</f>
        <v/>
      </c>
      <c r="W102" s="9" t="str">
        <f>IF(Tbl.Kosten[[#This Row],[WPnr.]]=W$7,Tbl.Kosten[[#This Row],[Totaal kosten]],"")</f>
        <v/>
      </c>
      <c r="X102" s="9" t="str">
        <f>IF(Tbl.Kosten[[#This Row],[WPnr.]]=X$7,Tbl.Kosten[[#This Row],[Totaal kosten]],"")</f>
        <v/>
      </c>
      <c r="Y102" s="9" t="str">
        <f>IF(Tbl.Kosten[[#This Row],[WPnr.]]=Y$7,Tbl.Kosten[[#This Row],[Totaal kosten]],"")</f>
        <v/>
      </c>
      <c r="Z102" s="15" t="str">
        <f>IFERROR(VLOOKUP(Tbl.Kosten[[#This Row],[Kostensoort]],Tbl.Kostensoorten[],2,FALSE),"")</f>
        <v/>
      </c>
      <c r="AA102" s="15" t="str">
        <f>IF(Tbl.Kosten[[#This Row],[KSnr.]]=AA$7,Tbl.Kosten[[#This Row],[Totaal kosten]],"")</f>
        <v/>
      </c>
      <c r="AB102" s="15" t="str">
        <f>IF(Tbl.Kosten[[#This Row],[KSnr.]]=AB$7,Tbl.Kosten[[#This Row],[Totaal kosten]],"")</f>
        <v/>
      </c>
      <c r="AC102" s="15" t="str">
        <f>IF(Tbl.Kosten[[#This Row],[KSnr.]]=AC$7,Tbl.Kosten[[#This Row],[Totaal kosten]],"")</f>
        <v/>
      </c>
      <c r="AD102" s="15" t="str">
        <f>IF(Tbl.Kosten[[#This Row],[KSnr.]]=AD$7,Tbl.Kosten[[#This Row],[Totaal kosten]],"")</f>
        <v/>
      </c>
      <c r="AE102" s="15" t="str">
        <f>IF(Tbl.Kosten[[#This Row],[KSnr.]]=AE$7,Tbl.Kosten[[#This Row],[Totaal kosten]],"")</f>
        <v/>
      </c>
      <c r="AF102" s="15" t="str">
        <f>IF(Tbl.Kosten[[#This Row],[KSnr.]]=AF$7,Tbl.Kosten[[#This Row],[Totaal kosten]],"")</f>
        <v/>
      </c>
      <c r="AG102" s="15" t="str">
        <f>IF(Tbl.Kosten[[#This Row],[KSnr.]]=AG$7,Tbl.Kosten[[#This Row],[Totaal kosten]],"")</f>
        <v/>
      </c>
      <c r="AH102" s="15" t="str">
        <f>IF(Tbl.Kosten[[#This Row],[KSnr.]]=AH$7,Tbl.Kosten[[#This Row],[Totaal kosten]],"")</f>
        <v/>
      </c>
      <c r="AI102" s="15" t="str">
        <f>IF(Tbl.Kosten[[#This Row],[KSnr.]]=AI$7,Tbl.Kosten[[#This Row],[Totaal kosten]],"")</f>
        <v/>
      </c>
      <c r="AJ102" s="15" t="str">
        <f>IF(Tbl.Kosten[[#This Row],[KSnr.]]=AJ$7,Tbl.Kosten[[#This Row],[Totaal kosten]],"")</f>
        <v/>
      </c>
      <c r="AK102" s="15" t="str">
        <f>IF(Tbl.Kosten[[#This Row],[KSnr.]]=AK$7,Tbl.Kosten[[#This Row],[Totaal kosten]],"")</f>
        <v/>
      </c>
      <c r="AL102" s="15" t="str">
        <f>IF(Tbl.Kosten[[#This Row],[KSnr.]]=AL$7,Tbl.Kosten[[#This Row],[Totaal kosten]],"")</f>
        <v/>
      </c>
      <c r="AM102" s="15" t="str">
        <f>IF(Tbl.Kosten[[#This Row],[KSnr.]]=AM$7,Tbl.Kosten[[#This Row],[Totaal kosten]],"")</f>
        <v/>
      </c>
      <c r="AN102" s="15" t="str">
        <f>IF(Tbl.Kosten[[#This Row],[KSnr.]]=AN$7,Tbl.Kosten[[#This Row],[Totaal kosten]],"")</f>
        <v/>
      </c>
      <c r="AO102" s="15" t="str">
        <f>IF(Tbl.Kosten[[#This Row],[KSnr.]]=AO$7,Tbl.Kosten[[#This Row],[Totaal kosten]],"")</f>
        <v/>
      </c>
      <c r="AP102" s="15" t="str">
        <f>IF(Tbl.Kosten[[#This Row],[KSnr.]]=AP$7,Tbl.Kosten[[#This Row],[Totaal kosten]],"")</f>
        <v/>
      </c>
      <c r="AQ102" s="15" t="str">
        <f>IF(Tbl.Kosten[[#This Row],[KSnr.]]=AQ$7,Tbl.Kosten[[#This Row],[Totaal kosten]],"")</f>
        <v/>
      </c>
      <c r="AR102" s="15" t="str">
        <f>IF(Tbl.Kosten[[#This Row],[KSnr.]]=AR$7,Tbl.Kosten[[#This Row],[Totaal kosten]],"")</f>
        <v/>
      </c>
      <c r="AS102" s="15" t="str">
        <f>IF(Tbl.Kosten[[#This Row],[KSnr.]]=AS$7,Tbl.Kosten[[#This Row],[Totaal kosten]],"")</f>
        <v/>
      </c>
      <c r="AT102" s="15" t="str">
        <f>IF(Tbl.Kosten[[#This Row],[KSnr.]]=AT$7,Tbl.Kosten[[#This Row],[Totaal kosten]],"")</f>
        <v/>
      </c>
      <c r="AU102" s="122" t="str">
        <f>_xlfn.XLOOKUP(Tbl.Kosten[[#This Row],[Activiteitencode]],Tbl.Activiteiten[Activiteitcode],Tbl.Activiteiten[Anr.],"",,)</f>
        <v/>
      </c>
      <c r="AV102" s="122" t="str">
        <f>IF(Tbl.Kosten[[#This Row],[Anr.]]=AV$7,Tbl.Kosten[[#This Row],[Totaal kosten]],"")</f>
        <v/>
      </c>
      <c r="AW102" s="122" t="str">
        <f>IF(Tbl.Kosten[[#This Row],[Anr.]]=AW$7,Tbl.Kosten[[#This Row],[Totaal kosten]],"")</f>
        <v/>
      </c>
      <c r="AX102" s="122" t="str">
        <f>IF(Tbl.Kosten[[#This Row],[Anr.]]=AX$7,Tbl.Kosten[[#This Row],[Totaal kosten]],"")</f>
        <v/>
      </c>
      <c r="AY102" s="122" t="str">
        <f>IF(Tbl.Kosten[[#This Row],[Anr.]]=AY$7,Tbl.Kosten[[#This Row],[Totaal kosten]],"")</f>
        <v/>
      </c>
      <c r="AZ102" s="122" t="str">
        <f>IF(Tbl.Kosten[[#This Row],[Anr.]]=AZ$7,Tbl.Kosten[[#This Row],[Totaal kosten]],"")</f>
        <v/>
      </c>
      <c r="BA102" s="122" t="str">
        <f>IF(Tbl.Kosten[[#This Row],[Anr.]]=BA$7,Tbl.Kosten[[#This Row],[Totaal kosten]],"")</f>
        <v/>
      </c>
      <c r="BB102" s="122" t="str">
        <f>IF(Tbl.Kosten[[#This Row],[Anr.]]=BB$7,Tbl.Kosten[[#This Row],[Totaal kosten]],"")</f>
        <v/>
      </c>
      <c r="BC102" s="122" t="str">
        <f>IF(Tbl.Kosten[[#This Row],[Anr.]]=BC$7,Tbl.Kosten[[#This Row],[Totaal kosten]],"")</f>
        <v/>
      </c>
      <c r="BD102" s="122" t="str">
        <f>IF(Tbl.Kosten[[#This Row],[Anr.]]=BD$7,Tbl.Kosten[[#This Row],[Totaal kosten]],"")</f>
        <v/>
      </c>
      <c r="BE102" s="122" t="str">
        <f>IF(Tbl.Kosten[[#This Row],[Anr.]]=BE$7,Tbl.Kosten[[#This Row],[Totaal kosten]],"")</f>
        <v/>
      </c>
      <c r="BF102" s="122" t="str">
        <f>IF(Tbl.Kosten[[#This Row],[Anr.]]=BF$7,Tbl.Kosten[[#This Row],[Totaal kosten]],"")</f>
        <v/>
      </c>
      <c r="BG102" s="122" t="str">
        <f>IF(Tbl.Kosten[[#This Row],[Anr.]]=BG$7,Tbl.Kosten[[#This Row],[Totaal kosten]],"")</f>
        <v/>
      </c>
      <c r="BH102" s="122" t="str">
        <f>IF(Tbl.Kosten[[#This Row],[Anr.]]=BH$7,Tbl.Kosten[[#This Row],[Totaal kosten]],"")</f>
        <v/>
      </c>
      <c r="BI102" s="122" t="str">
        <f>IF(Tbl.Kosten[[#This Row],[Anr.]]=BI$7,Tbl.Kosten[[#This Row],[Totaal kosten]],"")</f>
        <v/>
      </c>
      <c r="BJ102" s="122" t="str">
        <f>IF(Tbl.Kosten[[#This Row],[Anr.]]=BJ$7,Tbl.Kosten[[#This Row],[Totaal kosten]],"")</f>
        <v/>
      </c>
      <c r="BK102" s="122" t="str">
        <f>IF(Tbl.Kosten[[#This Row],[Anr.]]=BK$7,Tbl.Kosten[[#This Row],[Totaal kosten]],"")</f>
        <v/>
      </c>
      <c r="BL102" s="122" t="str">
        <f>IF(Tbl.Kosten[[#This Row],[Anr.]]=BL$7,Tbl.Kosten[[#This Row],[Totaal kosten]],"")</f>
        <v/>
      </c>
      <c r="BM102" s="122" t="str">
        <f>IF(Tbl.Kosten[[#This Row],[Anr.]]=BM$7,Tbl.Kosten[[#This Row],[Totaal kosten]],"")</f>
        <v/>
      </c>
      <c r="BN102" s="122" t="str">
        <f>IF(Tbl.Kosten[[#This Row],[Anr.]]=BN$7,Tbl.Kosten[[#This Row],[Totaal kosten]],"")</f>
        <v/>
      </c>
      <c r="BO102" s="122" t="str">
        <f>IF(Tbl.Kosten[[#This Row],[Anr.]]=BO$7,Tbl.Kosten[[#This Row],[Totaal kosten]],"")</f>
        <v/>
      </c>
      <c r="BP102" s="122" t="str">
        <f>IF(Tbl.Kosten[[#This Row],[Anr.]]=BP$7,Tbl.Kosten[[#This Row],[Totaal kosten]],"")</f>
        <v/>
      </c>
      <c r="BQ102" s="122" t="str">
        <f>IF(Tbl.Kosten[[#This Row],[Anr.]]=BQ$7,Tbl.Kosten[[#This Row],[Totaal kosten]],"")</f>
        <v/>
      </c>
      <c r="BR102" s="122" t="str">
        <f>IF(Tbl.Kosten[[#This Row],[Anr.]]=BR$7,Tbl.Kosten[[#This Row],[Totaal kosten]],"")</f>
        <v/>
      </c>
      <c r="BS102" s="122" t="str">
        <f>IF(Tbl.Kosten[[#This Row],[Anr.]]=BS$7,Tbl.Kosten[[#This Row],[Totaal kosten]],"")</f>
        <v/>
      </c>
      <c r="BT102" s="122" t="str">
        <f>IF(Tbl.Kosten[[#This Row],[Anr.]]=BT$7,Tbl.Kosten[[#This Row],[Totaal kosten]],"")</f>
        <v/>
      </c>
      <c r="BU102" s="122" t="str">
        <f>IF(Tbl.Kosten[[#This Row],[Anr.]]=BU$7,Tbl.Kosten[[#This Row],[Totaal kosten]],"")</f>
        <v/>
      </c>
      <c r="BV102" s="122" t="str">
        <f>IF(Tbl.Kosten[[#This Row],[Anr.]]=BV$7,Tbl.Kosten[[#This Row],[Totaal kosten]],"")</f>
        <v/>
      </c>
      <c r="BW102" s="122" t="str">
        <f>IF(Tbl.Kosten[[#This Row],[Anr.]]=BW$7,Tbl.Kosten[[#This Row],[Totaal kosten]],"")</f>
        <v/>
      </c>
      <c r="BX102" s="122" t="str">
        <f>IF(Tbl.Kosten[[#This Row],[Anr.]]=BX$7,Tbl.Kosten[[#This Row],[Totaal kosten]],"")</f>
        <v/>
      </c>
      <c r="BY102" s="122" t="str">
        <f>IF(Tbl.Kosten[[#This Row],[Anr.]]=BY$7,Tbl.Kosten[[#This Row],[Totaal kosten]],"")</f>
        <v/>
      </c>
      <c r="BZ102" s="122" t="str">
        <f>IF(Tbl.Kosten[[#This Row],[Anr.]]=BZ$7,Tbl.Kosten[[#This Row],[Totaal kosten]],"")</f>
        <v/>
      </c>
      <c r="CA102" s="122" t="str">
        <f>IF(Tbl.Kosten[[#This Row],[Anr.]]=CA$7,Tbl.Kosten[[#This Row],[Totaal kosten]],"")</f>
        <v/>
      </c>
      <c r="CB102" s="122" t="str">
        <f>IF(Tbl.Kosten[[#This Row],[Anr.]]=CB$7,Tbl.Kosten[[#This Row],[Totaal kosten]],"")</f>
        <v/>
      </c>
      <c r="CC102" s="122" t="str">
        <f>IF(Tbl.Kosten[[#This Row],[Anr.]]=CC$7,Tbl.Kosten[[#This Row],[Totaal kosten]],"")</f>
        <v/>
      </c>
      <c r="CD102" s="122" t="str">
        <f>IF(Tbl.Kosten[[#This Row],[Anr.]]=CD$7,Tbl.Kosten[[#This Row],[Totaal kosten]],"")</f>
        <v/>
      </c>
      <c r="CE102" s="122" t="str">
        <f>IF(Tbl.Kosten[[#This Row],[Anr.]]=CE$7,Tbl.Kosten[[#This Row],[Totaal kosten]],"")</f>
        <v/>
      </c>
      <c r="CF102" s="122" t="str">
        <f>IF(Tbl.Kosten[[#This Row],[Anr.]]=CF$7,Tbl.Kosten[[#This Row],[Totaal kosten]],"")</f>
        <v/>
      </c>
      <c r="CG102" s="122" t="str">
        <f>IF(Tbl.Kosten[[#This Row],[Anr.]]=CG$7,Tbl.Kosten[[#This Row],[Totaal kosten]],"")</f>
        <v/>
      </c>
      <c r="CH102" s="122" t="str">
        <f>IF(Tbl.Kosten[[#This Row],[Anr.]]=CH$7,Tbl.Kosten[[#This Row],[Totaal kosten]],"")</f>
        <v/>
      </c>
      <c r="CI102" s="122" t="str">
        <f>IF(Tbl.Kosten[[#This Row],[Anr.]]=CI$7,Tbl.Kosten[[#This Row],[Totaal kosten]],"")</f>
        <v/>
      </c>
      <c r="CJ102" s="122" t="str">
        <f>IF(Tbl.Kosten[[#This Row],[Anr.]]=CJ$7,Tbl.Kosten[[#This Row],[Totaal kosten]],"")</f>
        <v/>
      </c>
      <c r="CK102" s="122" t="str">
        <f>IF(Tbl.Kosten[[#This Row],[Anr.]]=CK$7,Tbl.Kosten[[#This Row],[Totaal kosten]],"")</f>
        <v/>
      </c>
      <c r="CL102" s="122" t="str">
        <f>IF(Tbl.Kosten[[#This Row],[Anr.]]=CL$7,Tbl.Kosten[[#This Row],[Totaal kosten]],"")</f>
        <v/>
      </c>
      <c r="CM102" s="122" t="str">
        <f>IF(Tbl.Kosten[[#This Row],[Anr.]]=CM$7,Tbl.Kosten[[#This Row],[Totaal kosten]],"")</f>
        <v/>
      </c>
      <c r="CN102" s="122" t="str">
        <f>IF(Tbl.Kosten[[#This Row],[Anr.]]=CN$7,Tbl.Kosten[[#This Row],[Totaal kosten]],"")</f>
        <v/>
      </c>
      <c r="CO102" s="122" t="str">
        <f>IF(Tbl.Kosten[[#This Row],[Anr.]]=CO$7,Tbl.Kosten[[#This Row],[Totaal kosten]],"")</f>
        <v/>
      </c>
      <c r="CP102" s="122" t="str">
        <f>IF(Tbl.Kosten[[#This Row],[Anr.]]=CP$7,Tbl.Kosten[[#This Row],[Totaal kosten]],"")</f>
        <v/>
      </c>
      <c r="CQ102" s="122" t="str">
        <f>IF(Tbl.Kosten[[#This Row],[Anr.]]=CQ$7,Tbl.Kosten[[#This Row],[Totaal kosten]],"")</f>
        <v/>
      </c>
      <c r="CR102" s="122" t="str">
        <f>IF(Tbl.Kosten[[#This Row],[Anr.]]=CR$7,Tbl.Kosten[[#This Row],[Totaal kosten]],"")</f>
        <v/>
      </c>
      <c r="CS102" s="122" t="str">
        <f>IF(Tbl.Kosten[[#This Row],[Anr.]]=CS$7,Tbl.Kosten[[#This Row],[Totaal kosten]],"")</f>
        <v/>
      </c>
      <c r="CT102" s="122" t="str">
        <f>IF(Tbl.Kosten[[#This Row],[Anr.]]=CT$7,Tbl.Kosten[[#This Row],[Totaal kosten]],"")</f>
        <v/>
      </c>
      <c r="CU102" s="122" t="str">
        <f>IF(Tbl.Kosten[[#This Row],[Anr.]]=CU$7,Tbl.Kosten[[#This Row],[Totaal kosten]],"")</f>
        <v/>
      </c>
      <c r="CV102" s="122" t="str">
        <f>IF(Tbl.Kosten[[#This Row],[Anr.]]=CV$7,Tbl.Kosten[[#This Row],[Totaal kosten]],"")</f>
        <v/>
      </c>
      <c r="CW102" s="122" t="str">
        <f>IF(Tbl.Kosten[[#This Row],[Anr.]]=CW$7,Tbl.Kosten[[#This Row],[Totaal kosten]],"")</f>
        <v/>
      </c>
      <c r="CX102" s="122" t="str">
        <f>IF(Tbl.Kosten[[#This Row],[Anr.]]=CX$7,Tbl.Kosten[[#This Row],[Totaal kosten]],"")</f>
        <v/>
      </c>
      <c r="CY102" s="122" t="str">
        <f>IF(Tbl.Kosten[[#This Row],[Anr.]]=CY$7,Tbl.Kosten[[#This Row],[Totaal kosten]],"")</f>
        <v/>
      </c>
      <c r="CZ102" s="122" t="str">
        <f>IF(Tbl.Kosten[[#This Row],[Anr.]]=CZ$7,Tbl.Kosten[[#This Row],[Totaal kosten]],"")</f>
        <v/>
      </c>
      <c r="DA102" s="122" t="str">
        <f>IF(Tbl.Kosten[[#This Row],[Anr.]]=DA$7,Tbl.Kosten[[#This Row],[Totaal kosten]],"")</f>
        <v/>
      </c>
      <c r="DB102" s="122" t="str">
        <f>IF(Tbl.Kosten[[#This Row],[Anr.]]=DB$7,Tbl.Kosten[[#This Row],[Totaal kosten]],"")</f>
        <v/>
      </c>
      <c r="DC102" s="122" t="str">
        <f>IF(Tbl.Kosten[[#This Row],[Anr.]]=DC$7,Tbl.Kosten[[#This Row],[Totaal kosten]],"")</f>
        <v/>
      </c>
      <c r="DD102" s="122" t="str">
        <f>IF(Tbl.Kosten[[#This Row],[Anr.]]=DD$7,Tbl.Kosten[[#This Row],[Totaal kosten]],"")</f>
        <v/>
      </c>
      <c r="DE102" s="122" t="str">
        <f>IF(Tbl.Kosten[[#This Row],[Anr.]]=DE$7,Tbl.Kosten[[#This Row],[Totaal kosten]],"")</f>
        <v/>
      </c>
      <c r="DF102" s="122" t="str">
        <f>IF(Tbl.Kosten[[#This Row],[Anr.]]=DF$7,Tbl.Kosten[[#This Row],[Totaal kosten]],"")</f>
        <v/>
      </c>
      <c r="DG102" s="122" t="str">
        <f>IF(Tbl.Kosten[[#This Row],[Anr.]]=DG$7,Tbl.Kosten[[#This Row],[Totaal kosten]],"")</f>
        <v/>
      </c>
      <c r="DH102" s="122" t="str">
        <f>IF(Tbl.Kosten[[#This Row],[Anr.]]=DH$7,Tbl.Kosten[[#This Row],[Totaal kosten]],"")</f>
        <v/>
      </c>
      <c r="DI102" s="122" t="str">
        <f>IF(Tbl.Kosten[[#This Row],[Anr.]]=DI$7,Tbl.Kosten[[#This Row],[Totaal kosten]],"")</f>
        <v/>
      </c>
      <c r="DJ102" s="122" t="str">
        <f>IF(Tbl.Kosten[[#This Row],[Anr.]]=DJ$7,Tbl.Kosten[[#This Row],[Totaal kosten]],"")</f>
        <v/>
      </c>
      <c r="DK102" s="122" t="str">
        <f>IF(Tbl.Kosten[[#This Row],[Anr.]]=DK$7,Tbl.Kosten[[#This Row],[Totaal kosten]],"")</f>
        <v/>
      </c>
      <c r="DL102" s="122" t="str">
        <f>IF(Tbl.Kosten[[#This Row],[Anr.]]=DL$7,Tbl.Kosten[[#This Row],[Totaal kosten]],"")</f>
        <v/>
      </c>
      <c r="DM102" s="122" t="str">
        <f>IF(Tbl.Kosten[[#This Row],[Anr.]]=DM$7,Tbl.Kosten[[#This Row],[Totaal kosten]],"")</f>
        <v/>
      </c>
      <c r="DN102" s="122" t="str">
        <f>IF(Tbl.Kosten[[#This Row],[Anr.]]=DN$7,Tbl.Kosten[[#This Row],[Totaal kosten]],"")</f>
        <v/>
      </c>
      <c r="DO102" s="122" t="str">
        <f>IF(Tbl.Kosten[[#This Row],[Anr.]]=DO$7,Tbl.Kosten[[#This Row],[Totaal kosten]],"")</f>
        <v/>
      </c>
      <c r="DP102" s="122" t="str">
        <f>IF(Tbl.Kosten[[#This Row],[Anr.]]=DP$7,Tbl.Kosten[[#This Row],[Totaal kosten]],"")</f>
        <v/>
      </c>
      <c r="DQ102" s="122" t="str">
        <f>IF(Tbl.Kosten[[#This Row],[Anr.]]=DQ$7,Tbl.Kosten[[#This Row],[Totaal kosten]],"")</f>
        <v/>
      </c>
      <c r="DR102" s="122" t="str">
        <f>IF(Tbl.Kosten[[#This Row],[Anr.]]=DR$7,Tbl.Kosten[[#This Row],[Totaal kosten]],"")</f>
        <v/>
      </c>
      <c r="DS102" s="122" t="str">
        <f>IF(Tbl.Kosten[[#This Row],[Anr.]]=DS$7,Tbl.Kosten[[#This Row],[Totaal kosten]],"")</f>
        <v/>
      </c>
      <c r="DT102" s="122" t="str">
        <f>IF(Tbl.Kosten[[#This Row],[Anr.]]=DT$7,Tbl.Kosten[[#This Row],[Totaal kosten]],"")</f>
        <v/>
      </c>
      <c r="DU102" s="122" t="str">
        <f>IF(Tbl.Kosten[[#This Row],[Anr.]]=DU$7,Tbl.Kosten[[#This Row],[Totaal kosten]],"")</f>
        <v/>
      </c>
      <c r="DV102" s="122" t="str">
        <f>IF(Tbl.Kosten[[#This Row],[Anr.]]=DV$7,Tbl.Kosten[[#This Row],[Totaal kosten]],"")</f>
        <v/>
      </c>
      <c r="DW102" s="122" t="str">
        <f>IF(Tbl.Kosten[[#This Row],[Anr.]]=DW$7,Tbl.Kosten[[#This Row],[Totaal kosten]],"")</f>
        <v/>
      </c>
      <c r="DX102" s="122" t="str">
        <f>IF(Tbl.Kosten[[#This Row],[Anr.]]=DX$7,Tbl.Kosten[[#This Row],[Totaal kosten]],"")</f>
        <v/>
      </c>
      <c r="DY102" s="122" t="str">
        <f>IF(Tbl.Kosten[[#This Row],[Anr.]]=DY$7,Tbl.Kosten[[#This Row],[Totaal kosten]],"")</f>
        <v/>
      </c>
      <c r="DZ102" s="122" t="str">
        <f>IF(Tbl.Kosten[[#This Row],[Anr.]]=DZ$7,Tbl.Kosten[[#This Row],[Totaal kosten]],"")</f>
        <v/>
      </c>
      <c r="EA102" s="122" t="str">
        <f>IF(Tbl.Kosten[[#This Row],[Anr.]]=EA$7,Tbl.Kosten[[#This Row],[Totaal kosten]],"")</f>
        <v/>
      </c>
      <c r="EB102" s="122" t="str">
        <f>IF(Tbl.Kosten[[#This Row],[Anr.]]=EB$7,Tbl.Kosten[[#This Row],[Totaal kosten]],"")</f>
        <v/>
      </c>
      <c r="EC102" s="122" t="str">
        <f>IF(Tbl.Kosten[[#This Row],[Anr.]]=EC$7,Tbl.Kosten[[#This Row],[Totaal kosten]],"")</f>
        <v/>
      </c>
      <c r="ED102" s="122" t="str">
        <f>IF(Tbl.Kosten[[#This Row],[Anr.]]=ED$7,Tbl.Kosten[[#This Row],[Totaal kosten]],"")</f>
        <v/>
      </c>
      <c r="EE102" s="122" t="str">
        <f>IF(Tbl.Kosten[[#This Row],[Anr.]]=EE$7,Tbl.Kosten[[#This Row],[Totaal kosten]],"")</f>
        <v/>
      </c>
      <c r="EF102" s="122" t="str">
        <f>IF(Tbl.Kosten[[#This Row],[Anr.]]=EF$7,Tbl.Kosten[[#This Row],[Totaal kosten]],"")</f>
        <v/>
      </c>
      <c r="EG102" s="122" t="str">
        <f>IF(Tbl.Kosten[[#This Row],[Anr.]]=EG$7,Tbl.Kosten[[#This Row],[Totaal kosten]],"")</f>
        <v/>
      </c>
      <c r="EH102" s="122" t="str">
        <f>IF(Tbl.Kosten[[#This Row],[Anr.]]=EH$7,Tbl.Kosten[[#This Row],[Totaal kosten]],"")</f>
        <v/>
      </c>
      <c r="EI102" s="122" t="str">
        <f>IF(Tbl.Kosten[[#This Row],[Anr.]]=EI$7,Tbl.Kosten[[#This Row],[Totaal kosten]],"")</f>
        <v/>
      </c>
      <c r="EJ102" s="122" t="str">
        <f>IF(Tbl.Kosten[[#This Row],[Anr.]]=EJ$7,Tbl.Kosten[[#This Row],[Totaal kosten]],"")</f>
        <v/>
      </c>
      <c r="EK102" s="122" t="str">
        <f>IF(Tbl.Kosten[[#This Row],[Anr.]]=EK$7,Tbl.Kosten[[#This Row],[Totaal kosten]],"")</f>
        <v/>
      </c>
      <c r="EL102" s="122" t="str">
        <f>IF(Tbl.Kosten[[#This Row],[Anr.]]=EL$7,Tbl.Kosten[[#This Row],[Totaal kosten]],"")</f>
        <v/>
      </c>
      <c r="EM102" s="122" t="str">
        <f>IF(Tbl.Kosten[[#This Row],[Anr.]]=EM$7,Tbl.Kosten[[#This Row],[Totaal kosten]],"")</f>
        <v/>
      </c>
      <c r="EN102" s="122" t="str">
        <f>IF(Tbl.Kosten[[#This Row],[Anr.]]=EN$7,Tbl.Kosten[[#This Row],[Totaal kosten]],"")</f>
        <v/>
      </c>
      <c r="EO102" s="122" t="str">
        <f>IF(Tbl.Kosten[[#This Row],[Anr.]]=EO$7,Tbl.Kosten[[#This Row],[Totaal kosten]],"")</f>
        <v/>
      </c>
      <c r="EP102" s="122" t="str">
        <f>IF(Tbl.Kosten[[#This Row],[Anr.]]=EP$7,Tbl.Kosten[[#This Row],[Totaal kosten]],"")</f>
        <v/>
      </c>
      <c r="EQ102" s="122" t="str">
        <f>IF(Tbl.Kosten[[#This Row],[Anr.]]=EQ$7,Tbl.Kosten[[#This Row],[Totaal kosten]],"")</f>
        <v/>
      </c>
    </row>
    <row r="103" spans="2:147" x14ac:dyDescent="0.35">
      <c r="B103" s="99"/>
      <c r="C103" s="68"/>
      <c r="D103" s="119"/>
      <c r="E103" s="100"/>
      <c r="F103" s="13">
        <f>_xlfn.XLOOKUP(Tbl.Kosten[[#This Row],[Medewerker e/o 
functie]],Tbl.Uurtarief[Medewerker en/of functie],Tbl.Uurtarief[Uurtarief],"",,)</f>
        <v>0</v>
      </c>
      <c r="G103" s="118">
        <f>PRODUCT(Tbl.Kosten[[#This Row],[Uren]],Tbl.Kosten[[#This Row],[Uurtarief]])</f>
        <v>0</v>
      </c>
      <c r="H103" s="100"/>
      <c r="I103" s="98"/>
      <c r="J103" s="97">
        <f>Tbl.Kosten[[#This Row],[Aantal]]*Tbl.Kosten[[#This Row],[Tarief]]</f>
        <v>0</v>
      </c>
      <c r="K103" s="118">
        <f>Tbl.Kosten[[#This Row],[Subtotaal andere kosten]]+Tbl.Kosten[[#This Row],[Subtotaal arbeidskosten]]</f>
        <v>0</v>
      </c>
      <c r="L103" s="190">
        <f>IF(Tbl.Kosten[[#This Row],[Subtotaal andere kosten]]&lt;&gt;0,"Andere kosten",(_xlfn.XLOOKUP(Tbl.Kosten[[#This Row],[Medewerker e/o 
functie]],Tbl.Uurtarief[Medewerker en/of functie],Tbl.Uurtarief[Kostensoort],"",,)))</f>
        <v>0</v>
      </c>
      <c r="M103" s="190" t="str">
        <f>IF(AND(Tbl.Kosten[[#This Row],[Subtotaal arbeidskosten]]&lt;&gt;0,Tbl.Kosten[[#This Row],[Subtotaal andere kosten]]&lt;&gt;0),"Begroot Arbeidskosten en Overige kosten op verschillende regels!","")</f>
        <v/>
      </c>
      <c r="N103" s="3" t="str">
        <f>_xlfn.XLOOKUP(Tbl.Kosten[[#This Row],[Activiteitencode]],Tbl.Activiteiten[Activiteitcode],Tbl.Activiteiten[Werkpakketcode],"",,)</f>
        <v/>
      </c>
      <c r="O103" s="9" t="str">
        <f>_xlfn.XLOOKUP(Tbl.Kosten[[#This Row],[Werkpakketcode]],Tbl.Werkpakketten[Werkpakketcode],Tbl.Werkpakketten[WPnr.],"",,)</f>
        <v/>
      </c>
      <c r="P103" s="9" t="str">
        <f>IF(Tbl.Kosten[[#This Row],[WPnr.]]=P$7,Tbl.Kosten[[#This Row],[Totaal kosten]],"")</f>
        <v/>
      </c>
      <c r="Q103" s="9" t="str">
        <f>IF(Tbl.Kosten[[#This Row],[WPnr.]]=Q$7,Tbl.Kosten[[#This Row],[Totaal kosten]],"")</f>
        <v/>
      </c>
      <c r="R103" s="9" t="str">
        <f>IF(Tbl.Kosten[[#This Row],[WPnr.]]=R$7,Tbl.Kosten[[#This Row],[Totaal kosten]],"")</f>
        <v/>
      </c>
      <c r="S103" s="9" t="str">
        <f>IF(Tbl.Kosten[[#This Row],[WPnr.]]=S$7,Tbl.Kosten[[#This Row],[Totaal kosten]],"")</f>
        <v/>
      </c>
      <c r="T103" s="9" t="str">
        <f>IF(Tbl.Kosten[[#This Row],[WPnr.]]=T$7,Tbl.Kosten[[#This Row],[Totaal kosten]],"")</f>
        <v/>
      </c>
      <c r="U103" s="9" t="str">
        <f>IF(Tbl.Kosten[[#This Row],[WPnr.]]=U$7,Tbl.Kosten[[#This Row],[Totaal kosten]],"")</f>
        <v/>
      </c>
      <c r="V103" s="9" t="str">
        <f>IF(Tbl.Kosten[[#This Row],[WPnr.]]=V$7,Tbl.Kosten[[#This Row],[Totaal kosten]],"")</f>
        <v/>
      </c>
      <c r="W103" s="9" t="str">
        <f>IF(Tbl.Kosten[[#This Row],[WPnr.]]=W$7,Tbl.Kosten[[#This Row],[Totaal kosten]],"")</f>
        <v/>
      </c>
      <c r="X103" s="9" t="str">
        <f>IF(Tbl.Kosten[[#This Row],[WPnr.]]=X$7,Tbl.Kosten[[#This Row],[Totaal kosten]],"")</f>
        <v/>
      </c>
      <c r="Y103" s="9" t="str">
        <f>IF(Tbl.Kosten[[#This Row],[WPnr.]]=Y$7,Tbl.Kosten[[#This Row],[Totaal kosten]],"")</f>
        <v/>
      </c>
      <c r="Z103" s="15" t="str">
        <f>IFERROR(VLOOKUP(Tbl.Kosten[[#This Row],[Kostensoort]],Tbl.Kostensoorten[],2,FALSE),"")</f>
        <v/>
      </c>
      <c r="AA103" s="15" t="str">
        <f>IF(Tbl.Kosten[[#This Row],[KSnr.]]=AA$7,Tbl.Kosten[[#This Row],[Totaal kosten]],"")</f>
        <v/>
      </c>
      <c r="AB103" s="15" t="str">
        <f>IF(Tbl.Kosten[[#This Row],[KSnr.]]=AB$7,Tbl.Kosten[[#This Row],[Totaal kosten]],"")</f>
        <v/>
      </c>
      <c r="AC103" s="15" t="str">
        <f>IF(Tbl.Kosten[[#This Row],[KSnr.]]=AC$7,Tbl.Kosten[[#This Row],[Totaal kosten]],"")</f>
        <v/>
      </c>
      <c r="AD103" s="15" t="str">
        <f>IF(Tbl.Kosten[[#This Row],[KSnr.]]=AD$7,Tbl.Kosten[[#This Row],[Totaal kosten]],"")</f>
        <v/>
      </c>
      <c r="AE103" s="15" t="str">
        <f>IF(Tbl.Kosten[[#This Row],[KSnr.]]=AE$7,Tbl.Kosten[[#This Row],[Totaal kosten]],"")</f>
        <v/>
      </c>
      <c r="AF103" s="15" t="str">
        <f>IF(Tbl.Kosten[[#This Row],[KSnr.]]=AF$7,Tbl.Kosten[[#This Row],[Totaal kosten]],"")</f>
        <v/>
      </c>
      <c r="AG103" s="15" t="str">
        <f>IF(Tbl.Kosten[[#This Row],[KSnr.]]=AG$7,Tbl.Kosten[[#This Row],[Totaal kosten]],"")</f>
        <v/>
      </c>
      <c r="AH103" s="15" t="str">
        <f>IF(Tbl.Kosten[[#This Row],[KSnr.]]=AH$7,Tbl.Kosten[[#This Row],[Totaal kosten]],"")</f>
        <v/>
      </c>
      <c r="AI103" s="15" t="str">
        <f>IF(Tbl.Kosten[[#This Row],[KSnr.]]=AI$7,Tbl.Kosten[[#This Row],[Totaal kosten]],"")</f>
        <v/>
      </c>
      <c r="AJ103" s="15" t="str">
        <f>IF(Tbl.Kosten[[#This Row],[KSnr.]]=AJ$7,Tbl.Kosten[[#This Row],[Totaal kosten]],"")</f>
        <v/>
      </c>
      <c r="AK103" s="15" t="str">
        <f>IF(Tbl.Kosten[[#This Row],[KSnr.]]=AK$7,Tbl.Kosten[[#This Row],[Totaal kosten]],"")</f>
        <v/>
      </c>
      <c r="AL103" s="15" t="str">
        <f>IF(Tbl.Kosten[[#This Row],[KSnr.]]=AL$7,Tbl.Kosten[[#This Row],[Totaal kosten]],"")</f>
        <v/>
      </c>
      <c r="AM103" s="15" t="str">
        <f>IF(Tbl.Kosten[[#This Row],[KSnr.]]=AM$7,Tbl.Kosten[[#This Row],[Totaal kosten]],"")</f>
        <v/>
      </c>
      <c r="AN103" s="15" t="str">
        <f>IF(Tbl.Kosten[[#This Row],[KSnr.]]=AN$7,Tbl.Kosten[[#This Row],[Totaal kosten]],"")</f>
        <v/>
      </c>
      <c r="AO103" s="15" t="str">
        <f>IF(Tbl.Kosten[[#This Row],[KSnr.]]=AO$7,Tbl.Kosten[[#This Row],[Totaal kosten]],"")</f>
        <v/>
      </c>
      <c r="AP103" s="15" t="str">
        <f>IF(Tbl.Kosten[[#This Row],[KSnr.]]=AP$7,Tbl.Kosten[[#This Row],[Totaal kosten]],"")</f>
        <v/>
      </c>
      <c r="AQ103" s="15" t="str">
        <f>IF(Tbl.Kosten[[#This Row],[KSnr.]]=AQ$7,Tbl.Kosten[[#This Row],[Totaal kosten]],"")</f>
        <v/>
      </c>
      <c r="AR103" s="15" t="str">
        <f>IF(Tbl.Kosten[[#This Row],[KSnr.]]=AR$7,Tbl.Kosten[[#This Row],[Totaal kosten]],"")</f>
        <v/>
      </c>
      <c r="AS103" s="15" t="str">
        <f>IF(Tbl.Kosten[[#This Row],[KSnr.]]=AS$7,Tbl.Kosten[[#This Row],[Totaal kosten]],"")</f>
        <v/>
      </c>
      <c r="AT103" s="15" t="str">
        <f>IF(Tbl.Kosten[[#This Row],[KSnr.]]=AT$7,Tbl.Kosten[[#This Row],[Totaal kosten]],"")</f>
        <v/>
      </c>
      <c r="AU103" s="122" t="str">
        <f>_xlfn.XLOOKUP(Tbl.Kosten[[#This Row],[Activiteitencode]],Tbl.Activiteiten[Activiteitcode],Tbl.Activiteiten[Anr.],"",,)</f>
        <v/>
      </c>
      <c r="AV103" s="122" t="str">
        <f>IF(Tbl.Kosten[[#This Row],[Anr.]]=AV$7,Tbl.Kosten[[#This Row],[Totaal kosten]],"")</f>
        <v/>
      </c>
      <c r="AW103" s="122" t="str">
        <f>IF(Tbl.Kosten[[#This Row],[Anr.]]=AW$7,Tbl.Kosten[[#This Row],[Totaal kosten]],"")</f>
        <v/>
      </c>
      <c r="AX103" s="122" t="str">
        <f>IF(Tbl.Kosten[[#This Row],[Anr.]]=AX$7,Tbl.Kosten[[#This Row],[Totaal kosten]],"")</f>
        <v/>
      </c>
      <c r="AY103" s="122" t="str">
        <f>IF(Tbl.Kosten[[#This Row],[Anr.]]=AY$7,Tbl.Kosten[[#This Row],[Totaal kosten]],"")</f>
        <v/>
      </c>
      <c r="AZ103" s="122" t="str">
        <f>IF(Tbl.Kosten[[#This Row],[Anr.]]=AZ$7,Tbl.Kosten[[#This Row],[Totaal kosten]],"")</f>
        <v/>
      </c>
      <c r="BA103" s="122" t="str">
        <f>IF(Tbl.Kosten[[#This Row],[Anr.]]=BA$7,Tbl.Kosten[[#This Row],[Totaal kosten]],"")</f>
        <v/>
      </c>
      <c r="BB103" s="122" t="str">
        <f>IF(Tbl.Kosten[[#This Row],[Anr.]]=BB$7,Tbl.Kosten[[#This Row],[Totaal kosten]],"")</f>
        <v/>
      </c>
      <c r="BC103" s="122" t="str">
        <f>IF(Tbl.Kosten[[#This Row],[Anr.]]=BC$7,Tbl.Kosten[[#This Row],[Totaal kosten]],"")</f>
        <v/>
      </c>
      <c r="BD103" s="122" t="str">
        <f>IF(Tbl.Kosten[[#This Row],[Anr.]]=BD$7,Tbl.Kosten[[#This Row],[Totaal kosten]],"")</f>
        <v/>
      </c>
      <c r="BE103" s="122" t="str">
        <f>IF(Tbl.Kosten[[#This Row],[Anr.]]=BE$7,Tbl.Kosten[[#This Row],[Totaal kosten]],"")</f>
        <v/>
      </c>
      <c r="BF103" s="122" t="str">
        <f>IF(Tbl.Kosten[[#This Row],[Anr.]]=BF$7,Tbl.Kosten[[#This Row],[Totaal kosten]],"")</f>
        <v/>
      </c>
      <c r="BG103" s="122" t="str">
        <f>IF(Tbl.Kosten[[#This Row],[Anr.]]=BG$7,Tbl.Kosten[[#This Row],[Totaal kosten]],"")</f>
        <v/>
      </c>
      <c r="BH103" s="122" t="str">
        <f>IF(Tbl.Kosten[[#This Row],[Anr.]]=BH$7,Tbl.Kosten[[#This Row],[Totaal kosten]],"")</f>
        <v/>
      </c>
      <c r="BI103" s="122" t="str">
        <f>IF(Tbl.Kosten[[#This Row],[Anr.]]=BI$7,Tbl.Kosten[[#This Row],[Totaal kosten]],"")</f>
        <v/>
      </c>
      <c r="BJ103" s="122" t="str">
        <f>IF(Tbl.Kosten[[#This Row],[Anr.]]=BJ$7,Tbl.Kosten[[#This Row],[Totaal kosten]],"")</f>
        <v/>
      </c>
      <c r="BK103" s="122" t="str">
        <f>IF(Tbl.Kosten[[#This Row],[Anr.]]=BK$7,Tbl.Kosten[[#This Row],[Totaal kosten]],"")</f>
        <v/>
      </c>
      <c r="BL103" s="122" t="str">
        <f>IF(Tbl.Kosten[[#This Row],[Anr.]]=BL$7,Tbl.Kosten[[#This Row],[Totaal kosten]],"")</f>
        <v/>
      </c>
      <c r="BM103" s="122" t="str">
        <f>IF(Tbl.Kosten[[#This Row],[Anr.]]=BM$7,Tbl.Kosten[[#This Row],[Totaal kosten]],"")</f>
        <v/>
      </c>
      <c r="BN103" s="122" t="str">
        <f>IF(Tbl.Kosten[[#This Row],[Anr.]]=BN$7,Tbl.Kosten[[#This Row],[Totaal kosten]],"")</f>
        <v/>
      </c>
      <c r="BO103" s="122" t="str">
        <f>IF(Tbl.Kosten[[#This Row],[Anr.]]=BO$7,Tbl.Kosten[[#This Row],[Totaal kosten]],"")</f>
        <v/>
      </c>
      <c r="BP103" s="122" t="str">
        <f>IF(Tbl.Kosten[[#This Row],[Anr.]]=BP$7,Tbl.Kosten[[#This Row],[Totaal kosten]],"")</f>
        <v/>
      </c>
      <c r="BQ103" s="122" t="str">
        <f>IF(Tbl.Kosten[[#This Row],[Anr.]]=BQ$7,Tbl.Kosten[[#This Row],[Totaal kosten]],"")</f>
        <v/>
      </c>
      <c r="BR103" s="122" t="str">
        <f>IF(Tbl.Kosten[[#This Row],[Anr.]]=BR$7,Tbl.Kosten[[#This Row],[Totaal kosten]],"")</f>
        <v/>
      </c>
      <c r="BS103" s="122" t="str">
        <f>IF(Tbl.Kosten[[#This Row],[Anr.]]=BS$7,Tbl.Kosten[[#This Row],[Totaal kosten]],"")</f>
        <v/>
      </c>
      <c r="BT103" s="122" t="str">
        <f>IF(Tbl.Kosten[[#This Row],[Anr.]]=BT$7,Tbl.Kosten[[#This Row],[Totaal kosten]],"")</f>
        <v/>
      </c>
      <c r="BU103" s="122" t="str">
        <f>IF(Tbl.Kosten[[#This Row],[Anr.]]=BU$7,Tbl.Kosten[[#This Row],[Totaal kosten]],"")</f>
        <v/>
      </c>
      <c r="BV103" s="122" t="str">
        <f>IF(Tbl.Kosten[[#This Row],[Anr.]]=BV$7,Tbl.Kosten[[#This Row],[Totaal kosten]],"")</f>
        <v/>
      </c>
      <c r="BW103" s="122" t="str">
        <f>IF(Tbl.Kosten[[#This Row],[Anr.]]=BW$7,Tbl.Kosten[[#This Row],[Totaal kosten]],"")</f>
        <v/>
      </c>
      <c r="BX103" s="122" t="str">
        <f>IF(Tbl.Kosten[[#This Row],[Anr.]]=BX$7,Tbl.Kosten[[#This Row],[Totaal kosten]],"")</f>
        <v/>
      </c>
      <c r="BY103" s="122" t="str">
        <f>IF(Tbl.Kosten[[#This Row],[Anr.]]=BY$7,Tbl.Kosten[[#This Row],[Totaal kosten]],"")</f>
        <v/>
      </c>
      <c r="BZ103" s="122" t="str">
        <f>IF(Tbl.Kosten[[#This Row],[Anr.]]=BZ$7,Tbl.Kosten[[#This Row],[Totaal kosten]],"")</f>
        <v/>
      </c>
      <c r="CA103" s="122" t="str">
        <f>IF(Tbl.Kosten[[#This Row],[Anr.]]=CA$7,Tbl.Kosten[[#This Row],[Totaal kosten]],"")</f>
        <v/>
      </c>
      <c r="CB103" s="122" t="str">
        <f>IF(Tbl.Kosten[[#This Row],[Anr.]]=CB$7,Tbl.Kosten[[#This Row],[Totaal kosten]],"")</f>
        <v/>
      </c>
      <c r="CC103" s="122" t="str">
        <f>IF(Tbl.Kosten[[#This Row],[Anr.]]=CC$7,Tbl.Kosten[[#This Row],[Totaal kosten]],"")</f>
        <v/>
      </c>
      <c r="CD103" s="122" t="str">
        <f>IF(Tbl.Kosten[[#This Row],[Anr.]]=CD$7,Tbl.Kosten[[#This Row],[Totaal kosten]],"")</f>
        <v/>
      </c>
      <c r="CE103" s="122" t="str">
        <f>IF(Tbl.Kosten[[#This Row],[Anr.]]=CE$7,Tbl.Kosten[[#This Row],[Totaal kosten]],"")</f>
        <v/>
      </c>
      <c r="CF103" s="122" t="str">
        <f>IF(Tbl.Kosten[[#This Row],[Anr.]]=CF$7,Tbl.Kosten[[#This Row],[Totaal kosten]],"")</f>
        <v/>
      </c>
      <c r="CG103" s="122" t="str">
        <f>IF(Tbl.Kosten[[#This Row],[Anr.]]=CG$7,Tbl.Kosten[[#This Row],[Totaal kosten]],"")</f>
        <v/>
      </c>
      <c r="CH103" s="122" t="str">
        <f>IF(Tbl.Kosten[[#This Row],[Anr.]]=CH$7,Tbl.Kosten[[#This Row],[Totaal kosten]],"")</f>
        <v/>
      </c>
      <c r="CI103" s="122" t="str">
        <f>IF(Tbl.Kosten[[#This Row],[Anr.]]=CI$7,Tbl.Kosten[[#This Row],[Totaal kosten]],"")</f>
        <v/>
      </c>
      <c r="CJ103" s="122" t="str">
        <f>IF(Tbl.Kosten[[#This Row],[Anr.]]=CJ$7,Tbl.Kosten[[#This Row],[Totaal kosten]],"")</f>
        <v/>
      </c>
      <c r="CK103" s="122" t="str">
        <f>IF(Tbl.Kosten[[#This Row],[Anr.]]=CK$7,Tbl.Kosten[[#This Row],[Totaal kosten]],"")</f>
        <v/>
      </c>
      <c r="CL103" s="122" t="str">
        <f>IF(Tbl.Kosten[[#This Row],[Anr.]]=CL$7,Tbl.Kosten[[#This Row],[Totaal kosten]],"")</f>
        <v/>
      </c>
      <c r="CM103" s="122" t="str">
        <f>IF(Tbl.Kosten[[#This Row],[Anr.]]=CM$7,Tbl.Kosten[[#This Row],[Totaal kosten]],"")</f>
        <v/>
      </c>
      <c r="CN103" s="122" t="str">
        <f>IF(Tbl.Kosten[[#This Row],[Anr.]]=CN$7,Tbl.Kosten[[#This Row],[Totaal kosten]],"")</f>
        <v/>
      </c>
      <c r="CO103" s="122" t="str">
        <f>IF(Tbl.Kosten[[#This Row],[Anr.]]=CO$7,Tbl.Kosten[[#This Row],[Totaal kosten]],"")</f>
        <v/>
      </c>
      <c r="CP103" s="122" t="str">
        <f>IF(Tbl.Kosten[[#This Row],[Anr.]]=CP$7,Tbl.Kosten[[#This Row],[Totaal kosten]],"")</f>
        <v/>
      </c>
      <c r="CQ103" s="122" t="str">
        <f>IF(Tbl.Kosten[[#This Row],[Anr.]]=CQ$7,Tbl.Kosten[[#This Row],[Totaal kosten]],"")</f>
        <v/>
      </c>
      <c r="CR103" s="122" t="str">
        <f>IF(Tbl.Kosten[[#This Row],[Anr.]]=CR$7,Tbl.Kosten[[#This Row],[Totaal kosten]],"")</f>
        <v/>
      </c>
      <c r="CS103" s="122" t="str">
        <f>IF(Tbl.Kosten[[#This Row],[Anr.]]=CS$7,Tbl.Kosten[[#This Row],[Totaal kosten]],"")</f>
        <v/>
      </c>
      <c r="CT103" s="122" t="str">
        <f>IF(Tbl.Kosten[[#This Row],[Anr.]]=CT$7,Tbl.Kosten[[#This Row],[Totaal kosten]],"")</f>
        <v/>
      </c>
      <c r="CU103" s="122" t="str">
        <f>IF(Tbl.Kosten[[#This Row],[Anr.]]=CU$7,Tbl.Kosten[[#This Row],[Totaal kosten]],"")</f>
        <v/>
      </c>
      <c r="CV103" s="122" t="str">
        <f>IF(Tbl.Kosten[[#This Row],[Anr.]]=CV$7,Tbl.Kosten[[#This Row],[Totaal kosten]],"")</f>
        <v/>
      </c>
      <c r="CW103" s="122" t="str">
        <f>IF(Tbl.Kosten[[#This Row],[Anr.]]=CW$7,Tbl.Kosten[[#This Row],[Totaal kosten]],"")</f>
        <v/>
      </c>
      <c r="CX103" s="122" t="str">
        <f>IF(Tbl.Kosten[[#This Row],[Anr.]]=CX$7,Tbl.Kosten[[#This Row],[Totaal kosten]],"")</f>
        <v/>
      </c>
      <c r="CY103" s="122" t="str">
        <f>IF(Tbl.Kosten[[#This Row],[Anr.]]=CY$7,Tbl.Kosten[[#This Row],[Totaal kosten]],"")</f>
        <v/>
      </c>
      <c r="CZ103" s="122" t="str">
        <f>IF(Tbl.Kosten[[#This Row],[Anr.]]=CZ$7,Tbl.Kosten[[#This Row],[Totaal kosten]],"")</f>
        <v/>
      </c>
      <c r="DA103" s="122" t="str">
        <f>IF(Tbl.Kosten[[#This Row],[Anr.]]=DA$7,Tbl.Kosten[[#This Row],[Totaal kosten]],"")</f>
        <v/>
      </c>
      <c r="DB103" s="122" t="str">
        <f>IF(Tbl.Kosten[[#This Row],[Anr.]]=DB$7,Tbl.Kosten[[#This Row],[Totaal kosten]],"")</f>
        <v/>
      </c>
      <c r="DC103" s="122" t="str">
        <f>IF(Tbl.Kosten[[#This Row],[Anr.]]=DC$7,Tbl.Kosten[[#This Row],[Totaal kosten]],"")</f>
        <v/>
      </c>
      <c r="DD103" s="122" t="str">
        <f>IF(Tbl.Kosten[[#This Row],[Anr.]]=DD$7,Tbl.Kosten[[#This Row],[Totaal kosten]],"")</f>
        <v/>
      </c>
      <c r="DE103" s="122" t="str">
        <f>IF(Tbl.Kosten[[#This Row],[Anr.]]=DE$7,Tbl.Kosten[[#This Row],[Totaal kosten]],"")</f>
        <v/>
      </c>
      <c r="DF103" s="122" t="str">
        <f>IF(Tbl.Kosten[[#This Row],[Anr.]]=DF$7,Tbl.Kosten[[#This Row],[Totaal kosten]],"")</f>
        <v/>
      </c>
      <c r="DG103" s="122" t="str">
        <f>IF(Tbl.Kosten[[#This Row],[Anr.]]=DG$7,Tbl.Kosten[[#This Row],[Totaal kosten]],"")</f>
        <v/>
      </c>
      <c r="DH103" s="122" t="str">
        <f>IF(Tbl.Kosten[[#This Row],[Anr.]]=DH$7,Tbl.Kosten[[#This Row],[Totaal kosten]],"")</f>
        <v/>
      </c>
      <c r="DI103" s="122" t="str">
        <f>IF(Tbl.Kosten[[#This Row],[Anr.]]=DI$7,Tbl.Kosten[[#This Row],[Totaal kosten]],"")</f>
        <v/>
      </c>
      <c r="DJ103" s="122" t="str">
        <f>IF(Tbl.Kosten[[#This Row],[Anr.]]=DJ$7,Tbl.Kosten[[#This Row],[Totaal kosten]],"")</f>
        <v/>
      </c>
      <c r="DK103" s="122" t="str">
        <f>IF(Tbl.Kosten[[#This Row],[Anr.]]=DK$7,Tbl.Kosten[[#This Row],[Totaal kosten]],"")</f>
        <v/>
      </c>
      <c r="DL103" s="122" t="str">
        <f>IF(Tbl.Kosten[[#This Row],[Anr.]]=DL$7,Tbl.Kosten[[#This Row],[Totaal kosten]],"")</f>
        <v/>
      </c>
      <c r="DM103" s="122" t="str">
        <f>IF(Tbl.Kosten[[#This Row],[Anr.]]=DM$7,Tbl.Kosten[[#This Row],[Totaal kosten]],"")</f>
        <v/>
      </c>
      <c r="DN103" s="122" t="str">
        <f>IF(Tbl.Kosten[[#This Row],[Anr.]]=DN$7,Tbl.Kosten[[#This Row],[Totaal kosten]],"")</f>
        <v/>
      </c>
      <c r="DO103" s="122" t="str">
        <f>IF(Tbl.Kosten[[#This Row],[Anr.]]=DO$7,Tbl.Kosten[[#This Row],[Totaal kosten]],"")</f>
        <v/>
      </c>
      <c r="DP103" s="122" t="str">
        <f>IF(Tbl.Kosten[[#This Row],[Anr.]]=DP$7,Tbl.Kosten[[#This Row],[Totaal kosten]],"")</f>
        <v/>
      </c>
      <c r="DQ103" s="122" t="str">
        <f>IF(Tbl.Kosten[[#This Row],[Anr.]]=DQ$7,Tbl.Kosten[[#This Row],[Totaal kosten]],"")</f>
        <v/>
      </c>
      <c r="DR103" s="122" t="str">
        <f>IF(Tbl.Kosten[[#This Row],[Anr.]]=DR$7,Tbl.Kosten[[#This Row],[Totaal kosten]],"")</f>
        <v/>
      </c>
      <c r="DS103" s="122" t="str">
        <f>IF(Tbl.Kosten[[#This Row],[Anr.]]=DS$7,Tbl.Kosten[[#This Row],[Totaal kosten]],"")</f>
        <v/>
      </c>
      <c r="DT103" s="122" t="str">
        <f>IF(Tbl.Kosten[[#This Row],[Anr.]]=DT$7,Tbl.Kosten[[#This Row],[Totaal kosten]],"")</f>
        <v/>
      </c>
      <c r="DU103" s="122" t="str">
        <f>IF(Tbl.Kosten[[#This Row],[Anr.]]=DU$7,Tbl.Kosten[[#This Row],[Totaal kosten]],"")</f>
        <v/>
      </c>
      <c r="DV103" s="122" t="str">
        <f>IF(Tbl.Kosten[[#This Row],[Anr.]]=DV$7,Tbl.Kosten[[#This Row],[Totaal kosten]],"")</f>
        <v/>
      </c>
      <c r="DW103" s="122" t="str">
        <f>IF(Tbl.Kosten[[#This Row],[Anr.]]=DW$7,Tbl.Kosten[[#This Row],[Totaal kosten]],"")</f>
        <v/>
      </c>
      <c r="DX103" s="122" t="str">
        <f>IF(Tbl.Kosten[[#This Row],[Anr.]]=DX$7,Tbl.Kosten[[#This Row],[Totaal kosten]],"")</f>
        <v/>
      </c>
      <c r="DY103" s="122" t="str">
        <f>IF(Tbl.Kosten[[#This Row],[Anr.]]=DY$7,Tbl.Kosten[[#This Row],[Totaal kosten]],"")</f>
        <v/>
      </c>
      <c r="DZ103" s="122" t="str">
        <f>IF(Tbl.Kosten[[#This Row],[Anr.]]=DZ$7,Tbl.Kosten[[#This Row],[Totaal kosten]],"")</f>
        <v/>
      </c>
      <c r="EA103" s="122" t="str">
        <f>IF(Tbl.Kosten[[#This Row],[Anr.]]=EA$7,Tbl.Kosten[[#This Row],[Totaal kosten]],"")</f>
        <v/>
      </c>
      <c r="EB103" s="122" t="str">
        <f>IF(Tbl.Kosten[[#This Row],[Anr.]]=EB$7,Tbl.Kosten[[#This Row],[Totaal kosten]],"")</f>
        <v/>
      </c>
      <c r="EC103" s="122" t="str">
        <f>IF(Tbl.Kosten[[#This Row],[Anr.]]=EC$7,Tbl.Kosten[[#This Row],[Totaal kosten]],"")</f>
        <v/>
      </c>
      <c r="ED103" s="122" t="str">
        <f>IF(Tbl.Kosten[[#This Row],[Anr.]]=ED$7,Tbl.Kosten[[#This Row],[Totaal kosten]],"")</f>
        <v/>
      </c>
      <c r="EE103" s="122" t="str">
        <f>IF(Tbl.Kosten[[#This Row],[Anr.]]=EE$7,Tbl.Kosten[[#This Row],[Totaal kosten]],"")</f>
        <v/>
      </c>
      <c r="EF103" s="122" t="str">
        <f>IF(Tbl.Kosten[[#This Row],[Anr.]]=EF$7,Tbl.Kosten[[#This Row],[Totaal kosten]],"")</f>
        <v/>
      </c>
      <c r="EG103" s="122" t="str">
        <f>IF(Tbl.Kosten[[#This Row],[Anr.]]=EG$7,Tbl.Kosten[[#This Row],[Totaal kosten]],"")</f>
        <v/>
      </c>
      <c r="EH103" s="122" t="str">
        <f>IF(Tbl.Kosten[[#This Row],[Anr.]]=EH$7,Tbl.Kosten[[#This Row],[Totaal kosten]],"")</f>
        <v/>
      </c>
      <c r="EI103" s="122" t="str">
        <f>IF(Tbl.Kosten[[#This Row],[Anr.]]=EI$7,Tbl.Kosten[[#This Row],[Totaal kosten]],"")</f>
        <v/>
      </c>
      <c r="EJ103" s="122" t="str">
        <f>IF(Tbl.Kosten[[#This Row],[Anr.]]=EJ$7,Tbl.Kosten[[#This Row],[Totaal kosten]],"")</f>
        <v/>
      </c>
      <c r="EK103" s="122" t="str">
        <f>IF(Tbl.Kosten[[#This Row],[Anr.]]=EK$7,Tbl.Kosten[[#This Row],[Totaal kosten]],"")</f>
        <v/>
      </c>
      <c r="EL103" s="122" t="str">
        <f>IF(Tbl.Kosten[[#This Row],[Anr.]]=EL$7,Tbl.Kosten[[#This Row],[Totaal kosten]],"")</f>
        <v/>
      </c>
      <c r="EM103" s="122" t="str">
        <f>IF(Tbl.Kosten[[#This Row],[Anr.]]=EM$7,Tbl.Kosten[[#This Row],[Totaal kosten]],"")</f>
        <v/>
      </c>
      <c r="EN103" s="122" t="str">
        <f>IF(Tbl.Kosten[[#This Row],[Anr.]]=EN$7,Tbl.Kosten[[#This Row],[Totaal kosten]],"")</f>
        <v/>
      </c>
      <c r="EO103" s="122" t="str">
        <f>IF(Tbl.Kosten[[#This Row],[Anr.]]=EO$7,Tbl.Kosten[[#This Row],[Totaal kosten]],"")</f>
        <v/>
      </c>
      <c r="EP103" s="122" t="str">
        <f>IF(Tbl.Kosten[[#This Row],[Anr.]]=EP$7,Tbl.Kosten[[#This Row],[Totaal kosten]],"")</f>
        <v/>
      </c>
      <c r="EQ103" s="122" t="str">
        <f>IF(Tbl.Kosten[[#This Row],[Anr.]]=EQ$7,Tbl.Kosten[[#This Row],[Totaal kosten]],"")</f>
        <v/>
      </c>
    </row>
    <row r="104" spans="2:147" x14ac:dyDescent="0.35">
      <c r="B104" s="99"/>
      <c r="C104" s="68"/>
      <c r="D104" s="119"/>
      <c r="E104" s="100"/>
      <c r="F104" s="13">
        <f>_xlfn.XLOOKUP(Tbl.Kosten[[#This Row],[Medewerker e/o 
functie]],Tbl.Uurtarief[Medewerker en/of functie],Tbl.Uurtarief[Uurtarief],"",,)</f>
        <v>0</v>
      </c>
      <c r="G104" s="118">
        <f>PRODUCT(Tbl.Kosten[[#This Row],[Uren]],Tbl.Kosten[[#This Row],[Uurtarief]])</f>
        <v>0</v>
      </c>
      <c r="H104" s="100"/>
      <c r="I104" s="98"/>
      <c r="J104" s="97">
        <f>Tbl.Kosten[[#This Row],[Aantal]]*Tbl.Kosten[[#This Row],[Tarief]]</f>
        <v>0</v>
      </c>
      <c r="K104" s="118">
        <f>Tbl.Kosten[[#This Row],[Subtotaal andere kosten]]+Tbl.Kosten[[#This Row],[Subtotaal arbeidskosten]]</f>
        <v>0</v>
      </c>
      <c r="L104" s="190">
        <f>IF(Tbl.Kosten[[#This Row],[Subtotaal andere kosten]]&lt;&gt;0,"Andere kosten",(_xlfn.XLOOKUP(Tbl.Kosten[[#This Row],[Medewerker e/o 
functie]],Tbl.Uurtarief[Medewerker en/of functie],Tbl.Uurtarief[Kostensoort],"",,)))</f>
        <v>0</v>
      </c>
      <c r="M104" s="190" t="str">
        <f>IF(AND(Tbl.Kosten[[#This Row],[Subtotaal arbeidskosten]]&lt;&gt;0,Tbl.Kosten[[#This Row],[Subtotaal andere kosten]]&lt;&gt;0),"Begroot Arbeidskosten en Overige kosten op verschillende regels!","")</f>
        <v/>
      </c>
      <c r="N104" s="3" t="str">
        <f>_xlfn.XLOOKUP(Tbl.Kosten[[#This Row],[Activiteitencode]],Tbl.Activiteiten[Activiteitcode],Tbl.Activiteiten[Werkpakketcode],"",,)</f>
        <v/>
      </c>
      <c r="O104" s="9" t="str">
        <f>_xlfn.XLOOKUP(Tbl.Kosten[[#This Row],[Werkpakketcode]],Tbl.Werkpakketten[Werkpakketcode],Tbl.Werkpakketten[WPnr.],"",,)</f>
        <v/>
      </c>
      <c r="P104" s="9" t="str">
        <f>IF(Tbl.Kosten[[#This Row],[WPnr.]]=P$7,Tbl.Kosten[[#This Row],[Totaal kosten]],"")</f>
        <v/>
      </c>
      <c r="Q104" s="9" t="str">
        <f>IF(Tbl.Kosten[[#This Row],[WPnr.]]=Q$7,Tbl.Kosten[[#This Row],[Totaal kosten]],"")</f>
        <v/>
      </c>
      <c r="R104" s="9" t="str">
        <f>IF(Tbl.Kosten[[#This Row],[WPnr.]]=R$7,Tbl.Kosten[[#This Row],[Totaal kosten]],"")</f>
        <v/>
      </c>
      <c r="S104" s="9" t="str">
        <f>IF(Tbl.Kosten[[#This Row],[WPnr.]]=S$7,Tbl.Kosten[[#This Row],[Totaal kosten]],"")</f>
        <v/>
      </c>
      <c r="T104" s="9" t="str">
        <f>IF(Tbl.Kosten[[#This Row],[WPnr.]]=T$7,Tbl.Kosten[[#This Row],[Totaal kosten]],"")</f>
        <v/>
      </c>
      <c r="U104" s="9" t="str">
        <f>IF(Tbl.Kosten[[#This Row],[WPnr.]]=U$7,Tbl.Kosten[[#This Row],[Totaal kosten]],"")</f>
        <v/>
      </c>
      <c r="V104" s="9" t="str">
        <f>IF(Tbl.Kosten[[#This Row],[WPnr.]]=V$7,Tbl.Kosten[[#This Row],[Totaal kosten]],"")</f>
        <v/>
      </c>
      <c r="W104" s="9" t="str">
        <f>IF(Tbl.Kosten[[#This Row],[WPnr.]]=W$7,Tbl.Kosten[[#This Row],[Totaal kosten]],"")</f>
        <v/>
      </c>
      <c r="X104" s="9" t="str">
        <f>IF(Tbl.Kosten[[#This Row],[WPnr.]]=X$7,Tbl.Kosten[[#This Row],[Totaal kosten]],"")</f>
        <v/>
      </c>
      <c r="Y104" s="9" t="str">
        <f>IF(Tbl.Kosten[[#This Row],[WPnr.]]=Y$7,Tbl.Kosten[[#This Row],[Totaal kosten]],"")</f>
        <v/>
      </c>
      <c r="Z104" s="15" t="str">
        <f>IFERROR(VLOOKUP(Tbl.Kosten[[#This Row],[Kostensoort]],Tbl.Kostensoorten[],2,FALSE),"")</f>
        <v/>
      </c>
      <c r="AA104" s="15" t="str">
        <f>IF(Tbl.Kosten[[#This Row],[KSnr.]]=AA$7,Tbl.Kosten[[#This Row],[Totaal kosten]],"")</f>
        <v/>
      </c>
      <c r="AB104" s="15" t="str">
        <f>IF(Tbl.Kosten[[#This Row],[KSnr.]]=AB$7,Tbl.Kosten[[#This Row],[Totaal kosten]],"")</f>
        <v/>
      </c>
      <c r="AC104" s="15" t="str">
        <f>IF(Tbl.Kosten[[#This Row],[KSnr.]]=AC$7,Tbl.Kosten[[#This Row],[Totaal kosten]],"")</f>
        <v/>
      </c>
      <c r="AD104" s="15" t="str">
        <f>IF(Tbl.Kosten[[#This Row],[KSnr.]]=AD$7,Tbl.Kosten[[#This Row],[Totaal kosten]],"")</f>
        <v/>
      </c>
      <c r="AE104" s="15" t="str">
        <f>IF(Tbl.Kosten[[#This Row],[KSnr.]]=AE$7,Tbl.Kosten[[#This Row],[Totaal kosten]],"")</f>
        <v/>
      </c>
      <c r="AF104" s="15" t="str">
        <f>IF(Tbl.Kosten[[#This Row],[KSnr.]]=AF$7,Tbl.Kosten[[#This Row],[Totaal kosten]],"")</f>
        <v/>
      </c>
      <c r="AG104" s="15" t="str">
        <f>IF(Tbl.Kosten[[#This Row],[KSnr.]]=AG$7,Tbl.Kosten[[#This Row],[Totaal kosten]],"")</f>
        <v/>
      </c>
      <c r="AH104" s="15" t="str">
        <f>IF(Tbl.Kosten[[#This Row],[KSnr.]]=AH$7,Tbl.Kosten[[#This Row],[Totaal kosten]],"")</f>
        <v/>
      </c>
      <c r="AI104" s="15" t="str">
        <f>IF(Tbl.Kosten[[#This Row],[KSnr.]]=AI$7,Tbl.Kosten[[#This Row],[Totaal kosten]],"")</f>
        <v/>
      </c>
      <c r="AJ104" s="15" t="str">
        <f>IF(Tbl.Kosten[[#This Row],[KSnr.]]=AJ$7,Tbl.Kosten[[#This Row],[Totaal kosten]],"")</f>
        <v/>
      </c>
      <c r="AK104" s="15" t="str">
        <f>IF(Tbl.Kosten[[#This Row],[KSnr.]]=AK$7,Tbl.Kosten[[#This Row],[Totaal kosten]],"")</f>
        <v/>
      </c>
      <c r="AL104" s="15" t="str">
        <f>IF(Tbl.Kosten[[#This Row],[KSnr.]]=AL$7,Tbl.Kosten[[#This Row],[Totaal kosten]],"")</f>
        <v/>
      </c>
      <c r="AM104" s="15" t="str">
        <f>IF(Tbl.Kosten[[#This Row],[KSnr.]]=AM$7,Tbl.Kosten[[#This Row],[Totaal kosten]],"")</f>
        <v/>
      </c>
      <c r="AN104" s="15" t="str">
        <f>IF(Tbl.Kosten[[#This Row],[KSnr.]]=AN$7,Tbl.Kosten[[#This Row],[Totaal kosten]],"")</f>
        <v/>
      </c>
      <c r="AO104" s="15" t="str">
        <f>IF(Tbl.Kosten[[#This Row],[KSnr.]]=AO$7,Tbl.Kosten[[#This Row],[Totaal kosten]],"")</f>
        <v/>
      </c>
      <c r="AP104" s="15" t="str">
        <f>IF(Tbl.Kosten[[#This Row],[KSnr.]]=AP$7,Tbl.Kosten[[#This Row],[Totaal kosten]],"")</f>
        <v/>
      </c>
      <c r="AQ104" s="15" t="str">
        <f>IF(Tbl.Kosten[[#This Row],[KSnr.]]=AQ$7,Tbl.Kosten[[#This Row],[Totaal kosten]],"")</f>
        <v/>
      </c>
      <c r="AR104" s="15" t="str">
        <f>IF(Tbl.Kosten[[#This Row],[KSnr.]]=AR$7,Tbl.Kosten[[#This Row],[Totaal kosten]],"")</f>
        <v/>
      </c>
      <c r="AS104" s="15" t="str">
        <f>IF(Tbl.Kosten[[#This Row],[KSnr.]]=AS$7,Tbl.Kosten[[#This Row],[Totaal kosten]],"")</f>
        <v/>
      </c>
      <c r="AT104" s="15" t="str">
        <f>IF(Tbl.Kosten[[#This Row],[KSnr.]]=AT$7,Tbl.Kosten[[#This Row],[Totaal kosten]],"")</f>
        <v/>
      </c>
      <c r="AU104" s="122" t="str">
        <f>_xlfn.XLOOKUP(Tbl.Kosten[[#This Row],[Activiteitencode]],Tbl.Activiteiten[Activiteitcode],Tbl.Activiteiten[Anr.],"",,)</f>
        <v/>
      </c>
      <c r="AV104" s="122" t="str">
        <f>IF(Tbl.Kosten[[#This Row],[Anr.]]=AV$7,Tbl.Kosten[[#This Row],[Totaal kosten]],"")</f>
        <v/>
      </c>
      <c r="AW104" s="122" t="str">
        <f>IF(Tbl.Kosten[[#This Row],[Anr.]]=AW$7,Tbl.Kosten[[#This Row],[Totaal kosten]],"")</f>
        <v/>
      </c>
      <c r="AX104" s="122" t="str">
        <f>IF(Tbl.Kosten[[#This Row],[Anr.]]=AX$7,Tbl.Kosten[[#This Row],[Totaal kosten]],"")</f>
        <v/>
      </c>
      <c r="AY104" s="122" t="str">
        <f>IF(Tbl.Kosten[[#This Row],[Anr.]]=AY$7,Tbl.Kosten[[#This Row],[Totaal kosten]],"")</f>
        <v/>
      </c>
      <c r="AZ104" s="122" t="str">
        <f>IF(Tbl.Kosten[[#This Row],[Anr.]]=AZ$7,Tbl.Kosten[[#This Row],[Totaal kosten]],"")</f>
        <v/>
      </c>
      <c r="BA104" s="122" t="str">
        <f>IF(Tbl.Kosten[[#This Row],[Anr.]]=BA$7,Tbl.Kosten[[#This Row],[Totaal kosten]],"")</f>
        <v/>
      </c>
      <c r="BB104" s="122" t="str">
        <f>IF(Tbl.Kosten[[#This Row],[Anr.]]=BB$7,Tbl.Kosten[[#This Row],[Totaal kosten]],"")</f>
        <v/>
      </c>
      <c r="BC104" s="122" t="str">
        <f>IF(Tbl.Kosten[[#This Row],[Anr.]]=BC$7,Tbl.Kosten[[#This Row],[Totaal kosten]],"")</f>
        <v/>
      </c>
      <c r="BD104" s="122" t="str">
        <f>IF(Tbl.Kosten[[#This Row],[Anr.]]=BD$7,Tbl.Kosten[[#This Row],[Totaal kosten]],"")</f>
        <v/>
      </c>
      <c r="BE104" s="122" t="str">
        <f>IF(Tbl.Kosten[[#This Row],[Anr.]]=BE$7,Tbl.Kosten[[#This Row],[Totaal kosten]],"")</f>
        <v/>
      </c>
      <c r="BF104" s="122" t="str">
        <f>IF(Tbl.Kosten[[#This Row],[Anr.]]=BF$7,Tbl.Kosten[[#This Row],[Totaal kosten]],"")</f>
        <v/>
      </c>
      <c r="BG104" s="122" t="str">
        <f>IF(Tbl.Kosten[[#This Row],[Anr.]]=BG$7,Tbl.Kosten[[#This Row],[Totaal kosten]],"")</f>
        <v/>
      </c>
      <c r="BH104" s="122" t="str">
        <f>IF(Tbl.Kosten[[#This Row],[Anr.]]=BH$7,Tbl.Kosten[[#This Row],[Totaal kosten]],"")</f>
        <v/>
      </c>
      <c r="BI104" s="122" t="str">
        <f>IF(Tbl.Kosten[[#This Row],[Anr.]]=BI$7,Tbl.Kosten[[#This Row],[Totaal kosten]],"")</f>
        <v/>
      </c>
      <c r="BJ104" s="122" t="str">
        <f>IF(Tbl.Kosten[[#This Row],[Anr.]]=BJ$7,Tbl.Kosten[[#This Row],[Totaal kosten]],"")</f>
        <v/>
      </c>
      <c r="BK104" s="122" t="str">
        <f>IF(Tbl.Kosten[[#This Row],[Anr.]]=BK$7,Tbl.Kosten[[#This Row],[Totaal kosten]],"")</f>
        <v/>
      </c>
      <c r="BL104" s="122" t="str">
        <f>IF(Tbl.Kosten[[#This Row],[Anr.]]=BL$7,Tbl.Kosten[[#This Row],[Totaal kosten]],"")</f>
        <v/>
      </c>
      <c r="BM104" s="122" t="str">
        <f>IF(Tbl.Kosten[[#This Row],[Anr.]]=BM$7,Tbl.Kosten[[#This Row],[Totaal kosten]],"")</f>
        <v/>
      </c>
      <c r="BN104" s="122" t="str">
        <f>IF(Tbl.Kosten[[#This Row],[Anr.]]=BN$7,Tbl.Kosten[[#This Row],[Totaal kosten]],"")</f>
        <v/>
      </c>
      <c r="BO104" s="122" t="str">
        <f>IF(Tbl.Kosten[[#This Row],[Anr.]]=BO$7,Tbl.Kosten[[#This Row],[Totaal kosten]],"")</f>
        <v/>
      </c>
      <c r="BP104" s="122" t="str">
        <f>IF(Tbl.Kosten[[#This Row],[Anr.]]=BP$7,Tbl.Kosten[[#This Row],[Totaal kosten]],"")</f>
        <v/>
      </c>
      <c r="BQ104" s="122" t="str">
        <f>IF(Tbl.Kosten[[#This Row],[Anr.]]=BQ$7,Tbl.Kosten[[#This Row],[Totaal kosten]],"")</f>
        <v/>
      </c>
      <c r="BR104" s="122" t="str">
        <f>IF(Tbl.Kosten[[#This Row],[Anr.]]=BR$7,Tbl.Kosten[[#This Row],[Totaal kosten]],"")</f>
        <v/>
      </c>
      <c r="BS104" s="122" t="str">
        <f>IF(Tbl.Kosten[[#This Row],[Anr.]]=BS$7,Tbl.Kosten[[#This Row],[Totaal kosten]],"")</f>
        <v/>
      </c>
      <c r="BT104" s="122" t="str">
        <f>IF(Tbl.Kosten[[#This Row],[Anr.]]=BT$7,Tbl.Kosten[[#This Row],[Totaal kosten]],"")</f>
        <v/>
      </c>
      <c r="BU104" s="122" t="str">
        <f>IF(Tbl.Kosten[[#This Row],[Anr.]]=BU$7,Tbl.Kosten[[#This Row],[Totaal kosten]],"")</f>
        <v/>
      </c>
      <c r="BV104" s="122" t="str">
        <f>IF(Tbl.Kosten[[#This Row],[Anr.]]=BV$7,Tbl.Kosten[[#This Row],[Totaal kosten]],"")</f>
        <v/>
      </c>
      <c r="BW104" s="122" t="str">
        <f>IF(Tbl.Kosten[[#This Row],[Anr.]]=BW$7,Tbl.Kosten[[#This Row],[Totaal kosten]],"")</f>
        <v/>
      </c>
      <c r="BX104" s="122" t="str">
        <f>IF(Tbl.Kosten[[#This Row],[Anr.]]=BX$7,Tbl.Kosten[[#This Row],[Totaal kosten]],"")</f>
        <v/>
      </c>
      <c r="BY104" s="122" t="str">
        <f>IF(Tbl.Kosten[[#This Row],[Anr.]]=BY$7,Tbl.Kosten[[#This Row],[Totaal kosten]],"")</f>
        <v/>
      </c>
      <c r="BZ104" s="122" t="str">
        <f>IF(Tbl.Kosten[[#This Row],[Anr.]]=BZ$7,Tbl.Kosten[[#This Row],[Totaal kosten]],"")</f>
        <v/>
      </c>
      <c r="CA104" s="122" t="str">
        <f>IF(Tbl.Kosten[[#This Row],[Anr.]]=CA$7,Tbl.Kosten[[#This Row],[Totaal kosten]],"")</f>
        <v/>
      </c>
      <c r="CB104" s="122" t="str">
        <f>IF(Tbl.Kosten[[#This Row],[Anr.]]=CB$7,Tbl.Kosten[[#This Row],[Totaal kosten]],"")</f>
        <v/>
      </c>
      <c r="CC104" s="122" t="str">
        <f>IF(Tbl.Kosten[[#This Row],[Anr.]]=CC$7,Tbl.Kosten[[#This Row],[Totaal kosten]],"")</f>
        <v/>
      </c>
      <c r="CD104" s="122" t="str">
        <f>IF(Tbl.Kosten[[#This Row],[Anr.]]=CD$7,Tbl.Kosten[[#This Row],[Totaal kosten]],"")</f>
        <v/>
      </c>
      <c r="CE104" s="122" t="str">
        <f>IF(Tbl.Kosten[[#This Row],[Anr.]]=CE$7,Tbl.Kosten[[#This Row],[Totaal kosten]],"")</f>
        <v/>
      </c>
      <c r="CF104" s="122" t="str">
        <f>IF(Tbl.Kosten[[#This Row],[Anr.]]=CF$7,Tbl.Kosten[[#This Row],[Totaal kosten]],"")</f>
        <v/>
      </c>
      <c r="CG104" s="122" t="str">
        <f>IF(Tbl.Kosten[[#This Row],[Anr.]]=CG$7,Tbl.Kosten[[#This Row],[Totaal kosten]],"")</f>
        <v/>
      </c>
      <c r="CH104" s="122" t="str">
        <f>IF(Tbl.Kosten[[#This Row],[Anr.]]=CH$7,Tbl.Kosten[[#This Row],[Totaal kosten]],"")</f>
        <v/>
      </c>
      <c r="CI104" s="122" t="str">
        <f>IF(Tbl.Kosten[[#This Row],[Anr.]]=CI$7,Tbl.Kosten[[#This Row],[Totaal kosten]],"")</f>
        <v/>
      </c>
      <c r="CJ104" s="122" t="str">
        <f>IF(Tbl.Kosten[[#This Row],[Anr.]]=CJ$7,Tbl.Kosten[[#This Row],[Totaal kosten]],"")</f>
        <v/>
      </c>
      <c r="CK104" s="122" t="str">
        <f>IF(Tbl.Kosten[[#This Row],[Anr.]]=CK$7,Tbl.Kosten[[#This Row],[Totaal kosten]],"")</f>
        <v/>
      </c>
      <c r="CL104" s="122" t="str">
        <f>IF(Tbl.Kosten[[#This Row],[Anr.]]=CL$7,Tbl.Kosten[[#This Row],[Totaal kosten]],"")</f>
        <v/>
      </c>
      <c r="CM104" s="122" t="str">
        <f>IF(Tbl.Kosten[[#This Row],[Anr.]]=CM$7,Tbl.Kosten[[#This Row],[Totaal kosten]],"")</f>
        <v/>
      </c>
      <c r="CN104" s="122" t="str">
        <f>IF(Tbl.Kosten[[#This Row],[Anr.]]=CN$7,Tbl.Kosten[[#This Row],[Totaal kosten]],"")</f>
        <v/>
      </c>
      <c r="CO104" s="122" t="str">
        <f>IF(Tbl.Kosten[[#This Row],[Anr.]]=CO$7,Tbl.Kosten[[#This Row],[Totaal kosten]],"")</f>
        <v/>
      </c>
      <c r="CP104" s="122" t="str">
        <f>IF(Tbl.Kosten[[#This Row],[Anr.]]=CP$7,Tbl.Kosten[[#This Row],[Totaal kosten]],"")</f>
        <v/>
      </c>
      <c r="CQ104" s="122" t="str">
        <f>IF(Tbl.Kosten[[#This Row],[Anr.]]=CQ$7,Tbl.Kosten[[#This Row],[Totaal kosten]],"")</f>
        <v/>
      </c>
      <c r="CR104" s="122" t="str">
        <f>IF(Tbl.Kosten[[#This Row],[Anr.]]=CR$7,Tbl.Kosten[[#This Row],[Totaal kosten]],"")</f>
        <v/>
      </c>
      <c r="CS104" s="122" t="str">
        <f>IF(Tbl.Kosten[[#This Row],[Anr.]]=CS$7,Tbl.Kosten[[#This Row],[Totaal kosten]],"")</f>
        <v/>
      </c>
      <c r="CT104" s="122" t="str">
        <f>IF(Tbl.Kosten[[#This Row],[Anr.]]=CT$7,Tbl.Kosten[[#This Row],[Totaal kosten]],"")</f>
        <v/>
      </c>
      <c r="CU104" s="122" t="str">
        <f>IF(Tbl.Kosten[[#This Row],[Anr.]]=CU$7,Tbl.Kosten[[#This Row],[Totaal kosten]],"")</f>
        <v/>
      </c>
      <c r="CV104" s="122" t="str">
        <f>IF(Tbl.Kosten[[#This Row],[Anr.]]=CV$7,Tbl.Kosten[[#This Row],[Totaal kosten]],"")</f>
        <v/>
      </c>
      <c r="CW104" s="122" t="str">
        <f>IF(Tbl.Kosten[[#This Row],[Anr.]]=CW$7,Tbl.Kosten[[#This Row],[Totaal kosten]],"")</f>
        <v/>
      </c>
      <c r="CX104" s="122" t="str">
        <f>IF(Tbl.Kosten[[#This Row],[Anr.]]=CX$7,Tbl.Kosten[[#This Row],[Totaal kosten]],"")</f>
        <v/>
      </c>
      <c r="CY104" s="122" t="str">
        <f>IF(Tbl.Kosten[[#This Row],[Anr.]]=CY$7,Tbl.Kosten[[#This Row],[Totaal kosten]],"")</f>
        <v/>
      </c>
      <c r="CZ104" s="122" t="str">
        <f>IF(Tbl.Kosten[[#This Row],[Anr.]]=CZ$7,Tbl.Kosten[[#This Row],[Totaal kosten]],"")</f>
        <v/>
      </c>
      <c r="DA104" s="122" t="str">
        <f>IF(Tbl.Kosten[[#This Row],[Anr.]]=DA$7,Tbl.Kosten[[#This Row],[Totaal kosten]],"")</f>
        <v/>
      </c>
      <c r="DB104" s="122" t="str">
        <f>IF(Tbl.Kosten[[#This Row],[Anr.]]=DB$7,Tbl.Kosten[[#This Row],[Totaal kosten]],"")</f>
        <v/>
      </c>
      <c r="DC104" s="122" t="str">
        <f>IF(Tbl.Kosten[[#This Row],[Anr.]]=DC$7,Tbl.Kosten[[#This Row],[Totaal kosten]],"")</f>
        <v/>
      </c>
      <c r="DD104" s="122" t="str">
        <f>IF(Tbl.Kosten[[#This Row],[Anr.]]=DD$7,Tbl.Kosten[[#This Row],[Totaal kosten]],"")</f>
        <v/>
      </c>
      <c r="DE104" s="122" t="str">
        <f>IF(Tbl.Kosten[[#This Row],[Anr.]]=DE$7,Tbl.Kosten[[#This Row],[Totaal kosten]],"")</f>
        <v/>
      </c>
      <c r="DF104" s="122" t="str">
        <f>IF(Tbl.Kosten[[#This Row],[Anr.]]=DF$7,Tbl.Kosten[[#This Row],[Totaal kosten]],"")</f>
        <v/>
      </c>
      <c r="DG104" s="122" t="str">
        <f>IF(Tbl.Kosten[[#This Row],[Anr.]]=DG$7,Tbl.Kosten[[#This Row],[Totaal kosten]],"")</f>
        <v/>
      </c>
      <c r="DH104" s="122" t="str">
        <f>IF(Tbl.Kosten[[#This Row],[Anr.]]=DH$7,Tbl.Kosten[[#This Row],[Totaal kosten]],"")</f>
        <v/>
      </c>
      <c r="DI104" s="122" t="str">
        <f>IF(Tbl.Kosten[[#This Row],[Anr.]]=DI$7,Tbl.Kosten[[#This Row],[Totaal kosten]],"")</f>
        <v/>
      </c>
      <c r="DJ104" s="122" t="str">
        <f>IF(Tbl.Kosten[[#This Row],[Anr.]]=DJ$7,Tbl.Kosten[[#This Row],[Totaal kosten]],"")</f>
        <v/>
      </c>
      <c r="DK104" s="122" t="str">
        <f>IF(Tbl.Kosten[[#This Row],[Anr.]]=DK$7,Tbl.Kosten[[#This Row],[Totaal kosten]],"")</f>
        <v/>
      </c>
      <c r="DL104" s="122" t="str">
        <f>IF(Tbl.Kosten[[#This Row],[Anr.]]=DL$7,Tbl.Kosten[[#This Row],[Totaal kosten]],"")</f>
        <v/>
      </c>
      <c r="DM104" s="122" t="str">
        <f>IF(Tbl.Kosten[[#This Row],[Anr.]]=DM$7,Tbl.Kosten[[#This Row],[Totaal kosten]],"")</f>
        <v/>
      </c>
      <c r="DN104" s="122" t="str">
        <f>IF(Tbl.Kosten[[#This Row],[Anr.]]=DN$7,Tbl.Kosten[[#This Row],[Totaal kosten]],"")</f>
        <v/>
      </c>
      <c r="DO104" s="122" t="str">
        <f>IF(Tbl.Kosten[[#This Row],[Anr.]]=DO$7,Tbl.Kosten[[#This Row],[Totaal kosten]],"")</f>
        <v/>
      </c>
      <c r="DP104" s="122" t="str">
        <f>IF(Tbl.Kosten[[#This Row],[Anr.]]=DP$7,Tbl.Kosten[[#This Row],[Totaal kosten]],"")</f>
        <v/>
      </c>
      <c r="DQ104" s="122" t="str">
        <f>IF(Tbl.Kosten[[#This Row],[Anr.]]=DQ$7,Tbl.Kosten[[#This Row],[Totaal kosten]],"")</f>
        <v/>
      </c>
      <c r="DR104" s="122" t="str">
        <f>IF(Tbl.Kosten[[#This Row],[Anr.]]=DR$7,Tbl.Kosten[[#This Row],[Totaal kosten]],"")</f>
        <v/>
      </c>
      <c r="DS104" s="122" t="str">
        <f>IF(Tbl.Kosten[[#This Row],[Anr.]]=DS$7,Tbl.Kosten[[#This Row],[Totaal kosten]],"")</f>
        <v/>
      </c>
      <c r="DT104" s="122" t="str">
        <f>IF(Tbl.Kosten[[#This Row],[Anr.]]=DT$7,Tbl.Kosten[[#This Row],[Totaal kosten]],"")</f>
        <v/>
      </c>
      <c r="DU104" s="122" t="str">
        <f>IF(Tbl.Kosten[[#This Row],[Anr.]]=DU$7,Tbl.Kosten[[#This Row],[Totaal kosten]],"")</f>
        <v/>
      </c>
      <c r="DV104" s="122" t="str">
        <f>IF(Tbl.Kosten[[#This Row],[Anr.]]=DV$7,Tbl.Kosten[[#This Row],[Totaal kosten]],"")</f>
        <v/>
      </c>
      <c r="DW104" s="122" t="str">
        <f>IF(Tbl.Kosten[[#This Row],[Anr.]]=DW$7,Tbl.Kosten[[#This Row],[Totaal kosten]],"")</f>
        <v/>
      </c>
      <c r="DX104" s="122" t="str">
        <f>IF(Tbl.Kosten[[#This Row],[Anr.]]=DX$7,Tbl.Kosten[[#This Row],[Totaal kosten]],"")</f>
        <v/>
      </c>
      <c r="DY104" s="122" t="str">
        <f>IF(Tbl.Kosten[[#This Row],[Anr.]]=DY$7,Tbl.Kosten[[#This Row],[Totaal kosten]],"")</f>
        <v/>
      </c>
      <c r="DZ104" s="122" t="str">
        <f>IF(Tbl.Kosten[[#This Row],[Anr.]]=DZ$7,Tbl.Kosten[[#This Row],[Totaal kosten]],"")</f>
        <v/>
      </c>
      <c r="EA104" s="122" t="str">
        <f>IF(Tbl.Kosten[[#This Row],[Anr.]]=EA$7,Tbl.Kosten[[#This Row],[Totaal kosten]],"")</f>
        <v/>
      </c>
      <c r="EB104" s="122" t="str">
        <f>IF(Tbl.Kosten[[#This Row],[Anr.]]=EB$7,Tbl.Kosten[[#This Row],[Totaal kosten]],"")</f>
        <v/>
      </c>
      <c r="EC104" s="122" t="str">
        <f>IF(Tbl.Kosten[[#This Row],[Anr.]]=EC$7,Tbl.Kosten[[#This Row],[Totaal kosten]],"")</f>
        <v/>
      </c>
      <c r="ED104" s="122" t="str">
        <f>IF(Tbl.Kosten[[#This Row],[Anr.]]=ED$7,Tbl.Kosten[[#This Row],[Totaal kosten]],"")</f>
        <v/>
      </c>
      <c r="EE104" s="122" t="str">
        <f>IF(Tbl.Kosten[[#This Row],[Anr.]]=EE$7,Tbl.Kosten[[#This Row],[Totaal kosten]],"")</f>
        <v/>
      </c>
      <c r="EF104" s="122" t="str">
        <f>IF(Tbl.Kosten[[#This Row],[Anr.]]=EF$7,Tbl.Kosten[[#This Row],[Totaal kosten]],"")</f>
        <v/>
      </c>
      <c r="EG104" s="122" t="str">
        <f>IF(Tbl.Kosten[[#This Row],[Anr.]]=EG$7,Tbl.Kosten[[#This Row],[Totaal kosten]],"")</f>
        <v/>
      </c>
      <c r="EH104" s="122" t="str">
        <f>IF(Tbl.Kosten[[#This Row],[Anr.]]=EH$7,Tbl.Kosten[[#This Row],[Totaal kosten]],"")</f>
        <v/>
      </c>
      <c r="EI104" s="122" t="str">
        <f>IF(Tbl.Kosten[[#This Row],[Anr.]]=EI$7,Tbl.Kosten[[#This Row],[Totaal kosten]],"")</f>
        <v/>
      </c>
      <c r="EJ104" s="122" t="str">
        <f>IF(Tbl.Kosten[[#This Row],[Anr.]]=EJ$7,Tbl.Kosten[[#This Row],[Totaal kosten]],"")</f>
        <v/>
      </c>
      <c r="EK104" s="122" t="str">
        <f>IF(Tbl.Kosten[[#This Row],[Anr.]]=EK$7,Tbl.Kosten[[#This Row],[Totaal kosten]],"")</f>
        <v/>
      </c>
      <c r="EL104" s="122" t="str">
        <f>IF(Tbl.Kosten[[#This Row],[Anr.]]=EL$7,Tbl.Kosten[[#This Row],[Totaal kosten]],"")</f>
        <v/>
      </c>
      <c r="EM104" s="122" t="str">
        <f>IF(Tbl.Kosten[[#This Row],[Anr.]]=EM$7,Tbl.Kosten[[#This Row],[Totaal kosten]],"")</f>
        <v/>
      </c>
      <c r="EN104" s="122" t="str">
        <f>IF(Tbl.Kosten[[#This Row],[Anr.]]=EN$7,Tbl.Kosten[[#This Row],[Totaal kosten]],"")</f>
        <v/>
      </c>
      <c r="EO104" s="122" t="str">
        <f>IF(Tbl.Kosten[[#This Row],[Anr.]]=EO$7,Tbl.Kosten[[#This Row],[Totaal kosten]],"")</f>
        <v/>
      </c>
      <c r="EP104" s="122" t="str">
        <f>IF(Tbl.Kosten[[#This Row],[Anr.]]=EP$7,Tbl.Kosten[[#This Row],[Totaal kosten]],"")</f>
        <v/>
      </c>
      <c r="EQ104" s="122" t="str">
        <f>IF(Tbl.Kosten[[#This Row],[Anr.]]=EQ$7,Tbl.Kosten[[#This Row],[Totaal kosten]],"")</f>
        <v/>
      </c>
    </row>
    <row r="105" spans="2:147" x14ac:dyDescent="0.35">
      <c r="B105" s="99"/>
      <c r="C105" s="68"/>
      <c r="D105" s="119"/>
      <c r="E105" s="100"/>
      <c r="F105" s="13">
        <f>_xlfn.XLOOKUP(Tbl.Kosten[[#This Row],[Medewerker e/o 
functie]],Tbl.Uurtarief[Medewerker en/of functie],Tbl.Uurtarief[Uurtarief],"",,)</f>
        <v>0</v>
      </c>
      <c r="G105" s="118">
        <f>PRODUCT(Tbl.Kosten[[#This Row],[Uren]],Tbl.Kosten[[#This Row],[Uurtarief]])</f>
        <v>0</v>
      </c>
      <c r="H105" s="100"/>
      <c r="I105" s="98"/>
      <c r="J105" s="97">
        <f>Tbl.Kosten[[#This Row],[Aantal]]*Tbl.Kosten[[#This Row],[Tarief]]</f>
        <v>0</v>
      </c>
      <c r="K105" s="118">
        <f>Tbl.Kosten[[#This Row],[Subtotaal andere kosten]]+Tbl.Kosten[[#This Row],[Subtotaal arbeidskosten]]</f>
        <v>0</v>
      </c>
      <c r="L105" s="190">
        <f>IF(Tbl.Kosten[[#This Row],[Subtotaal andere kosten]]&lt;&gt;0,"Andere kosten",(_xlfn.XLOOKUP(Tbl.Kosten[[#This Row],[Medewerker e/o 
functie]],Tbl.Uurtarief[Medewerker en/of functie],Tbl.Uurtarief[Kostensoort],"",,)))</f>
        <v>0</v>
      </c>
      <c r="M105" s="190" t="str">
        <f>IF(AND(Tbl.Kosten[[#This Row],[Subtotaal arbeidskosten]]&lt;&gt;0,Tbl.Kosten[[#This Row],[Subtotaal andere kosten]]&lt;&gt;0),"Begroot Arbeidskosten en Overige kosten op verschillende regels!","")</f>
        <v/>
      </c>
      <c r="N105" s="3" t="str">
        <f>_xlfn.XLOOKUP(Tbl.Kosten[[#This Row],[Activiteitencode]],Tbl.Activiteiten[Activiteitcode],Tbl.Activiteiten[Werkpakketcode],"",,)</f>
        <v/>
      </c>
      <c r="O105" s="9" t="str">
        <f>_xlfn.XLOOKUP(Tbl.Kosten[[#This Row],[Werkpakketcode]],Tbl.Werkpakketten[Werkpakketcode],Tbl.Werkpakketten[WPnr.],"",,)</f>
        <v/>
      </c>
      <c r="P105" s="9" t="str">
        <f>IF(Tbl.Kosten[[#This Row],[WPnr.]]=P$7,Tbl.Kosten[[#This Row],[Totaal kosten]],"")</f>
        <v/>
      </c>
      <c r="Q105" s="9" t="str">
        <f>IF(Tbl.Kosten[[#This Row],[WPnr.]]=Q$7,Tbl.Kosten[[#This Row],[Totaal kosten]],"")</f>
        <v/>
      </c>
      <c r="R105" s="9" t="str">
        <f>IF(Tbl.Kosten[[#This Row],[WPnr.]]=R$7,Tbl.Kosten[[#This Row],[Totaal kosten]],"")</f>
        <v/>
      </c>
      <c r="S105" s="9" t="str">
        <f>IF(Tbl.Kosten[[#This Row],[WPnr.]]=S$7,Tbl.Kosten[[#This Row],[Totaal kosten]],"")</f>
        <v/>
      </c>
      <c r="T105" s="9" t="str">
        <f>IF(Tbl.Kosten[[#This Row],[WPnr.]]=T$7,Tbl.Kosten[[#This Row],[Totaal kosten]],"")</f>
        <v/>
      </c>
      <c r="U105" s="9" t="str">
        <f>IF(Tbl.Kosten[[#This Row],[WPnr.]]=U$7,Tbl.Kosten[[#This Row],[Totaal kosten]],"")</f>
        <v/>
      </c>
      <c r="V105" s="9" t="str">
        <f>IF(Tbl.Kosten[[#This Row],[WPnr.]]=V$7,Tbl.Kosten[[#This Row],[Totaal kosten]],"")</f>
        <v/>
      </c>
      <c r="W105" s="9" t="str">
        <f>IF(Tbl.Kosten[[#This Row],[WPnr.]]=W$7,Tbl.Kosten[[#This Row],[Totaal kosten]],"")</f>
        <v/>
      </c>
      <c r="X105" s="9" t="str">
        <f>IF(Tbl.Kosten[[#This Row],[WPnr.]]=X$7,Tbl.Kosten[[#This Row],[Totaal kosten]],"")</f>
        <v/>
      </c>
      <c r="Y105" s="9" t="str">
        <f>IF(Tbl.Kosten[[#This Row],[WPnr.]]=Y$7,Tbl.Kosten[[#This Row],[Totaal kosten]],"")</f>
        <v/>
      </c>
      <c r="Z105" s="15" t="str">
        <f>IFERROR(VLOOKUP(Tbl.Kosten[[#This Row],[Kostensoort]],Tbl.Kostensoorten[],2,FALSE),"")</f>
        <v/>
      </c>
      <c r="AA105" s="15" t="str">
        <f>IF(Tbl.Kosten[[#This Row],[KSnr.]]=AA$7,Tbl.Kosten[[#This Row],[Totaal kosten]],"")</f>
        <v/>
      </c>
      <c r="AB105" s="15" t="str">
        <f>IF(Tbl.Kosten[[#This Row],[KSnr.]]=AB$7,Tbl.Kosten[[#This Row],[Totaal kosten]],"")</f>
        <v/>
      </c>
      <c r="AC105" s="15" t="str">
        <f>IF(Tbl.Kosten[[#This Row],[KSnr.]]=AC$7,Tbl.Kosten[[#This Row],[Totaal kosten]],"")</f>
        <v/>
      </c>
      <c r="AD105" s="15" t="str">
        <f>IF(Tbl.Kosten[[#This Row],[KSnr.]]=AD$7,Tbl.Kosten[[#This Row],[Totaal kosten]],"")</f>
        <v/>
      </c>
      <c r="AE105" s="15" t="str">
        <f>IF(Tbl.Kosten[[#This Row],[KSnr.]]=AE$7,Tbl.Kosten[[#This Row],[Totaal kosten]],"")</f>
        <v/>
      </c>
      <c r="AF105" s="15" t="str">
        <f>IF(Tbl.Kosten[[#This Row],[KSnr.]]=AF$7,Tbl.Kosten[[#This Row],[Totaal kosten]],"")</f>
        <v/>
      </c>
      <c r="AG105" s="15" t="str">
        <f>IF(Tbl.Kosten[[#This Row],[KSnr.]]=AG$7,Tbl.Kosten[[#This Row],[Totaal kosten]],"")</f>
        <v/>
      </c>
      <c r="AH105" s="15" t="str">
        <f>IF(Tbl.Kosten[[#This Row],[KSnr.]]=AH$7,Tbl.Kosten[[#This Row],[Totaal kosten]],"")</f>
        <v/>
      </c>
      <c r="AI105" s="15" t="str">
        <f>IF(Tbl.Kosten[[#This Row],[KSnr.]]=AI$7,Tbl.Kosten[[#This Row],[Totaal kosten]],"")</f>
        <v/>
      </c>
      <c r="AJ105" s="15" t="str">
        <f>IF(Tbl.Kosten[[#This Row],[KSnr.]]=AJ$7,Tbl.Kosten[[#This Row],[Totaal kosten]],"")</f>
        <v/>
      </c>
      <c r="AK105" s="15" t="str">
        <f>IF(Tbl.Kosten[[#This Row],[KSnr.]]=AK$7,Tbl.Kosten[[#This Row],[Totaal kosten]],"")</f>
        <v/>
      </c>
      <c r="AL105" s="15" t="str">
        <f>IF(Tbl.Kosten[[#This Row],[KSnr.]]=AL$7,Tbl.Kosten[[#This Row],[Totaal kosten]],"")</f>
        <v/>
      </c>
      <c r="AM105" s="15" t="str">
        <f>IF(Tbl.Kosten[[#This Row],[KSnr.]]=AM$7,Tbl.Kosten[[#This Row],[Totaal kosten]],"")</f>
        <v/>
      </c>
      <c r="AN105" s="15" t="str">
        <f>IF(Tbl.Kosten[[#This Row],[KSnr.]]=AN$7,Tbl.Kosten[[#This Row],[Totaal kosten]],"")</f>
        <v/>
      </c>
      <c r="AO105" s="15" t="str">
        <f>IF(Tbl.Kosten[[#This Row],[KSnr.]]=AO$7,Tbl.Kosten[[#This Row],[Totaal kosten]],"")</f>
        <v/>
      </c>
      <c r="AP105" s="15" t="str">
        <f>IF(Tbl.Kosten[[#This Row],[KSnr.]]=AP$7,Tbl.Kosten[[#This Row],[Totaal kosten]],"")</f>
        <v/>
      </c>
      <c r="AQ105" s="15" t="str">
        <f>IF(Tbl.Kosten[[#This Row],[KSnr.]]=AQ$7,Tbl.Kosten[[#This Row],[Totaal kosten]],"")</f>
        <v/>
      </c>
      <c r="AR105" s="15" t="str">
        <f>IF(Tbl.Kosten[[#This Row],[KSnr.]]=AR$7,Tbl.Kosten[[#This Row],[Totaal kosten]],"")</f>
        <v/>
      </c>
      <c r="AS105" s="15" t="str">
        <f>IF(Tbl.Kosten[[#This Row],[KSnr.]]=AS$7,Tbl.Kosten[[#This Row],[Totaal kosten]],"")</f>
        <v/>
      </c>
      <c r="AT105" s="15" t="str">
        <f>IF(Tbl.Kosten[[#This Row],[KSnr.]]=AT$7,Tbl.Kosten[[#This Row],[Totaal kosten]],"")</f>
        <v/>
      </c>
      <c r="AU105" s="122" t="str">
        <f>_xlfn.XLOOKUP(Tbl.Kosten[[#This Row],[Activiteitencode]],Tbl.Activiteiten[Activiteitcode],Tbl.Activiteiten[Anr.],"",,)</f>
        <v/>
      </c>
      <c r="AV105" s="122" t="str">
        <f>IF(Tbl.Kosten[[#This Row],[Anr.]]=AV$7,Tbl.Kosten[[#This Row],[Totaal kosten]],"")</f>
        <v/>
      </c>
      <c r="AW105" s="122" t="str">
        <f>IF(Tbl.Kosten[[#This Row],[Anr.]]=AW$7,Tbl.Kosten[[#This Row],[Totaal kosten]],"")</f>
        <v/>
      </c>
      <c r="AX105" s="122" t="str">
        <f>IF(Tbl.Kosten[[#This Row],[Anr.]]=AX$7,Tbl.Kosten[[#This Row],[Totaal kosten]],"")</f>
        <v/>
      </c>
      <c r="AY105" s="122" t="str">
        <f>IF(Tbl.Kosten[[#This Row],[Anr.]]=AY$7,Tbl.Kosten[[#This Row],[Totaal kosten]],"")</f>
        <v/>
      </c>
      <c r="AZ105" s="122" t="str">
        <f>IF(Tbl.Kosten[[#This Row],[Anr.]]=AZ$7,Tbl.Kosten[[#This Row],[Totaal kosten]],"")</f>
        <v/>
      </c>
      <c r="BA105" s="122" t="str">
        <f>IF(Tbl.Kosten[[#This Row],[Anr.]]=BA$7,Tbl.Kosten[[#This Row],[Totaal kosten]],"")</f>
        <v/>
      </c>
      <c r="BB105" s="122" t="str">
        <f>IF(Tbl.Kosten[[#This Row],[Anr.]]=BB$7,Tbl.Kosten[[#This Row],[Totaal kosten]],"")</f>
        <v/>
      </c>
      <c r="BC105" s="122" t="str">
        <f>IF(Tbl.Kosten[[#This Row],[Anr.]]=BC$7,Tbl.Kosten[[#This Row],[Totaal kosten]],"")</f>
        <v/>
      </c>
      <c r="BD105" s="122" t="str">
        <f>IF(Tbl.Kosten[[#This Row],[Anr.]]=BD$7,Tbl.Kosten[[#This Row],[Totaal kosten]],"")</f>
        <v/>
      </c>
      <c r="BE105" s="122" t="str">
        <f>IF(Tbl.Kosten[[#This Row],[Anr.]]=BE$7,Tbl.Kosten[[#This Row],[Totaal kosten]],"")</f>
        <v/>
      </c>
      <c r="BF105" s="122" t="str">
        <f>IF(Tbl.Kosten[[#This Row],[Anr.]]=BF$7,Tbl.Kosten[[#This Row],[Totaal kosten]],"")</f>
        <v/>
      </c>
      <c r="BG105" s="122" t="str">
        <f>IF(Tbl.Kosten[[#This Row],[Anr.]]=BG$7,Tbl.Kosten[[#This Row],[Totaal kosten]],"")</f>
        <v/>
      </c>
      <c r="BH105" s="122" t="str">
        <f>IF(Tbl.Kosten[[#This Row],[Anr.]]=BH$7,Tbl.Kosten[[#This Row],[Totaal kosten]],"")</f>
        <v/>
      </c>
      <c r="BI105" s="122" t="str">
        <f>IF(Tbl.Kosten[[#This Row],[Anr.]]=BI$7,Tbl.Kosten[[#This Row],[Totaal kosten]],"")</f>
        <v/>
      </c>
      <c r="BJ105" s="122" t="str">
        <f>IF(Tbl.Kosten[[#This Row],[Anr.]]=BJ$7,Tbl.Kosten[[#This Row],[Totaal kosten]],"")</f>
        <v/>
      </c>
      <c r="BK105" s="122" t="str">
        <f>IF(Tbl.Kosten[[#This Row],[Anr.]]=BK$7,Tbl.Kosten[[#This Row],[Totaal kosten]],"")</f>
        <v/>
      </c>
      <c r="BL105" s="122" t="str">
        <f>IF(Tbl.Kosten[[#This Row],[Anr.]]=BL$7,Tbl.Kosten[[#This Row],[Totaal kosten]],"")</f>
        <v/>
      </c>
      <c r="BM105" s="122" t="str">
        <f>IF(Tbl.Kosten[[#This Row],[Anr.]]=BM$7,Tbl.Kosten[[#This Row],[Totaal kosten]],"")</f>
        <v/>
      </c>
      <c r="BN105" s="122" t="str">
        <f>IF(Tbl.Kosten[[#This Row],[Anr.]]=BN$7,Tbl.Kosten[[#This Row],[Totaal kosten]],"")</f>
        <v/>
      </c>
      <c r="BO105" s="122" t="str">
        <f>IF(Tbl.Kosten[[#This Row],[Anr.]]=BO$7,Tbl.Kosten[[#This Row],[Totaal kosten]],"")</f>
        <v/>
      </c>
      <c r="BP105" s="122" t="str">
        <f>IF(Tbl.Kosten[[#This Row],[Anr.]]=BP$7,Tbl.Kosten[[#This Row],[Totaal kosten]],"")</f>
        <v/>
      </c>
      <c r="BQ105" s="122" t="str">
        <f>IF(Tbl.Kosten[[#This Row],[Anr.]]=BQ$7,Tbl.Kosten[[#This Row],[Totaal kosten]],"")</f>
        <v/>
      </c>
      <c r="BR105" s="122" t="str">
        <f>IF(Tbl.Kosten[[#This Row],[Anr.]]=BR$7,Tbl.Kosten[[#This Row],[Totaal kosten]],"")</f>
        <v/>
      </c>
      <c r="BS105" s="122" t="str">
        <f>IF(Tbl.Kosten[[#This Row],[Anr.]]=BS$7,Tbl.Kosten[[#This Row],[Totaal kosten]],"")</f>
        <v/>
      </c>
      <c r="BT105" s="122" t="str">
        <f>IF(Tbl.Kosten[[#This Row],[Anr.]]=BT$7,Tbl.Kosten[[#This Row],[Totaal kosten]],"")</f>
        <v/>
      </c>
      <c r="BU105" s="122" t="str">
        <f>IF(Tbl.Kosten[[#This Row],[Anr.]]=BU$7,Tbl.Kosten[[#This Row],[Totaal kosten]],"")</f>
        <v/>
      </c>
      <c r="BV105" s="122" t="str">
        <f>IF(Tbl.Kosten[[#This Row],[Anr.]]=BV$7,Tbl.Kosten[[#This Row],[Totaal kosten]],"")</f>
        <v/>
      </c>
      <c r="BW105" s="122" t="str">
        <f>IF(Tbl.Kosten[[#This Row],[Anr.]]=BW$7,Tbl.Kosten[[#This Row],[Totaal kosten]],"")</f>
        <v/>
      </c>
      <c r="BX105" s="122" t="str">
        <f>IF(Tbl.Kosten[[#This Row],[Anr.]]=BX$7,Tbl.Kosten[[#This Row],[Totaal kosten]],"")</f>
        <v/>
      </c>
      <c r="BY105" s="122" t="str">
        <f>IF(Tbl.Kosten[[#This Row],[Anr.]]=BY$7,Tbl.Kosten[[#This Row],[Totaal kosten]],"")</f>
        <v/>
      </c>
      <c r="BZ105" s="122" t="str">
        <f>IF(Tbl.Kosten[[#This Row],[Anr.]]=BZ$7,Tbl.Kosten[[#This Row],[Totaal kosten]],"")</f>
        <v/>
      </c>
      <c r="CA105" s="122" t="str">
        <f>IF(Tbl.Kosten[[#This Row],[Anr.]]=CA$7,Tbl.Kosten[[#This Row],[Totaal kosten]],"")</f>
        <v/>
      </c>
      <c r="CB105" s="122" t="str">
        <f>IF(Tbl.Kosten[[#This Row],[Anr.]]=CB$7,Tbl.Kosten[[#This Row],[Totaal kosten]],"")</f>
        <v/>
      </c>
      <c r="CC105" s="122" t="str">
        <f>IF(Tbl.Kosten[[#This Row],[Anr.]]=CC$7,Tbl.Kosten[[#This Row],[Totaal kosten]],"")</f>
        <v/>
      </c>
      <c r="CD105" s="122" t="str">
        <f>IF(Tbl.Kosten[[#This Row],[Anr.]]=CD$7,Tbl.Kosten[[#This Row],[Totaal kosten]],"")</f>
        <v/>
      </c>
      <c r="CE105" s="122" t="str">
        <f>IF(Tbl.Kosten[[#This Row],[Anr.]]=CE$7,Tbl.Kosten[[#This Row],[Totaal kosten]],"")</f>
        <v/>
      </c>
      <c r="CF105" s="122" t="str">
        <f>IF(Tbl.Kosten[[#This Row],[Anr.]]=CF$7,Tbl.Kosten[[#This Row],[Totaal kosten]],"")</f>
        <v/>
      </c>
      <c r="CG105" s="122" t="str">
        <f>IF(Tbl.Kosten[[#This Row],[Anr.]]=CG$7,Tbl.Kosten[[#This Row],[Totaal kosten]],"")</f>
        <v/>
      </c>
      <c r="CH105" s="122" t="str">
        <f>IF(Tbl.Kosten[[#This Row],[Anr.]]=CH$7,Tbl.Kosten[[#This Row],[Totaal kosten]],"")</f>
        <v/>
      </c>
      <c r="CI105" s="122" t="str">
        <f>IF(Tbl.Kosten[[#This Row],[Anr.]]=CI$7,Tbl.Kosten[[#This Row],[Totaal kosten]],"")</f>
        <v/>
      </c>
      <c r="CJ105" s="122" t="str">
        <f>IF(Tbl.Kosten[[#This Row],[Anr.]]=CJ$7,Tbl.Kosten[[#This Row],[Totaal kosten]],"")</f>
        <v/>
      </c>
      <c r="CK105" s="122" t="str">
        <f>IF(Tbl.Kosten[[#This Row],[Anr.]]=CK$7,Tbl.Kosten[[#This Row],[Totaal kosten]],"")</f>
        <v/>
      </c>
      <c r="CL105" s="122" t="str">
        <f>IF(Tbl.Kosten[[#This Row],[Anr.]]=CL$7,Tbl.Kosten[[#This Row],[Totaal kosten]],"")</f>
        <v/>
      </c>
      <c r="CM105" s="122" t="str">
        <f>IF(Tbl.Kosten[[#This Row],[Anr.]]=CM$7,Tbl.Kosten[[#This Row],[Totaal kosten]],"")</f>
        <v/>
      </c>
      <c r="CN105" s="122" t="str">
        <f>IF(Tbl.Kosten[[#This Row],[Anr.]]=CN$7,Tbl.Kosten[[#This Row],[Totaal kosten]],"")</f>
        <v/>
      </c>
      <c r="CO105" s="122" t="str">
        <f>IF(Tbl.Kosten[[#This Row],[Anr.]]=CO$7,Tbl.Kosten[[#This Row],[Totaal kosten]],"")</f>
        <v/>
      </c>
      <c r="CP105" s="122" t="str">
        <f>IF(Tbl.Kosten[[#This Row],[Anr.]]=CP$7,Tbl.Kosten[[#This Row],[Totaal kosten]],"")</f>
        <v/>
      </c>
      <c r="CQ105" s="122" t="str">
        <f>IF(Tbl.Kosten[[#This Row],[Anr.]]=CQ$7,Tbl.Kosten[[#This Row],[Totaal kosten]],"")</f>
        <v/>
      </c>
      <c r="CR105" s="122" t="str">
        <f>IF(Tbl.Kosten[[#This Row],[Anr.]]=CR$7,Tbl.Kosten[[#This Row],[Totaal kosten]],"")</f>
        <v/>
      </c>
      <c r="CS105" s="122" t="str">
        <f>IF(Tbl.Kosten[[#This Row],[Anr.]]=CS$7,Tbl.Kosten[[#This Row],[Totaal kosten]],"")</f>
        <v/>
      </c>
      <c r="CT105" s="122" t="str">
        <f>IF(Tbl.Kosten[[#This Row],[Anr.]]=CT$7,Tbl.Kosten[[#This Row],[Totaal kosten]],"")</f>
        <v/>
      </c>
      <c r="CU105" s="122" t="str">
        <f>IF(Tbl.Kosten[[#This Row],[Anr.]]=CU$7,Tbl.Kosten[[#This Row],[Totaal kosten]],"")</f>
        <v/>
      </c>
      <c r="CV105" s="122" t="str">
        <f>IF(Tbl.Kosten[[#This Row],[Anr.]]=CV$7,Tbl.Kosten[[#This Row],[Totaal kosten]],"")</f>
        <v/>
      </c>
      <c r="CW105" s="122" t="str">
        <f>IF(Tbl.Kosten[[#This Row],[Anr.]]=CW$7,Tbl.Kosten[[#This Row],[Totaal kosten]],"")</f>
        <v/>
      </c>
      <c r="CX105" s="122" t="str">
        <f>IF(Tbl.Kosten[[#This Row],[Anr.]]=CX$7,Tbl.Kosten[[#This Row],[Totaal kosten]],"")</f>
        <v/>
      </c>
      <c r="CY105" s="122" t="str">
        <f>IF(Tbl.Kosten[[#This Row],[Anr.]]=CY$7,Tbl.Kosten[[#This Row],[Totaal kosten]],"")</f>
        <v/>
      </c>
      <c r="CZ105" s="122" t="str">
        <f>IF(Tbl.Kosten[[#This Row],[Anr.]]=CZ$7,Tbl.Kosten[[#This Row],[Totaal kosten]],"")</f>
        <v/>
      </c>
      <c r="DA105" s="122" t="str">
        <f>IF(Tbl.Kosten[[#This Row],[Anr.]]=DA$7,Tbl.Kosten[[#This Row],[Totaal kosten]],"")</f>
        <v/>
      </c>
      <c r="DB105" s="122" t="str">
        <f>IF(Tbl.Kosten[[#This Row],[Anr.]]=DB$7,Tbl.Kosten[[#This Row],[Totaal kosten]],"")</f>
        <v/>
      </c>
      <c r="DC105" s="122" t="str">
        <f>IF(Tbl.Kosten[[#This Row],[Anr.]]=DC$7,Tbl.Kosten[[#This Row],[Totaal kosten]],"")</f>
        <v/>
      </c>
      <c r="DD105" s="122" t="str">
        <f>IF(Tbl.Kosten[[#This Row],[Anr.]]=DD$7,Tbl.Kosten[[#This Row],[Totaal kosten]],"")</f>
        <v/>
      </c>
      <c r="DE105" s="122" t="str">
        <f>IF(Tbl.Kosten[[#This Row],[Anr.]]=DE$7,Tbl.Kosten[[#This Row],[Totaal kosten]],"")</f>
        <v/>
      </c>
      <c r="DF105" s="122" t="str">
        <f>IF(Tbl.Kosten[[#This Row],[Anr.]]=DF$7,Tbl.Kosten[[#This Row],[Totaal kosten]],"")</f>
        <v/>
      </c>
      <c r="DG105" s="122" t="str">
        <f>IF(Tbl.Kosten[[#This Row],[Anr.]]=DG$7,Tbl.Kosten[[#This Row],[Totaal kosten]],"")</f>
        <v/>
      </c>
      <c r="DH105" s="122" t="str">
        <f>IF(Tbl.Kosten[[#This Row],[Anr.]]=DH$7,Tbl.Kosten[[#This Row],[Totaal kosten]],"")</f>
        <v/>
      </c>
      <c r="DI105" s="122" t="str">
        <f>IF(Tbl.Kosten[[#This Row],[Anr.]]=DI$7,Tbl.Kosten[[#This Row],[Totaal kosten]],"")</f>
        <v/>
      </c>
      <c r="DJ105" s="122" t="str">
        <f>IF(Tbl.Kosten[[#This Row],[Anr.]]=DJ$7,Tbl.Kosten[[#This Row],[Totaal kosten]],"")</f>
        <v/>
      </c>
      <c r="DK105" s="122" t="str">
        <f>IF(Tbl.Kosten[[#This Row],[Anr.]]=DK$7,Tbl.Kosten[[#This Row],[Totaal kosten]],"")</f>
        <v/>
      </c>
      <c r="DL105" s="122" t="str">
        <f>IF(Tbl.Kosten[[#This Row],[Anr.]]=DL$7,Tbl.Kosten[[#This Row],[Totaal kosten]],"")</f>
        <v/>
      </c>
      <c r="DM105" s="122" t="str">
        <f>IF(Tbl.Kosten[[#This Row],[Anr.]]=DM$7,Tbl.Kosten[[#This Row],[Totaal kosten]],"")</f>
        <v/>
      </c>
      <c r="DN105" s="122" t="str">
        <f>IF(Tbl.Kosten[[#This Row],[Anr.]]=DN$7,Tbl.Kosten[[#This Row],[Totaal kosten]],"")</f>
        <v/>
      </c>
      <c r="DO105" s="122" t="str">
        <f>IF(Tbl.Kosten[[#This Row],[Anr.]]=DO$7,Tbl.Kosten[[#This Row],[Totaal kosten]],"")</f>
        <v/>
      </c>
      <c r="DP105" s="122" t="str">
        <f>IF(Tbl.Kosten[[#This Row],[Anr.]]=DP$7,Tbl.Kosten[[#This Row],[Totaal kosten]],"")</f>
        <v/>
      </c>
      <c r="DQ105" s="122" t="str">
        <f>IF(Tbl.Kosten[[#This Row],[Anr.]]=DQ$7,Tbl.Kosten[[#This Row],[Totaal kosten]],"")</f>
        <v/>
      </c>
      <c r="DR105" s="122" t="str">
        <f>IF(Tbl.Kosten[[#This Row],[Anr.]]=DR$7,Tbl.Kosten[[#This Row],[Totaal kosten]],"")</f>
        <v/>
      </c>
      <c r="DS105" s="122" t="str">
        <f>IF(Tbl.Kosten[[#This Row],[Anr.]]=DS$7,Tbl.Kosten[[#This Row],[Totaal kosten]],"")</f>
        <v/>
      </c>
      <c r="DT105" s="122" t="str">
        <f>IF(Tbl.Kosten[[#This Row],[Anr.]]=DT$7,Tbl.Kosten[[#This Row],[Totaal kosten]],"")</f>
        <v/>
      </c>
      <c r="DU105" s="122" t="str">
        <f>IF(Tbl.Kosten[[#This Row],[Anr.]]=DU$7,Tbl.Kosten[[#This Row],[Totaal kosten]],"")</f>
        <v/>
      </c>
      <c r="DV105" s="122" t="str">
        <f>IF(Tbl.Kosten[[#This Row],[Anr.]]=DV$7,Tbl.Kosten[[#This Row],[Totaal kosten]],"")</f>
        <v/>
      </c>
      <c r="DW105" s="122" t="str">
        <f>IF(Tbl.Kosten[[#This Row],[Anr.]]=DW$7,Tbl.Kosten[[#This Row],[Totaal kosten]],"")</f>
        <v/>
      </c>
      <c r="DX105" s="122" t="str">
        <f>IF(Tbl.Kosten[[#This Row],[Anr.]]=DX$7,Tbl.Kosten[[#This Row],[Totaal kosten]],"")</f>
        <v/>
      </c>
      <c r="DY105" s="122" t="str">
        <f>IF(Tbl.Kosten[[#This Row],[Anr.]]=DY$7,Tbl.Kosten[[#This Row],[Totaal kosten]],"")</f>
        <v/>
      </c>
      <c r="DZ105" s="122" t="str">
        <f>IF(Tbl.Kosten[[#This Row],[Anr.]]=DZ$7,Tbl.Kosten[[#This Row],[Totaal kosten]],"")</f>
        <v/>
      </c>
      <c r="EA105" s="122" t="str">
        <f>IF(Tbl.Kosten[[#This Row],[Anr.]]=EA$7,Tbl.Kosten[[#This Row],[Totaal kosten]],"")</f>
        <v/>
      </c>
      <c r="EB105" s="122" t="str">
        <f>IF(Tbl.Kosten[[#This Row],[Anr.]]=EB$7,Tbl.Kosten[[#This Row],[Totaal kosten]],"")</f>
        <v/>
      </c>
      <c r="EC105" s="122" t="str">
        <f>IF(Tbl.Kosten[[#This Row],[Anr.]]=EC$7,Tbl.Kosten[[#This Row],[Totaal kosten]],"")</f>
        <v/>
      </c>
      <c r="ED105" s="122" t="str">
        <f>IF(Tbl.Kosten[[#This Row],[Anr.]]=ED$7,Tbl.Kosten[[#This Row],[Totaal kosten]],"")</f>
        <v/>
      </c>
      <c r="EE105" s="122" t="str">
        <f>IF(Tbl.Kosten[[#This Row],[Anr.]]=EE$7,Tbl.Kosten[[#This Row],[Totaal kosten]],"")</f>
        <v/>
      </c>
      <c r="EF105" s="122" t="str">
        <f>IF(Tbl.Kosten[[#This Row],[Anr.]]=EF$7,Tbl.Kosten[[#This Row],[Totaal kosten]],"")</f>
        <v/>
      </c>
      <c r="EG105" s="122" t="str">
        <f>IF(Tbl.Kosten[[#This Row],[Anr.]]=EG$7,Tbl.Kosten[[#This Row],[Totaal kosten]],"")</f>
        <v/>
      </c>
      <c r="EH105" s="122" t="str">
        <f>IF(Tbl.Kosten[[#This Row],[Anr.]]=EH$7,Tbl.Kosten[[#This Row],[Totaal kosten]],"")</f>
        <v/>
      </c>
      <c r="EI105" s="122" t="str">
        <f>IF(Tbl.Kosten[[#This Row],[Anr.]]=EI$7,Tbl.Kosten[[#This Row],[Totaal kosten]],"")</f>
        <v/>
      </c>
      <c r="EJ105" s="122" t="str">
        <f>IF(Tbl.Kosten[[#This Row],[Anr.]]=EJ$7,Tbl.Kosten[[#This Row],[Totaal kosten]],"")</f>
        <v/>
      </c>
      <c r="EK105" s="122" t="str">
        <f>IF(Tbl.Kosten[[#This Row],[Anr.]]=EK$7,Tbl.Kosten[[#This Row],[Totaal kosten]],"")</f>
        <v/>
      </c>
      <c r="EL105" s="122" t="str">
        <f>IF(Tbl.Kosten[[#This Row],[Anr.]]=EL$7,Tbl.Kosten[[#This Row],[Totaal kosten]],"")</f>
        <v/>
      </c>
      <c r="EM105" s="122" t="str">
        <f>IF(Tbl.Kosten[[#This Row],[Anr.]]=EM$7,Tbl.Kosten[[#This Row],[Totaal kosten]],"")</f>
        <v/>
      </c>
      <c r="EN105" s="122" t="str">
        <f>IF(Tbl.Kosten[[#This Row],[Anr.]]=EN$7,Tbl.Kosten[[#This Row],[Totaal kosten]],"")</f>
        <v/>
      </c>
      <c r="EO105" s="122" t="str">
        <f>IF(Tbl.Kosten[[#This Row],[Anr.]]=EO$7,Tbl.Kosten[[#This Row],[Totaal kosten]],"")</f>
        <v/>
      </c>
      <c r="EP105" s="122" t="str">
        <f>IF(Tbl.Kosten[[#This Row],[Anr.]]=EP$7,Tbl.Kosten[[#This Row],[Totaal kosten]],"")</f>
        <v/>
      </c>
      <c r="EQ105" s="122" t="str">
        <f>IF(Tbl.Kosten[[#This Row],[Anr.]]=EQ$7,Tbl.Kosten[[#This Row],[Totaal kosten]],"")</f>
        <v/>
      </c>
    </row>
    <row r="106" spans="2:147" x14ac:dyDescent="0.35">
      <c r="B106" s="99"/>
      <c r="C106" s="68"/>
      <c r="D106" s="119"/>
      <c r="E106" s="100"/>
      <c r="F106" s="13">
        <f>_xlfn.XLOOKUP(Tbl.Kosten[[#This Row],[Medewerker e/o 
functie]],Tbl.Uurtarief[Medewerker en/of functie],Tbl.Uurtarief[Uurtarief],"",,)</f>
        <v>0</v>
      </c>
      <c r="G106" s="118">
        <f>PRODUCT(Tbl.Kosten[[#This Row],[Uren]],Tbl.Kosten[[#This Row],[Uurtarief]])</f>
        <v>0</v>
      </c>
      <c r="H106" s="100"/>
      <c r="I106" s="98"/>
      <c r="J106" s="97">
        <f>Tbl.Kosten[[#This Row],[Aantal]]*Tbl.Kosten[[#This Row],[Tarief]]</f>
        <v>0</v>
      </c>
      <c r="K106" s="118">
        <f>Tbl.Kosten[[#This Row],[Subtotaal andere kosten]]+Tbl.Kosten[[#This Row],[Subtotaal arbeidskosten]]</f>
        <v>0</v>
      </c>
      <c r="L106" s="190">
        <f>IF(Tbl.Kosten[[#This Row],[Subtotaal andere kosten]]&lt;&gt;0,"Andere kosten",(_xlfn.XLOOKUP(Tbl.Kosten[[#This Row],[Medewerker e/o 
functie]],Tbl.Uurtarief[Medewerker en/of functie],Tbl.Uurtarief[Kostensoort],"",,)))</f>
        <v>0</v>
      </c>
      <c r="M106" s="190" t="str">
        <f>IF(AND(Tbl.Kosten[[#This Row],[Subtotaal arbeidskosten]]&lt;&gt;0,Tbl.Kosten[[#This Row],[Subtotaal andere kosten]]&lt;&gt;0),"Begroot Arbeidskosten en Overige kosten op verschillende regels!","")</f>
        <v/>
      </c>
      <c r="N106" s="3" t="str">
        <f>_xlfn.XLOOKUP(Tbl.Kosten[[#This Row],[Activiteitencode]],Tbl.Activiteiten[Activiteitcode],Tbl.Activiteiten[Werkpakketcode],"",,)</f>
        <v/>
      </c>
      <c r="O106" s="9" t="str">
        <f>_xlfn.XLOOKUP(Tbl.Kosten[[#This Row],[Werkpakketcode]],Tbl.Werkpakketten[Werkpakketcode],Tbl.Werkpakketten[WPnr.],"",,)</f>
        <v/>
      </c>
      <c r="P106" s="9" t="str">
        <f>IF(Tbl.Kosten[[#This Row],[WPnr.]]=P$7,Tbl.Kosten[[#This Row],[Totaal kosten]],"")</f>
        <v/>
      </c>
      <c r="Q106" s="9" t="str">
        <f>IF(Tbl.Kosten[[#This Row],[WPnr.]]=Q$7,Tbl.Kosten[[#This Row],[Totaal kosten]],"")</f>
        <v/>
      </c>
      <c r="R106" s="9" t="str">
        <f>IF(Tbl.Kosten[[#This Row],[WPnr.]]=R$7,Tbl.Kosten[[#This Row],[Totaal kosten]],"")</f>
        <v/>
      </c>
      <c r="S106" s="9" t="str">
        <f>IF(Tbl.Kosten[[#This Row],[WPnr.]]=S$7,Tbl.Kosten[[#This Row],[Totaal kosten]],"")</f>
        <v/>
      </c>
      <c r="T106" s="9" t="str">
        <f>IF(Tbl.Kosten[[#This Row],[WPnr.]]=T$7,Tbl.Kosten[[#This Row],[Totaal kosten]],"")</f>
        <v/>
      </c>
      <c r="U106" s="9" t="str">
        <f>IF(Tbl.Kosten[[#This Row],[WPnr.]]=U$7,Tbl.Kosten[[#This Row],[Totaal kosten]],"")</f>
        <v/>
      </c>
      <c r="V106" s="9" t="str">
        <f>IF(Tbl.Kosten[[#This Row],[WPnr.]]=V$7,Tbl.Kosten[[#This Row],[Totaal kosten]],"")</f>
        <v/>
      </c>
      <c r="W106" s="9" t="str">
        <f>IF(Tbl.Kosten[[#This Row],[WPnr.]]=W$7,Tbl.Kosten[[#This Row],[Totaal kosten]],"")</f>
        <v/>
      </c>
      <c r="X106" s="9" t="str">
        <f>IF(Tbl.Kosten[[#This Row],[WPnr.]]=X$7,Tbl.Kosten[[#This Row],[Totaal kosten]],"")</f>
        <v/>
      </c>
      <c r="Y106" s="9" t="str">
        <f>IF(Tbl.Kosten[[#This Row],[WPnr.]]=Y$7,Tbl.Kosten[[#This Row],[Totaal kosten]],"")</f>
        <v/>
      </c>
      <c r="Z106" s="15" t="str">
        <f>IFERROR(VLOOKUP(Tbl.Kosten[[#This Row],[Kostensoort]],Tbl.Kostensoorten[],2,FALSE),"")</f>
        <v/>
      </c>
      <c r="AA106" s="15" t="str">
        <f>IF(Tbl.Kosten[[#This Row],[KSnr.]]=AA$7,Tbl.Kosten[[#This Row],[Totaal kosten]],"")</f>
        <v/>
      </c>
      <c r="AB106" s="15" t="str">
        <f>IF(Tbl.Kosten[[#This Row],[KSnr.]]=AB$7,Tbl.Kosten[[#This Row],[Totaal kosten]],"")</f>
        <v/>
      </c>
      <c r="AC106" s="15" t="str">
        <f>IF(Tbl.Kosten[[#This Row],[KSnr.]]=AC$7,Tbl.Kosten[[#This Row],[Totaal kosten]],"")</f>
        <v/>
      </c>
      <c r="AD106" s="15" t="str">
        <f>IF(Tbl.Kosten[[#This Row],[KSnr.]]=AD$7,Tbl.Kosten[[#This Row],[Totaal kosten]],"")</f>
        <v/>
      </c>
      <c r="AE106" s="15" t="str">
        <f>IF(Tbl.Kosten[[#This Row],[KSnr.]]=AE$7,Tbl.Kosten[[#This Row],[Totaal kosten]],"")</f>
        <v/>
      </c>
      <c r="AF106" s="15" t="str">
        <f>IF(Tbl.Kosten[[#This Row],[KSnr.]]=AF$7,Tbl.Kosten[[#This Row],[Totaal kosten]],"")</f>
        <v/>
      </c>
      <c r="AG106" s="15" t="str">
        <f>IF(Tbl.Kosten[[#This Row],[KSnr.]]=AG$7,Tbl.Kosten[[#This Row],[Totaal kosten]],"")</f>
        <v/>
      </c>
      <c r="AH106" s="15" t="str">
        <f>IF(Tbl.Kosten[[#This Row],[KSnr.]]=AH$7,Tbl.Kosten[[#This Row],[Totaal kosten]],"")</f>
        <v/>
      </c>
      <c r="AI106" s="15" t="str">
        <f>IF(Tbl.Kosten[[#This Row],[KSnr.]]=AI$7,Tbl.Kosten[[#This Row],[Totaal kosten]],"")</f>
        <v/>
      </c>
      <c r="AJ106" s="15" t="str">
        <f>IF(Tbl.Kosten[[#This Row],[KSnr.]]=AJ$7,Tbl.Kosten[[#This Row],[Totaal kosten]],"")</f>
        <v/>
      </c>
      <c r="AK106" s="15" t="str">
        <f>IF(Tbl.Kosten[[#This Row],[KSnr.]]=AK$7,Tbl.Kosten[[#This Row],[Totaal kosten]],"")</f>
        <v/>
      </c>
      <c r="AL106" s="15" t="str">
        <f>IF(Tbl.Kosten[[#This Row],[KSnr.]]=AL$7,Tbl.Kosten[[#This Row],[Totaal kosten]],"")</f>
        <v/>
      </c>
      <c r="AM106" s="15" t="str">
        <f>IF(Tbl.Kosten[[#This Row],[KSnr.]]=AM$7,Tbl.Kosten[[#This Row],[Totaal kosten]],"")</f>
        <v/>
      </c>
      <c r="AN106" s="15" t="str">
        <f>IF(Tbl.Kosten[[#This Row],[KSnr.]]=AN$7,Tbl.Kosten[[#This Row],[Totaal kosten]],"")</f>
        <v/>
      </c>
      <c r="AO106" s="15" t="str">
        <f>IF(Tbl.Kosten[[#This Row],[KSnr.]]=AO$7,Tbl.Kosten[[#This Row],[Totaal kosten]],"")</f>
        <v/>
      </c>
      <c r="AP106" s="15" t="str">
        <f>IF(Tbl.Kosten[[#This Row],[KSnr.]]=AP$7,Tbl.Kosten[[#This Row],[Totaal kosten]],"")</f>
        <v/>
      </c>
      <c r="AQ106" s="15" t="str">
        <f>IF(Tbl.Kosten[[#This Row],[KSnr.]]=AQ$7,Tbl.Kosten[[#This Row],[Totaal kosten]],"")</f>
        <v/>
      </c>
      <c r="AR106" s="15" t="str">
        <f>IF(Tbl.Kosten[[#This Row],[KSnr.]]=AR$7,Tbl.Kosten[[#This Row],[Totaal kosten]],"")</f>
        <v/>
      </c>
      <c r="AS106" s="15" t="str">
        <f>IF(Tbl.Kosten[[#This Row],[KSnr.]]=AS$7,Tbl.Kosten[[#This Row],[Totaal kosten]],"")</f>
        <v/>
      </c>
      <c r="AT106" s="15" t="str">
        <f>IF(Tbl.Kosten[[#This Row],[KSnr.]]=AT$7,Tbl.Kosten[[#This Row],[Totaal kosten]],"")</f>
        <v/>
      </c>
      <c r="AU106" s="122" t="str">
        <f>_xlfn.XLOOKUP(Tbl.Kosten[[#This Row],[Activiteitencode]],Tbl.Activiteiten[Activiteitcode],Tbl.Activiteiten[Anr.],"",,)</f>
        <v/>
      </c>
      <c r="AV106" s="122" t="str">
        <f>IF(Tbl.Kosten[[#This Row],[Anr.]]=AV$7,Tbl.Kosten[[#This Row],[Totaal kosten]],"")</f>
        <v/>
      </c>
      <c r="AW106" s="122" t="str">
        <f>IF(Tbl.Kosten[[#This Row],[Anr.]]=AW$7,Tbl.Kosten[[#This Row],[Totaal kosten]],"")</f>
        <v/>
      </c>
      <c r="AX106" s="122" t="str">
        <f>IF(Tbl.Kosten[[#This Row],[Anr.]]=AX$7,Tbl.Kosten[[#This Row],[Totaal kosten]],"")</f>
        <v/>
      </c>
      <c r="AY106" s="122" t="str">
        <f>IF(Tbl.Kosten[[#This Row],[Anr.]]=AY$7,Tbl.Kosten[[#This Row],[Totaal kosten]],"")</f>
        <v/>
      </c>
      <c r="AZ106" s="122" t="str">
        <f>IF(Tbl.Kosten[[#This Row],[Anr.]]=AZ$7,Tbl.Kosten[[#This Row],[Totaal kosten]],"")</f>
        <v/>
      </c>
      <c r="BA106" s="122" t="str">
        <f>IF(Tbl.Kosten[[#This Row],[Anr.]]=BA$7,Tbl.Kosten[[#This Row],[Totaal kosten]],"")</f>
        <v/>
      </c>
      <c r="BB106" s="122" t="str">
        <f>IF(Tbl.Kosten[[#This Row],[Anr.]]=BB$7,Tbl.Kosten[[#This Row],[Totaal kosten]],"")</f>
        <v/>
      </c>
      <c r="BC106" s="122" t="str">
        <f>IF(Tbl.Kosten[[#This Row],[Anr.]]=BC$7,Tbl.Kosten[[#This Row],[Totaal kosten]],"")</f>
        <v/>
      </c>
      <c r="BD106" s="122" t="str">
        <f>IF(Tbl.Kosten[[#This Row],[Anr.]]=BD$7,Tbl.Kosten[[#This Row],[Totaal kosten]],"")</f>
        <v/>
      </c>
      <c r="BE106" s="122" t="str">
        <f>IF(Tbl.Kosten[[#This Row],[Anr.]]=BE$7,Tbl.Kosten[[#This Row],[Totaal kosten]],"")</f>
        <v/>
      </c>
      <c r="BF106" s="122" t="str">
        <f>IF(Tbl.Kosten[[#This Row],[Anr.]]=BF$7,Tbl.Kosten[[#This Row],[Totaal kosten]],"")</f>
        <v/>
      </c>
      <c r="BG106" s="122" t="str">
        <f>IF(Tbl.Kosten[[#This Row],[Anr.]]=BG$7,Tbl.Kosten[[#This Row],[Totaal kosten]],"")</f>
        <v/>
      </c>
      <c r="BH106" s="122" t="str">
        <f>IF(Tbl.Kosten[[#This Row],[Anr.]]=BH$7,Tbl.Kosten[[#This Row],[Totaal kosten]],"")</f>
        <v/>
      </c>
      <c r="BI106" s="122" t="str">
        <f>IF(Tbl.Kosten[[#This Row],[Anr.]]=BI$7,Tbl.Kosten[[#This Row],[Totaal kosten]],"")</f>
        <v/>
      </c>
      <c r="BJ106" s="122" t="str">
        <f>IF(Tbl.Kosten[[#This Row],[Anr.]]=BJ$7,Tbl.Kosten[[#This Row],[Totaal kosten]],"")</f>
        <v/>
      </c>
      <c r="BK106" s="122" t="str">
        <f>IF(Tbl.Kosten[[#This Row],[Anr.]]=BK$7,Tbl.Kosten[[#This Row],[Totaal kosten]],"")</f>
        <v/>
      </c>
      <c r="BL106" s="122" t="str">
        <f>IF(Tbl.Kosten[[#This Row],[Anr.]]=BL$7,Tbl.Kosten[[#This Row],[Totaal kosten]],"")</f>
        <v/>
      </c>
      <c r="BM106" s="122" t="str">
        <f>IF(Tbl.Kosten[[#This Row],[Anr.]]=BM$7,Tbl.Kosten[[#This Row],[Totaal kosten]],"")</f>
        <v/>
      </c>
      <c r="BN106" s="122" t="str">
        <f>IF(Tbl.Kosten[[#This Row],[Anr.]]=BN$7,Tbl.Kosten[[#This Row],[Totaal kosten]],"")</f>
        <v/>
      </c>
      <c r="BO106" s="122" t="str">
        <f>IF(Tbl.Kosten[[#This Row],[Anr.]]=BO$7,Tbl.Kosten[[#This Row],[Totaal kosten]],"")</f>
        <v/>
      </c>
      <c r="BP106" s="122" t="str">
        <f>IF(Tbl.Kosten[[#This Row],[Anr.]]=BP$7,Tbl.Kosten[[#This Row],[Totaal kosten]],"")</f>
        <v/>
      </c>
      <c r="BQ106" s="122" t="str">
        <f>IF(Tbl.Kosten[[#This Row],[Anr.]]=BQ$7,Tbl.Kosten[[#This Row],[Totaal kosten]],"")</f>
        <v/>
      </c>
      <c r="BR106" s="122" t="str">
        <f>IF(Tbl.Kosten[[#This Row],[Anr.]]=BR$7,Tbl.Kosten[[#This Row],[Totaal kosten]],"")</f>
        <v/>
      </c>
      <c r="BS106" s="122" t="str">
        <f>IF(Tbl.Kosten[[#This Row],[Anr.]]=BS$7,Tbl.Kosten[[#This Row],[Totaal kosten]],"")</f>
        <v/>
      </c>
      <c r="BT106" s="122" t="str">
        <f>IF(Tbl.Kosten[[#This Row],[Anr.]]=BT$7,Tbl.Kosten[[#This Row],[Totaal kosten]],"")</f>
        <v/>
      </c>
      <c r="BU106" s="122" t="str">
        <f>IF(Tbl.Kosten[[#This Row],[Anr.]]=BU$7,Tbl.Kosten[[#This Row],[Totaal kosten]],"")</f>
        <v/>
      </c>
      <c r="BV106" s="122" t="str">
        <f>IF(Tbl.Kosten[[#This Row],[Anr.]]=BV$7,Tbl.Kosten[[#This Row],[Totaal kosten]],"")</f>
        <v/>
      </c>
      <c r="BW106" s="122" t="str">
        <f>IF(Tbl.Kosten[[#This Row],[Anr.]]=BW$7,Tbl.Kosten[[#This Row],[Totaal kosten]],"")</f>
        <v/>
      </c>
      <c r="BX106" s="122" t="str">
        <f>IF(Tbl.Kosten[[#This Row],[Anr.]]=BX$7,Tbl.Kosten[[#This Row],[Totaal kosten]],"")</f>
        <v/>
      </c>
      <c r="BY106" s="122" t="str">
        <f>IF(Tbl.Kosten[[#This Row],[Anr.]]=BY$7,Tbl.Kosten[[#This Row],[Totaal kosten]],"")</f>
        <v/>
      </c>
      <c r="BZ106" s="122" t="str">
        <f>IF(Tbl.Kosten[[#This Row],[Anr.]]=BZ$7,Tbl.Kosten[[#This Row],[Totaal kosten]],"")</f>
        <v/>
      </c>
      <c r="CA106" s="122" t="str">
        <f>IF(Tbl.Kosten[[#This Row],[Anr.]]=CA$7,Tbl.Kosten[[#This Row],[Totaal kosten]],"")</f>
        <v/>
      </c>
      <c r="CB106" s="122" t="str">
        <f>IF(Tbl.Kosten[[#This Row],[Anr.]]=CB$7,Tbl.Kosten[[#This Row],[Totaal kosten]],"")</f>
        <v/>
      </c>
      <c r="CC106" s="122" t="str">
        <f>IF(Tbl.Kosten[[#This Row],[Anr.]]=CC$7,Tbl.Kosten[[#This Row],[Totaal kosten]],"")</f>
        <v/>
      </c>
      <c r="CD106" s="122" t="str">
        <f>IF(Tbl.Kosten[[#This Row],[Anr.]]=CD$7,Tbl.Kosten[[#This Row],[Totaal kosten]],"")</f>
        <v/>
      </c>
      <c r="CE106" s="122" t="str">
        <f>IF(Tbl.Kosten[[#This Row],[Anr.]]=CE$7,Tbl.Kosten[[#This Row],[Totaal kosten]],"")</f>
        <v/>
      </c>
      <c r="CF106" s="122" t="str">
        <f>IF(Tbl.Kosten[[#This Row],[Anr.]]=CF$7,Tbl.Kosten[[#This Row],[Totaal kosten]],"")</f>
        <v/>
      </c>
      <c r="CG106" s="122" t="str">
        <f>IF(Tbl.Kosten[[#This Row],[Anr.]]=CG$7,Tbl.Kosten[[#This Row],[Totaal kosten]],"")</f>
        <v/>
      </c>
      <c r="CH106" s="122" t="str">
        <f>IF(Tbl.Kosten[[#This Row],[Anr.]]=CH$7,Tbl.Kosten[[#This Row],[Totaal kosten]],"")</f>
        <v/>
      </c>
      <c r="CI106" s="122" t="str">
        <f>IF(Tbl.Kosten[[#This Row],[Anr.]]=CI$7,Tbl.Kosten[[#This Row],[Totaal kosten]],"")</f>
        <v/>
      </c>
      <c r="CJ106" s="122" t="str">
        <f>IF(Tbl.Kosten[[#This Row],[Anr.]]=CJ$7,Tbl.Kosten[[#This Row],[Totaal kosten]],"")</f>
        <v/>
      </c>
      <c r="CK106" s="122" t="str">
        <f>IF(Tbl.Kosten[[#This Row],[Anr.]]=CK$7,Tbl.Kosten[[#This Row],[Totaal kosten]],"")</f>
        <v/>
      </c>
      <c r="CL106" s="122" t="str">
        <f>IF(Tbl.Kosten[[#This Row],[Anr.]]=CL$7,Tbl.Kosten[[#This Row],[Totaal kosten]],"")</f>
        <v/>
      </c>
      <c r="CM106" s="122" t="str">
        <f>IF(Tbl.Kosten[[#This Row],[Anr.]]=CM$7,Tbl.Kosten[[#This Row],[Totaal kosten]],"")</f>
        <v/>
      </c>
      <c r="CN106" s="122" t="str">
        <f>IF(Tbl.Kosten[[#This Row],[Anr.]]=CN$7,Tbl.Kosten[[#This Row],[Totaal kosten]],"")</f>
        <v/>
      </c>
      <c r="CO106" s="122" t="str">
        <f>IF(Tbl.Kosten[[#This Row],[Anr.]]=CO$7,Tbl.Kosten[[#This Row],[Totaal kosten]],"")</f>
        <v/>
      </c>
      <c r="CP106" s="122" t="str">
        <f>IF(Tbl.Kosten[[#This Row],[Anr.]]=CP$7,Tbl.Kosten[[#This Row],[Totaal kosten]],"")</f>
        <v/>
      </c>
      <c r="CQ106" s="122" t="str">
        <f>IF(Tbl.Kosten[[#This Row],[Anr.]]=CQ$7,Tbl.Kosten[[#This Row],[Totaal kosten]],"")</f>
        <v/>
      </c>
      <c r="CR106" s="122" t="str">
        <f>IF(Tbl.Kosten[[#This Row],[Anr.]]=CR$7,Tbl.Kosten[[#This Row],[Totaal kosten]],"")</f>
        <v/>
      </c>
      <c r="CS106" s="122" t="str">
        <f>IF(Tbl.Kosten[[#This Row],[Anr.]]=CS$7,Tbl.Kosten[[#This Row],[Totaal kosten]],"")</f>
        <v/>
      </c>
      <c r="CT106" s="122" t="str">
        <f>IF(Tbl.Kosten[[#This Row],[Anr.]]=CT$7,Tbl.Kosten[[#This Row],[Totaal kosten]],"")</f>
        <v/>
      </c>
      <c r="CU106" s="122" t="str">
        <f>IF(Tbl.Kosten[[#This Row],[Anr.]]=CU$7,Tbl.Kosten[[#This Row],[Totaal kosten]],"")</f>
        <v/>
      </c>
      <c r="CV106" s="122" t="str">
        <f>IF(Tbl.Kosten[[#This Row],[Anr.]]=CV$7,Tbl.Kosten[[#This Row],[Totaal kosten]],"")</f>
        <v/>
      </c>
      <c r="CW106" s="122" t="str">
        <f>IF(Tbl.Kosten[[#This Row],[Anr.]]=CW$7,Tbl.Kosten[[#This Row],[Totaal kosten]],"")</f>
        <v/>
      </c>
      <c r="CX106" s="122" t="str">
        <f>IF(Tbl.Kosten[[#This Row],[Anr.]]=CX$7,Tbl.Kosten[[#This Row],[Totaal kosten]],"")</f>
        <v/>
      </c>
      <c r="CY106" s="122" t="str">
        <f>IF(Tbl.Kosten[[#This Row],[Anr.]]=CY$7,Tbl.Kosten[[#This Row],[Totaal kosten]],"")</f>
        <v/>
      </c>
      <c r="CZ106" s="122" t="str">
        <f>IF(Tbl.Kosten[[#This Row],[Anr.]]=CZ$7,Tbl.Kosten[[#This Row],[Totaal kosten]],"")</f>
        <v/>
      </c>
      <c r="DA106" s="122" t="str">
        <f>IF(Tbl.Kosten[[#This Row],[Anr.]]=DA$7,Tbl.Kosten[[#This Row],[Totaal kosten]],"")</f>
        <v/>
      </c>
      <c r="DB106" s="122" t="str">
        <f>IF(Tbl.Kosten[[#This Row],[Anr.]]=DB$7,Tbl.Kosten[[#This Row],[Totaal kosten]],"")</f>
        <v/>
      </c>
      <c r="DC106" s="122" t="str">
        <f>IF(Tbl.Kosten[[#This Row],[Anr.]]=DC$7,Tbl.Kosten[[#This Row],[Totaal kosten]],"")</f>
        <v/>
      </c>
      <c r="DD106" s="122" t="str">
        <f>IF(Tbl.Kosten[[#This Row],[Anr.]]=DD$7,Tbl.Kosten[[#This Row],[Totaal kosten]],"")</f>
        <v/>
      </c>
      <c r="DE106" s="122" t="str">
        <f>IF(Tbl.Kosten[[#This Row],[Anr.]]=DE$7,Tbl.Kosten[[#This Row],[Totaal kosten]],"")</f>
        <v/>
      </c>
      <c r="DF106" s="122" t="str">
        <f>IF(Tbl.Kosten[[#This Row],[Anr.]]=DF$7,Tbl.Kosten[[#This Row],[Totaal kosten]],"")</f>
        <v/>
      </c>
      <c r="DG106" s="122" t="str">
        <f>IF(Tbl.Kosten[[#This Row],[Anr.]]=DG$7,Tbl.Kosten[[#This Row],[Totaal kosten]],"")</f>
        <v/>
      </c>
      <c r="DH106" s="122" t="str">
        <f>IF(Tbl.Kosten[[#This Row],[Anr.]]=DH$7,Tbl.Kosten[[#This Row],[Totaal kosten]],"")</f>
        <v/>
      </c>
      <c r="DI106" s="122" t="str">
        <f>IF(Tbl.Kosten[[#This Row],[Anr.]]=DI$7,Tbl.Kosten[[#This Row],[Totaal kosten]],"")</f>
        <v/>
      </c>
      <c r="DJ106" s="122" t="str">
        <f>IF(Tbl.Kosten[[#This Row],[Anr.]]=DJ$7,Tbl.Kosten[[#This Row],[Totaal kosten]],"")</f>
        <v/>
      </c>
      <c r="DK106" s="122" t="str">
        <f>IF(Tbl.Kosten[[#This Row],[Anr.]]=DK$7,Tbl.Kosten[[#This Row],[Totaal kosten]],"")</f>
        <v/>
      </c>
      <c r="DL106" s="122" t="str">
        <f>IF(Tbl.Kosten[[#This Row],[Anr.]]=DL$7,Tbl.Kosten[[#This Row],[Totaal kosten]],"")</f>
        <v/>
      </c>
      <c r="DM106" s="122" t="str">
        <f>IF(Tbl.Kosten[[#This Row],[Anr.]]=DM$7,Tbl.Kosten[[#This Row],[Totaal kosten]],"")</f>
        <v/>
      </c>
      <c r="DN106" s="122" t="str">
        <f>IF(Tbl.Kosten[[#This Row],[Anr.]]=DN$7,Tbl.Kosten[[#This Row],[Totaal kosten]],"")</f>
        <v/>
      </c>
      <c r="DO106" s="122" t="str">
        <f>IF(Tbl.Kosten[[#This Row],[Anr.]]=DO$7,Tbl.Kosten[[#This Row],[Totaal kosten]],"")</f>
        <v/>
      </c>
      <c r="DP106" s="122" t="str">
        <f>IF(Tbl.Kosten[[#This Row],[Anr.]]=DP$7,Tbl.Kosten[[#This Row],[Totaal kosten]],"")</f>
        <v/>
      </c>
      <c r="DQ106" s="122" t="str">
        <f>IF(Tbl.Kosten[[#This Row],[Anr.]]=DQ$7,Tbl.Kosten[[#This Row],[Totaal kosten]],"")</f>
        <v/>
      </c>
      <c r="DR106" s="122" t="str">
        <f>IF(Tbl.Kosten[[#This Row],[Anr.]]=DR$7,Tbl.Kosten[[#This Row],[Totaal kosten]],"")</f>
        <v/>
      </c>
      <c r="DS106" s="122" t="str">
        <f>IF(Tbl.Kosten[[#This Row],[Anr.]]=DS$7,Tbl.Kosten[[#This Row],[Totaal kosten]],"")</f>
        <v/>
      </c>
      <c r="DT106" s="122" t="str">
        <f>IF(Tbl.Kosten[[#This Row],[Anr.]]=DT$7,Tbl.Kosten[[#This Row],[Totaal kosten]],"")</f>
        <v/>
      </c>
      <c r="DU106" s="122" t="str">
        <f>IF(Tbl.Kosten[[#This Row],[Anr.]]=DU$7,Tbl.Kosten[[#This Row],[Totaal kosten]],"")</f>
        <v/>
      </c>
      <c r="DV106" s="122" t="str">
        <f>IF(Tbl.Kosten[[#This Row],[Anr.]]=DV$7,Tbl.Kosten[[#This Row],[Totaal kosten]],"")</f>
        <v/>
      </c>
      <c r="DW106" s="122" t="str">
        <f>IF(Tbl.Kosten[[#This Row],[Anr.]]=DW$7,Tbl.Kosten[[#This Row],[Totaal kosten]],"")</f>
        <v/>
      </c>
      <c r="DX106" s="122" t="str">
        <f>IF(Tbl.Kosten[[#This Row],[Anr.]]=DX$7,Tbl.Kosten[[#This Row],[Totaal kosten]],"")</f>
        <v/>
      </c>
      <c r="DY106" s="122" t="str">
        <f>IF(Tbl.Kosten[[#This Row],[Anr.]]=DY$7,Tbl.Kosten[[#This Row],[Totaal kosten]],"")</f>
        <v/>
      </c>
      <c r="DZ106" s="122" t="str">
        <f>IF(Tbl.Kosten[[#This Row],[Anr.]]=DZ$7,Tbl.Kosten[[#This Row],[Totaal kosten]],"")</f>
        <v/>
      </c>
      <c r="EA106" s="122" t="str">
        <f>IF(Tbl.Kosten[[#This Row],[Anr.]]=EA$7,Tbl.Kosten[[#This Row],[Totaal kosten]],"")</f>
        <v/>
      </c>
      <c r="EB106" s="122" t="str">
        <f>IF(Tbl.Kosten[[#This Row],[Anr.]]=EB$7,Tbl.Kosten[[#This Row],[Totaal kosten]],"")</f>
        <v/>
      </c>
      <c r="EC106" s="122" t="str">
        <f>IF(Tbl.Kosten[[#This Row],[Anr.]]=EC$7,Tbl.Kosten[[#This Row],[Totaal kosten]],"")</f>
        <v/>
      </c>
      <c r="ED106" s="122" t="str">
        <f>IF(Tbl.Kosten[[#This Row],[Anr.]]=ED$7,Tbl.Kosten[[#This Row],[Totaal kosten]],"")</f>
        <v/>
      </c>
      <c r="EE106" s="122" t="str">
        <f>IF(Tbl.Kosten[[#This Row],[Anr.]]=EE$7,Tbl.Kosten[[#This Row],[Totaal kosten]],"")</f>
        <v/>
      </c>
      <c r="EF106" s="122" t="str">
        <f>IF(Tbl.Kosten[[#This Row],[Anr.]]=EF$7,Tbl.Kosten[[#This Row],[Totaal kosten]],"")</f>
        <v/>
      </c>
      <c r="EG106" s="122" t="str">
        <f>IF(Tbl.Kosten[[#This Row],[Anr.]]=EG$7,Tbl.Kosten[[#This Row],[Totaal kosten]],"")</f>
        <v/>
      </c>
      <c r="EH106" s="122" t="str">
        <f>IF(Tbl.Kosten[[#This Row],[Anr.]]=EH$7,Tbl.Kosten[[#This Row],[Totaal kosten]],"")</f>
        <v/>
      </c>
      <c r="EI106" s="122" t="str">
        <f>IF(Tbl.Kosten[[#This Row],[Anr.]]=EI$7,Tbl.Kosten[[#This Row],[Totaal kosten]],"")</f>
        <v/>
      </c>
      <c r="EJ106" s="122" t="str">
        <f>IF(Tbl.Kosten[[#This Row],[Anr.]]=EJ$7,Tbl.Kosten[[#This Row],[Totaal kosten]],"")</f>
        <v/>
      </c>
      <c r="EK106" s="122" t="str">
        <f>IF(Tbl.Kosten[[#This Row],[Anr.]]=EK$7,Tbl.Kosten[[#This Row],[Totaal kosten]],"")</f>
        <v/>
      </c>
      <c r="EL106" s="122" t="str">
        <f>IF(Tbl.Kosten[[#This Row],[Anr.]]=EL$7,Tbl.Kosten[[#This Row],[Totaal kosten]],"")</f>
        <v/>
      </c>
      <c r="EM106" s="122" t="str">
        <f>IF(Tbl.Kosten[[#This Row],[Anr.]]=EM$7,Tbl.Kosten[[#This Row],[Totaal kosten]],"")</f>
        <v/>
      </c>
      <c r="EN106" s="122" t="str">
        <f>IF(Tbl.Kosten[[#This Row],[Anr.]]=EN$7,Tbl.Kosten[[#This Row],[Totaal kosten]],"")</f>
        <v/>
      </c>
      <c r="EO106" s="122" t="str">
        <f>IF(Tbl.Kosten[[#This Row],[Anr.]]=EO$7,Tbl.Kosten[[#This Row],[Totaal kosten]],"")</f>
        <v/>
      </c>
      <c r="EP106" s="122" t="str">
        <f>IF(Tbl.Kosten[[#This Row],[Anr.]]=EP$7,Tbl.Kosten[[#This Row],[Totaal kosten]],"")</f>
        <v/>
      </c>
      <c r="EQ106" s="122" t="str">
        <f>IF(Tbl.Kosten[[#This Row],[Anr.]]=EQ$7,Tbl.Kosten[[#This Row],[Totaal kosten]],"")</f>
        <v/>
      </c>
    </row>
    <row r="107" spans="2:147" x14ac:dyDescent="0.35">
      <c r="B107" s="99"/>
      <c r="C107" s="68"/>
      <c r="D107" s="119"/>
      <c r="E107" s="100"/>
      <c r="F107" s="13">
        <f>_xlfn.XLOOKUP(Tbl.Kosten[[#This Row],[Medewerker e/o 
functie]],Tbl.Uurtarief[Medewerker en/of functie],Tbl.Uurtarief[Uurtarief],"",,)</f>
        <v>0</v>
      </c>
      <c r="G107" s="118">
        <f>PRODUCT(Tbl.Kosten[[#This Row],[Uren]],Tbl.Kosten[[#This Row],[Uurtarief]])</f>
        <v>0</v>
      </c>
      <c r="H107" s="100"/>
      <c r="I107" s="98"/>
      <c r="J107" s="97">
        <f>Tbl.Kosten[[#This Row],[Aantal]]*Tbl.Kosten[[#This Row],[Tarief]]</f>
        <v>0</v>
      </c>
      <c r="K107" s="118">
        <f>Tbl.Kosten[[#This Row],[Subtotaal andere kosten]]+Tbl.Kosten[[#This Row],[Subtotaal arbeidskosten]]</f>
        <v>0</v>
      </c>
      <c r="L107" s="190">
        <f>IF(Tbl.Kosten[[#This Row],[Subtotaal andere kosten]]&lt;&gt;0,"Andere kosten",(_xlfn.XLOOKUP(Tbl.Kosten[[#This Row],[Medewerker e/o 
functie]],Tbl.Uurtarief[Medewerker en/of functie],Tbl.Uurtarief[Kostensoort],"",,)))</f>
        <v>0</v>
      </c>
      <c r="M107" s="190" t="str">
        <f>IF(AND(Tbl.Kosten[[#This Row],[Subtotaal arbeidskosten]]&lt;&gt;0,Tbl.Kosten[[#This Row],[Subtotaal andere kosten]]&lt;&gt;0),"Begroot Arbeidskosten en Overige kosten op verschillende regels!","")</f>
        <v/>
      </c>
      <c r="N107" s="3" t="str">
        <f>_xlfn.XLOOKUP(Tbl.Kosten[[#This Row],[Activiteitencode]],Tbl.Activiteiten[Activiteitcode],Tbl.Activiteiten[Werkpakketcode],"",,)</f>
        <v/>
      </c>
      <c r="O107" s="9" t="str">
        <f>_xlfn.XLOOKUP(Tbl.Kosten[[#This Row],[Werkpakketcode]],Tbl.Werkpakketten[Werkpakketcode],Tbl.Werkpakketten[WPnr.],"",,)</f>
        <v/>
      </c>
      <c r="P107" s="9" t="str">
        <f>IF(Tbl.Kosten[[#This Row],[WPnr.]]=P$7,Tbl.Kosten[[#This Row],[Totaal kosten]],"")</f>
        <v/>
      </c>
      <c r="Q107" s="9" t="str">
        <f>IF(Tbl.Kosten[[#This Row],[WPnr.]]=Q$7,Tbl.Kosten[[#This Row],[Totaal kosten]],"")</f>
        <v/>
      </c>
      <c r="R107" s="9" t="str">
        <f>IF(Tbl.Kosten[[#This Row],[WPnr.]]=R$7,Tbl.Kosten[[#This Row],[Totaal kosten]],"")</f>
        <v/>
      </c>
      <c r="S107" s="9" t="str">
        <f>IF(Tbl.Kosten[[#This Row],[WPnr.]]=S$7,Tbl.Kosten[[#This Row],[Totaal kosten]],"")</f>
        <v/>
      </c>
      <c r="T107" s="9" t="str">
        <f>IF(Tbl.Kosten[[#This Row],[WPnr.]]=T$7,Tbl.Kosten[[#This Row],[Totaal kosten]],"")</f>
        <v/>
      </c>
      <c r="U107" s="9" t="str">
        <f>IF(Tbl.Kosten[[#This Row],[WPnr.]]=U$7,Tbl.Kosten[[#This Row],[Totaal kosten]],"")</f>
        <v/>
      </c>
      <c r="V107" s="9" t="str">
        <f>IF(Tbl.Kosten[[#This Row],[WPnr.]]=V$7,Tbl.Kosten[[#This Row],[Totaal kosten]],"")</f>
        <v/>
      </c>
      <c r="W107" s="9" t="str">
        <f>IF(Tbl.Kosten[[#This Row],[WPnr.]]=W$7,Tbl.Kosten[[#This Row],[Totaal kosten]],"")</f>
        <v/>
      </c>
      <c r="X107" s="9" t="str">
        <f>IF(Tbl.Kosten[[#This Row],[WPnr.]]=X$7,Tbl.Kosten[[#This Row],[Totaal kosten]],"")</f>
        <v/>
      </c>
      <c r="Y107" s="9" t="str">
        <f>IF(Tbl.Kosten[[#This Row],[WPnr.]]=Y$7,Tbl.Kosten[[#This Row],[Totaal kosten]],"")</f>
        <v/>
      </c>
      <c r="Z107" s="15" t="str">
        <f>IFERROR(VLOOKUP(Tbl.Kosten[[#This Row],[Kostensoort]],Tbl.Kostensoorten[],2,FALSE),"")</f>
        <v/>
      </c>
      <c r="AA107" s="15" t="str">
        <f>IF(Tbl.Kosten[[#This Row],[KSnr.]]=AA$7,Tbl.Kosten[[#This Row],[Totaal kosten]],"")</f>
        <v/>
      </c>
      <c r="AB107" s="15" t="str">
        <f>IF(Tbl.Kosten[[#This Row],[KSnr.]]=AB$7,Tbl.Kosten[[#This Row],[Totaal kosten]],"")</f>
        <v/>
      </c>
      <c r="AC107" s="15" t="str">
        <f>IF(Tbl.Kosten[[#This Row],[KSnr.]]=AC$7,Tbl.Kosten[[#This Row],[Totaal kosten]],"")</f>
        <v/>
      </c>
      <c r="AD107" s="15" t="str">
        <f>IF(Tbl.Kosten[[#This Row],[KSnr.]]=AD$7,Tbl.Kosten[[#This Row],[Totaal kosten]],"")</f>
        <v/>
      </c>
      <c r="AE107" s="15" t="str">
        <f>IF(Tbl.Kosten[[#This Row],[KSnr.]]=AE$7,Tbl.Kosten[[#This Row],[Totaal kosten]],"")</f>
        <v/>
      </c>
      <c r="AF107" s="15" t="str">
        <f>IF(Tbl.Kosten[[#This Row],[KSnr.]]=AF$7,Tbl.Kosten[[#This Row],[Totaal kosten]],"")</f>
        <v/>
      </c>
      <c r="AG107" s="15" t="str">
        <f>IF(Tbl.Kosten[[#This Row],[KSnr.]]=AG$7,Tbl.Kosten[[#This Row],[Totaal kosten]],"")</f>
        <v/>
      </c>
      <c r="AH107" s="15" t="str">
        <f>IF(Tbl.Kosten[[#This Row],[KSnr.]]=AH$7,Tbl.Kosten[[#This Row],[Totaal kosten]],"")</f>
        <v/>
      </c>
      <c r="AI107" s="15" t="str">
        <f>IF(Tbl.Kosten[[#This Row],[KSnr.]]=AI$7,Tbl.Kosten[[#This Row],[Totaal kosten]],"")</f>
        <v/>
      </c>
      <c r="AJ107" s="15" t="str">
        <f>IF(Tbl.Kosten[[#This Row],[KSnr.]]=AJ$7,Tbl.Kosten[[#This Row],[Totaal kosten]],"")</f>
        <v/>
      </c>
      <c r="AK107" s="15" t="str">
        <f>IF(Tbl.Kosten[[#This Row],[KSnr.]]=AK$7,Tbl.Kosten[[#This Row],[Totaal kosten]],"")</f>
        <v/>
      </c>
      <c r="AL107" s="15" t="str">
        <f>IF(Tbl.Kosten[[#This Row],[KSnr.]]=AL$7,Tbl.Kosten[[#This Row],[Totaal kosten]],"")</f>
        <v/>
      </c>
      <c r="AM107" s="15" t="str">
        <f>IF(Tbl.Kosten[[#This Row],[KSnr.]]=AM$7,Tbl.Kosten[[#This Row],[Totaal kosten]],"")</f>
        <v/>
      </c>
      <c r="AN107" s="15" t="str">
        <f>IF(Tbl.Kosten[[#This Row],[KSnr.]]=AN$7,Tbl.Kosten[[#This Row],[Totaal kosten]],"")</f>
        <v/>
      </c>
      <c r="AO107" s="15" t="str">
        <f>IF(Tbl.Kosten[[#This Row],[KSnr.]]=AO$7,Tbl.Kosten[[#This Row],[Totaal kosten]],"")</f>
        <v/>
      </c>
      <c r="AP107" s="15" t="str">
        <f>IF(Tbl.Kosten[[#This Row],[KSnr.]]=AP$7,Tbl.Kosten[[#This Row],[Totaal kosten]],"")</f>
        <v/>
      </c>
      <c r="AQ107" s="15" t="str">
        <f>IF(Tbl.Kosten[[#This Row],[KSnr.]]=AQ$7,Tbl.Kosten[[#This Row],[Totaal kosten]],"")</f>
        <v/>
      </c>
      <c r="AR107" s="15" t="str">
        <f>IF(Tbl.Kosten[[#This Row],[KSnr.]]=AR$7,Tbl.Kosten[[#This Row],[Totaal kosten]],"")</f>
        <v/>
      </c>
      <c r="AS107" s="15" t="str">
        <f>IF(Tbl.Kosten[[#This Row],[KSnr.]]=AS$7,Tbl.Kosten[[#This Row],[Totaal kosten]],"")</f>
        <v/>
      </c>
      <c r="AT107" s="15" t="str">
        <f>IF(Tbl.Kosten[[#This Row],[KSnr.]]=AT$7,Tbl.Kosten[[#This Row],[Totaal kosten]],"")</f>
        <v/>
      </c>
      <c r="AU107" s="122" t="str">
        <f>_xlfn.XLOOKUP(Tbl.Kosten[[#This Row],[Activiteitencode]],Tbl.Activiteiten[Activiteitcode],Tbl.Activiteiten[Anr.],"",,)</f>
        <v/>
      </c>
      <c r="AV107" s="122" t="str">
        <f>IF(Tbl.Kosten[[#This Row],[Anr.]]=AV$7,Tbl.Kosten[[#This Row],[Totaal kosten]],"")</f>
        <v/>
      </c>
      <c r="AW107" s="122" t="str">
        <f>IF(Tbl.Kosten[[#This Row],[Anr.]]=AW$7,Tbl.Kosten[[#This Row],[Totaal kosten]],"")</f>
        <v/>
      </c>
      <c r="AX107" s="122" t="str">
        <f>IF(Tbl.Kosten[[#This Row],[Anr.]]=AX$7,Tbl.Kosten[[#This Row],[Totaal kosten]],"")</f>
        <v/>
      </c>
      <c r="AY107" s="122" t="str">
        <f>IF(Tbl.Kosten[[#This Row],[Anr.]]=AY$7,Tbl.Kosten[[#This Row],[Totaal kosten]],"")</f>
        <v/>
      </c>
      <c r="AZ107" s="122" t="str">
        <f>IF(Tbl.Kosten[[#This Row],[Anr.]]=AZ$7,Tbl.Kosten[[#This Row],[Totaal kosten]],"")</f>
        <v/>
      </c>
      <c r="BA107" s="122" t="str">
        <f>IF(Tbl.Kosten[[#This Row],[Anr.]]=BA$7,Tbl.Kosten[[#This Row],[Totaal kosten]],"")</f>
        <v/>
      </c>
      <c r="BB107" s="122" t="str">
        <f>IF(Tbl.Kosten[[#This Row],[Anr.]]=BB$7,Tbl.Kosten[[#This Row],[Totaal kosten]],"")</f>
        <v/>
      </c>
      <c r="BC107" s="122" t="str">
        <f>IF(Tbl.Kosten[[#This Row],[Anr.]]=BC$7,Tbl.Kosten[[#This Row],[Totaal kosten]],"")</f>
        <v/>
      </c>
      <c r="BD107" s="122" t="str">
        <f>IF(Tbl.Kosten[[#This Row],[Anr.]]=BD$7,Tbl.Kosten[[#This Row],[Totaal kosten]],"")</f>
        <v/>
      </c>
      <c r="BE107" s="122" t="str">
        <f>IF(Tbl.Kosten[[#This Row],[Anr.]]=BE$7,Tbl.Kosten[[#This Row],[Totaal kosten]],"")</f>
        <v/>
      </c>
      <c r="BF107" s="122" t="str">
        <f>IF(Tbl.Kosten[[#This Row],[Anr.]]=BF$7,Tbl.Kosten[[#This Row],[Totaal kosten]],"")</f>
        <v/>
      </c>
      <c r="BG107" s="122" t="str">
        <f>IF(Tbl.Kosten[[#This Row],[Anr.]]=BG$7,Tbl.Kosten[[#This Row],[Totaal kosten]],"")</f>
        <v/>
      </c>
      <c r="BH107" s="122" t="str">
        <f>IF(Tbl.Kosten[[#This Row],[Anr.]]=BH$7,Tbl.Kosten[[#This Row],[Totaal kosten]],"")</f>
        <v/>
      </c>
      <c r="BI107" s="122" t="str">
        <f>IF(Tbl.Kosten[[#This Row],[Anr.]]=BI$7,Tbl.Kosten[[#This Row],[Totaal kosten]],"")</f>
        <v/>
      </c>
      <c r="BJ107" s="122" t="str">
        <f>IF(Tbl.Kosten[[#This Row],[Anr.]]=BJ$7,Tbl.Kosten[[#This Row],[Totaal kosten]],"")</f>
        <v/>
      </c>
      <c r="BK107" s="122" t="str">
        <f>IF(Tbl.Kosten[[#This Row],[Anr.]]=BK$7,Tbl.Kosten[[#This Row],[Totaal kosten]],"")</f>
        <v/>
      </c>
      <c r="BL107" s="122" t="str">
        <f>IF(Tbl.Kosten[[#This Row],[Anr.]]=BL$7,Tbl.Kosten[[#This Row],[Totaal kosten]],"")</f>
        <v/>
      </c>
      <c r="BM107" s="122" t="str">
        <f>IF(Tbl.Kosten[[#This Row],[Anr.]]=BM$7,Tbl.Kosten[[#This Row],[Totaal kosten]],"")</f>
        <v/>
      </c>
      <c r="BN107" s="122" t="str">
        <f>IF(Tbl.Kosten[[#This Row],[Anr.]]=BN$7,Tbl.Kosten[[#This Row],[Totaal kosten]],"")</f>
        <v/>
      </c>
      <c r="BO107" s="122" t="str">
        <f>IF(Tbl.Kosten[[#This Row],[Anr.]]=BO$7,Tbl.Kosten[[#This Row],[Totaal kosten]],"")</f>
        <v/>
      </c>
      <c r="BP107" s="122" t="str">
        <f>IF(Tbl.Kosten[[#This Row],[Anr.]]=BP$7,Tbl.Kosten[[#This Row],[Totaal kosten]],"")</f>
        <v/>
      </c>
      <c r="BQ107" s="122" t="str">
        <f>IF(Tbl.Kosten[[#This Row],[Anr.]]=BQ$7,Tbl.Kosten[[#This Row],[Totaal kosten]],"")</f>
        <v/>
      </c>
      <c r="BR107" s="122" t="str">
        <f>IF(Tbl.Kosten[[#This Row],[Anr.]]=BR$7,Tbl.Kosten[[#This Row],[Totaal kosten]],"")</f>
        <v/>
      </c>
      <c r="BS107" s="122" t="str">
        <f>IF(Tbl.Kosten[[#This Row],[Anr.]]=BS$7,Tbl.Kosten[[#This Row],[Totaal kosten]],"")</f>
        <v/>
      </c>
      <c r="BT107" s="122" t="str">
        <f>IF(Tbl.Kosten[[#This Row],[Anr.]]=BT$7,Tbl.Kosten[[#This Row],[Totaal kosten]],"")</f>
        <v/>
      </c>
      <c r="BU107" s="122" t="str">
        <f>IF(Tbl.Kosten[[#This Row],[Anr.]]=BU$7,Tbl.Kosten[[#This Row],[Totaal kosten]],"")</f>
        <v/>
      </c>
      <c r="BV107" s="122" t="str">
        <f>IF(Tbl.Kosten[[#This Row],[Anr.]]=BV$7,Tbl.Kosten[[#This Row],[Totaal kosten]],"")</f>
        <v/>
      </c>
      <c r="BW107" s="122" t="str">
        <f>IF(Tbl.Kosten[[#This Row],[Anr.]]=BW$7,Tbl.Kosten[[#This Row],[Totaal kosten]],"")</f>
        <v/>
      </c>
      <c r="BX107" s="122" t="str">
        <f>IF(Tbl.Kosten[[#This Row],[Anr.]]=BX$7,Tbl.Kosten[[#This Row],[Totaal kosten]],"")</f>
        <v/>
      </c>
      <c r="BY107" s="122" t="str">
        <f>IF(Tbl.Kosten[[#This Row],[Anr.]]=BY$7,Tbl.Kosten[[#This Row],[Totaal kosten]],"")</f>
        <v/>
      </c>
      <c r="BZ107" s="122" t="str">
        <f>IF(Tbl.Kosten[[#This Row],[Anr.]]=BZ$7,Tbl.Kosten[[#This Row],[Totaal kosten]],"")</f>
        <v/>
      </c>
      <c r="CA107" s="122" t="str">
        <f>IF(Tbl.Kosten[[#This Row],[Anr.]]=CA$7,Tbl.Kosten[[#This Row],[Totaal kosten]],"")</f>
        <v/>
      </c>
      <c r="CB107" s="122" t="str">
        <f>IF(Tbl.Kosten[[#This Row],[Anr.]]=CB$7,Tbl.Kosten[[#This Row],[Totaal kosten]],"")</f>
        <v/>
      </c>
      <c r="CC107" s="122" t="str">
        <f>IF(Tbl.Kosten[[#This Row],[Anr.]]=CC$7,Tbl.Kosten[[#This Row],[Totaal kosten]],"")</f>
        <v/>
      </c>
      <c r="CD107" s="122" t="str">
        <f>IF(Tbl.Kosten[[#This Row],[Anr.]]=CD$7,Tbl.Kosten[[#This Row],[Totaal kosten]],"")</f>
        <v/>
      </c>
      <c r="CE107" s="122" t="str">
        <f>IF(Tbl.Kosten[[#This Row],[Anr.]]=CE$7,Tbl.Kosten[[#This Row],[Totaal kosten]],"")</f>
        <v/>
      </c>
      <c r="CF107" s="122" t="str">
        <f>IF(Tbl.Kosten[[#This Row],[Anr.]]=CF$7,Tbl.Kosten[[#This Row],[Totaal kosten]],"")</f>
        <v/>
      </c>
      <c r="CG107" s="122" t="str">
        <f>IF(Tbl.Kosten[[#This Row],[Anr.]]=CG$7,Tbl.Kosten[[#This Row],[Totaal kosten]],"")</f>
        <v/>
      </c>
      <c r="CH107" s="122" t="str">
        <f>IF(Tbl.Kosten[[#This Row],[Anr.]]=CH$7,Tbl.Kosten[[#This Row],[Totaal kosten]],"")</f>
        <v/>
      </c>
      <c r="CI107" s="122" t="str">
        <f>IF(Tbl.Kosten[[#This Row],[Anr.]]=CI$7,Tbl.Kosten[[#This Row],[Totaal kosten]],"")</f>
        <v/>
      </c>
      <c r="CJ107" s="122" t="str">
        <f>IF(Tbl.Kosten[[#This Row],[Anr.]]=CJ$7,Tbl.Kosten[[#This Row],[Totaal kosten]],"")</f>
        <v/>
      </c>
      <c r="CK107" s="122" t="str">
        <f>IF(Tbl.Kosten[[#This Row],[Anr.]]=CK$7,Tbl.Kosten[[#This Row],[Totaal kosten]],"")</f>
        <v/>
      </c>
      <c r="CL107" s="122" t="str">
        <f>IF(Tbl.Kosten[[#This Row],[Anr.]]=CL$7,Tbl.Kosten[[#This Row],[Totaal kosten]],"")</f>
        <v/>
      </c>
      <c r="CM107" s="122" t="str">
        <f>IF(Tbl.Kosten[[#This Row],[Anr.]]=CM$7,Tbl.Kosten[[#This Row],[Totaal kosten]],"")</f>
        <v/>
      </c>
      <c r="CN107" s="122" t="str">
        <f>IF(Tbl.Kosten[[#This Row],[Anr.]]=CN$7,Tbl.Kosten[[#This Row],[Totaal kosten]],"")</f>
        <v/>
      </c>
      <c r="CO107" s="122" t="str">
        <f>IF(Tbl.Kosten[[#This Row],[Anr.]]=CO$7,Tbl.Kosten[[#This Row],[Totaal kosten]],"")</f>
        <v/>
      </c>
      <c r="CP107" s="122" t="str">
        <f>IF(Tbl.Kosten[[#This Row],[Anr.]]=CP$7,Tbl.Kosten[[#This Row],[Totaal kosten]],"")</f>
        <v/>
      </c>
      <c r="CQ107" s="122" t="str">
        <f>IF(Tbl.Kosten[[#This Row],[Anr.]]=CQ$7,Tbl.Kosten[[#This Row],[Totaal kosten]],"")</f>
        <v/>
      </c>
      <c r="CR107" s="122" t="str">
        <f>IF(Tbl.Kosten[[#This Row],[Anr.]]=CR$7,Tbl.Kosten[[#This Row],[Totaal kosten]],"")</f>
        <v/>
      </c>
      <c r="CS107" s="122" t="str">
        <f>IF(Tbl.Kosten[[#This Row],[Anr.]]=CS$7,Tbl.Kosten[[#This Row],[Totaal kosten]],"")</f>
        <v/>
      </c>
      <c r="CT107" s="122" t="str">
        <f>IF(Tbl.Kosten[[#This Row],[Anr.]]=CT$7,Tbl.Kosten[[#This Row],[Totaal kosten]],"")</f>
        <v/>
      </c>
      <c r="CU107" s="122" t="str">
        <f>IF(Tbl.Kosten[[#This Row],[Anr.]]=CU$7,Tbl.Kosten[[#This Row],[Totaal kosten]],"")</f>
        <v/>
      </c>
      <c r="CV107" s="122" t="str">
        <f>IF(Tbl.Kosten[[#This Row],[Anr.]]=CV$7,Tbl.Kosten[[#This Row],[Totaal kosten]],"")</f>
        <v/>
      </c>
      <c r="CW107" s="122" t="str">
        <f>IF(Tbl.Kosten[[#This Row],[Anr.]]=CW$7,Tbl.Kosten[[#This Row],[Totaal kosten]],"")</f>
        <v/>
      </c>
      <c r="CX107" s="122" t="str">
        <f>IF(Tbl.Kosten[[#This Row],[Anr.]]=CX$7,Tbl.Kosten[[#This Row],[Totaal kosten]],"")</f>
        <v/>
      </c>
      <c r="CY107" s="122" t="str">
        <f>IF(Tbl.Kosten[[#This Row],[Anr.]]=CY$7,Tbl.Kosten[[#This Row],[Totaal kosten]],"")</f>
        <v/>
      </c>
      <c r="CZ107" s="122" t="str">
        <f>IF(Tbl.Kosten[[#This Row],[Anr.]]=CZ$7,Tbl.Kosten[[#This Row],[Totaal kosten]],"")</f>
        <v/>
      </c>
      <c r="DA107" s="122" t="str">
        <f>IF(Tbl.Kosten[[#This Row],[Anr.]]=DA$7,Tbl.Kosten[[#This Row],[Totaal kosten]],"")</f>
        <v/>
      </c>
      <c r="DB107" s="122" t="str">
        <f>IF(Tbl.Kosten[[#This Row],[Anr.]]=DB$7,Tbl.Kosten[[#This Row],[Totaal kosten]],"")</f>
        <v/>
      </c>
      <c r="DC107" s="122" t="str">
        <f>IF(Tbl.Kosten[[#This Row],[Anr.]]=DC$7,Tbl.Kosten[[#This Row],[Totaal kosten]],"")</f>
        <v/>
      </c>
      <c r="DD107" s="122" t="str">
        <f>IF(Tbl.Kosten[[#This Row],[Anr.]]=DD$7,Tbl.Kosten[[#This Row],[Totaal kosten]],"")</f>
        <v/>
      </c>
      <c r="DE107" s="122" t="str">
        <f>IF(Tbl.Kosten[[#This Row],[Anr.]]=DE$7,Tbl.Kosten[[#This Row],[Totaal kosten]],"")</f>
        <v/>
      </c>
      <c r="DF107" s="122" t="str">
        <f>IF(Tbl.Kosten[[#This Row],[Anr.]]=DF$7,Tbl.Kosten[[#This Row],[Totaal kosten]],"")</f>
        <v/>
      </c>
      <c r="DG107" s="122" t="str">
        <f>IF(Tbl.Kosten[[#This Row],[Anr.]]=DG$7,Tbl.Kosten[[#This Row],[Totaal kosten]],"")</f>
        <v/>
      </c>
      <c r="DH107" s="122" t="str">
        <f>IF(Tbl.Kosten[[#This Row],[Anr.]]=DH$7,Tbl.Kosten[[#This Row],[Totaal kosten]],"")</f>
        <v/>
      </c>
      <c r="DI107" s="122" t="str">
        <f>IF(Tbl.Kosten[[#This Row],[Anr.]]=DI$7,Tbl.Kosten[[#This Row],[Totaal kosten]],"")</f>
        <v/>
      </c>
      <c r="DJ107" s="122" t="str">
        <f>IF(Tbl.Kosten[[#This Row],[Anr.]]=DJ$7,Tbl.Kosten[[#This Row],[Totaal kosten]],"")</f>
        <v/>
      </c>
      <c r="DK107" s="122" t="str">
        <f>IF(Tbl.Kosten[[#This Row],[Anr.]]=DK$7,Tbl.Kosten[[#This Row],[Totaal kosten]],"")</f>
        <v/>
      </c>
      <c r="DL107" s="122" t="str">
        <f>IF(Tbl.Kosten[[#This Row],[Anr.]]=DL$7,Tbl.Kosten[[#This Row],[Totaal kosten]],"")</f>
        <v/>
      </c>
      <c r="DM107" s="122" t="str">
        <f>IF(Tbl.Kosten[[#This Row],[Anr.]]=DM$7,Tbl.Kosten[[#This Row],[Totaal kosten]],"")</f>
        <v/>
      </c>
      <c r="DN107" s="122" t="str">
        <f>IF(Tbl.Kosten[[#This Row],[Anr.]]=DN$7,Tbl.Kosten[[#This Row],[Totaal kosten]],"")</f>
        <v/>
      </c>
      <c r="DO107" s="122" t="str">
        <f>IF(Tbl.Kosten[[#This Row],[Anr.]]=DO$7,Tbl.Kosten[[#This Row],[Totaal kosten]],"")</f>
        <v/>
      </c>
      <c r="DP107" s="122" t="str">
        <f>IF(Tbl.Kosten[[#This Row],[Anr.]]=DP$7,Tbl.Kosten[[#This Row],[Totaal kosten]],"")</f>
        <v/>
      </c>
      <c r="DQ107" s="122" t="str">
        <f>IF(Tbl.Kosten[[#This Row],[Anr.]]=DQ$7,Tbl.Kosten[[#This Row],[Totaal kosten]],"")</f>
        <v/>
      </c>
      <c r="DR107" s="122" t="str">
        <f>IF(Tbl.Kosten[[#This Row],[Anr.]]=DR$7,Tbl.Kosten[[#This Row],[Totaal kosten]],"")</f>
        <v/>
      </c>
      <c r="DS107" s="122" t="str">
        <f>IF(Tbl.Kosten[[#This Row],[Anr.]]=DS$7,Tbl.Kosten[[#This Row],[Totaal kosten]],"")</f>
        <v/>
      </c>
      <c r="DT107" s="122" t="str">
        <f>IF(Tbl.Kosten[[#This Row],[Anr.]]=DT$7,Tbl.Kosten[[#This Row],[Totaal kosten]],"")</f>
        <v/>
      </c>
      <c r="DU107" s="122" t="str">
        <f>IF(Tbl.Kosten[[#This Row],[Anr.]]=DU$7,Tbl.Kosten[[#This Row],[Totaal kosten]],"")</f>
        <v/>
      </c>
      <c r="DV107" s="122" t="str">
        <f>IF(Tbl.Kosten[[#This Row],[Anr.]]=DV$7,Tbl.Kosten[[#This Row],[Totaal kosten]],"")</f>
        <v/>
      </c>
      <c r="DW107" s="122" t="str">
        <f>IF(Tbl.Kosten[[#This Row],[Anr.]]=DW$7,Tbl.Kosten[[#This Row],[Totaal kosten]],"")</f>
        <v/>
      </c>
      <c r="DX107" s="122" t="str">
        <f>IF(Tbl.Kosten[[#This Row],[Anr.]]=DX$7,Tbl.Kosten[[#This Row],[Totaal kosten]],"")</f>
        <v/>
      </c>
      <c r="DY107" s="122" t="str">
        <f>IF(Tbl.Kosten[[#This Row],[Anr.]]=DY$7,Tbl.Kosten[[#This Row],[Totaal kosten]],"")</f>
        <v/>
      </c>
      <c r="DZ107" s="122" t="str">
        <f>IF(Tbl.Kosten[[#This Row],[Anr.]]=DZ$7,Tbl.Kosten[[#This Row],[Totaal kosten]],"")</f>
        <v/>
      </c>
      <c r="EA107" s="122" t="str">
        <f>IF(Tbl.Kosten[[#This Row],[Anr.]]=EA$7,Tbl.Kosten[[#This Row],[Totaal kosten]],"")</f>
        <v/>
      </c>
      <c r="EB107" s="122" t="str">
        <f>IF(Tbl.Kosten[[#This Row],[Anr.]]=EB$7,Tbl.Kosten[[#This Row],[Totaal kosten]],"")</f>
        <v/>
      </c>
      <c r="EC107" s="122" t="str">
        <f>IF(Tbl.Kosten[[#This Row],[Anr.]]=EC$7,Tbl.Kosten[[#This Row],[Totaal kosten]],"")</f>
        <v/>
      </c>
      <c r="ED107" s="122" t="str">
        <f>IF(Tbl.Kosten[[#This Row],[Anr.]]=ED$7,Tbl.Kosten[[#This Row],[Totaal kosten]],"")</f>
        <v/>
      </c>
      <c r="EE107" s="122" t="str">
        <f>IF(Tbl.Kosten[[#This Row],[Anr.]]=EE$7,Tbl.Kosten[[#This Row],[Totaal kosten]],"")</f>
        <v/>
      </c>
      <c r="EF107" s="122" t="str">
        <f>IF(Tbl.Kosten[[#This Row],[Anr.]]=EF$7,Tbl.Kosten[[#This Row],[Totaal kosten]],"")</f>
        <v/>
      </c>
      <c r="EG107" s="122" t="str">
        <f>IF(Tbl.Kosten[[#This Row],[Anr.]]=EG$7,Tbl.Kosten[[#This Row],[Totaal kosten]],"")</f>
        <v/>
      </c>
      <c r="EH107" s="122" t="str">
        <f>IF(Tbl.Kosten[[#This Row],[Anr.]]=EH$7,Tbl.Kosten[[#This Row],[Totaal kosten]],"")</f>
        <v/>
      </c>
      <c r="EI107" s="122" t="str">
        <f>IF(Tbl.Kosten[[#This Row],[Anr.]]=EI$7,Tbl.Kosten[[#This Row],[Totaal kosten]],"")</f>
        <v/>
      </c>
      <c r="EJ107" s="122" t="str">
        <f>IF(Tbl.Kosten[[#This Row],[Anr.]]=EJ$7,Tbl.Kosten[[#This Row],[Totaal kosten]],"")</f>
        <v/>
      </c>
      <c r="EK107" s="122" t="str">
        <f>IF(Tbl.Kosten[[#This Row],[Anr.]]=EK$7,Tbl.Kosten[[#This Row],[Totaal kosten]],"")</f>
        <v/>
      </c>
      <c r="EL107" s="122" t="str">
        <f>IF(Tbl.Kosten[[#This Row],[Anr.]]=EL$7,Tbl.Kosten[[#This Row],[Totaal kosten]],"")</f>
        <v/>
      </c>
      <c r="EM107" s="122" t="str">
        <f>IF(Tbl.Kosten[[#This Row],[Anr.]]=EM$7,Tbl.Kosten[[#This Row],[Totaal kosten]],"")</f>
        <v/>
      </c>
      <c r="EN107" s="122" t="str">
        <f>IF(Tbl.Kosten[[#This Row],[Anr.]]=EN$7,Tbl.Kosten[[#This Row],[Totaal kosten]],"")</f>
        <v/>
      </c>
      <c r="EO107" s="122" t="str">
        <f>IF(Tbl.Kosten[[#This Row],[Anr.]]=EO$7,Tbl.Kosten[[#This Row],[Totaal kosten]],"")</f>
        <v/>
      </c>
      <c r="EP107" s="122" t="str">
        <f>IF(Tbl.Kosten[[#This Row],[Anr.]]=EP$7,Tbl.Kosten[[#This Row],[Totaal kosten]],"")</f>
        <v/>
      </c>
      <c r="EQ107" s="122" t="str">
        <f>IF(Tbl.Kosten[[#This Row],[Anr.]]=EQ$7,Tbl.Kosten[[#This Row],[Totaal kosten]],"")</f>
        <v/>
      </c>
    </row>
    <row r="108" spans="2:147" x14ac:dyDescent="0.35">
      <c r="B108" s="99"/>
      <c r="C108" s="68"/>
      <c r="D108" s="119"/>
      <c r="E108" s="100"/>
      <c r="F108" s="13">
        <f>_xlfn.XLOOKUP(Tbl.Kosten[[#This Row],[Medewerker e/o 
functie]],Tbl.Uurtarief[Medewerker en/of functie],Tbl.Uurtarief[Uurtarief],"",,)</f>
        <v>0</v>
      </c>
      <c r="G108" s="118">
        <f>PRODUCT(Tbl.Kosten[[#This Row],[Uren]],Tbl.Kosten[[#This Row],[Uurtarief]])</f>
        <v>0</v>
      </c>
      <c r="H108" s="100"/>
      <c r="I108" s="98"/>
      <c r="J108" s="97">
        <f>Tbl.Kosten[[#This Row],[Aantal]]*Tbl.Kosten[[#This Row],[Tarief]]</f>
        <v>0</v>
      </c>
      <c r="K108" s="118">
        <f>Tbl.Kosten[[#This Row],[Subtotaal andere kosten]]+Tbl.Kosten[[#This Row],[Subtotaal arbeidskosten]]</f>
        <v>0</v>
      </c>
      <c r="L108" s="190">
        <f>IF(Tbl.Kosten[[#This Row],[Subtotaal andere kosten]]&lt;&gt;0,"Andere kosten",(_xlfn.XLOOKUP(Tbl.Kosten[[#This Row],[Medewerker e/o 
functie]],Tbl.Uurtarief[Medewerker en/of functie],Tbl.Uurtarief[Kostensoort],"",,)))</f>
        <v>0</v>
      </c>
      <c r="M108" s="190" t="str">
        <f>IF(AND(Tbl.Kosten[[#This Row],[Subtotaal arbeidskosten]]&lt;&gt;0,Tbl.Kosten[[#This Row],[Subtotaal andere kosten]]&lt;&gt;0),"Begroot Arbeidskosten en Overige kosten op verschillende regels!","")</f>
        <v/>
      </c>
      <c r="N108" s="3" t="str">
        <f>_xlfn.XLOOKUP(Tbl.Kosten[[#This Row],[Activiteitencode]],Tbl.Activiteiten[Activiteitcode],Tbl.Activiteiten[Werkpakketcode],"",,)</f>
        <v/>
      </c>
      <c r="O108" s="9" t="str">
        <f>_xlfn.XLOOKUP(Tbl.Kosten[[#This Row],[Werkpakketcode]],Tbl.Werkpakketten[Werkpakketcode],Tbl.Werkpakketten[WPnr.],"",,)</f>
        <v/>
      </c>
      <c r="P108" s="9" t="str">
        <f>IF(Tbl.Kosten[[#This Row],[WPnr.]]=P$7,Tbl.Kosten[[#This Row],[Totaal kosten]],"")</f>
        <v/>
      </c>
      <c r="Q108" s="9" t="str">
        <f>IF(Tbl.Kosten[[#This Row],[WPnr.]]=Q$7,Tbl.Kosten[[#This Row],[Totaal kosten]],"")</f>
        <v/>
      </c>
      <c r="R108" s="9" t="str">
        <f>IF(Tbl.Kosten[[#This Row],[WPnr.]]=R$7,Tbl.Kosten[[#This Row],[Totaal kosten]],"")</f>
        <v/>
      </c>
      <c r="S108" s="9" t="str">
        <f>IF(Tbl.Kosten[[#This Row],[WPnr.]]=S$7,Tbl.Kosten[[#This Row],[Totaal kosten]],"")</f>
        <v/>
      </c>
      <c r="T108" s="9" t="str">
        <f>IF(Tbl.Kosten[[#This Row],[WPnr.]]=T$7,Tbl.Kosten[[#This Row],[Totaal kosten]],"")</f>
        <v/>
      </c>
      <c r="U108" s="9" t="str">
        <f>IF(Tbl.Kosten[[#This Row],[WPnr.]]=U$7,Tbl.Kosten[[#This Row],[Totaal kosten]],"")</f>
        <v/>
      </c>
      <c r="V108" s="9" t="str">
        <f>IF(Tbl.Kosten[[#This Row],[WPnr.]]=V$7,Tbl.Kosten[[#This Row],[Totaal kosten]],"")</f>
        <v/>
      </c>
      <c r="W108" s="9" t="str">
        <f>IF(Tbl.Kosten[[#This Row],[WPnr.]]=W$7,Tbl.Kosten[[#This Row],[Totaal kosten]],"")</f>
        <v/>
      </c>
      <c r="X108" s="9" t="str">
        <f>IF(Tbl.Kosten[[#This Row],[WPnr.]]=X$7,Tbl.Kosten[[#This Row],[Totaal kosten]],"")</f>
        <v/>
      </c>
      <c r="Y108" s="9" t="str">
        <f>IF(Tbl.Kosten[[#This Row],[WPnr.]]=Y$7,Tbl.Kosten[[#This Row],[Totaal kosten]],"")</f>
        <v/>
      </c>
      <c r="Z108" s="15" t="str">
        <f>IFERROR(VLOOKUP(Tbl.Kosten[[#This Row],[Kostensoort]],Tbl.Kostensoorten[],2,FALSE),"")</f>
        <v/>
      </c>
      <c r="AA108" s="15" t="str">
        <f>IF(Tbl.Kosten[[#This Row],[KSnr.]]=AA$7,Tbl.Kosten[[#This Row],[Totaal kosten]],"")</f>
        <v/>
      </c>
      <c r="AB108" s="15" t="str">
        <f>IF(Tbl.Kosten[[#This Row],[KSnr.]]=AB$7,Tbl.Kosten[[#This Row],[Totaal kosten]],"")</f>
        <v/>
      </c>
      <c r="AC108" s="15" t="str">
        <f>IF(Tbl.Kosten[[#This Row],[KSnr.]]=AC$7,Tbl.Kosten[[#This Row],[Totaal kosten]],"")</f>
        <v/>
      </c>
      <c r="AD108" s="15" t="str">
        <f>IF(Tbl.Kosten[[#This Row],[KSnr.]]=AD$7,Tbl.Kosten[[#This Row],[Totaal kosten]],"")</f>
        <v/>
      </c>
      <c r="AE108" s="15" t="str">
        <f>IF(Tbl.Kosten[[#This Row],[KSnr.]]=AE$7,Tbl.Kosten[[#This Row],[Totaal kosten]],"")</f>
        <v/>
      </c>
      <c r="AF108" s="15" t="str">
        <f>IF(Tbl.Kosten[[#This Row],[KSnr.]]=AF$7,Tbl.Kosten[[#This Row],[Totaal kosten]],"")</f>
        <v/>
      </c>
      <c r="AG108" s="15" t="str">
        <f>IF(Tbl.Kosten[[#This Row],[KSnr.]]=AG$7,Tbl.Kosten[[#This Row],[Totaal kosten]],"")</f>
        <v/>
      </c>
      <c r="AH108" s="15" t="str">
        <f>IF(Tbl.Kosten[[#This Row],[KSnr.]]=AH$7,Tbl.Kosten[[#This Row],[Totaal kosten]],"")</f>
        <v/>
      </c>
      <c r="AI108" s="15" t="str">
        <f>IF(Tbl.Kosten[[#This Row],[KSnr.]]=AI$7,Tbl.Kosten[[#This Row],[Totaal kosten]],"")</f>
        <v/>
      </c>
      <c r="AJ108" s="15" t="str">
        <f>IF(Tbl.Kosten[[#This Row],[KSnr.]]=AJ$7,Tbl.Kosten[[#This Row],[Totaal kosten]],"")</f>
        <v/>
      </c>
      <c r="AK108" s="15" t="str">
        <f>IF(Tbl.Kosten[[#This Row],[KSnr.]]=AK$7,Tbl.Kosten[[#This Row],[Totaal kosten]],"")</f>
        <v/>
      </c>
      <c r="AL108" s="15" t="str">
        <f>IF(Tbl.Kosten[[#This Row],[KSnr.]]=AL$7,Tbl.Kosten[[#This Row],[Totaal kosten]],"")</f>
        <v/>
      </c>
      <c r="AM108" s="15" t="str">
        <f>IF(Tbl.Kosten[[#This Row],[KSnr.]]=AM$7,Tbl.Kosten[[#This Row],[Totaal kosten]],"")</f>
        <v/>
      </c>
      <c r="AN108" s="15" t="str">
        <f>IF(Tbl.Kosten[[#This Row],[KSnr.]]=AN$7,Tbl.Kosten[[#This Row],[Totaal kosten]],"")</f>
        <v/>
      </c>
      <c r="AO108" s="15" t="str">
        <f>IF(Tbl.Kosten[[#This Row],[KSnr.]]=AO$7,Tbl.Kosten[[#This Row],[Totaal kosten]],"")</f>
        <v/>
      </c>
      <c r="AP108" s="15" t="str">
        <f>IF(Tbl.Kosten[[#This Row],[KSnr.]]=AP$7,Tbl.Kosten[[#This Row],[Totaal kosten]],"")</f>
        <v/>
      </c>
      <c r="AQ108" s="15" t="str">
        <f>IF(Tbl.Kosten[[#This Row],[KSnr.]]=AQ$7,Tbl.Kosten[[#This Row],[Totaal kosten]],"")</f>
        <v/>
      </c>
      <c r="AR108" s="15" t="str">
        <f>IF(Tbl.Kosten[[#This Row],[KSnr.]]=AR$7,Tbl.Kosten[[#This Row],[Totaal kosten]],"")</f>
        <v/>
      </c>
      <c r="AS108" s="15" t="str">
        <f>IF(Tbl.Kosten[[#This Row],[KSnr.]]=AS$7,Tbl.Kosten[[#This Row],[Totaal kosten]],"")</f>
        <v/>
      </c>
      <c r="AT108" s="15" t="str">
        <f>IF(Tbl.Kosten[[#This Row],[KSnr.]]=AT$7,Tbl.Kosten[[#This Row],[Totaal kosten]],"")</f>
        <v/>
      </c>
      <c r="AU108" s="122" t="str">
        <f>_xlfn.XLOOKUP(Tbl.Kosten[[#This Row],[Activiteitencode]],Tbl.Activiteiten[Activiteitcode],Tbl.Activiteiten[Anr.],"",,)</f>
        <v/>
      </c>
      <c r="AV108" s="122" t="str">
        <f>IF(Tbl.Kosten[[#This Row],[Anr.]]=AV$7,Tbl.Kosten[[#This Row],[Totaal kosten]],"")</f>
        <v/>
      </c>
      <c r="AW108" s="122" t="str">
        <f>IF(Tbl.Kosten[[#This Row],[Anr.]]=AW$7,Tbl.Kosten[[#This Row],[Totaal kosten]],"")</f>
        <v/>
      </c>
      <c r="AX108" s="122" t="str">
        <f>IF(Tbl.Kosten[[#This Row],[Anr.]]=AX$7,Tbl.Kosten[[#This Row],[Totaal kosten]],"")</f>
        <v/>
      </c>
      <c r="AY108" s="122" t="str">
        <f>IF(Tbl.Kosten[[#This Row],[Anr.]]=AY$7,Tbl.Kosten[[#This Row],[Totaal kosten]],"")</f>
        <v/>
      </c>
      <c r="AZ108" s="122" t="str">
        <f>IF(Tbl.Kosten[[#This Row],[Anr.]]=AZ$7,Tbl.Kosten[[#This Row],[Totaal kosten]],"")</f>
        <v/>
      </c>
      <c r="BA108" s="122" t="str">
        <f>IF(Tbl.Kosten[[#This Row],[Anr.]]=BA$7,Tbl.Kosten[[#This Row],[Totaal kosten]],"")</f>
        <v/>
      </c>
      <c r="BB108" s="122" t="str">
        <f>IF(Tbl.Kosten[[#This Row],[Anr.]]=BB$7,Tbl.Kosten[[#This Row],[Totaal kosten]],"")</f>
        <v/>
      </c>
      <c r="BC108" s="122" t="str">
        <f>IF(Tbl.Kosten[[#This Row],[Anr.]]=BC$7,Tbl.Kosten[[#This Row],[Totaal kosten]],"")</f>
        <v/>
      </c>
      <c r="BD108" s="122" t="str">
        <f>IF(Tbl.Kosten[[#This Row],[Anr.]]=BD$7,Tbl.Kosten[[#This Row],[Totaal kosten]],"")</f>
        <v/>
      </c>
      <c r="BE108" s="122" t="str">
        <f>IF(Tbl.Kosten[[#This Row],[Anr.]]=BE$7,Tbl.Kosten[[#This Row],[Totaal kosten]],"")</f>
        <v/>
      </c>
      <c r="BF108" s="122" t="str">
        <f>IF(Tbl.Kosten[[#This Row],[Anr.]]=BF$7,Tbl.Kosten[[#This Row],[Totaal kosten]],"")</f>
        <v/>
      </c>
      <c r="BG108" s="122" t="str">
        <f>IF(Tbl.Kosten[[#This Row],[Anr.]]=BG$7,Tbl.Kosten[[#This Row],[Totaal kosten]],"")</f>
        <v/>
      </c>
      <c r="BH108" s="122" t="str">
        <f>IF(Tbl.Kosten[[#This Row],[Anr.]]=BH$7,Tbl.Kosten[[#This Row],[Totaal kosten]],"")</f>
        <v/>
      </c>
      <c r="BI108" s="122" t="str">
        <f>IF(Tbl.Kosten[[#This Row],[Anr.]]=BI$7,Tbl.Kosten[[#This Row],[Totaal kosten]],"")</f>
        <v/>
      </c>
      <c r="BJ108" s="122" t="str">
        <f>IF(Tbl.Kosten[[#This Row],[Anr.]]=BJ$7,Tbl.Kosten[[#This Row],[Totaal kosten]],"")</f>
        <v/>
      </c>
      <c r="BK108" s="122" t="str">
        <f>IF(Tbl.Kosten[[#This Row],[Anr.]]=BK$7,Tbl.Kosten[[#This Row],[Totaal kosten]],"")</f>
        <v/>
      </c>
      <c r="BL108" s="122" t="str">
        <f>IF(Tbl.Kosten[[#This Row],[Anr.]]=BL$7,Tbl.Kosten[[#This Row],[Totaal kosten]],"")</f>
        <v/>
      </c>
      <c r="BM108" s="122" t="str">
        <f>IF(Tbl.Kosten[[#This Row],[Anr.]]=BM$7,Tbl.Kosten[[#This Row],[Totaal kosten]],"")</f>
        <v/>
      </c>
      <c r="BN108" s="122" t="str">
        <f>IF(Tbl.Kosten[[#This Row],[Anr.]]=BN$7,Tbl.Kosten[[#This Row],[Totaal kosten]],"")</f>
        <v/>
      </c>
      <c r="BO108" s="122" t="str">
        <f>IF(Tbl.Kosten[[#This Row],[Anr.]]=BO$7,Tbl.Kosten[[#This Row],[Totaal kosten]],"")</f>
        <v/>
      </c>
      <c r="BP108" s="122" t="str">
        <f>IF(Tbl.Kosten[[#This Row],[Anr.]]=BP$7,Tbl.Kosten[[#This Row],[Totaal kosten]],"")</f>
        <v/>
      </c>
      <c r="BQ108" s="122" t="str">
        <f>IF(Tbl.Kosten[[#This Row],[Anr.]]=BQ$7,Tbl.Kosten[[#This Row],[Totaal kosten]],"")</f>
        <v/>
      </c>
      <c r="BR108" s="122" t="str">
        <f>IF(Tbl.Kosten[[#This Row],[Anr.]]=BR$7,Tbl.Kosten[[#This Row],[Totaal kosten]],"")</f>
        <v/>
      </c>
      <c r="BS108" s="122" t="str">
        <f>IF(Tbl.Kosten[[#This Row],[Anr.]]=BS$7,Tbl.Kosten[[#This Row],[Totaal kosten]],"")</f>
        <v/>
      </c>
      <c r="BT108" s="122" t="str">
        <f>IF(Tbl.Kosten[[#This Row],[Anr.]]=BT$7,Tbl.Kosten[[#This Row],[Totaal kosten]],"")</f>
        <v/>
      </c>
      <c r="BU108" s="122" t="str">
        <f>IF(Tbl.Kosten[[#This Row],[Anr.]]=BU$7,Tbl.Kosten[[#This Row],[Totaal kosten]],"")</f>
        <v/>
      </c>
      <c r="BV108" s="122" t="str">
        <f>IF(Tbl.Kosten[[#This Row],[Anr.]]=BV$7,Tbl.Kosten[[#This Row],[Totaal kosten]],"")</f>
        <v/>
      </c>
      <c r="BW108" s="122" t="str">
        <f>IF(Tbl.Kosten[[#This Row],[Anr.]]=BW$7,Tbl.Kosten[[#This Row],[Totaal kosten]],"")</f>
        <v/>
      </c>
      <c r="BX108" s="122" t="str">
        <f>IF(Tbl.Kosten[[#This Row],[Anr.]]=BX$7,Tbl.Kosten[[#This Row],[Totaal kosten]],"")</f>
        <v/>
      </c>
      <c r="BY108" s="122" t="str">
        <f>IF(Tbl.Kosten[[#This Row],[Anr.]]=BY$7,Tbl.Kosten[[#This Row],[Totaal kosten]],"")</f>
        <v/>
      </c>
      <c r="BZ108" s="122" t="str">
        <f>IF(Tbl.Kosten[[#This Row],[Anr.]]=BZ$7,Tbl.Kosten[[#This Row],[Totaal kosten]],"")</f>
        <v/>
      </c>
      <c r="CA108" s="122" t="str">
        <f>IF(Tbl.Kosten[[#This Row],[Anr.]]=CA$7,Tbl.Kosten[[#This Row],[Totaal kosten]],"")</f>
        <v/>
      </c>
      <c r="CB108" s="122" t="str">
        <f>IF(Tbl.Kosten[[#This Row],[Anr.]]=CB$7,Tbl.Kosten[[#This Row],[Totaal kosten]],"")</f>
        <v/>
      </c>
      <c r="CC108" s="122" t="str">
        <f>IF(Tbl.Kosten[[#This Row],[Anr.]]=CC$7,Tbl.Kosten[[#This Row],[Totaal kosten]],"")</f>
        <v/>
      </c>
      <c r="CD108" s="122" t="str">
        <f>IF(Tbl.Kosten[[#This Row],[Anr.]]=CD$7,Tbl.Kosten[[#This Row],[Totaal kosten]],"")</f>
        <v/>
      </c>
      <c r="CE108" s="122" t="str">
        <f>IF(Tbl.Kosten[[#This Row],[Anr.]]=CE$7,Tbl.Kosten[[#This Row],[Totaal kosten]],"")</f>
        <v/>
      </c>
      <c r="CF108" s="122" t="str">
        <f>IF(Tbl.Kosten[[#This Row],[Anr.]]=CF$7,Tbl.Kosten[[#This Row],[Totaal kosten]],"")</f>
        <v/>
      </c>
      <c r="CG108" s="122" t="str">
        <f>IF(Tbl.Kosten[[#This Row],[Anr.]]=CG$7,Tbl.Kosten[[#This Row],[Totaal kosten]],"")</f>
        <v/>
      </c>
      <c r="CH108" s="122" t="str">
        <f>IF(Tbl.Kosten[[#This Row],[Anr.]]=CH$7,Tbl.Kosten[[#This Row],[Totaal kosten]],"")</f>
        <v/>
      </c>
      <c r="CI108" s="122" t="str">
        <f>IF(Tbl.Kosten[[#This Row],[Anr.]]=CI$7,Tbl.Kosten[[#This Row],[Totaal kosten]],"")</f>
        <v/>
      </c>
      <c r="CJ108" s="122" t="str">
        <f>IF(Tbl.Kosten[[#This Row],[Anr.]]=CJ$7,Tbl.Kosten[[#This Row],[Totaal kosten]],"")</f>
        <v/>
      </c>
      <c r="CK108" s="122" t="str">
        <f>IF(Tbl.Kosten[[#This Row],[Anr.]]=CK$7,Tbl.Kosten[[#This Row],[Totaal kosten]],"")</f>
        <v/>
      </c>
      <c r="CL108" s="122" t="str">
        <f>IF(Tbl.Kosten[[#This Row],[Anr.]]=CL$7,Tbl.Kosten[[#This Row],[Totaal kosten]],"")</f>
        <v/>
      </c>
      <c r="CM108" s="122" t="str">
        <f>IF(Tbl.Kosten[[#This Row],[Anr.]]=CM$7,Tbl.Kosten[[#This Row],[Totaal kosten]],"")</f>
        <v/>
      </c>
      <c r="CN108" s="122" t="str">
        <f>IF(Tbl.Kosten[[#This Row],[Anr.]]=CN$7,Tbl.Kosten[[#This Row],[Totaal kosten]],"")</f>
        <v/>
      </c>
      <c r="CO108" s="122" t="str">
        <f>IF(Tbl.Kosten[[#This Row],[Anr.]]=CO$7,Tbl.Kosten[[#This Row],[Totaal kosten]],"")</f>
        <v/>
      </c>
      <c r="CP108" s="122" t="str">
        <f>IF(Tbl.Kosten[[#This Row],[Anr.]]=CP$7,Tbl.Kosten[[#This Row],[Totaal kosten]],"")</f>
        <v/>
      </c>
      <c r="CQ108" s="122" t="str">
        <f>IF(Tbl.Kosten[[#This Row],[Anr.]]=CQ$7,Tbl.Kosten[[#This Row],[Totaal kosten]],"")</f>
        <v/>
      </c>
      <c r="CR108" s="122" t="str">
        <f>IF(Tbl.Kosten[[#This Row],[Anr.]]=CR$7,Tbl.Kosten[[#This Row],[Totaal kosten]],"")</f>
        <v/>
      </c>
      <c r="CS108" s="122" t="str">
        <f>IF(Tbl.Kosten[[#This Row],[Anr.]]=CS$7,Tbl.Kosten[[#This Row],[Totaal kosten]],"")</f>
        <v/>
      </c>
      <c r="CT108" s="122" t="str">
        <f>IF(Tbl.Kosten[[#This Row],[Anr.]]=CT$7,Tbl.Kosten[[#This Row],[Totaal kosten]],"")</f>
        <v/>
      </c>
      <c r="CU108" s="122" t="str">
        <f>IF(Tbl.Kosten[[#This Row],[Anr.]]=CU$7,Tbl.Kosten[[#This Row],[Totaal kosten]],"")</f>
        <v/>
      </c>
      <c r="CV108" s="122" t="str">
        <f>IF(Tbl.Kosten[[#This Row],[Anr.]]=CV$7,Tbl.Kosten[[#This Row],[Totaal kosten]],"")</f>
        <v/>
      </c>
      <c r="CW108" s="122" t="str">
        <f>IF(Tbl.Kosten[[#This Row],[Anr.]]=CW$7,Tbl.Kosten[[#This Row],[Totaal kosten]],"")</f>
        <v/>
      </c>
      <c r="CX108" s="122" t="str">
        <f>IF(Tbl.Kosten[[#This Row],[Anr.]]=CX$7,Tbl.Kosten[[#This Row],[Totaal kosten]],"")</f>
        <v/>
      </c>
      <c r="CY108" s="122" t="str">
        <f>IF(Tbl.Kosten[[#This Row],[Anr.]]=CY$7,Tbl.Kosten[[#This Row],[Totaal kosten]],"")</f>
        <v/>
      </c>
      <c r="CZ108" s="122" t="str">
        <f>IF(Tbl.Kosten[[#This Row],[Anr.]]=CZ$7,Tbl.Kosten[[#This Row],[Totaal kosten]],"")</f>
        <v/>
      </c>
      <c r="DA108" s="122" t="str">
        <f>IF(Tbl.Kosten[[#This Row],[Anr.]]=DA$7,Tbl.Kosten[[#This Row],[Totaal kosten]],"")</f>
        <v/>
      </c>
      <c r="DB108" s="122" t="str">
        <f>IF(Tbl.Kosten[[#This Row],[Anr.]]=DB$7,Tbl.Kosten[[#This Row],[Totaal kosten]],"")</f>
        <v/>
      </c>
      <c r="DC108" s="122" t="str">
        <f>IF(Tbl.Kosten[[#This Row],[Anr.]]=DC$7,Tbl.Kosten[[#This Row],[Totaal kosten]],"")</f>
        <v/>
      </c>
      <c r="DD108" s="122" t="str">
        <f>IF(Tbl.Kosten[[#This Row],[Anr.]]=DD$7,Tbl.Kosten[[#This Row],[Totaal kosten]],"")</f>
        <v/>
      </c>
      <c r="DE108" s="122" t="str">
        <f>IF(Tbl.Kosten[[#This Row],[Anr.]]=DE$7,Tbl.Kosten[[#This Row],[Totaal kosten]],"")</f>
        <v/>
      </c>
      <c r="DF108" s="122" t="str">
        <f>IF(Tbl.Kosten[[#This Row],[Anr.]]=DF$7,Tbl.Kosten[[#This Row],[Totaal kosten]],"")</f>
        <v/>
      </c>
      <c r="DG108" s="122" t="str">
        <f>IF(Tbl.Kosten[[#This Row],[Anr.]]=DG$7,Tbl.Kosten[[#This Row],[Totaal kosten]],"")</f>
        <v/>
      </c>
      <c r="DH108" s="122" t="str">
        <f>IF(Tbl.Kosten[[#This Row],[Anr.]]=DH$7,Tbl.Kosten[[#This Row],[Totaal kosten]],"")</f>
        <v/>
      </c>
      <c r="DI108" s="122" t="str">
        <f>IF(Tbl.Kosten[[#This Row],[Anr.]]=DI$7,Tbl.Kosten[[#This Row],[Totaal kosten]],"")</f>
        <v/>
      </c>
      <c r="DJ108" s="122" t="str">
        <f>IF(Tbl.Kosten[[#This Row],[Anr.]]=DJ$7,Tbl.Kosten[[#This Row],[Totaal kosten]],"")</f>
        <v/>
      </c>
      <c r="DK108" s="122" t="str">
        <f>IF(Tbl.Kosten[[#This Row],[Anr.]]=DK$7,Tbl.Kosten[[#This Row],[Totaal kosten]],"")</f>
        <v/>
      </c>
      <c r="DL108" s="122" t="str">
        <f>IF(Tbl.Kosten[[#This Row],[Anr.]]=DL$7,Tbl.Kosten[[#This Row],[Totaal kosten]],"")</f>
        <v/>
      </c>
      <c r="DM108" s="122" t="str">
        <f>IF(Tbl.Kosten[[#This Row],[Anr.]]=DM$7,Tbl.Kosten[[#This Row],[Totaal kosten]],"")</f>
        <v/>
      </c>
      <c r="DN108" s="122" t="str">
        <f>IF(Tbl.Kosten[[#This Row],[Anr.]]=DN$7,Tbl.Kosten[[#This Row],[Totaal kosten]],"")</f>
        <v/>
      </c>
      <c r="DO108" s="122" t="str">
        <f>IF(Tbl.Kosten[[#This Row],[Anr.]]=DO$7,Tbl.Kosten[[#This Row],[Totaal kosten]],"")</f>
        <v/>
      </c>
      <c r="DP108" s="122" t="str">
        <f>IF(Tbl.Kosten[[#This Row],[Anr.]]=DP$7,Tbl.Kosten[[#This Row],[Totaal kosten]],"")</f>
        <v/>
      </c>
      <c r="DQ108" s="122" t="str">
        <f>IF(Tbl.Kosten[[#This Row],[Anr.]]=DQ$7,Tbl.Kosten[[#This Row],[Totaal kosten]],"")</f>
        <v/>
      </c>
      <c r="DR108" s="122" t="str">
        <f>IF(Tbl.Kosten[[#This Row],[Anr.]]=DR$7,Tbl.Kosten[[#This Row],[Totaal kosten]],"")</f>
        <v/>
      </c>
      <c r="DS108" s="122" t="str">
        <f>IF(Tbl.Kosten[[#This Row],[Anr.]]=DS$7,Tbl.Kosten[[#This Row],[Totaal kosten]],"")</f>
        <v/>
      </c>
      <c r="DT108" s="122" t="str">
        <f>IF(Tbl.Kosten[[#This Row],[Anr.]]=DT$7,Tbl.Kosten[[#This Row],[Totaal kosten]],"")</f>
        <v/>
      </c>
      <c r="DU108" s="122" t="str">
        <f>IF(Tbl.Kosten[[#This Row],[Anr.]]=DU$7,Tbl.Kosten[[#This Row],[Totaal kosten]],"")</f>
        <v/>
      </c>
      <c r="DV108" s="122" t="str">
        <f>IF(Tbl.Kosten[[#This Row],[Anr.]]=DV$7,Tbl.Kosten[[#This Row],[Totaal kosten]],"")</f>
        <v/>
      </c>
      <c r="DW108" s="122" t="str">
        <f>IF(Tbl.Kosten[[#This Row],[Anr.]]=DW$7,Tbl.Kosten[[#This Row],[Totaal kosten]],"")</f>
        <v/>
      </c>
      <c r="DX108" s="122" t="str">
        <f>IF(Tbl.Kosten[[#This Row],[Anr.]]=DX$7,Tbl.Kosten[[#This Row],[Totaal kosten]],"")</f>
        <v/>
      </c>
      <c r="DY108" s="122" t="str">
        <f>IF(Tbl.Kosten[[#This Row],[Anr.]]=DY$7,Tbl.Kosten[[#This Row],[Totaal kosten]],"")</f>
        <v/>
      </c>
      <c r="DZ108" s="122" t="str">
        <f>IF(Tbl.Kosten[[#This Row],[Anr.]]=DZ$7,Tbl.Kosten[[#This Row],[Totaal kosten]],"")</f>
        <v/>
      </c>
      <c r="EA108" s="122" t="str">
        <f>IF(Tbl.Kosten[[#This Row],[Anr.]]=EA$7,Tbl.Kosten[[#This Row],[Totaal kosten]],"")</f>
        <v/>
      </c>
      <c r="EB108" s="122" t="str">
        <f>IF(Tbl.Kosten[[#This Row],[Anr.]]=EB$7,Tbl.Kosten[[#This Row],[Totaal kosten]],"")</f>
        <v/>
      </c>
      <c r="EC108" s="122" t="str">
        <f>IF(Tbl.Kosten[[#This Row],[Anr.]]=EC$7,Tbl.Kosten[[#This Row],[Totaal kosten]],"")</f>
        <v/>
      </c>
      <c r="ED108" s="122" t="str">
        <f>IF(Tbl.Kosten[[#This Row],[Anr.]]=ED$7,Tbl.Kosten[[#This Row],[Totaal kosten]],"")</f>
        <v/>
      </c>
      <c r="EE108" s="122" t="str">
        <f>IF(Tbl.Kosten[[#This Row],[Anr.]]=EE$7,Tbl.Kosten[[#This Row],[Totaal kosten]],"")</f>
        <v/>
      </c>
      <c r="EF108" s="122" t="str">
        <f>IF(Tbl.Kosten[[#This Row],[Anr.]]=EF$7,Tbl.Kosten[[#This Row],[Totaal kosten]],"")</f>
        <v/>
      </c>
      <c r="EG108" s="122" t="str">
        <f>IF(Tbl.Kosten[[#This Row],[Anr.]]=EG$7,Tbl.Kosten[[#This Row],[Totaal kosten]],"")</f>
        <v/>
      </c>
      <c r="EH108" s="122" t="str">
        <f>IF(Tbl.Kosten[[#This Row],[Anr.]]=EH$7,Tbl.Kosten[[#This Row],[Totaal kosten]],"")</f>
        <v/>
      </c>
      <c r="EI108" s="122" t="str">
        <f>IF(Tbl.Kosten[[#This Row],[Anr.]]=EI$7,Tbl.Kosten[[#This Row],[Totaal kosten]],"")</f>
        <v/>
      </c>
      <c r="EJ108" s="122" t="str">
        <f>IF(Tbl.Kosten[[#This Row],[Anr.]]=EJ$7,Tbl.Kosten[[#This Row],[Totaal kosten]],"")</f>
        <v/>
      </c>
      <c r="EK108" s="122" t="str">
        <f>IF(Tbl.Kosten[[#This Row],[Anr.]]=EK$7,Tbl.Kosten[[#This Row],[Totaal kosten]],"")</f>
        <v/>
      </c>
      <c r="EL108" s="122" t="str">
        <f>IF(Tbl.Kosten[[#This Row],[Anr.]]=EL$7,Tbl.Kosten[[#This Row],[Totaal kosten]],"")</f>
        <v/>
      </c>
      <c r="EM108" s="122" t="str">
        <f>IF(Tbl.Kosten[[#This Row],[Anr.]]=EM$7,Tbl.Kosten[[#This Row],[Totaal kosten]],"")</f>
        <v/>
      </c>
      <c r="EN108" s="122" t="str">
        <f>IF(Tbl.Kosten[[#This Row],[Anr.]]=EN$7,Tbl.Kosten[[#This Row],[Totaal kosten]],"")</f>
        <v/>
      </c>
      <c r="EO108" s="122" t="str">
        <f>IF(Tbl.Kosten[[#This Row],[Anr.]]=EO$7,Tbl.Kosten[[#This Row],[Totaal kosten]],"")</f>
        <v/>
      </c>
      <c r="EP108" s="122" t="str">
        <f>IF(Tbl.Kosten[[#This Row],[Anr.]]=EP$7,Tbl.Kosten[[#This Row],[Totaal kosten]],"")</f>
        <v/>
      </c>
      <c r="EQ108" s="122" t="str">
        <f>IF(Tbl.Kosten[[#This Row],[Anr.]]=EQ$7,Tbl.Kosten[[#This Row],[Totaal kosten]],"")</f>
        <v/>
      </c>
    </row>
    <row r="109" spans="2:147" x14ac:dyDescent="0.35">
      <c r="B109" s="99"/>
      <c r="C109" s="68"/>
      <c r="D109" s="119"/>
      <c r="E109" s="100"/>
      <c r="F109" s="13">
        <f>_xlfn.XLOOKUP(Tbl.Kosten[[#This Row],[Medewerker e/o 
functie]],Tbl.Uurtarief[Medewerker en/of functie],Tbl.Uurtarief[Uurtarief],"",,)</f>
        <v>0</v>
      </c>
      <c r="G109" s="118">
        <f>PRODUCT(Tbl.Kosten[[#This Row],[Uren]],Tbl.Kosten[[#This Row],[Uurtarief]])</f>
        <v>0</v>
      </c>
      <c r="H109" s="100"/>
      <c r="I109" s="98"/>
      <c r="J109" s="97">
        <f>Tbl.Kosten[[#This Row],[Aantal]]*Tbl.Kosten[[#This Row],[Tarief]]</f>
        <v>0</v>
      </c>
      <c r="K109" s="118">
        <f>Tbl.Kosten[[#This Row],[Subtotaal andere kosten]]+Tbl.Kosten[[#This Row],[Subtotaal arbeidskosten]]</f>
        <v>0</v>
      </c>
      <c r="L109" s="190">
        <f>IF(Tbl.Kosten[[#This Row],[Subtotaal andere kosten]]&lt;&gt;0,"Andere kosten",(_xlfn.XLOOKUP(Tbl.Kosten[[#This Row],[Medewerker e/o 
functie]],Tbl.Uurtarief[Medewerker en/of functie],Tbl.Uurtarief[Kostensoort],"",,)))</f>
        <v>0</v>
      </c>
      <c r="M109" s="190" t="str">
        <f>IF(AND(Tbl.Kosten[[#This Row],[Subtotaal arbeidskosten]]&lt;&gt;0,Tbl.Kosten[[#This Row],[Subtotaal andere kosten]]&lt;&gt;0),"Begroot Arbeidskosten en Overige kosten op verschillende regels!","")</f>
        <v/>
      </c>
      <c r="N109" s="3" t="str">
        <f>_xlfn.XLOOKUP(Tbl.Kosten[[#This Row],[Activiteitencode]],Tbl.Activiteiten[Activiteitcode],Tbl.Activiteiten[Werkpakketcode],"",,)</f>
        <v/>
      </c>
      <c r="O109" s="9" t="str">
        <f>_xlfn.XLOOKUP(Tbl.Kosten[[#This Row],[Werkpakketcode]],Tbl.Werkpakketten[Werkpakketcode],Tbl.Werkpakketten[WPnr.],"",,)</f>
        <v/>
      </c>
      <c r="P109" s="9" t="str">
        <f>IF(Tbl.Kosten[[#This Row],[WPnr.]]=P$7,Tbl.Kosten[[#This Row],[Totaal kosten]],"")</f>
        <v/>
      </c>
      <c r="Q109" s="9" t="str">
        <f>IF(Tbl.Kosten[[#This Row],[WPnr.]]=Q$7,Tbl.Kosten[[#This Row],[Totaal kosten]],"")</f>
        <v/>
      </c>
      <c r="R109" s="9" t="str">
        <f>IF(Tbl.Kosten[[#This Row],[WPnr.]]=R$7,Tbl.Kosten[[#This Row],[Totaal kosten]],"")</f>
        <v/>
      </c>
      <c r="S109" s="9" t="str">
        <f>IF(Tbl.Kosten[[#This Row],[WPnr.]]=S$7,Tbl.Kosten[[#This Row],[Totaal kosten]],"")</f>
        <v/>
      </c>
      <c r="T109" s="9" t="str">
        <f>IF(Tbl.Kosten[[#This Row],[WPnr.]]=T$7,Tbl.Kosten[[#This Row],[Totaal kosten]],"")</f>
        <v/>
      </c>
      <c r="U109" s="9" t="str">
        <f>IF(Tbl.Kosten[[#This Row],[WPnr.]]=U$7,Tbl.Kosten[[#This Row],[Totaal kosten]],"")</f>
        <v/>
      </c>
      <c r="V109" s="9" t="str">
        <f>IF(Tbl.Kosten[[#This Row],[WPnr.]]=V$7,Tbl.Kosten[[#This Row],[Totaal kosten]],"")</f>
        <v/>
      </c>
      <c r="W109" s="9" t="str">
        <f>IF(Tbl.Kosten[[#This Row],[WPnr.]]=W$7,Tbl.Kosten[[#This Row],[Totaal kosten]],"")</f>
        <v/>
      </c>
      <c r="X109" s="9" t="str">
        <f>IF(Tbl.Kosten[[#This Row],[WPnr.]]=X$7,Tbl.Kosten[[#This Row],[Totaal kosten]],"")</f>
        <v/>
      </c>
      <c r="Y109" s="9" t="str">
        <f>IF(Tbl.Kosten[[#This Row],[WPnr.]]=Y$7,Tbl.Kosten[[#This Row],[Totaal kosten]],"")</f>
        <v/>
      </c>
      <c r="Z109" s="15" t="str">
        <f>IFERROR(VLOOKUP(Tbl.Kosten[[#This Row],[Kostensoort]],Tbl.Kostensoorten[],2,FALSE),"")</f>
        <v/>
      </c>
      <c r="AA109" s="15" t="str">
        <f>IF(Tbl.Kosten[[#This Row],[KSnr.]]=AA$7,Tbl.Kosten[[#This Row],[Totaal kosten]],"")</f>
        <v/>
      </c>
      <c r="AB109" s="15" t="str">
        <f>IF(Tbl.Kosten[[#This Row],[KSnr.]]=AB$7,Tbl.Kosten[[#This Row],[Totaal kosten]],"")</f>
        <v/>
      </c>
      <c r="AC109" s="15" t="str">
        <f>IF(Tbl.Kosten[[#This Row],[KSnr.]]=AC$7,Tbl.Kosten[[#This Row],[Totaal kosten]],"")</f>
        <v/>
      </c>
      <c r="AD109" s="15" t="str">
        <f>IF(Tbl.Kosten[[#This Row],[KSnr.]]=AD$7,Tbl.Kosten[[#This Row],[Totaal kosten]],"")</f>
        <v/>
      </c>
      <c r="AE109" s="15" t="str">
        <f>IF(Tbl.Kosten[[#This Row],[KSnr.]]=AE$7,Tbl.Kosten[[#This Row],[Totaal kosten]],"")</f>
        <v/>
      </c>
      <c r="AF109" s="15" t="str">
        <f>IF(Tbl.Kosten[[#This Row],[KSnr.]]=AF$7,Tbl.Kosten[[#This Row],[Totaal kosten]],"")</f>
        <v/>
      </c>
      <c r="AG109" s="15" t="str">
        <f>IF(Tbl.Kosten[[#This Row],[KSnr.]]=AG$7,Tbl.Kosten[[#This Row],[Totaal kosten]],"")</f>
        <v/>
      </c>
      <c r="AH109" s="15" t="str">
        <f>IF(Tbl.Kosten[[#This Row],[KSnr.]]=AH$7,Tbl.Kosten[[#This Row],[Totaal kosten]],"")</f>
        <v/>
      </c>
      <c r="AI109" s="15" t="str">
        <f>IF(Tbl.Kosten[[#This Row],[KSnr.]]=AI$7,Tbl.Kosten[[#This Row],[Totaal kosten]],"")</f>
        <v/>
      </c>
      <c r="AJ109" s="15" t="str">
        <f>IF(Tbl.Kosten[[#This Row],[KSnr.]]=AJ$7,Tbl.Kosten[[#This Row],[Totaal kosten]],"")</f>
        <v/>
      </c>
      <c r="AK109" s="15" t="str">
        <f>IF(Tbl.Kosten[[#This Row],[KSnr.]]=AK$7,Tbl.Kosten[[#This Row],[Totaal kosten]],"")</f>
        <v/>
      </c>
      <c r="AL109" s="15" t="str">
        <f>IF(Tbl.Kosten[[#This Row],[KSnr.]]=AL$7,Tbl.Kosten[[#This Row],[Totaal kosten]],"")</f>
        <v/>
      </c>
      <c r="AM109" s="15" t="str">
        <f>IF(Tbl.Kosten[[#This Row],[KSnr.]]=AM$7,Tbl.Kosten[[#This Row],[Totaal kosten]],"")</f>
        <v/>
      </c>
      <c r="AN109" s="15" t="str">
        <f>IF(Tbl.Kosten[[#This Row],[KSnr.]]=AN$7,Tbl.Kosten[[#This Row],[Totaal kosten]],"")</f>
        <v/>
      </c>
      <c r="AO109" s="15" t="str">
        <f>IF(Tbl.Kosten[[#This Row],[KSnr.]]=AO$7,Tbl.Kosten[[#This Row],[Totaal kosten]],"")</f>
        <v/>
      </c>
      <c r="AP109" s="15" t="str">
        <f>IF(Tbl.Kosten[[#This Row],[KSnr.]]=AP$7,Tbl.Kosten[[#This Row],[Totaal kosten]],"")</f>
        <v/>
      </c>
      <c r="AQ109" s="15" t="str">
        <f>IF(Tbl.Kosten[[#This Row],[KSnr.]]=AQ$7,Tbl.Kosten[[#This Row],[Totaal kosten]],"")</f>
        <v/>
      </c>
      <c r="AR109" s="15" t="str">
        <f>IF(Tbl.Kosten[[#This Row],[KSnr.]]=AR$7,Tbl.Kosten[[#This Row],[Totaal kosten]],"")</f>
        <v/>
      </c>
      <c r="AS109" s="15" t="str">
        <f>IF(Tbl.Kosten[[#This Row],[KSnr.]]=AS$7,Tbl.Kosten[[#This Row],[Totaal kosten]],"")</f>
        <v/>
      </c>
      <c r="AT109" s="15" t="str">
        <f>IF(Tbl.Kosten[[#This Row],[KSnr.]]=AT$7,Tbl.Kosten[[#This Row],[Totaal kosten]],"")</f>
        <v/>
      </c>
      <c r="AU109" s="122" t="str">
        <f>_xlfn.XLOOKUP(Tbl.Kosten[[#This Row],[Activiteitencode]],Tbl.Activiteiten[Activiteitcode],Tbl.Activiteiten[Anr.],"",,)</f>
        <v/>
      </c>
      <c r="AV109" s="122" t="str">
        <f>IF(Tbl.Kosten[[#This Row],[Anr.]]=AV$7,Tbl.Kosten[[#This Row],[Totaal kosten]],"")</f>
        <v/>
      </c>
      <c r="AW109" s="122" t="str">
        <f>IF(Tbl.Kosten[[#This Row],[Anr.]]=AW$7,Tbl.Kosten[[#This Row],[Totaal kosten]],"")</f>
        <v/>
      </c>
      <c r="AX109" s="122" t="str">
        <f>IF(Tbl.Kosten[[#This Row],[Anr.]]=AX$7,Tbl.Kosten[[#This Row],[Totaal kosten]],"")</f>
        <v/>
      </c>
      <c r="AY109" s="122" t="str">
        <f>IF(Tbl.Kosten[[#This Row],[Anr.]]=AY$7,Tbl.Kosten[[#This Row],[Totaal kosten]],"")</f>
        <v/>
      </c>
      <c r="AZ109" s="122" t="str">
        <f>IF(Tbl.Kosten[[#This Row],[Anr.]]=AZ$7,Tbl.Kosten[[#This Row],[Totaal kosten]],"")</f>
        <v/>
      </c>
      <c r="BA109" s="122" t="str">
        <f>IF(Tbl.Kosten[[#This Row],[Anr.]]=BA$7,Tbl.Kosten[[#This Row],[Totaal kosten]],"")</f>
        <v/>
      </c>
      <c r="BB109" s="122" t="str">
        <f>IF(Tbl.Kosten[[#This Row],[Anr.]]=BB$7,Tbl.Kosten[[#This Row],[Totaal kosten]],"")</f>
        <v/>
      </c>
      <c r="BC109" s="122" t="str">
        <f>IF(Tbl.Kosten[[#This Row],[Anr.]]=BC$7,Tbl.Kosten[[#This Row],[Totaal kosten]],"")</f>
        <v/>
      </c>
      <c r="BD109" s="122" t="str">
        <f>IF(Tbl.Kosten[[#This Row],[Anr.]]=BD$7,Tbl.Kosten[[#This Row],[Totaal kosten]],"")</f>
        <v/>
      </c>
      <c r="BE109" s="122" t="str">
        <f>IF(Tbl.Kosten[[#This Row],[Anr.]]=BE$7,Tbl.Kosten[[#This Row],[Totaal kosten]],"")</f>
        <v/>
      </c>
      <c r="BF109" s="122" t="str">
        <f>IF(Tbl.Kosten[[#This Row],[Anr.]]=BF$7,Tbl.Kosten[[#This Row],[Totaal kosten]],"")</f>
        <v/>
      </c>
      <c r="BG109" s="122" t="str">
        <f>IF(Tbl.Kosten[[#This Row],[Anr.]]=BG$7,Tbl.Kosten[[#This Row],[Totaal kosten]],"")</f>
        <v/>
      </c>
      <c r="BH109" s="122" t="str">
        <f>IF(Tbl.Kosten[[#This Row],[Anr.]]=BH$7,Tbl.Kosten[[#This Row],[Totaal kosten]],"")</f>
        <v/>
      </c>
      <c r="BI109" s="122" t="str">
        <f>IF(Tbl.Kosten[[#This Row],[Anr.]]=BI$7,Tbl.Kosten[[#This Row],[Totaal kosten]],"")</f>
        <v/>
      </c>
      <c r="BJ109" s="122" t="str">
        <f>IF(Tbl.Kosten[[#This Row],[Anr.]]=BJ$7,Tbl.Kosten[[#This Row],[Totaal kosten]],"")</f>
        <v/>
      </c>
      <c r="BK109" s="122" t="str">
        <f>IF(Tbl.Kosten[[#This Row],[Anr.]]=BK$7,Tbl.Kosten[[#This Row],[Totaal kosten]],"")</f>
        <v/>
      </c>
      <c r="BL109" s="122" t="str">
        <f>IF(Tbl.Kosten[[#This Row],[Anr.]]=BL$7,Tbl.Kosten[[#This Row],[Totaal kosten]],"")</f>
        <v/>
      </c>
      <c r="BM109" s="122" t="str">
        <f>IF(Tbl.Kosten[[#This Row],[Anr.]]=BM$7,Tbl.Kosten[[#This Row],[Totaal kosten]],"")</f>
        <v/>
      </c>
      <c r="BN109" s="122" t="str">
        <f>IF(Tbl.Kosten[[#This Row],[Anr.]]=BN$7,Tbl.Kosten[[#This Row],[Totaal kosten]],"")</f>
        <v/>
      </c>
      <c r="BO109" s="122" t="str">
        <f>IF(Tbl.Kosten[[#This Row],[Anr.]]=BO$7,Tbl.Kosten[[#This Row],[Totaal kosten]],"")</f>
        <v/>
      </c>
      <c r="BP109" s="122" t="str">
        <f>IF(Tbl.Kosten[[#This Row],[Anr.]]=BP$7,Tbl.Kosten[[#This Row],[Totaal kosten]],"")</f>
        <v/>
      </c>
      <c r="BQ109" s="122" t="str">
        <f>IF(Tbl.Kosten[[#This Row],[Anr.]]=BQ$7,Tbl.Kosten[[#This Row],[Totaal kosten]],"")</f>
        <v/>
      </c>
      <c r="BR109" s="122" t="str">
        <f>IF(Tbl.Kosten[[#This Row],[Anr.]]=BR$7,Tbl.Kosten[[#This Row],[Totaal kosten]],"")</f>
        <v/>
      </c>
      <c r="BS109" s="122" t="str">
        <f>IF(Tbl.Kosten[[#This Row],[Anr.]]=BS$7,Tbl.Kosten[[#This Row],[Totaal kosten]],"")</f>
        <v/>
      </c>
      <c r="BT109" s="122" t="str">
        <f>IF(Tbl.Kosten[[#This Row],[Anr.]]=BT$7,Tbl.Kosten[[#This Row],[Totaal kosten]],"")</f>
        <v/>
      </c>
      <c r="BU109" s="122" t="str">
        <f>IF(Tbl.Kosten[[#This Row],[Anr.]]=BU$7,Tbl.Kosten[[#This Row],[Totaal kosten]],"")</f>
        <v/>
      </c>
      <c r="BV109" s="122" t="str">
        <f>IF(Tbl.Kosten[[#This Row],[Anr.]]=BV$7,Tbl.Kosten[[#This Row],[Totaal kosten]],"")</f>
        <v/>
      </c>
      <c r="BW109" s="122" t="str">
        <f>IF(Tbl.Kosten[[#This Row],[Anr.]]=BW$7,Tbl.Kosten[[#This Row],[Totaal kosten]],"")</f>
        <v/>
      </c>
      <c r="BX109" s="122" t="str">
        <f>IF(Tbl.Kosten[[#This Row],[Anr.]]=BX$7,Tbl.Kosten[[#This Row],[Totaal kosten]],"")</f>
        <v/>
      </c>
      <c r="BY109" s="122" t="str">
        <f>IF(Tbl.Kosten[[#This Row],[Anr.]]=BY$7,Tbl.Kosten[[#This Row],[Totaal kosten]],"")</f>
        <v/>
      </c>
      <c r="BZ109" s="122" t="str">
        <f>IF(Tbl.Kosten[[#This Row],[Anr.]]=BZ$7,Tbl.Kosten[[#This Row],[Totaal kosten]],"")</f>
        <v/>
      </c>
      <c r="CA109" s="122" t="str">
        <f>IF(Tbl.Kosten[[#This Row],[Anr.]]=CA$7,Tbl.Kosten[[#This Row],[Totaal kosten]],"")</f>
        <v/>
      </c>
      <c r="CB109" s="122" t="str">
        <f>IF(Tbl.Kosten[[#This Row],[Anr.]]=CB$7,Tbl.Kosten[[#This Row],[Totaal kosten]],"")</f>
        <v/>
      </c>
      <c r="CC109" s="122" t="str">
        <f>IF(Tbl.Kosten[[#This Row],[Anr.]]=CC$7,Tbl.Kosten[[#This Row],[Totaal kosten]],"")</f>
        <v/>
      </c>
      <c r="CD109" s="122" t="str">
        <f>IF(Tbl.Kosten[[#This Row],[Anr.]]=CD$7,Tbl.Kosten[[#This Row],[Totaal kosten]],"")</f>
        <v/>
      </c>
      <c r="CE109" s="122" t="str">
        <f>IF(Tbl.Kosten[[#This Row],[Anr.]]=CE$7,Tbl.Kosten[[#This Row],[Totaal kosten]],"")</f>
        <v/>
      </c>
      <c r="CF109" s="122" t="str">
        <f>IF(Tbl.Kosten[[#This Row],[Anr.]]=CF$7,Tbl.Kosten[[#This Row],[Totaal kosten]],"")</f>
        <v/>
      </c>
      <c r="CG109" s="122" t="str">
        <f>IF(Tbl.Kosten[[#This Row],[Anr.]]=CG$7,Tbl.Kosten[[#This Row],[Totaal kosten]],"")</f>
        <v/>
      </c>
      <c r="CH109" s="122" t="str">
        <f>IF(Tbl.Kosten[[#This Row],[Anr.]]=CH$7,Tbl.Kosten[[#This Row],[Totaal kosten]],"")</f>
        <v/>
      </c>
      <c r="CI109" s="122" t="str">
        <f>IF(Tbl.Kosten[[#This Row],[Anr.]]=CI$7,Tbl.Kosten[[#This Row],[Totaal kosten]],"")</f>
        <v/>
      </c>
      <c r="CJ109" s="122" t="str">
        <f>IF(Tbl.Kosten[[#This Row],[Anr.]]=CJ$7,Tbl.Kosten[[#This Row],[Totaal kosten]],"")</f>
        <v/>
      </c>
      <c r="CK109" s="122" t="str">
        <f>IF(Tbl.Kosten[[#This Row],[Anr.]]=CK$7,Tbl.Kosten[[#This Row],[Totaal kosten]],"")</f>
        <v/>
      </c>
      <c r="CL109" s="122" t="str">
        <f>IF(Tbl.Kosten[[#This Row],[Anr.]]=CL$7,Tbl.Kosten[[#This Row],[Totaal kosten]],"")</f>
        <v/>
      </c>
      <c r="CM109" s="122" t="str">
        <f>IF(Tbl.Kosten[[#This Row],[Anr.]]=CM$7,Tbl.Kosten[[#This Row],[Totaal kosten]],"")</f>
        <v/>
      </c>
      <c r="CN109" s="122" t="str">
        <f>IF(Tbl.Kosten[[#This Row],[Anr.]]=CN$7,Tbl.Kosten[[#This Row],[Totaal kosten]],"")</f>
        <v/>
      </c>
      <c r="CO109" s="122" t="str">
        <f>IF(Tbl.Kosten[[#This Row],[Anr.]]=CO$7,Tbl.Kosten[[#This Row],[Totaal kosten]],"")</f>
        <v/>
      </c>
      <c r="CP109" s="122" t="str">
        <f>IF(Tbl.Kosten[[#This Row],[Anr.]]=CP$7,Tbl.Kosten[[#This Row],[Totaal kosten]],"")</f>
        <v/>
      </c>
      <c r="CQ109" s="122" t="str">
        <f>IF(Tbl.Kosten[[#This Row],[Anr.]]=CQ$7,Tbl.Kosten[[#This Row],[Totaal kosten]],"")</f>
        <v/>
      </c>
      <c r="CR109" s="122" t="str">
        <f>IF(Tbl.Kosten[[#This Row],[Anr.]]=CR$7,Tbl.Kosten[[#This Row],[Totaal kosten]],"")</f>
        <v/>
      </c>
      <c r="CS109" s="122" t="str">
        <f>IF(Tbl.Kosten[[#This Row],[Anr.]]=CS$7,Tbl.Kosten[[#This Row],[Totaal kosten]],"")</f>
        <v/>
      </c>
      <c r="CT109" s="122" t="str">
        <f>IF(Tbl.Kosten[[#This Row],[Anr.]]=CT$7,Tbl.Kosten[[#This Row],[Totaal kosten]],"")</f>
        <v/>
      </c>
      <c r="CU109" s="122" t="str">
        <f>IF(Tbl.Kosten[[#This Row],[Anr.]]=CU$7,Tbl.Kosten[[#This Row],[Totaal kosten]],"")</f>
        <v/>
      </c>
      <c r="CV109" s="122" t="str">
        <f>IF(Tbl.Kosten[[#This Row],[Anr.]]=CV$7,Tbl.Kosten[[#This Row],[Totaal kosten]],"")</f>
        <v/>
      </c>
      <c r="CW109" s="122" t="str">
        <f>IF(Tbl.Kosten[[#This Row],[Anr.]]=CW$7,Tbl.Kosten[[#This Row],[Totaal kosten]],"")</f>
        <v/>
      </c>
      <c r="CX109" s="122" t="str">
        <f>IF(Tbl.Kosten[[#This Row],[Anr.]]=CX$7,Tbl.Kosten[[#This Row],[Totaal kosten]],"")</f>
        <v/>
      </c>
      <c r="CY109" s="122" t="str">
        <f>IF(Tbl.Kosten[[#This Row],[Anr.]]=CY$7,Tbl.Kosten[[#This Row],[Totaal kosten]],"")</f>
        <v/>
      </c>
      <c r="CZ109" s="122" t="str">
        <f>IF(Tbl.Kosten[[#This Row],[Anr.]]=CZ$7,Tbl.Kosten[[#This Row],[Totaal kosten]],"")</f>
        <v/>
      </c>
      <c r="DA109" s="122" t="str">
        <f>IF(Tbl.Kosten[[#This Row],[Anr.]]=DA$7,Tbl.Kosten[[#This Row],[Totaal kosten]],"")</f>
        <v/>
      </c>
      <c r="DB109" s="122" t="str">
        <f>IF(Tbl.Kosten[[#This Row],[Anr.]]=DB$7,Tbl.Kosten[[#This Row],[Totaal kosten]],"")</f>
        <v/>
      </c>
      <c r="DC109" s="122" t="str">
        <f>IF(Tbl.Kosten[[#This Row],[Anr.]]=DC$7,Tbl.Kosten[[#This Row],[Totaal kosten]],"")</f>
        <v/>
      </c>
      <c r="DD109" s="122" t="str">
        <f>IF(Tbl.Kosten[[#This Row],[Anr.]]=DD$7,Tbl.Kosten[[#This Row],[Totaal kosten]],"")</f>
        <v/>
      </c>
      <c r="DE109" s="122" t="str">
        <f>IF(Tbl.Kosten[[#This Row],[Anr.]]=DE$7,Tbl.Kosten[[#This Row],[Totaal kosten]],"")</f>
        <v/>
      </c>
      <c r="DF109" s="122" t="str">
        <f>IF(Tbl.Kosten[[#This Row],[Anr.]]=DF$7,Tbl.Kosten[[#This Row],[Totaal kosten]],"")</f>
        <v/>
      </c>
      <c r="DG109" s="122" t="str">
        <f>IF(Tbl.Kosten[[#This Row],[Anr.]]=DG$7,Tbl.Kosten[[#This Row],[Totaal kosten]],"")</f>
        <v/>
      </c>
      <c r="DH109" s="122" t="str">
        <f>IF(Tbl.Kosten[[#This Row],[Anr.]]=DH$7,Tbl.Kosten[[#This Row],[Totaal kosten]],"")</f>
        <v/>
      </c>
      <c r="DI109" s="122" t="str">
        <f>IF(Tbl.Kosten[[#This Row],[Anr.]]=DI$7,Tbl.Kosten[[#This Row],[Totaal kosten]],"")</f>
        <v/>
      </c>
      <c r="DJ109" s="122" t="str">
        <f>IF(Tbl.Kosten[[#This Row],[Anr.]]=DJ$7,Tbl.Kosten[[#This Row],[Totaal kosten]],"")</f>
        <v/>
      </c>
      <c r="DK109" s="122" t="str">
        <f>IF(Tbl.Kosten[[#This Row],[Anr.]]=DK$7,Tbl.Kosten[[#This Row],[Totaal kosten]],"")</f>
        <v/>
      </c>
      <c r="DL109" s="122" t="str">
        <f>IF(Tbl.Kosten[[#This Row],[Anr.]]=DL$7,Tbl.Kosten[[#This Row],[Totaal kosten]],"")</f>
        <v/>
      </c>
      <c r="DM109" s="122" t="str">
        <f>IF(Tbl.Kosten[[#This Row],[Anr.]]=DM$7,Tbl.Kosten[[#This Row],[Totaal kosten]],"")</f>
        <v/>
      </c>
      <c r="DN109" s="122" t="str">
        <f>IF(Tbl.Kosten[[#This Row],[Anr.]]=DN$7,Tbl.Kosten[[#This Row],[Totaal kosten]],"")</f>
        <v/>
      </c>
      <c r="DO109" s="122" t="str">
        <f>IF(Tbl.Kosten[[#This Row],[Anr.]]=DO$7,Tbl.Kosten[[#This Row],[Totaal kosten]],"")</f>
        <v/>
      </c>
      <c r="DP109" s="122" t="str">
        <f>IF(Tbl.Kosten[[#This Row],[Anr.]]=DP$7,Tbl.Kosten[[#This Row],[Totaal kosten]],"")</f>
        <v/>
      </c>
      <c r="DQ109" s="122" t="str">
        <f>IF(Tbl.Kosten[[#This Row],[Anr.]]=DQ$7,Tbl.Kosten[[#This Row],[Totaal kosten]],"")</f>
        <v/>
      </c>
      <c r="DR109" s="122" t="str">
        <f>IF(Tbl.Kosten[[#This Row],[Anr.]]=DR$7,Tbl.Kosten[[#This Row],[Totaal kosten]],"")</f>
        <v/>
      </c>
      <c r="DS109" s="122" t="str">
        <f>IF(Tbl.Kosten[[#This Row],[Anr.]]=DS$7,Tbl.Kosten[[#This Row],[Totaal kosten]],"")</f>
        <v/>
      </c>
      <c r="DT109" s="122" t="str">
        <f>IF(Tbl.Kosten[[#This Row],[Anr.]]=DT$7,Tbl.Kosten[[#This Row],[Totaal kosten]],"")</f>
        <v/>
      </c>
      <c r="DU109" s="122" t="str">
        <f>IF(Tbl.Kosten[[#This Row],[Anr.]]=DU$7,Tbl.Kosten[[#This Row],[Totaal kosten]],"")</f>
        <v/>
      </c>
      <c r="DV109" s="122" t="str">
        <f>IF(Tbl.Kosten[[#This Row],[Anr.]]=DV$7,Tbl.Kosten[[#This Row],[Totaal kosten]],"")</f>
        <v/>
      </c>
      <c r="DW109" s="122" t="str">
        <f>IF(Tbl.Kosten[[#This Row],[Anr.]]=DW$7,Tbl.Kosten[[#This Row],[Totaal kosten]],"")</f>
        <v/>
      </c>
      <c r="DX109" s="122" t="str">
        <f>IF(Tbl.Kosten[[#This Row],[Anr.]]=DX$7,Tbl.Kosten[[#This Row],[Totaal kosten]],"")</f>
        <v/>
      </c>
      <c r="DY109" s="122" t="str">
        <f>IF(Tbl.Kosten[[#This Row],[Anr.]]=DY$7,Tbl.Kosten[[#This Row],[Totaal kosten]],"")</f>
        <v/>
      </c>
      <c r="DZ109" s="122" t="str">
        <f>IF(Tbl.Kosten[[#This Row],[Anr.]]=DZ$7,Tbl.Kosten[[#This Row],[Totaal kosten]],"")</f>
        <v/>
      </c>
      <c r="EA109" s="122" t="str">
        <f>IF(Tbl.Kosten[[#This Row],[Anr.]]=EA$7,Tbl.Kosten[[#This Row],[Totaal kosten]],"")</f>
        <v/>
      </c>
      <c r="EB109" s="122" t="str">
        <f>IF(Tbl.Kosten[[#This Row],[Anr.]]=EB$7,Tbl.Kosten[[#This Row],[Totaal kosten]],"")</f>
        <v/>
      </c>
      <c r="EC109" s="122" t="str">
        <f>IF(Tbl.Kosten[[#This Row],[Anr.]]=EC$7,Tbl.Kosten[[#This Row],[Totaal kosten]],"")</f>
        <v/>
      </c>
      <c r="ED109" s="122" t="str">
        <f>IF(Tbl.Kosten[[#This Row],[Anr.]]=ED$7,Tbl.Kosten[[#This Row],[Totaal kosten]],"")</f>
        <v/>
      </c>
      <c r="EE109" s="122" t="str">
        <f>IF(Tbl.Kosten[[#This Row],[Anr.]]=EE$7,Tbl.Kosten[[#This Row],[Totaal kosten]],"")</f>
        <v/>
      </c>
      <c r="EF109" s="122" t="str">
        <f>IF(Tbl.Kosten[[#This Row],[Anr.]]=EF$7,Tbl.Kosten[[#This Row],[Totaal kosten]],"")</f>
        <v/>
      </c>
      <c r="EG109" s="122" t="str">
        <f>IF(Tbl.Kosten[[#This Row],[Anr.]]=EG$7,Tbl.Kosten[[#This Row],[Totaal kosten]],"")</f>
        <v/>
      </c>
      <c r="EH109" s="122" t="str">
        <f>IF(Tbl.Kosten[[#This Row],[Anr.]]=EH$7,Tbl.Kosten[[#This Row],[Totaal kosten]],"")</f>
        <v/>
      </c>
      <c r="EI109" s="122" t="str">
        <f>IF(Tbl.Kosten[[#This Row],[Anr.]]=EI$7,Tbl.Kosten[[#This Row],[Totaal kosten]],"")</f>
        <v/>
      </c>
      <c r="EJ109" s="122" t="str">
        <f>IF(Tbl.Kosten[[#This Row],[Anr.]]=EJ$7,Tbl.Kosten[[#This Row],[Totaal kosten]],"")</f>
        <v/>
      </c>
      <c r="EK109" s="122" t="str">
        <f>IF(Tbl.Kosten[[#This Row],[Anr.]]=EK$7,Tbl.Kosten[[#This Row],[Totaal kosten]],"")</f>
        <v/>
      </c>
      <c r="EL109" s="122" t="str">
        <f>IF(Tbl.Kosten[[#This Row],[Anr.]]=EL$7,Tbl.Kosten[[#This Row],[Totaal kosten]],"")</f>
        <v/>
      </c>
      <c r="EM109" s="122" t="str">
        <f>IF(Tbl.Kosten[[#This Row],[Anr.]]=EM$7,Tbl.Kosten[[#This Row],[Totaal kosten]],"")</f>
        <v/>
      </c>
      <c r="EN109" s="122" t="str">
        <f>IF(Tbl.Kosten[[#This Row],[Anr.]]=EN$7,Tbl.Kosten[[#This Row],[Totaal kosten]],"")</f>
        <v/>
      </c>
      <c r="EO109" s="122" t="str">
        <f>IF(Tbl.Kosten[[#This Row],[Anr.]]=EO$7,Tbl.Kosten[[#This Row],[Totaal kosten]],"")</f>
        <v/>
      </c>
      <c r="EP109" s="122" t="str">
        <f>IF(Tbl.Kosten[[#This Row],[Anr.]]=EP$7,Tbl.Kosten[[#This Row],[Totaal kosten]],"")</f>
        <v/>
      </c>
      <c r="EQ109" s="122" t="str">
        <f>IF(Tbl.Kosten[[#This Row],[Anr.]]=EQ$7,Tbl.Kosten[[#This Row],[Totaal kosten]],"")</f>
        <v/>
      </c>
    </row>
    <row r="110" spans="2:147" x14ac:dyDescent="0.35">
      <c r="B110" s="99"/>
      <c r="C110" s="68"/>
      <c r="D110" s="119"/>
      <c r="E110" s="100"/>
      <c r="F110" s="13">
        <f>_xlfn.XLOOKUP(Tbl.Kosten[[#This Row],[Medewerker e/o 
functie]],Tbl.Uurtarief[Medewerker en/of functie],Tbl.Uurtarief[Uurtarief],"",,)</f>
        <v>0</v>
      </c>
      <c r="G110" s="118">
        <f>PRODUCT(Tbl.Kosten[[#This Row],[Uren]],Tbl.Kosten[[#This Row],[Uurtarief]])</f>
        <v>0</v>
      </c>
      <c r="H110" s="100"/>
      <c r="I110" s="98"/>
      <c r="J110" s="97">
        <f>Tbl.Kosten[[#This Row],[Aantal]]*Tbl.Kosten[[#This Row],[Tarief]]</f>
        <v>0</v>
      </c>
      <c r="K110" s="118">
        <f>Tbl.Kosten[[#This Row],[Subtotaal andere kosten]]+Tbl.Kosten[[#This Row],[Subtotaal arbeidskosten]]</f>
        <v>0</v>
      </c>
      <c r="L110" s="190">
        <f>IF(Tbl.Kosten[[#This Row],[Subtotaal andere kosten]]&lt;&gt;0,"Andere kosten",(_xlfn.XLOOKUP(Tbl.Kosten[[#This Row],[Medewerker e/o 
functie]],Tbl.Uurtarief[Medewerker en/of functie],Tbl.Uurtarief[Kostensoort],"",,)))</f>
        <v>0</v>
      </c>
      <c r="M110" s="190" t="str">
        <f>IF(AND(Tbl.Kosten[[#This Row],[Subtotaal arbeidskosten]]&lt;&gt;0,Tbl.Kosten[[#This Row],[Subtotaal andere kosten]]&lt;&gt;0),"Begroot Arbeidskosten en Overige kosten op verschillende regels!","")</f>
        <v/>
      </c>
      <c r="N110" s="3" t="str">
        <f>_xlfn.XLOOKUP(Tbl.Kosten[[#This Row],[Activiteitencode]],Tbl.Activiteiten[Activiteitcode],Tbl.Activiteiten[Werkpakketcode],"",,)</f>
        <v/>
      </c>
      <c r="O110" s="9" t="str">
        <f>_xlfn.XLOOKUP(Tbl.Kosten[[#This Row],[Werkpakketcode]],Tbl.Werkpakketten[Werkpakketcode],Tbl.Werkpakketten[WPnr.],"",,)</f>
        <v/>
      </c>
      <c r="P110" s="9" t="str">
        <f>IF(Tbl.Kosten[[#This Row],[WPnr.]]=P$7,Tbl.Kosten[[#This Row],[Totaal kosten]],"")</f>
        <v/>
      </c>
      <c r="Q110" s="9" t="str">
        <f>IF(Tbl.Kosten[[#This Row],[WPnr.]]=Q$7,Tbl.Kosten[[#This Row],[Totaal kosten]],"")</f>
        <v/>
      </c>
      <c r="R110" s="9" t="str">
        <f>IF(Tbl.Kosten[[#This Row],[WPnr.]]=R$7,Tbl.Kosten[[#This Row],[Totaal kosten]],"")</f>
        <v/>
      </c>
      <c r="S110" s="9" t="str">
        <f>IF(Tbl.Kosten[[#This Row],[WPnr.]]=S$7,Tbl.Kosten[[#This Row],[Totaal kosten]],"")</f>
        <v/>
      </c>
      <c r="T110" s="9" t="str">
        <f>IF(Tbl.Kosten[[#This Row],[WPnr.]]=T$7,Tbl.Kosten[[#This Row],[Totaal kosten]],"")</f>
        <v/>
      </c>
      <c r="U110" s="9" t="str">
        <f>IF(Tbl.Kosten[[#This Row],[WPnr.]]=U$7,Tbl.Kosten[[#This Row],[Totaal kosten]],"")</f>
        <v/>
      </c>
      <c r="V110" s="9" t="str">
        <f>IF(Tbl.Kosten[[#This Row],[WPnr.]]=V$7,Tbl.Kosten[[#This Row],[Totaal kosten]],"")</f>
        <v/>
      </c>
      <c r="W110" s="9" t="str">
        <f>IF(Tbl.Kosten[[#This Row],[WPnr.]]=W$7,Tbl.Kosten[[#This Row],[Totaal kosten]],"")</f>
        <v/>
      </c>
      <c r="X110" s="9" t="str">
        <f>IF(Tbl.Kosten[[#This Row],[WPnr.]]=X$7,Tbl.Kosten[[#This Row],[Totaal kosten]],"")</f>
        <v/>
      </c>
      <c r="Y110" s="9" t="str">
        <f>IF(Tbl.Kosten[[#This Row],[WPnr.]]=Y$7,Tbl.Kosten[[#This Row],[Totaal kosten]],"")</f>
        <v/>
      </c>
      <c r="Z110" s="15" t="str">
        <f>IFERROR(VLOOKUP(Tbl.Kosten[[#This Row],[Kostensoort]],Tbl.Kostensoorten[],2,FALSE),"")</f>
        <v/>
      </c>
      <c r="AA110" s="15" t="str">
        <f>IF(Tbl.Kosten[[#This Row],[KSnr.]]=AA$7,Tbl.Kosten[[#This Row],[Totaal kosten]],"")</f>
        <v/>
      </c>
      <c r="AB110" s="15" t="str">
        <f>IF(Tbl.Kosten[[#This Row],[KSnr.]]=AB$7,Tbl.Kosten[[#This Row],[Totaal kosten]],"")</f>
        <v/>
      </c>
      <c r="AC110" s="15" t="str">
        <f>IF(Tbl.Kosten[[#This Row],[KSnr.]]=AC$7,Tbl.Kosten[[#This Row],[Totaal kosten]],"")</f>
        <v/>
      </c>
      <c r="AD110" s="15" t="str">
        <f>IF(Tbl.Kosten[[#This Row],[KSnr.]]=AD$7,Tbl.Kosten[[#This Row],[Totaal kosten]],"")</f>
        <v/>
      </c>
      <c r="AE110" s="15" t="str">
        <f>IF(Tbl.Kosten[[#This Row],[KSnr.]]=AE$7,Tbl.Kosten[[#This Row],[Totaal kosten]],"")</f>
        <v/>
      </c>
      <c r="AF110" s="15" t="str">
        <f>IF(Tbl.Kosten[[#This Row],[KSnr.]]=AF$7,Tbl.Kosten[[#This Row],[Totaal kosten]],"")</f>
        <v/>
      </c>
      <c r="AG110" s="15" t="str">
        <f>IF(Tbl.Kosten[[#This Row],[KSnr.]]=AG$7,Tbl.Kosten[[#This Row],[Totaal kosten]],"")</f>
        <v/>
      </c>
      <c r="AH110" s="15" t="str">
        <f>IF(Tbl.Kosten[[#This Row],[KSnr.]]=AH$7,Tbl.Kosten[[#This Row],[Totaal kosten]],"")</f>
        <v/>
      </c>
      <c r="AI110" s="15" t="str">
        <f>IF(Tbl.Kosten[[#This Row],[KSnr.]]=AI$7,Tbl.Kosten[[#This Row],[Totaal kosten]],"")</f>
        <v/>
      </c>
      <c r="AJ110" s="15" t="str">
        <f>IF(Tbl.Kosten[[#This Row],[KSnr.]]=AJ$7,Tbl.Kosten[[#This Row],[Totaal kosten]],"")</f>
        <v/>
      </c>
      <c r="AK110" s="15" t="str">
        <f>IF(Tbl.Kosten[[#This Row],[KSnr.]]=AK$7,Tbl.Kosten[[#This Row],[Totaal kosten]],"")</f>
        <v/>
      </c>
      <c r="AL110" s="15" t="str">
        <f>IF(Tbl.Kosten[[#This Row],[KSnr.]]=AL$7,Tbl.Kosten[[#This Row],[Totaal kosten]],"")</f>
        <v/>
      </c>
      <c r="AM110" s="15" t="str">
        <f>IF(Tbl.Kosten[[#This Row],[KSnr.]]=AM$7,Tbl.Kosten[[#This Row],[Totaal kosten]],"")</f>
        <v/>
      </c>
      <c r="AN110" s="15" t="str">
        <f>IF(Tbl.Kosten[[#This Row],[KSnr.]]=AN$7,Tbl.Kosten[[#This Row],[Totaal kosten]],"")</f>
        <v/>
      </c>
      <c r="AO110" s="15" t="str">
        <f>IF(Tbl.Kosten[[#This Row],[KSnr.]]=AO$7,Tbl.Kosten[[#This Row],[Totaal kosten]],"")</f>
        <v/>
      </c>
      <c r="AP110" s="15" t="str">
        <f>IF(Tbl.Kosten[[#This Row],[KSnr.]]=AP$7,Tbl.Kosten[[#This Row],[Totaal kosten]],"")</f>
        <v/>
      </c>
      <c r="AQ110" s="15" t="str">
        <f>IF(Tbl.Kosten[[#This Row],[KSnr.]]=AQ$7,Tbl.Kosten[[#This Row],[Totaal kosten]],"")</f>
        <v/>
      </c>
      <c r="AR110" s="15" t="str">
        <f>IF(Tbl.Kosten[[#This Row],[KSnr.]]=AR$7,Tbl.Kosten[[#This Row],[Totaal kosten]],"")</f>
        <v/>
      </c>
      <c r="AS110" s="15" t="str">
        <f>IF(Tbl.Kosten[[#This Row],[KSnr.]]=AS$7,Tbl.Kosten[[#This Row],[Totaal kosten]],"")</f>
        <v/>
      </c>
      <c r="AT110" s="15" t="str">
        <f>IF(Tbl.Kosten[[#This Row],[KSnr.]]=AT$7,Tbl.Kosten[[#This Row],[Totaal kosten]],"")</f>
        <v/>
      </c>
      <c r="AU110" s="122" t="str">
        <f>_xlfn.XLOOKUP(Tbl.Kosten[[#This Row],[Activiteitencode]],Tbl.Activiteiten[Activiteitcode],Tbl.Activiteiten[Anr.],"",,)</f>
        <v/>
      </c>
      <c r="AV110" s="122" t="str">
        <f>IF(Tbl.Kosten[[#This Row],[Anr.]]=AV$7,Tbl.Kosten[[#This Row],[Totaal kosten]],"")</f>
        <v/>
      </c>
      <c r="AW110" s="122" t="str">
        <f>IF(Tbl.Kosten[[#This Row],[Anr.]]=AW$7,Tbl.Kosten[[#This Row],[Totaal kosten]],"")</f>
        <v/>
      </c>
      <c r="AX110" s="122" t="str">
        <f>IF(Tbl.Kosten[[#This Row],[Anr.]]=AX$7,Tbl.Kosten[[#This Row],[Totaal kosten]],"")</f>
        <v/>
      </c>
      <c r="AY110" s="122" t="str">
        <f>IF(Tbl.Kosten[[#This Row],[Anr.]]=AY$7,Tbl.Kosten[[#This Row],[Totaal kosten]],"")</f>
        <v/>
      </c>
      <c r="AZ110" s="122" t="str">
        <f>IF(Tbl.Kosten[[#This Row],[Anr.]]=AZ$7,Tbl.Kosten[[#This Row],[Totaal kosten]],"")</f>
        <v/>
      </c>
      <c r="BA110" s="122" t="str">
        <f>IF(Tbl.Kosten[[#This Row],[Anr.]]=BA$7,Tbl.Kosten[[#This Row],[Totaal kosten]],"")</f>
        <v/>
      </c>
      <c r="BB110" s="122" t="str">
        <f>IF(Tbl.Kosten[[#This Row],[Anr.]]=BB$7,Tbl.Kosten[[#This Row],[Totaal kosten]],"")</f>
        <v/>
      </c>
      <c r="BC110" s="122" t="str">
        <f>IF(Tbl.Kosten[[#This Row],[Anr.]]=BC$7,Tbl.Kosten[[#This Row],[Totaal kosten]],"")</f>
        <v/>
      </c>
      <c r="BD110" s="122" t="str">
        <f>IF(Tbl.Kosten[[#This Row],[Anr.]]=BD$7,Tbl.Kosten[[#This Row],[Totaal kosten]],"")</f>
        <v/>
      </c>
      <c r="BE110" s="122" t="str">
        <f>IF(Tbl.Kosten[[#This Row],[Anr.]]=BE$7,Tbl.Kosten[[#This Row],[Totaal kosten]],"")</f>
        <v/>
      </c>
      <c r="BF110" s="122" t="str">
        <f>IF(Tbl.Kosten[[#This Row],[Anr.]]=BF$7,Tbl.Kosten[[#This Row],[Totaal kosten]],"")</f>
        <v/>
      </c>
      <c r="BG110" s="122" t="str">
        <f>IF(Tbl.Kosten[[#This Row],[Anr.]]=BG$7,Tbl.Kosten[[#This Row],[Totaal kosten]],"")</f>
        <v/>
      </c>
      <c r="BH110" s="122" t="str">
        <f>IF(Tbl.Kosten[[#This Row],[Anr.]]=BH$7,Tbl.Kosten[[#This Row],[Totaal kosten]],"")</f>
        <v/>
      </c>
      <c r="BI110" s="122" t="str">
        <f>IF(Tbl.Kosten[[#This Row],[Anr.]]=BI$7,Tbl.Kosten[[#This Row],[Totaal kosten]],"")</f>
        <v/>
      </c>
      <c r="BJ110" s="122" t="str">
        <f>IF(Tbl.Kosten[[#This Row],[Anr.]]=BJ$7,Tbl.Kosten[[#This Row],[Totaal kosten]],"")</f>
        <v/>
      </c>
      <c r="BK110" s="122" t="str">
        <f>IF(Tbl.Kosten[[#This Row],[Anr.]]=BK$7,Tbl.Kosten[[#This Row],[Totaal kosten]],"")</f>
        <v/>
      </c>
      <c r="BL110" s="122" t="str">
        <f>IF(Tbl.Kosten[[#This Row],[Anr.]]=BL$7,Tbl.Kosten[[#This Row],[Totaal kosten]],"")</f>
        <v/>
      </c>
      <c r="BM110" s="122" t="str">
        <f>IF(Tbl.Kosten[[#This Row],[Anr.]]=BM$7,Tbl.Kosten[[#This Row],[Totaal kosten]],"")</f>
        <v/>
      </c>
      <c r="BN110" s="122" t="str">
        <f>IF(Tbl.Kosten[[#This Row],[Anr.]]=BN$7,Tbl.Kosten[[#This Row],[Totaal kosten]],"")</f>
        <v/>
      </c>
      <c r="BO110" s="122" t="str">
        <f>IF(Tbl.Kosten[[#This Row],[Anr.]]=BO$7,Tbl.Kosten[[#This Row],[Totaal kosten]],"")</f>
        <v/>
      </c>
      <c r="BP110" s="122" t="str">
        <f>IF(Tbl.Kosten[[#This Row],[Anr.]]=BP$7,Tbl.Kosten[[#This Row],[Totaal kosten]],"")</f>
        <v/>
      </c>
      <c r="BQ110" s="122" t="str">
        <f>IF(Tbl.Kosten[[#This Row],[Anr.]]=BQ$7,Tbl.Kosten[[#This Row],[Totaal kosten]],"")</f>
        <v/>
      </c>
      <c r="BR110" s="122" t="str">
        <f>IF(Tbl.Kosten[[#This Row],[Anr.]]=BR$7,Tbl.Kosten[[#This Row],[Totaal kosten]],"")</f>
        <v/>
      </c>
      <c r="BS110" s="122" t="str">
        <f>IF(Tbl.Kosten[[#This Row],[Anr.]]=BS$7,Tbl.Kosten[[#This Row],[Totaal kosten]],"")</f>
        <v/>
      </c>
      <c r="BT110" s="122" t="str">
        <f>IF(Tbl.Kosten[[#This Row],[Anr.]]=BT$7,Tbl.Kosten[[#This Row],[Totaal kosten]],"")</f>
        <v/>
      </c>
      <c r="BU110" s="122" t="str">
        <f>IF(Tbl.Kosten[[#This Row],[Anr.]]=BU$7,Tbl.Kosten[[#This Row],[Totaal kosten]],"")</f>
        <v/>
      </c>
      <c r="BV110" s="122" t="str">
        <f>IF(Tbl.Kosten[[#This Row],[Anr.]]=BV$7,Tbl.Kosten[[#This Row],[Totaal kosten]],"")</f>
        <v/>
      </c>
      <c r="BW110" s="122" t="str">
        <f>IF(Tbl.Kosten[[#This Row],[Anr.]]=BW$7,Tbl.Kosten[[#This Row],[Totaal kosten]],"")</f>
        <v/>
      </c>
      <c r="BX110" s="122" t="str">
        <f>IF(Tbl.Kosten[[#This Row],[Anr.]]=BX$7,Tbl.Kosten[[#This Row],[Totaal kosten]],"")</f>
        <v/>
      </c>
      <c r="BY110" s="122" t="str">
        <f>IF(Tbl.Kosten[[#This Row],[Anr.]]=BY$7,Tbl.Kosten[[#This Row],[Totaal kosten]],"")</f>
        <v/>
      </c>
      <c r="BZ110" s="122" t="str">
        <f>IF(Tbl.Kosten[[#This Row],[Anr.]]=BZ$7,Tbl.Kosten[[#This Row],[Totaal kosten]],"")</f>
        <v/>
      </c>
      <c r="CA110" s="122" t="str">
        <f>IF(Tbl.Kosten[[#This Row],[Anr.]]=CA$7,Tbl.Kosten[[#This Row],[Totaal kosten]],"")</f>
        <v/>
      </c>
      <c r="CB110" s="122" t="str">
        <f>IF(Tbl.Kosten[[#This Row],[Anr.]]=CB$7,Tbl.Kosten[[#This Row],[Totaal kosten]],"")</f>
        <v/>
      </c>
      <c r="CC110" s="122" t="str">
        <f>IF(Tbl.Kosten[[#This Row],[Anr.]]=CC$7,Tbl.Kosten[[#This Row],[Totaal kosten]],"")</f>
        <v/>
      </c>
      <c r="CD110" s="122" t="str">
        <f>IF(Tbl.Kosten[[#This Row],[Anr.]]=CD$7,Tbl.Kosten[[#This Row],[Totaal kosten]],"")</f>
        <v/>
      </c>
      <c r="CE110" s="122" t="str">
        <f>IF(Tbl.Kosten[[#This Row],[Anr.]]=CE$7,Tbl.Kosten[[#This Row],[Totaal kosten]],"")</f>
        <v/>
      </c>
      <c r="CF110" s="122" t="str">
        <f>IF(Tbl.Kosten[[#This Row],[Anr.]]=CF$7,Tbl.Kosten[[#This Row],[Totaal kosten]],"")</f>
        <v/>
      </c>
      <c r="CG110" s="122" t="str">
        <f>IF(Tbl.Kosten[[#This Row],[Anr.]]=CG$7,Tbl.Kosten[[#This Row],[Totaal kosten]],"")</f>
        <v/>
      </c>
      <c r="CH110" s="122" t="str">
        <f>IF(Tbl.Kosten[[#This Row],[Anr.]]=CH$7,Tbl.Kosten[[#This Row],[Totaal kosten]],"")</f>
        <v/>
      </c>
      <c r="CI110" s="122" t="str">
        <f>IF(Tbl.Kosten[[#This Row],[Anr.]]=CI$7,Tbl.Kosten[[#This Row],[Totaal kosten]],"")</f>
        <v/>
      </c>
      <c r="CJ110" s="122" t="str">
        <f>IF(Tbl.Kosten[[#This Row],[Anr.]]=CJ$7,Tbl.Kosten[[#This Row],[Totaal kosten]],"")</f>
        <v/>
      </c>
      <c r="CK110" s="122" t="str">
        <f>IF(Tbl.Kosten[[#This Row],[Anr.]]=CK$7,Tbl.Kosten[[#This Row],[Totaal kosten]],"")</f>
        <v/>
      </c>
      <c r="CL110" s="122" t="str">
        <f>IF(Tbl.Kosten[[#This Row],[Anr.]]=CL$7,Tbl.Kosten[[#This Row],[Totaal kosten]],"")</f>
        <v/>
      </c>
      <c r="CM110" s="122" t="str">
        <f>IF(Tbl.Kosten[[#This Row],[Anr.]]=CM$7,Tbl.Kosten[[#This Row],[Totaal kosten]],"")</f>
        <v/>
      </c>
      <c r="CN110" s="122" t="str">
        <f>IF(Tbl.Kosten[[#This Row],[Anr.]]=CN$7,Tbl.Kosten[[#This Row],[Totaal kosten]],"")</f>
        <v/>
      </c>
      <c r="CO110" s="122" t="str">
        <f>IF(Tbl.Kosten[[#This Row],[Anr.]]=CO$7,Tbl.Kosten[[#This Row],[Totaal kosten]],"")</f>
        <v/>
      </c>
      <c r="CP110" s="122" t="str">
        <f>IF(Tbl.Kosten[[#This Row],[Anr.]]=CP$7,Tbl.Kosten[[#This Row],[Totaal kosten]],"")</f>
        <v/>
      </c>
      <c r="CQ110" s="122" t="str">
        <f>IF(Tbl.Kosten[[#This Row],[Anr.]]=CQ$7,Tbl.Kosten[[#This Row],[Totaal kosten]],"")</f>
        <v/>
      </c>
      <c r="CR110" s="122" t="str">
        <f>IF(Tbl.Kosten[[#This Row],[Anr.]]=CR$7,Tbl.Kosten[[#This Row],[Totaal kosten]],"")</f>
        <v/>
      </c>
      <c r="CS110" s="122" t="str">
        <f>IF(Tbl.Kosten[[#This Row],[Anr.]]=CS$7,Tbl.Kosten[[#This Row],[Totaal kosten]],"")</f>
        <v/>
      </c>
      <c r="CT110" s="122" t="str">
        <f>IF(Tbl.Kosten[[#This Row],[Anr.]]=CT$7,Tbl.Kosten[[#This Row],[Totaal kosten]],"")</f>
        <v/>
      </c>
      <c r="CU110" s="122" t="str">
        <f>IF(Tbl.Kosten[[#This Row],[Anr.]]=CU$7,Tbl.Kosten[[#This Row],[Totaal kosten]],"")</f>
        <v/>
      </c>
      <c r="CV110" s="122" t="str">
        <f>IF(Tbl.Kosten[[#This Row],[Anr.]]=CV$7,Tbl.Kosten[[#This Row],[Totaal kosten]],"")</f>
        <v/>
      </c>
      <c r="CW110" s="122" t="str">
        <f>IF(Tbl.Kosten[[#This Row],[Anr.]]=CW$7,Tbl.Kosten[[#This Row],[Totaal kosten]],"")</f>
        <v/>
      </c>
      <c r="CX110" s="122" t="str">
        <f>IF(Tbl.Kosten[[#This Row],[Anr.]]=CX$7,Tbl.Kosten[[#This Row],[Totaal kosten]],"")</f>
        <v/>
      </c>
      <c r="CY110" s="122" t="str">
        <f>IF(Tbl.Kosten[[#This Row],[Anr.]]=CY$7,Tbl.Kosten[[#This Row],[Totaal kosten]],"")</f>
        <v/>
      </c>
      <c r="CZ110" s="122" t="str">
        <f>IF(Tbl.Kosten[[#This Row],[Anr.]]=CZ$7,Tbl.Kosten[[#This Row],[Totaal kosten]],"")</f>
        <v/>
      </c>
      <c r="DA110" s="122" t="str">
        <f>IF(Tbl.Kosten[[#This Row],[Anr.]]=DA$7,Tbl.Kosten[[#This Row],[Totaal kosten]],"")</f>
        <v/>
      </c>
      <c r="DB110" s="122" t="str">
        <f>IF(Tbl.Kosten[[#This Row],[Anr.]]=DB$7,Tbl.Kosten[[#This Row],[Totaal kosten]],"")</f>
        <v/>
      </c>
      <c r="DC110" s="122" t="str">
        <f>IF(Tbl.Kosten[[#This Row],[Anr.]]=DC$7,Tbl.Kosten[[#This Row],[Totaal kosten]],"")</f>
        <v/>
      </c>
      <c r="DD110" s="122" t="str">
        <f>IF(Tbl.Kosten[[#This Row],[Anr.]]=DD$7,Tbl.Kosten[[#This Row],[Totaal kosten]],"")</f>
        <v/>
      </c>
      <c r="DE110" s="122" t="str">
        <f>IF(Tbl.Kosten[[#This Row],[Anr.]]=DE$7,Tbl.Kosten[[#This Row],[Totaal kosten]],"")</f>
        <v/>
      </c>
      <c r="DF110" s="122" t="str">
        <f>IF(Tbl.Kosten[[#This Row],[Anr.]]=DF$7,Tbl.Kosten[[#This Row],[Totaal kosten]],"")</f>
        <v/>
      </c>
      <c r="DG110" s="122" t="str">
        <f>IF(Tbl.Kosten[[#This Row],[Anr.]]=DG$7,Tbl.Kosten[[#This Row],[Totaal kosten]],"")</f>
        <v/>
      </c>
      <c r="DH110" s="122" t="str">
        <f>IF(Tbl.Kosten[[#This Row],[Anr.]]=DH$7,Tbl.Kosten[[#This Row],[Totaal kosten]],"")</f>
        <v/>
      </c>
      <c r="DI110" s="122" t="str">
        <f>IF(Tbl.Kosten[[#This Row],[Anr.]]=DI$7,Tbl.Kosten[[#This Row],[Totaal kosten]],"")</f>
        <v/>
      </c>
      <c r="DJ110" s="122" t="str">
        <f>IF(Tbl.Kosten[[#This Row],[Anr.]]=DJ$7,Tbl.Kosten[[#This Row],[Totaal kosten]],"")</f>
        <v/>
      </c>
      <c r="DK110" s="122" t="str">
        <f>IF(Tbl.Kosten[[#This Row],[Anr.]]=DK$7,Tbl.Kosten[[#This Row],[Totaal kosten]],"")</f>
        <v/>
      </c>
      <c r="DL110" s="122" t="str">
        <f>IF(Tbl.Kosten[[#This Row],[Anr.]]=DL$7,Tbl.Kosten[[#This Row],[Totaal kosten]],"")</f>
        <v/>
      </c>
      <c r="DM110" s="122" t="str">
        <f>IF(Tbl.Kosten[[#This Row],[Anr.]]=DM$7,Tbl.Kosten[[#This Row],[Totaal kosten]],"")</f>
        <v/>
      </c>
      <c r="DN110" s="122" t="str">
        <f>IF(Tbl.Kosten[[#This Row],[Anr.]]=DN$7,Tbl.Kosten[[#This Row],[Totaal kosten]],"")</f>
        <v/>
      </c>
      <c r="DO110" s="122" t="str">
        <f>IF(Tbl.Kosten[[#This Row],[Anr.]]=DO$7,Tbl.Kosten[[#This Row],[Totaal kosten]],"")</f>
        <v/>
      </c>
      <c r="DP110" s="122" t="str">
        <f>IF(Tbl.Kosten[[#This Row],[Anr.]]=DP$7,Tbl.Kosten[[#This Row],[Totaal kosten]],"")</f>
        <v/>
      </c>
      <c r="DQ110" s="122" t="str">
        <f>IF(Tbl.Kosten[[#This Row],[Anr.]]=DQ$7,Tbl.Kosten[[#This Row],[Totaal kosten]],"")</f>
        <v/>
      </c>
      <c r="DR110" s="122" t="str">
        <f>IF(Tbl.Kosten[[#This Row],[Anr.]]=DR$7,Tbl.Kosten[[#This Row],[Totaal kosten]],"")</f>
        <v/>
      </c>
      <c r="DS110" s="122" t="str">
        <f>IF(Tbl.Kosten[[#This Row],[Anr.]]=DS$7,Tbl.Kosten[[#This Row],[Totaal kosten]],"")</f>
        <v/>
      </c>
      <c r="DT110" s="122" t="str">
        <f>IF(Tbl.Kosten[[#This Row],[Anr.]]=DT$7,Tbl.Kosten[[#This Row],[Totaal kosten]],"")</f>
        <v/>
      </c>
      <c r="DU110" s="122" t="str">
        <f>IF(Tbl.Kosten[[#This Row],[Anr.]]=DU$7,Tbl.Kosten[[#This Row],[Totaal kosten]],"")</f>
        <v/>
      </c>
      <c r="DV110" s="122" t="str">
        <f>IF(Tbl.Kosten[[#This Row],[Anr.]]=DV$7,Tbl.Kosten[[#This Row],[Totaal kosten]],"")</f>
        <v/>
      </c>
      <c r="DW110" s="122" t="str">
        <f>IF(Tbl.Kosten[[#This Row],[Anr.]]=DW$7,Tbl.Kosten[[#This Row],[Totaal kosten]],"")</f>
        <v/>
      </c>
      <c r="DX110" s="122" t="str">
        <f>IF(Tbl.Kosten[[#This Row],[Anr.]]=DX$7,Tbl.Kosten[[#This Row],[Totaal kosten]],"")</f>
        <v/>
      </c>
      <c r="DY110" s="122" t="str">
        <f>IF(Tbl.Kosten[[#This Row],[Anr.]]=DY$7,Tbl.Kosten[[#This Row],[Totaal kosten]],"")</f>
        <v/>
      </c>
      <c r="DZ110" s="122" t="str">
        <f>IF(Tbl.Kosten[[#This Row],[Anr.]]=DZ$7,Tbl.Kosten[[#This Row],[Totaal kosten]],"")</f>
        <v/>
      </c>
      <c r="EA110" s="122" t="str">
        <f>IF(Tbl.Kosten[[#This Row],[Anr.]]=EA$7,Tbl.Kosten[[#This Row],[Totaal kosten]],"")</f>
        <v/>
      </c>
      <c r="EB110" s="122" t="str">
        <f>IF(Tbl.Kosten[[#This Row],[Anr.]]=EB$7,Tbl.Kosten[[#This Row],[Totaal kosten]],"")</f>
        <v/>
      </c>
      <c r="EC110" s="122" t="str">
        <f>IF(Tbl.Kosten[[#This Row],[Anr.]]=EC$7,Tbl.Kosten[[#This Row],[Totaal kosten]],"")</f>
        <v/>
      </c>
      <c r="ED110" s="122" t="str">
        <f>IF(Tbl.Kosten[[#This Row],[Anr.]]=ED$7,Tbl.Kosten[[#This Row],[Totaal kosten]],"")</f>
        <v/>
      </c>
      <c r="EE110" s="122" t="str">
        <f>IF(Tbl.Kosten[[#This Row],[Anr.]]=EE$7,Tbl.Kosten[[#This Row],[Totaal kosten]],"")</f>
        <v/>
      </c>
      <c r="EF110" s="122" t="str">
        <f>IF(Tbl.Kosten[[#This Row],[Anr.]]=EF$7,Tbl.Kosten[[#This Row],[Totaal kosten]],"")</f>
        <v/>
      </c>
      <c r="EG110" s="122" t="str">
        <f>IF(Tbl.Kosten[[#This Row],[Anr.]]=EG$7,Tbl.Kosten[[#This Row],[Totaal kosten]],"")</f>
        <v/>
      </c>
      <c r="EH110" s="122" t="str">
        <f>IF(Tbl.Kosten[[#This Row],[Anr.]]=EH$7,Tbl.Kosten[[#This Row],[Totaal kosten]],"")</f>
        <v/>
      </c>
      <c r="EI110" s="122" t="str">
        <f>IF(Tbl.Kosten[[#This Row],[Anr.]]=EI$7,Tbl.Kosten[[#This Row],[Totaal kosten]],"")</f>
        <v/>
      </c>
      <c r="EJ110" s="122" t="str">
        <f>IF(Tbl.Kosten[[#This Row],[Anr.]]=EJ$7,Tbl.Kosten[[#This Row],[Totaal kosten]],"")</f>
        <v/>
      </c>
      <c r="EK110" s="122" t="str">
        <f>IF(Tbl.Kosten[[#This Row],[Anr.]]=EK$7,Tbl.Kosten[[#This Row],[Totaal kosten]],"")</f>
        <v/>
      </c>
      <c r="EL110" s="122" t="str">
        <f>IF(Tbl.Kosten[[#This Row],[Anr.]]=EL$7,Tbl.Kosten[[#This Row],[Totaal kosten]],"")</f>
        <v/>
      </c>
      <c r="EM110" s="122" t="str">
        <f>IF(Tbl.Kosten[[#This Row],[Anr.]]=EM$7,Tbl.Kosten[[#This Row],[Totaal kosten]],"")</f>
        <v/>
      </c>
      <c r="EN110" s="122" t="str">
        <f>IF(Tbl.Kosten[[#This Row],[Anr.]]=EN$7,Tbl.Kosten[[#This Row],[Totaal kosten]],"")</f>
        <v/>
      </c>
      <c r="EO110" s="122" t="str">
        <f>IF(Tbl.Kosten[[#This Row],[Anr.]]=EO$7,Tbl.Kosten[[#This Row],[Totaal kosten]],"")</f>
        <v/>
      </c>
      <c r="EP110" s="122" t="str">
        <f>IF(Tbl.Kosten[[#This Row],[Anr.]]=EP$7,Tbl.Kosten[[#This Row],[Totaal kosten]],"")</f>
        <v/>
      </c>
      <c r="EQ110" s="122" t="str">
        <f>IF(Tbl.Kosten[[#This Row],[Anr.]]=EQ$7,Tbl.Kosten[[#This Row],[Totaal kosten]],"")</f>
        <v/>
      </c>
    </row>
    <row r="111" spans="2:147" x14ac:dyDescent="0.35">
      <c r="B111" s="99"/>
      <c r="C111" s="68"/>
      <c r="D111" s="119"/>
      <c r="E111" s="100"/>
      <c r="F111" s="13">
        <f>_xlfn.XLOOKUP(Tbl.Kosten[[#This Row],[Medewerker e/o 
functie]],Tbl.Uurtarief[Medewerker en/of functie],Tbl.Uurtarief[Uurtarief],"",,)</f>
        <v>0</v>
      </c>
      <c r="G111" s="118">
        <f>PRODUCT(Tbl.Kosten[[#This Row],[Uren]],Tbl.Kosten[[#This Row],[Uurtarief]])</f>
        <v>0</v>
      </c>
      <c r="H111" s="100"/>
      <c r="I111" s="98"/>
      <c r="J111" s="97">
        <f>Tbl.Kosten[[#This Row],[Aantal]]*Tbl.Kosten[[#This Row],[Tarief]]</f>
        <v>0</v>
      </c>
      <c r="K111" s="118">
        <f>Tbl.Kosten[[#This Row],[Subtotaal andere kosten]]+Tbl.Kosten[[#This Row],[Subtotaal arbeidskosten]]</f>
        <v>0</v>
      </c>
      <c r="L111" s="190">
        <f>IF(Tbl.Kosten[[#This Row],[Subtotaal andere kosten]]&lt;&gt;0,"Andere kosten",(_xlfn.XLOOKUP(Tbl.Kosten[[#This Row],[Medewerker e/o 
functie]],Tbl.Uurtarief[Medewerker en/of functie],Tbl.Uurtarief[Kostensoort],"",,)))</f>
        <v>0</v>
      </c>
      <c r="M111" s="190" t="str">
        <f>IF(AND(Tbl.Kosten[[#This Row],[Subtotaal arbeidskosten]]&lt;&gt;0,Tbl.Kosten[[#This Row],[Subtotaal andere kosten]]&lt;&gt;0),"Begroot Arbeidskosten en Overige kosten op verschillende regels!","")</f>
        <v/>
      </c>
      <c r="N111" s="3" t="str">
        <f>_xlfn.XLOOKUP(Tbl.Kosten[[#This Row],[Activiteitencode]],Tbl.Activiteiten[Activiteitcode],Tbl.Activiteiten[Werkpakketcode],"",,)</f>
        <v/>
      </c>
      <c r="O111" s="9" t="str">
        <f>_xlfn.XLOOKUP(Tbl.Kosten[[#This Row],[Werkpakketcode]],Tbl.Werkpakketten[Werkpakketcode],Tbl.Werkpakketten[WPnr.],"",,)</f>
        <v/>
      </c>
      <c r="P111" s="9" t="str">
        <f>IF(Tbl.Kosten[[#This Row],[WPnr.]]=P$7,Tbl.Kosten[[#This Row],[Totaal kosten]],"")</f>
        <v/>
      </c>
      <c r="Q111" s="9" t="str">
        <f>IF(Tbl.Kosten[[#This Row],[WPnr.]]=Q$7,Tbl.Kosten[[#This Row],[Totaal kosten]],"")</f>
        <v/>
      </c>
      <c r="R111" s="9" t="str">
        <f>IF(Tbl.Kosten[[#This Row],[WPnr.]]=R$7,Tbl.Kosten[[#This Row],[Totaal kosten]],"")</f>
        <v/>
      </c>
      <c r="S111" s="9" t="str">
        <f>IF(Tbl.Kosten[[#This Row],[WPnr.]]=S$7,Tbl.Kosten[[#This Row],[Totaal kosten]],"")</f>
        <v/>
      </c>
      <c r="T111" s="9" t="str">
        <f>IF(Tbl.Kosten[[#This Row],[WPnr.]]=T$7,Tbl.Kosten[[#This Row],[Totaal kosten]],"")</f>
        <v/>
      </c>
      <c r="U111" s="9" t="str">
        <f>IF(Tbl.Kosten[[#This Row],[WPnr.]]=U$7,Tbl.Kosten[[#This Row],[Totaal kosten]],"")</f>
        <v/>
      </c>
      <c r="V111" s="9" t="str">
        <f>IF(Tbl.Kosten[[#This Row],[WPnr.]]=V$7,Tbl.Kosten[[#This Row],[Totaal kosten]],"")</f>
        <v/>
      </c>
      <c r="W111" s="9" t="str">
        <f>IF(Tbl.Kosten[[#This Row],[WPnr.]]=W$7,Tbl.Kosten[[#This Row],[Totaal kosten]],"")</f>
        <v/>
      </c>
      <c r="X111" s="9" t="str">
        <f>IF(Tbl.Kosten[[#This Row],[WPnr.]]=X$7,Tbl.Kosten[[#This Row],[Totaal kosten]],"")</f>
        <v/>
      </c>
      <c r="Y111" s="9" t="str">
        <f>IF(Tbl.Kosten[[#This Row],[WPnr.]]=Y$7,Tbl.Kosten[[#This Row],[Totaal kosten]],"")</f>
        <v/>
      </c>
      <c r="Z111" s="15" t="str">
        <f>IFERROR(VLOOKUP(Tbl.Kosten[[#This Row],[Kostensoort]],Tbl.Kostensoorten[],2,FALSE),"")</f>
        <v/>
      </c>
      <c r="AA111" s="15" t="str">
        <f>IF(Tbl.Kosten[[#This Row],[KSnr.]]=AA$7,Tbl.Kosten[[#This Row],[Totaal kosten]],"")</f>
        <v/>
      </c>
      <c r="AB111" s="15" t="str">
        <f>IF(Tbl.Kosten[[#This Row],[KSnr.]]=AB$7,Tbl.Kosten[[#This Row],[Totaal kosten]],"")</f>
        <v/>
      </c>
      <c r="AC111" s="15" t="str">
        <f>IF(Tbl.Kosten[[#This Row],[KSnr.]]=AC$7,Tbl.Kosten[[#This Row],[Totaal kosten]],"")</f>
        <v/>
      </c>
      <c r="AD111" s="15" t="str">
        <f>IF(Tbl.Kosten[[#This Row],[KSnr.]]=AD$7,Tbl.Kosten[[#This Row],[Totaal kosten]],"")</f>
        <v/>
      </c>
      <c r="AE111" s="15" t="str">
        <f>IF(Tbl.Kosten[[#This Row],[KSnr.]]=AE$7,Tbl.Kosten[[#This Row],[Totaal kosten]],"")</f>
        <v/>
      </c>
      <c r="AF111" s="15" t="str">
        <f>IF(Tbl.Kosten[[#This Row],[KSnr.]]=AF$7,Tbl.Kosten[[#This Row],[Totaal kosten]],"")</f>
        <v/>
      </c>
      <c r="AG111" s="15" t="str">
        <f>IF(Tbl.Kosten[[#This Row],[KSnr.]]=AG$7,Tbl.Kosten[[#This Row],[Totaal kosten]],"")</f>
        <v/>
      </c>
      <c r="AH111" s="15" t="str">
        <f>IF(Tbl.Kosten[[#This Row],[KSnr.]]=AH$7,Tbl.Kosten[[#This Row],[Totaal kosten]],"")</f>
        <v/>
      </c>
      <c r="AI111" s="15" t="str">
        <f>IF(Tbl.Kosten[[#This Row],[KSnr.]]=AI$7,Tbl.Kosten[[#This Row],[Totaal kosten]],"")</f>
        <v/>
      </c>
      <c r="AJ111" s="15" t="str">
        <f>IF(Tbl.Kosten[[#This Row],[KSnr.]]=AJ$7,Tbl.Kosten[[#This Row],[Totaal kosten]],"")</f>
        <v/>
      </c>
      <c r="AK111" s="15" t="str">
        <f>IF(Tbl.Kosten[[#This Row],[KSnr.]]=AK$7,Tbl.Kosten[[#This Row],[Totaal kosten]],"")</f>
        <v/>
      </c>
      <c r="AL111" s="15" t="str">
        <f>IF(Tbl.Kosten[[#This Row],[KSnr.]]=AL$7,Tbl.Kosten[[#This Row],[Totaal kosten]],"")</f>
        <v/>
      </c>
      <c r="AM111" s="15" t="str">
        <f>IF(Tbl.Kosten[[#This Row],[KSnr.]]=AM$7,Tbl.Kosten[[#This Row],[Totaal kosten]],"")</f>
        <v/>
      </c>
      <c r="AN111" s="15" t="str">
        <f>IF(Tbl.Kosten[[#This Row],[KSnr.]]=AN$7,Tbl.Kosten[[#This Row],[Totaal kosten]],"")</f>
        <v/>
      </c>
      <c r="AO111" s="15" t="str">
        <f>IF(Tbl.Kosten[[#This Row],[KSnr.]]=AO$7,Tbl.Kosten[[#This Row],[Totaal kosten]],"")</f>
        <v/>
      </c>
      <c r="AP111" s="15" t="str">
        <f>IF(Tbl.Kosten[[#This Row],[KSnr.]]=AP$7,Tbl.Kosten[[#This Row],[Totaal kosten]],"")</f>
        <v/>
      </c>
      <c r="AQ111" s="15" t="str">
        <f>IF(Tbl.Kosten[[#This Row],[KSnr.]]=AQ$7,Tbl.Kosten[[#This Row],[Totaal kosten]],"")</f>
        <v/>
      </c>
      <c r="AR111" s="15" t="str">
        <f>IF(Tbl.Kosten[[#This Row],[KSnr.]]=AR$7,Tbl.Kosten[[#This Row],[Totaal kosten]],"")</f>
        <v/>
      </c>
      <c r="AS111" s="15" t="str">
        <f>IF(Tbl.Kosten[[#This Row],[KSnr.]]=AS$7,Tbl.Kosten[[#This Row],[Totaal kosten]],"")</f>
        <v/>
      </c>
      <c r="AT111" s="15" t="str">
        <f>IF(Tbl.Kosten[[#This Row],[KSnr.]]=AT$7,Tbl.Kosten[[#This Row],[Totaal kosten]],"")</f>
        <v/>
      </c>
      <c r="AU111" s="122" t="str">
        <f>_xlfn.XLOOKUP(Tbl.Kosten[[#This Row],[Activiteitencode]],Tbl.Activiteiten[Activiteitcode],Tbl.Activiteiten[Anr.],"",,)</f>
        <v/>
      </c>
      <c r="AV111" s="122" t="str">
        <f>IF(Tbl.Kosten[[#This Row],[Anr.]]=AV$7,Tbl.Kosten[[#This Row],[Totaal kosten]],"")</f>
        <v/>
      </c>
      <c r="AW111" s="122" t="str">
        <f>IF(Tbl.Kosten[[#This Row],[Anr.]]=AW$7,Tbl.Kosten[[#This Row],[Totaal kosten]],"")</f>
        <v/>
      </c>
      <c r="AX111" s="122" t="str">
        <f>IF(Tbl.Kosten[[#This Row],[Anr.]]=AX$7,Tbl.Kosten[[#This Row],[Totaal kosten]],"")</f>
        <v/>
      </c>
      <c r="AY111" s="122" t="str">
        <f>IF(Tbl.Kosten[[#This Row],[Anr.]]=AY$7,Tbl.Kosten[[#This Row],[Totaal kosten]],"")</f>
        <v/>
      </c>
      <c r="AZ111" s="122" t="str">
        <f>IF(Tbl.Kosten[[#This Row],[Anr.]]=AZ$7,Tbl.Kosten[[#This Row],[Totaal kosten]],"")</f>
        <v/>
      </c>
      <c r="BA111" s="122" t="str">
        <f>IF(Tbl.Kosten[[#This Row],[Anr.]]=BA$7,Tbl.Kosten[[#This Row],[Totaal kosten]],"")</f>
        <v/>
      </c>
      <c r="BB111" s="122" t="str">
        <f>IF(Tbl.Kosten[[#This Row],[Anr.]]=BB$7,Tbl.Kosten[[#This Row],[Totaal kosten]],"")</f>
        <v/>
      </c>
      <c r="BC111" s="122" t="str">
        <f>IF(Tbl.Kosten[[#This Row],[Anr.]]=BC$7,Tbl.Kosten[[#This Row],[Totaal kosten]],"")</f>
        <v/>
      </c>
      <c r="BD111" s="122" t="str">
        <f>IF(Tbl.Kosten[[#This Row],[Anr.]]=BD$7,Tbl.Kosten[[#This Row],[Totaal kosten]],"")</f>
        <v/>
      </c>
      <c r="BE111" s="122" t="str">
        <f>IF(Tbl.Kosten[[#This Row],[Anr.]]=BE$7,Tbl.Kosten[[#This Row],[Totaal kosten]],"")</f>
        <v/>
      </c>
      <c r="BF111" s="122" t="str">
        <f>IF(Tbl.Kosten[[#This Row],[Anr.]]=BF$7,Tbl.Kosten[[#This Row],[Totaal kosten]],"")</f>
        <v/>
      </c>
      <c r="BG111" s="122" t="str">
        <f>IF(Tbl.Kosten[[#This Row],[Anr.]]=BG$7,Tbl.Kosten[[#This Row],[Totaal kosten]],"")</f>
        <v/>
      </c>
      <c r="BH111" s="122" t="str">
        <f>IF(Tbl.Kosten[[#This Row],[Anr.]]=BH$7,Tbl.Kosten[[#This Row],[Totaal kosten]],"")</f>
        <v/>
      </c>
      <c r="BI111" s="122" t="str">
        <f>IF(Tbl.Kosten[[#This Row],[Anr.]]=BI$7,Tbl.Kosten[[#This Row],[Totaal kosten]],"")</f>
        <v/>
      </c>
      <c r="BJ111" s="122" t="str">
        <f>IF(Tbl.Kosten[[#This Row],[Anr.]]=BJ$7,Tbl.Kosten[[#This Row],[Totaal kosten]],"")</f>
        <v/>
      </c>
      <c r="BK111" s="122" t="str">
        <f>IF(Tbl.Kosten[[#This Row],[Anr.]]=BK$7,Tbl.Kosten[[#This Row],[Totaal kosten]],"")</f>
        <v/>
      </c>
      <c r="BL111" s="122" t="str">
        <f>IF(Tbl.Kosten[[#This Row],[Anr.]]=BL$7,Tbl.Kosten[[#This Row],[Totaal kosten]],"")</f>
        <v/>
      </c>
      <c r="BM111" s="122" t="str">
        <f>IF(Tbl.Kosten[[#This Row],[Anr.]]=BM$7,Tbl.Kosten[[#This Row],[Totaal kosten]],"")</f>
        <v/>
      </c>
      <c r="BN111" s="122" t="str">
        <f>IF(Tbl.Kosten[[#This Row],[Anr.]]=BN$7,Tbl.Kosten[[#This Row],[Totaal kosten]],"")</f>
        <v/>
      </c>
      <c r="BO111" s="122" t="str">
        <f>IF(Tbl.Kosten[[#This Row],[Anr.]]=BO$7,Tbl.Kosten[[#This Row],[Totaal kosten]],"")</f>
        <v/>
      </c>
      <c r="BP111" s="122" t="str">
        <f>IF(Tbl.Kosten[[#This Row],[Anr.]]=BP$7,Tbl.Kosten[[#This Row],[Totaal kosten]],"")</f>
        <v/>
      </c>
      <c r="BQ111" s="122" t="str">
        <f>IF(Tbl.Kosten[[#This Row],[Anr.]]=BQ$7,Tbl.Kosten[[#This Row],[Totaal kosten]],"")</f>
        <v/>
      </c>
      <c r="BR111" s="122" t="str">
        <f>IF(Tbl.Kosten[[#This Row],[Anr.]]=BR$7,Tbl.Kosten[[#This Row],[Totaal kosten]],"")</f>
        <v/>
      </c>
      <c r="BS111" s="122" t="str">
        <f>IF(Tbl.Kosten[[#This Row],[Anr.]]=BS$7,Tbl.Kosten[[#This Row],[Totaal kosten]],"")</f>
        <v/>
      </c>
      <c r="BT111" s="122" t="str">
        <f>IF(Tbl.Kosten[[#This Row],[Anr.]]=BT$7,Tbl.Kosten[[#This Row],[Totaal kosten]],"")</f>
        <v/>
      </c>
      <c r="BU111" s="122" t="str">
        <f>IF(Tbl.Kosten[[#This Row],[Anr.]]=BU$7,Tbl.Kosten[[#This Row],[Totaal kosten]],"")</f>
        <v/>
      </c>
      <c r="BV111" s="122" t="str">
        <f>IF(Tbl.Kosten[[#This Row],[Anr.]]=BV$7,Tbl.Kosten[[#This Row],[Totaal kosten]],"")</f>
        <v/>
      </c>
      <c r="BW111" s="122" t="str">
        <f>IF(Tbl.Kosten[[#This Row],[Anr.]]=BW$7,Tbl.Kosten[[#This Row],[Totaal kosten]],"")</f>
        <v/>
      </c>
      <c r="BX111" s="122" t="str">
        <f>IF(Tbl.Kosten[[#This Row],[Anr.]]=BX$7,Tbl.Kosten[[#This Row],[Totaal kosten]],"")</f>
        <v/>
      </c>
      <c r="BY111" s="122" t="str">
        <f>IF(Tbl.Kosten[[#This Row],[Anr.]]=BY$7,Tbl.Kosten[[#This Row],[Totaal kosten]],"")</f>
        <v/>
      </c>
      <c r="BZ111" s="122" t="str">
        <f>IF(Tbl.Kosten[[#This Row],[Anr.]]=BZ$7,Tbl.Kosten[[#This Row],[Totaal kosten]],"")</f>
        <v/>
      </c>
      <c r="CA111" s="122" t="str">
        <f>IF(Tbl.Kosten[[#This Row],[Anr.]]=CA$7,Tbl.Kosten[[#This Row],[Totaal kosten]],"")</f>
        <v/>
      </c>
      <c r="CB111" s="122" t="str">
        <f>IF(Tbl.Kosten[[#This Row],[Anr.]]=CB$7,Tbl.Kosten[[#This Row],[Totaal kosten]],"")</f>
        <v/>
      </c>
      <c r="CC111" s="122" t="str">
        <f>IF(Tbl.Kosten[[#This Row],[Anr.]]=CC$7,Tbl.Kosten[[#This Row],[Totaal kosten]],"")</f>
        <v/>
      </c>
      <c r="CD111" s="122" t="str">
        <f>IF(Tbl.Kosten[[#This Row],[Anr.]]=CD$7,Tbl.Kosten[[#This Row],[Totaal kosten]],"")</f>
        <v/>
      </c>
      <c r="CE111" s="122" t="str">
        <f>IF(Tbl.Kosten[[#This Row],[Anr.]]=CE$7,Tbl.Kosten[[#This Row],[Totaal kosten]],"")</f>
        <v/>
      </c>
      <c r="CF111" s="122" t="str">
        <f>IF(Tbl.Kosten[[#This Row],[Anr.]]=CF$7,Tbl.Kosten[[#This Row],[Totaal kosten]],"")</f>
        <v/>
      </c>
      <c r="CG111" s="122" t="str">
        <f>IF(Tbl.Kosten[[#This Row],[Anr.]]=CG$7,Tbl.Kosten[[#This Row],[Totaal kosten]],"")</f>
        <v/>
      </c>
      <c r="CH111" s="122" t="str">
        <f>IF(Tbl.Kosten[[#This Row],[Anr.]]=CH$7,Tbl.Kosten[[#This Row],[Totaal kosten]],"")</f>
        <v/>
      </c>
      <c r="CI111" s="122" t="str">
        <f>IF(Tbl.Kosten[[#This Row],[Anr.]]=CI$7,Tbl.Kosten[[#This Row],[Totaal kosten]],"")</f>
        <v/>
      </c>
      <c r="CJ111" s="122" t="str">
        <f>IF(Tbl.Kosten[[#This Row],[Anr.]]=CJ$7,Tbl.Kosten[[#This Row],[Totaal kosten]],"")</f>
        <v/>
      </c>
      <c r="CK111" s="122" t="str">
        <f>IF(Tbl.Kosten[[#This Row],[Anr.]]=CK$7,Tbl.Kosten[[#This Row],[Totaal kosten]],"")</f>
        <v/>
      </c>
      <c r="CL111" s="122" t="str">
        <f>IF(Tbl.Kosten[[#This Row],[Anr.]]=CL$7,Tbl.Kosten[[#This Row],[Totaal kosten]],"")</f>
        <v/>
      </c>
      <c r="CM111" s="122" t="str">
        <f>IF(Tbl.Kosten[[#This Row],[Anr.]]=CM$7,Tbl.Kosten[[#This Row],[Totaal kosten]],"")</f>
        <v/>
      </c>
      <c r="CN111" s="122" t="str">
        <f>IF(Tbl.Kosten[[#This Row],[Anr.]]=CN$7,Tbl.Kosten[[#This Row],[Totaal kosten]],"")</f>
        <v/>
      </c>
      <c r="CO111" s="122" t="str">
        <f>IF(Tbl.Kosten[[#This Row],[Anr.]]=CO$7,Tbl.Kosten[[#This Row],[Totaal kosten]],"")</f>
        <v/>
      </c>
      <c r="CP111" s="122" t="str">
        <f>IF(Tbl.Kosten[[#This Row],[Anr.]]=CP$7,Tbl.Kosten[[#This Row],[Totaal kosten]],"")</f>
        <v/>
      </c>
      <c r="CQ111" s="122" t="str">
        <f>IF(Tbl.Kosten[[#This Row],[Anr.]]=CQ$7,Tbl.Kosten[[#This Row],[Totaal kosten]],"")</f>
        <v/>
      </c>
      <c r="CR111" s="122" t="str">
        <f>IF(Tbl.Kosten[[#This Row],[Anr.]]=CR$7,Tbl.Kosten[[#This Row],[Totaal kosten]],"")</f>
        <v/>
      </c>
      <c r="CS111" s="122" t="str">
        <f>IF(Tbl.Kosten[[#This Row],[Anr.]]=CS$7,Tbl.Kosten[[#This Row],[Totaal kosten]],"")</f>
        <v/>
      </c>
      <c r="CT111" s="122" t="str">
        <f>IF(Tbl.Kosten[[#This Row],[Anr.]]=CT$7,Tbl.Kosten[[#This Row],[Totaal kosten]],"")</f>
        <v/>
      </c>
      <c r="CU111" s="122" t="str">
        <f>IF(Tbl.Kosten[[#This Row],[Anr.]]=CU$7,Tbl.Kosten[[#This Row],[Totaal kosten]],"")</f>
        <v/>
      </c>
      <c r="CV111" s="122" t="str">
        <f>IF(Tbl.Kosten[[#This Row],[Anr.]]=CV$7,Tbl.Kosten[[#This Row],[Totaal kosten]],"")</f>
        <v/>
      </c>
      <c r="CW111" s="122" t="str">
        <f>IF(Tbl.Kosten[[#This Row],[Anr.]]=CW$7,Tbl.Kosten[[#This Row],[Totaal kosten]],"")</f>
        <v/>
      </c>
      <c r="CX111" s="122" t="str">
        <f>IF(Tbl.Kosten[[#This Row],[Anr.]]=CX$7,Tbl.Kosten[[#This Row],[Totaal kosten]],"")</f>
        <v/>
      </c>
      <c r="CY111" s="122" t="str">
        <f>IF(Tbl.Kosten[[#This Row],[Anr.]]=CY$7,Tbl.Kosten[[#This Row],[Totaal kosten]],"")</f>
        <v/>
      </c>
      <c r="CZ111" s="122" t="str">
        <f>IF(Tbl.Kosten[[#This Row],[Anr.]]=CZ$7,Tbl.Kosten[[#This Row],[Totaal kosten]],"")</f>
        <v/>
      </c>
      <c r="DA111" s="122" t="str">
        <f>IF(Tbl.Kosten[[#This Row],[Anr.]]=DA$7,Tbl.Kosten[[#This Row],[Totaal kosten]],"")</f>
        <v/>
      </c>
      <c r="DB111" s="122" t="str">
        <f>IF(Tbl.Kosten[[#This Row],[Anr.]]=DB$7,Tbl.Kosten[[#This Row],[Totaal kosten]],"")</f>
        <v/>
      </c>
      <c r="DC111" s="122" t="str">
        <f>IF(Tbl.Kosten[[#This Row],[Anr.]]=DC$7,Tbl.Kosten[[#This Row],[Totaal kosten]],"")</f>
        <v/>
      </c>
      <c r="DD111" s="122" t="str">
        <f>IF(Tbl.Kosten[[#This Row],[Anr.]]=DD$7,Tbl.Kosten[[#This Row],[Totaal kosten]],"")</f>
        <v/>
      </c>
      <c r="DE111" s="122" t="str">
        <f>IF(Tbl.Kosten[[#This Row],[Anr.]]=DE$7,Tbl.Kosten[[#This Row],[Totaal kosten]],"")</f>
        <v/>
      </c>
      <c r="DF111" s="122" t="str">
        <f>IF(Tbl.Kosten[[#This Row],[Anr.]]=DF$7,Tbl.Kosten[[#This Row],[Totaal kosten]],"")</f>
        <v/>
      </c>
      <c r="DG111" s="122" t="str">
        <f>IF(Tbl.Kosten[[#This Row],[Anr.]]=DG$7,Tbl.Kosten[[#This Row],[Totaal kosten]],"")</f>
        <v/>
      </c>
      <c r="DH111" s="122" t="str">
        <f>IF(Tbl.Kosten[[#This Row],[Anr.]]=DH$7,Tbl.Kosten[[#This Row],[Totaal kosten]],"")</f>
        <v/>
      </c>
      <c r="DI111" s="122" t="str">
        <f>IF(Tbl.Kosten[[#This Row],[Anr.]]=DI$7,Tbl.Kosten[[#This Row],[Totaal kosten]],"")</f>
        <v/>
      </c>
      <c r="DJ111" s="122" t="str">
        <f>IF(Tbl.Kosten[[#This Row],[Anr.]]=DJ$7,Tbl.Kosten[[#This Row],[Totaal kosten]],"")</f>
        <v/>
      </c>
      <c r="DK111" s="122" t="str">
        <f>IF(Tbl.Kosten[[#This Row],[Anr.]]=DK$7,Tbl.Kosten[[#This Row],[Totaal kosten]],"")</f>
        <v/>
      </c>
      <c r="DL111" s="122" t="str">
        <f>IF(Tbl.Kosten[[#This Row],[Anr.]]=DL$7,Tbl.Kosten[[#This Row],[Totaal kosten]],"")</f>
        <v/>
      </c>
      <c r="DM111" s="122" t="str">
        <f>IF(Tbl.Kosten[[#This Row],[Anr.]]=DM$7,Tbl.Kosten[[#This Row],[Totaal kosten]],"")</f>
        <v/>
      </c>
      <c r="DN111" s="122" t="str">
        <f>IF(Tbl.Kosten[[#This Row],[Anr.]]=DN$7,Tbl.Kosten[[#This Row],[Totaal kosten]],"")</f>
        <v/>
      </c>
      <c r="DO111" s="122" t="str">
        <f>IF(Tbl.Kosten[[#This Row],[Anr.]]=DO$7,Tbl.Kosten[[#This Row],[Totaal kosten]],"")</f>
        <v/>
      </c>
      <c r="DP111" s="122" t="str">
        <f>IF(Tbl.Kosten[[#This Row],[Anr.]]=DP$7,Tbl.Kosten[[#This Row],[Totaal kosten]],"")</f>
        <v/>
      </c>
      <c r="DQ111" s="122" t="str">
        <f>IF(Tbl.Kosten[[#This Row],[Anr.]]=DQ$7,Tbl.Kosten[[#This Row],[Totaal kosten]],"")</f>
        <v/>
      </c>
      <c r="DR111" s="122" t="str">
        <f>IF(Tbl.Kosten[[#This Row],[Anr.]]=DR$7,Tbl.Kosten[[#This Row],[Totaal kosten]],"")</f>
        <v/>
      </c>
      <c r="DS111" s="122" t="str">
        <f>IF(Tbl.Kosten[[#This Row],[Anr.]]=DS$7,Tbl.Kosten[[#This Row],[Totaal kosten]],"")</f>
        <v/>
      </c>
      <c r="DT111" s="122" t="str">
        <f>IF(Tbl.Kosten[[#This Row],[Anr.]]=DT$7,Tbl.Kosten[[#This Row],[Totaal kosten]],"")</f>
        <v/>
      </c>
      <c r="DU111" s="122" t="str">
        <f>IF(Tbl.Kosten[[#This Row],[Anr.]]=DU$7,Tbl.Kosten[[#This Row],[Totaal kosten]],"")</f>
        <v/>
      </c>
      <c r="DV111" s="122" t="str">
        <f>IF(Tbl.Kosten[[#This Row],[Anr.]]=DV$7,Tbl.Kosten[[#This Row],[Totaal kosten]],"")</f>
        <v/>
      </c>
      <c r="DW111" s="122" t="str">
        <f>IF(Tbl.Kosten[[#This Row],[Anr.]]=DW$7,Tbl.Kosten[[#This Row],[Totaal kosten]],"")</f>
        <v/>
      </c>
      <c r="DX111" s="122" t="str">
        <f>IF(Tbl.Kosten[[#This Row],[Anr.]]=DX$7,Tbl.Kosten[[#This Row],[Totaal kosten]],"")</f>
        <v/>
      </c>
      <c r="DY111" s="122" t="str">
        <f>IF(Tbl.Kosten[[#This Row],[Anr.]]=DY$7,Tbl.Kosten[[#This Row],[Totaal kosten]],"")</f>
        <v/>
      </c>
      <c r="DZ111" s="122" t="str">
        <f>IF(Tbl.Kosten[[#This Row],[Anr.]]=DZ$7,Tbl.Kosten[[#This Row],[Totaal kosten]],"")</f>
        <v/>
      </c>
      <c r="EA111" s="122" t="str">
        <f>IF(Tbl.Kosten[[#This Row],[Anr.]]=EA$7,Tbl.Kosten[[#This Row],[Totaal kosten]],"")</f>
        <v/>
      </c>
      <c r="EB111" s="122" t="str">
        <f>IF(Tbl.Kosten[[#This Row],[Anr.]]=EB$7,Tbl.Kosten[[#This Row],[Totaal kosten]],"")</f>
        <v/>
      </c>
      <c r="EC111" s="122" t="str">
        <f>IF(Tbl.Kosten[[#This Row],[Anr.]]=EC$7,Tbl.Kosten[[#This Row],[Totaal kosten]],"")</f>
        <v/>
      </c>
      <c r="ED111" s="122" t="str">
        <f>IF(Tbl.Kosten[[#This Row],[Anr.]]=ED$7,Tbl.Kosten[[#This Row],[Totaal kosten]],"")</f>
        <v/>
      </c>
      <c r="EE111" s="122" t="str">
        <f>IF(Tbl.Kosten[[#This Row],[Anr.]]=EE$7,Tbl.Kosten[[#This Row],[Totaal kosten]],"")</f>
        <v/>
      </c>
      <c r="EF111" s="122" t="str">
        <f>IF(Tbl.Kosten[[#This Row],[Anr.]]=EF$7,Tbl.Kosten[[#This Row],[Totaal kosten]],"")</f>
        <v/>
      </c>
      <c r="EG111" s="122" t="str">
        <f>IF(Tbl.Kosten[[#This Row],[Anr.]]=EG$7,Tbl.Kosten[[#This Row],[Totaal kosten]],"")</f>
        <v/>
      </c>
      <c r="EH111" s="122" t="str">
        <f>IF(Tbl.Kosten[[#This Row],[Anr.]]=EH$7,Tbl.Kosten[[#This Row],[Totaal kosten]],"")</f>
        <v/>
      </c>
      <c r="EI111" s="122" t="str">
        <f>IF(Tbl.Kosten[[#This Row],[Anr.]]=EI$7,Tbl.Kosten[[#This Row],[Totaal kosten]],"")</f>
        <v/>
      </c>
      <c r="EJ111" s="122" t="str">
        <f>IF(Tbl.Kosten[[#This Row],[Anr.]]=EJ$7,Tbl.Kosten[[#This Row],[Totaal kosten]],"")</f>
        <v/>
      </c>
      <c r="EK111" s="122" t="str">
        <f>IF(Tbl.Kosten[[#This Row],[Anr.]]=EK$7,Tbl.Kosten[[#This Row],[Totaal kosten]],"")</f>
        <v/>
      </c>
      <c r="EL111" s="122" t="str">
        <f>IF(Tbl.Kosten[[#This Row],[Anr.]]=EL$7,Tbl.Kosten[[#This Row],[Totaal kosten]],"")</f>
        <v/>
      </c>
      <c r="EM111" s="122" t="str">
        <f>IF(Tbl.Kosten[[#This Row],[Anr.]]=EM$7,Tbl.Kosten[[#This Row],[Totaal kosten]],"")</f>
        <v/>
      </c>
      <c r="EN111" s="122" t="str">
        <f>IF(Tbl.Kosten[[#This Row],[Anr.]]=EN$7,Tbl.Kosten[[#This Row],[Totaal kosten]],"")</f>
        <v/>
      </c>
      <c r="EO111" s="122" t="str">
        <f>IF(Tbl.Kosten[[#This Row],[Anr.]]=EO$7,Tbl.Kosten[[#This Row],[Totaal kosten]],"")</f>
        <v/>
      </c>
      <c r="EP111" s="122" t="str">
        <f>IF(Tbl.Kosten[[#This Row],[Anr.]]=EP$7,Tbl.Kosten[[#This Row],[Totaal kosten]],"")</f>
        <v/>
      </c>
      <c r="EQ111" s="122" t="str">
        <f>IF(Tbl.Kosten[[#This Row],[Anr.]]=EQ$7,Tbl.Kosten[[#This Row],[Totaal kosten]],"")</f>
        <v/>
      </c>
    </row>
    <row r="112" spans="2:147" x14ac:dyDescent="0.35">
      <c r="B112" s="99"/>
      <c r="C112" s="68"/>
      <c r="D112" s="119"/>
      <c r="E112" s="100"/>
      <c r="F112" s="13">
        <f>_xlfn.XLOOKUP(Tbl.Kosten[[#This Row],[Medewerker e/o 
functie]],Tbl.Uurtarief[Medewerker en/of functie],Tbl.Uurtarief[Uurtarief],"",,)</f>
        <v>0</v>
      </c>
      <c r="G112" s="118">
        <f>PRODUCT(Tbl.Kosten[[#This Row],[Uren]],Tbl.Kosten[[#This Row],[Uurtarief]])</f>
        <v>0</v>
      </c>
      <c r="H112" s="100"/>
      <c r="I112" s="98"/>
      <c r="J112" s="97">
        <f>Tbl.Kosten[[#This Row],[Aantal]]*Tbl.Kosten[[#This Row],[Tarief]]</f>
        <v>0</v>
      </c>
      <c r="K112" s="118">
        <f>Tbl.Kosten[[#This Row],[Subtotaal andere kosten]]+Tbl.Kosten[[#This Row],[Subtotaal arbeidskosten]]</f>
        <v>0</v>
      </c>
      <c r="L112" s="190">
        <f>IF(Tbl.Kosten[[#This Row],[Subtotaal andere kosten]]&lt;&gt;0,"Andere kosten",(_xlfn.XLOOKUP(Tbl.Kosten[[#This Row],[Medewerker e/o 
functie]],Tbl.Uurtarief[Medewerker en/of functie],Tbl.Uurtarief[Kostensoort],"",,)))</f>
        <v>0</v>
      </c>
      <c r="M112" s="190" t="str">
        <f>IF(AND(Tbl.Kosten[[#This Row],[Subtotaal arbeidskosten]]&lt;&gt;0,Tbl.Kosten[[#This Row],[Subtotaal andere kosten]]&lt;&gt;0),"Begroot Arbeidskosten en Overige kosten op verschillende regels!","")</f>
        <v/>
      </c>
      <c r="N112" s="3" t="str">
        <f>_xlfn.XLOOKUP(Tbl.Kosten[[#This Row],[Activiteitencode]],Tbl.Activiteiten[Activiteitcode],Tbl.Activiteiten[Werkpakketcode],"",,)</f>
        <v/>
      </c>
      <c r="O112" s="9" t="str">
        <f>_xlfn.XLOOKUP(Tbl.Kosten[[#This Row],[Werkpakketcode]],Tbl.Werkpakketten[Werkpakketcode],Tbl.Werkpakketten[WPnr.],"",,)</f>
        <v/>
      </c>
      <c r="P112" s="9" t="str">
        <f>IF(Tbl.Kosten[[#This Row],[WPnr.]]=P$7,Tbl.Kosten[[#This Row],[Totaal kosten]],"")</f>
        <v/>
      </c>
      <c r="Q112" s="9" t="str">
        <f>IF(Tbl.Kosten[[#This Row],[WPnr.]]=Q$7,Tbl.Kosten[[#This Row],[Totaal kosten]],"")</f>
        <v/>
      </c>
      <c r="R112" s="9" t="str">
        <f>IF(Tbl.Kosten[[#This Row],[WPnr.]]=R$7,Tbl.Kosten[[#This Row],[Totaal kosten]],"")</f>
        <v/>
      </c>
      <c r="S112" s="9" t="str">
        <f>IF(Tbl.Kosten[[#This Row],[WPnr.]]=S$7,Tbl.Kosten[[#This Row],[Totaal kosten]],"")</f>
        <v/>
      </c>
      <c r="T112" s="9" t="str">
        <f>IF(Tbl.Kosten[[#This Row],[WPnr.]]=T$7,Tbl.Kosten[[#This Row],[Totaal kosten]],"")</f>
        <v/>
      </c>
      <c r="U112" s="9" t="str">
        <f>IF(Tbl.Kosten[[#This Row],[WPnr.]]=U$7,Tbl.Kosten[[#This Row],[Totaal kosten]],"")</f>
        <v/>
      </c>
      <c r="V112" s="9" t="str">
        <f>IF(Tbl.Kosten[[#This Row],[WPnr.]]=V$7,Tbl.Kosten[[#This Row],[Totaal kosten]],"")</f>
        <v/>
      </c>
      <c r="W112" s="9" t="str">
        <f>IF(Tbl.Kosten[[#This Row],[WPnr.]]=W$7,Tbl.Kosten[[#This Row],[Totaal kosten]],"")</f>
        <v/>
      </c>
      <c r="X112" s="9" t="str">
        <f>IF(Tbl.Kosten[[#This Row],[WPnr.]]=X$7,Tbl.Kosten[[#This Row],[Totaal kosten]],"")</f>
        <v/>
      </c>
      <c r="Y112" s="9" t="str">
        <f>IF(Tbl.Kosten[[#This Row],[WPnr.]]=Y$7,Tbl.Kosten[[#This Row],[Totaal kosten]],"")</f>
        <v/>
      </c>
      <c r="Z112" s="15" t="str">
        <f>IFERROR(VLOOKUP(Tbl.Kosten[[#This Row],[Kostensoort]],Tbl.Kostensoorten[],2,FALSE),"")</f>
        <v/>
      </c>
      <c r="AA112" s="15" t="str">
        <f>IF(Tbl.Kosten[[#This Row],[KSnr.]]=AA$7,Tbl.Kosten[[#This Row],[Totaal kosten]],"")</f>
        <v/>
      </c>
      <c r="AB112" s="15" t="str">
        <f>IF(Tbl.Kosten[[#This Row],[KSnr.]]=AB$7,Tbl.Kosten[[#This Row],[Totaal kosten]],"")</f>
        <v/>
      </c>
      <c r="AC112" s="15" t="str">
        <f>IF(Tbl.Kosten[[#This Row],[KSnr.]]=AC$7,Tbl.Kosten[[#This Row],[Totaal kosten]],"")</f>
        <v/>
      </c>
      <c r="AD112" s="15" t="str">
        <f>IF(Tbl.Kosten[[#This Row],[KSnr.]]=AD$7,Tbl.Kosten[[#This Row],[Totaal kosten]],"")</f>
        <v/>
      </c>
      <c r="AE112" s="15" t="str">
        <f>IF(Tbl.Kosten[[#This Row],[KSnr.]]=AE$7,Tbl.Kosten[[#This Row],[Totaal kosten]],"")</f>
        <v/>
      </c>
      <c r="AF112" s="15" t="str">
        <f>IF(Tbl.Kosten[[#This Row],[KSnr.]]=AF$7,Tbl.Kosten[[#This Row],[Totaal kosten]],"")</f>
        <v/>
      </c>
      <c r="AG112" s="15" t="str">
        <f>IF(Tbl.Kosten[[#This Row],[KSnr.]]=AG$7,Tbl.Kosten[[#This Row],[Totaal kosten]],"")</f>
        <v/>
      </c>
      <c r="AH112" s="15" t="str">
        <f>IF(Tbl.Kosten[[#This Row],[KSnr.]]=AH$7,Tbl.Kosten[[#This Row],[Totaal kosten]],"")</f>
        <v/>
      </c>
      <c r="AI112" s="15" t="str">
        <f>IF(Tbl.Kosten[[#This Row],[KSnr.]]=AI$7,Tbl.Kosten[[#This Row],[Totaal kosten]],"")</f>
        <v/>
      </c>
      <c r="AJ112" s="15" t="str">
        <f>IF(Tbl.Kosten[[#This Row],[KSnr.]]=AJ$7,Tbl.Kosten[[#This Row],[Totaal kosten]],"")</f>
        <v/>
      </c>
      <c r="AK112" s="15" t="str">
        <f>IF(Tbl.Kosten[[#This Row],[KSnr.]]=AK$7,Tbl.Kosten[[#This Row],[Totaal kosten]],"")</f>
        <v/>
      </c>
      <c r="AL112" s="15" t="str">
        <f>IF(Tbl.Kosten[[#This Row],[KSnr.]]=AL$7,Tbl.Kosten[[#This Row],[Totaal kosten]],"")</f>
        <v/>
      </c>
      <c r="AM112" s="15" t="str">
        <f>IF(Tbl.Kosten[[#This Row],[KSnr.]]=AM$7,Tbl.Kosten[[#This Row],[Totaal kosten]],"")</f>
        <v/>
      </c>
      <c r="AN112" s="15" t="str">
        <f>IF(Tbl.Kosten[[#This Row],[KSnr.]]=AN$7,Tbl.Kosten[[#This Row],[Totaal kosten]],"")</f>
        <v/>
      </c>
      <c r="AO112" s="15" t="str">
        <f>IF(Tbl.Kosten[[#This Row],[KSnr.]]=AO$7,Tbl.Kosten[[#This Row],[Totaal kosten]],"")</f>
        <v/>
      </c>
      <c r="AP112" s="15" t="str">
        <f>IF(Tbl.Kosten[[#This Row],[KSnr.]]=AP$7,Tbl.Kosten[[#This Row],[Totaal kosten]],"")</f>
        <v/>
      </c>
      <c r="AQ112" s="15" t="str">
        <f>IF(Tbl.Kosten[[#This Row],[KSnr.]]=AQ$7,Tbl.Kosten[[#This Row],[Totaal kosten]],"")</f>
        <v/>
      </c>
      <c r="AR112" s="15" t="str">
        <f>IF(Tbl.Kosten[[#This Row],[KSnr.]]=AR$7,Tbl.Kosten[[#This Row],[Totaal kosten]],"")</f>
        <v/>
      </c>
      <c r="AS112" s="15" t="str">
        <f>IF(Tbl.Kosten[[#This Row],[KSnr.]]=AS$7,Tbl.Kosten[[#This Row],[Totaal kosten]],"")</f>
        <v/>
      </c>
      <c r="AT112" s="15" t="str">
        <f>IF(Tbl.Kosten[[#This Row],[KSnr.]]=AT$7,Tbl.Kosten[[#This Row],[Totaal kosten]],"")</f>
        <v/>
      </c>
      <c r="AU112" s="122" t="str">
        <f>_xlfn.XLOOKUP(Tbl.Kosten[[#This Row],[Activiteitencode]],Tbl.Activiteiten[Activiteitcode],Tbl.Activiteiten[Anr.],"",,)</f>
        <v/>
      </c>
      <c r="AV112" s="122" t="str">
        <f>IF(Tbl.Kosten[[#This Row],[Anr.]]=AV$7,Tbl.Kosten[[#This Row],[Totaal kosten]],"")</f>
        <v/>
      </c>
      <c r="AW112" s="122" t="str">
        <f>IF(Tbl.Kosten[[#This Row],[Anr.]]=AW$7,Tbl.Kosten[[#This Row],[Totaal kosten]],"")</f>
        <v/>
      </c>
      <c r="AX112" s="122" t="str">
        <f>IF(Tbl.Kosten[[#This Row],[Anr.]]=AX$7,Tbl.Kosten[[#This Row],[Totaal kosten]],"")</f>
        <v/>
      </c>
      <c r="AY112" s="122" t="str">
        <f>IF(Tbl.Kosten[[#This Row],[Anr.]]=AY$7,Tbl.Kosten[[#This Row],[Totaal kosten]],"")</f>
        <v/>
      </c>
      <c r="AZ112" s="122" t="str">
        <f>IF(Tbl.Kosten[[#This Row],[Anr.]]=AZ$7,Tbl.Kosten[[#This Row],[Totaal kosten]],"")</f>
        <v/>
      </c>
      <c r="BA112" s="122" t="str">
        <f>IF(Tbl.Kosten[[#This Row],[Anr.]]=BA$7,Tbl.Kosten[[#This Row],[Totaal kosten]],"")</f>
        <v/>
      </c>
      <c r="BB112" s="122" t="str">
        <f>IF(Tbl.Kosten[[#This Row],[Anr.]]=BB$7,Tbl.Kosten[[#This Row],[Totaal kosten]],"")</f>
        <v/>
      </c>
      <c r="BC112" s="122" t="str">
        <f>IF(Tbl.Kosten[[#This Row],[Anr.]]=BC$7,Tbl.Kosten[[#This Row],[Totaal kosten]],"")</f>
        <v/>
      </c>
      <c r="BD112" s="122" t="str">
        <f>IF(Tbl.Kosten[[#This Row],[Anr.]]=BD$7,Tbl.Kosten[[#This Row],[Totaal kosten]],"")</f>
        <v/>
      </c>
      <c r="BE112" s="122" t="str">
        <f>IF(Tbl.Kosten[[#This Row],[Anr.]]=BE$7,Tbl.Kosten[[#This Row],[Totaal kosten]],"")</f>
        <v/>
      </c>
      <c r="BF112" s="122" t="str">
        <f>IF(Tbl.Kosten[[#This Row],[Anr.]]=BF$7,Tbl.Kosten[[#This Row],[Totaal kosten]],"")</f>
        <v/>
      </c>
      <c r="BG112" s="122" t="str">
        <f>IF(Tbl.Kosten[[#This Row],[Anr.]]=BG$7,Tbl.Kosten[[#This Row],[Totaal kosten]],"")</f>
        <v/>
      </c>
      <c r="BH112" s="122" t="str">
        <f>IF(Tbl.Kosten[[#This Row],[Anr.]]=BH$7,Tbl.Kosten[[#This Row],[Totaal kosten]],"")</f>
        <v/>
      </c>
      <c r="BI112" s="122" t="str">
        <f>IF(Tbl.Kosten[[#This Row],[Anr.]]=BI$7,Tbl.Kosten[[#This Row],[Totaal kosten]],"")</f>
        <v/>
      </c>
      <c r="BJ112" s="122" t="str">
        <f>IF(Tbl.Kosten[[#This Row],[Anr.]]=BJ$7,Tbl.Kosten[[#This Row],[Totaal kosten]],"")</f>
        <v/>
      </c>
      <c r="BK112" s="122" t="str">
        <f>IF(Tbl.Kosten[[#This Row],[Anr.]]=BK$7,Tbl.Kosten[[#This Row],[Totaal kosten]],"")</f>
        <v/>
      </c>
      <c r="BL112" s="122" t="str">
        <f>IF(Tbl.Kosten[[#This Row],[Anr.]]=BL$7,Tbl.Kosten[[#This Row],[Totaal kosten]],"")</f>
        <v/>
      </c>
      <c r="BM112" s="122" t="str">
        <f>IF(Tbl.Kosten[[#This Row],[Anr.]]=BM$7,Tbl.Kosten[[#This Row],[Totaal kosten]],"")</f>
        <v/>
      </c>
      <c r="BN112" s="122" t="str">
        <f>IF(Tbl.Kosten[[#This Row],[Anr.]]=BN$7,Tbl.Kosten[[#This Row],[Totaal kosten]],"")</f>
        <v/>
      </c>
      <c r="BO112" s="122" t="str">
        <f>IF(Tbl.Kosten[[#This Row],[Anr.]]=BO$7,Tbl.Kosten[[#This Row],[Totaal kosten]],"")</f>
        <v/>
      </c>
      <c r="BP112" s="122" t="str">
        <f>IF(Tbl.Kosten[[#This Row],[Anr.]]=BP$7,Tbl.Kosten[[#This Row],[Totaal kosten]],"")</f>
        <v/>
      </c>
      <c r="BQ112" s="122" t="str">
        <f>IF(Tbl.Kosten[[#This Row],[Anr.]]=BQ$7,Tbl.Kosten[[#This Row],[Totaal kosten]],"")</f>
        <v/>
      </c>
      <c r="BR112" s="122" t="str">
        <f>IF(Tbl.Kosten[[#This Row],[Anr.]]=BR$7,Tbl.Kosten[[#This Row],[Totaal kosten]],"")</f>
        <v/>
      </c>
      <c r="BS112" s="122" t="str">
        <f>IF(Tbl.Kosten[[#This Row],[Anr.]]=BS$7,Tbl.Kosten[[#This Row],[Totaal kosten]],"")</f>
        <v/>
      </c>
      <c r="BT112" s="122" t="str">
        <f>IF(Tbl.Kosten[[#This Row],[Anr.]]=BT$7,Tbl.Kosten[[#This Row],[Totaal kosten]],"")</f>
        <v/>
      </c>
      <c r="BU112" s="122" t="str">
        <f>IF(Tbl.Kosten[[#This Row],[Anr.]]=BU$7,Tbl.Kosten[[#This Row],[Totaal kosten]],"")</f>
        <v/>
      </c>
      <c r="BV112" s="122" t="str">
        <f>IF(Tbl.Kosten[[#This Row],[Anr.]]=BV$7,Tbl.Kosten[[#This Row],[Totaal kosten]],"")</f>
        <v/>
      </c>
      <c r="BW112" s="122" t="str">
        <f>IF(Tbl.Kosten[[#This Row],[Anr.]]=BW$7,Tbl.Kosten[[#This Row],[Totaal kosten]],"")</f>
        <v/>
      </c>
      <c r="BX112" s="122" t="str">
        <f>IF(Tbl.Kosten[[#This Row],[Anr.]]=BX$7,Tbl.Kosten[[#This Row],[Totaal kosten]],"")</f>
        <v/>
      </c>
      <c r="BY112" s="122" t="str">
        <f>IF(Tbl.Kosten[[#This Row],[Anr.]]=BY$7,Tbl.Kosten[[#This Row],[Totaal kosten]],"")</f>
        <v/>
      </c>
      <c r="BZ112" s="122" t="str">
        <f>IF(Tbl.Kosten[[#This Row],[Anr.]]=BZ$7,Tbl.Kosten[[#This Row],[Totaal kosten]],"")</f>
        <v/>
      </c>
      <c r="CA112" s="122" t="str">
        <f>IF(Tbl.Kosten[[#This Row],[Anr.]]=CA$7,Tbl.Kosten[[#This Row],[Totaal kosten]],"")</f>
        <v/>
      </c>
      <c r="CB112" s="122" t="str">
        <f>IF(Tbl.Kosten[[#This Row],[Anr.]]=CB$7,Tbl.Kosten[[#This Row],[Totaal kosten]],"")</f>
        <v/>
      </c>
      <c r="CC112" s="122" t="str">
        <f>IF(Tbl.Kosten[[#This Row],[Anr.]]=CC$7,Tbl.Kosten[[#This Row],[Totaal kosten]],"")</f>
        <v/>
      </c>
      <c r="CD112" s="122" t="str">
        <f>IF(Tbl.Kosten[[#This Row],[Anr.]]=CD$7,Tbl.Kosten[[#This Row],[Totaal kosten]],"")</f>
        <v/>
      </c>
      <c r="CE112" s="122" t="str">
        <f>IF(Tbl.Kosten[[#This Row],[Anr.]]=CE$7,Tbl.Kosten[[#This Row],[Totaal kosten]],"")</f>
        <v/>
      </c>
      <c r="CF112" s="122" t="str">
        <f>IF(Tbl.Kosten[[#This Row],[Anr.]]=CF$7,Tbl.Kosten[[#This Row],[Totaal kosten]],"")</f>
        <v/>
      </c>
      <c r="CG112" s="122" t="str">
        <f>IF(Tbl.Kosten[[#This Row],[Anr.]]=CG$7,Tbl.Kosten[[#This Row],[Totaal kosten]],"")</f>
        <v/>
      </c>
      <c r="CH112" s="122" t="str">
        <f>IF(Tbl.Kosten[[#This Row],[Anr.]]=CH$7,Tbl.Kosten[[#This Row],[Totaal kosten]],"")</f>
        <v/>
      </c>
      <c r="CI112" s="122" t="str">
        <f>IF(Tbl.Kosten[[#This Row],[Anr.]]=CI$7,Tbl.Kosten[[#This Row],[Totaal kosten]],"")</f>
        <v/>
      </c>
      <c r="CJ112" s="122" t="str">
        <f>IF(Tbl.Kosten[[#This Row],[Anr.]]=CJ$7,Tbl.Kosten[[#This Row],[Totaal kosten]],"")</f>
        <v/>
      </c>
      <c r="CK112" s="122" t="str">
        <f>IF(Tbl.Kosten[[#This Row],[Anr.]]=CK$7,Tbl.Kosten[[#This Row],[Totaal kosten]],"")</f>
        <v/>
      </c>
      <c r="CL112" s="122" t="str">
        <f>IF(Tbl.Kosten[[#This Row],[Anr.]]=CL$7,Tbl.Kosten[[#This Row],[Totaal kosten]],"")</f>
        <v/>
      </c>
      <c r="CM112" s="122" t="str">
        <f>IF(Tbl.Kosten[[#This Row],[Anr.]]=CM$7,Tbl.Kosten[[#This Row],[Totaal kosten]],"")</f>
        <v/>
      </c>
      <c r="CN112" s="122" t="str">
        <f>IF(Tbl.Kosten[[#This Row],[Anr.]]=CN$7,Tbl.Kosten[[#This Row],[Totaal kosten]],"")</f>
        <v/>
      </c>
      <c r="CO112" s="122" t="str">
        <f>IF(Tbl.Kosten[[#This Row],[Anr.]]=CO$7,Tbl.Kosten[[#This Row],[Totaal kosten]],"")</f>
        <v/>
      </c>
      <c r="CP112" s="122" t="str">
        <f>IF(Tbl.Kosten[[#This Row],[Anr.]]=CP$7,Tbl.Kosten[[#This Row],[Totaal kosten]],"")</f>
        <v/>
      </c>
      <c r="CQ112" s="122" t="str">
        <f>IF(Tbl.Kosten[[#This Row],[Anr.]]=CQ$7,Tbl.Kosten[[#This Row],[Totaal kosten]],"")</f>
        <v/>
      </c>
      <c r="CR112" s="122" t="str">
        <f>IF(Tbl.Kosten[[#This Row],[Anr.]]=CR$7,Tbl.Kosten[[#This Row],[Totaal kosten]],"")</f>
        <v/>
      </c>
      <c r="CS112" s="122" t="str">
        <f>IF(Tbl.Kosten[[#This Row],[Anr.]]=CS$7,Tbl.Kosten[[#This Row],[Totaal kosten]],"")</f>
        <v/>
      </c>
      <c r="CT112" s="122" t="str">
        <f>IF(Tbl.Kosten[[#This Row],[Anr.]]=CT$7,Tbl.Kosten[[#This Row],[Totaal kosten]],"")</f>
        <v/>
      </c>
      <c r="CU112" s="122" t="str">
        <f>IF(Tbl.Kosten[[#This Row],[Anr.]]=CU$7,Tbl.Kosten[[#This Row],[Totaal kosten]],"")</f>
        <v/>
      </c>
      <c r="CV112" s="122" t="str">
        <f>IF(Tbl.Kosten[[#This Row],[Anr.]]=CV$7,Tbl.Kosten[[#This Row],[Totaal kosten]],"")</f>
        <v/>
      </c>
      <c r="CW112" s="122" t="str">
        <f>IF(Tbl.Kosten[[#This Row],[Anr.]]=CW$7,Tbl.Kosten[[#This Row],[Totaal kosten]],"")</f>
        <v/>
      </c>
      <c r="CX112" s="122" t="str">
        <f>IF(Tbl.Kosten[[#This Row],[Anr.]]=CX$7,Tbl.Kosten[[#This Row],[Totaal kosten]],"")</f>
        <v/>
      </c>
      <c r="CY112" s="122" t="str">
        <f>IF(Tbl.Kosten[[#This Row],[Anr.]]=CY$7,Tbl.Kosten[[#This Row],[Totaal kosten]],"")</f>
        <v/>
      </c>
      <c r="CZ112" s="122" t="str">
        <f>IF(Tbl.Kosten[[#This Row],[Anr.]]=CZ$7,Tbl.Kosten[[#This Row],[Totaal kosten]],"")</f>
        <v/>
      </c>
      <c r="DA112" s="122" t="str">
        <f>IF(Tbl.Kosten[[#This Row],[Anr.]]=DA$7,Tbl.Kosten[[#This Row],[Totaal kosten]],"")</f>
        <v/>
      </c>
      <c r="DB112" s="122" t="str">
        <f>IF(Tbl.Kosten[[#This Row],[Anr.]]=DB$7,Tbl.Kosten[[#This Row],[Totaal kosten]],"")</f>
        <v/>
      </c>
      <c r="DC112" s="122" t="str">
        <f>IF(Tbl.Kosten[[#This Row],[Anr.]]=DC$7,Tbl.Kosten[[#This Row],[Totaal kosten]],"")</f>
        <v/>
      </c>
      <c r="DD112" s="122" t="str">
        <f>IF(Tbl.Kosten[[#This Row],[Anr.]]=DD$7,Tbl.Kosten[[#This Row],[Totaal kosten]],"")</f>
        <v/>
      </c>
      <c r="DE112" s="122" t="str">
        <f>IF(Tbl.Kosten[[#This Row],[Anr.]]=DE$7,Tbl.Kosten[[#This Row],[Totaal kosten]],"")</f>
        <v/>
      </c>
      <c r="DF112" s="122" t="str">
        <f>IF(Tbl.Kosten[[#This Row],[Anr.]]=DF$7,Tbl.Kosten[[#This Row],[Totaal kosten]],"")</f>
        <v/>
      </c>
      <c r="DG112" s="122" t="str">
        <f>IF(Tbl.Kosten[[#This Row],[Anr.]]=DG$7,Tbl.Kosten[[#This Row],[Totaal kosten]],"")</f>
        <v/>
      </c>
      <c r="DH112" s="122" t="str">
        <f>IF(Tbl.Kosten[[#This Row],[Anr.]]=DH$7,Tbl.Kosten[[#This Row],[Totaal kosten]],"")</f>
        <v/>
      </c>
      <c r="DI112" s="122" t="str">
        <f>IF(Tbl.Kosten[[#This Row],[Anr.]]=DI$7,Tbl.Kosten[[#This Row],[Totaal kosten]],"")</f>
        <v/>
      </c>
      <c r="DJ112" s="122" t="str">
        <f>IF(Tbl.Kosten[[#This Row],[Anr.]]=DJ$7,Tbl.Kosten[[#This Row],[Totaal kosten]],"")</f>
        <v/>
      </c>
      <c r="DK112" s="122" t="str">
        <f>IF(Tbl.Kosten[[#This Row],[Anr.]]=DK$7,Tbl.Kosten[[#This Row],[Totaal kosten]],"")</f>
        <v/>
      </c>
      <c r="DL112" s="122" t="str">
        <f>IF(Tbl.Kosten[[#This Row],[Anr.]]=DL$7,Tbl.Kosten[[#This Row],[Totaal kosten]],"")</f>
        <v/>
      </c>
      <c r="DM112" s="122" t="str">
        <f>IF(Tbl.Kosten[[#This Row],[Anr.]]=DM$7,Tbl.Kosten[[#This Row],[Totaal kosten]],"")</f>
        <v/>
      </c>
      <c r="DN112" s="122" t="str">
        <f>IF(Tbl.Kosten[[#This Row],[Anr.]]=DN$7,Tbl.Kosten[[#This Row],[Totaal kosten]],"")</f>
        <v/>
      </c>
      <c r="DO112" s="122" t="str">
        <f>IF(Tbl.Kosten[[#This Row],[Anr.]]=DO$7,Tbl.Kosten[[#This Row],[Totaal kosten]],"")</f>
        <v/>
      </c>
      <c r="DP112" s="122" t="str">
        <f>IF(Tbl.Kosten[[#This Row],[Anr.]]=DP$7,Tbl.Kosten[[#This Row],[Totaal kosten]],"")</f>
        <v/>
      </c>
      <c r="DQ112" s="122" t="str">
        <f>IF(Tbl.Kosten[[#This Row],[Anr.]]=DQ$7,Tbl.Kosten[[#This Row],[Totaal kosten]],"")</f>
        <v/>
      </c>
      <c r="DR112" s="122" t="str">
        <f>IF(Tbl.Kosten[[#This Row],[Anr.]]=DR$7,Tbl.Kosten[[#This Row],[Totaal kosten]],"")</f>
        <v/>
      </c>
      <c r="DS112" s="122" t="str">
        <f>IF(Tbl.Kosten[[#This Row],[Anr.]]=DS$7,Tbl.Kosten[[#This Row],[Totaal kosten]],"")</f>
        <v/>
      </c>
      <c r="DT112" s="122" t="str">
        <f>IF(Tbl.Kosten[[#This Row],[Anr.]]=DT$7,Tbl.Kosten[[#This Row],[Totaal kosten]],"")</f>
        <v/>
      </c>
      <c r="DU112" s="122" t="str">
        <f>IF(Tbl.Kosten[[#This Row],[Anr.]]=DU$7,Tbl.Kosten[[#This Row],[Totaal kosten]],"")</f>
        <v/>
      </c>
      <c r="DV112" s="122" t="str">
        <f>IF(Tbl.Kosten[[#This Row],[Anr.]]=DV$7,Tbl.Kosten[[#This Row],[Totaal kosten]],"")</f>
        <v/>
      </c>
      <c r="DW112" s="122" t="str">
        <f>IF(Tbl.Kosten[[#This Row],[Anr.]]=DW$7,Tbl.Kosten[[#This Row],[Totaal kosten]],"")</f>
        <v/>
      </c>
      <c r="DX112" s="122" t="str">
        <f>IF(Tbl.Kosten[[#This Row],[Anr.]]=DX$7,Tbl.Kosten[[#This Row],[Totaal kosten]],"")</f>
        <v/>
      </c>
      <c r="DY112" s="122" t="str">
        <f>IF(Tbl.Kosten[[#This Row],[Anr.]]=DY$7,Tbl.Kosten[[#This Row],[Totaal kosten]],"")</f>
        <v/>
      </c>
      <c r="DZ112" s="122" t="str">
        <f>IF(Tbl.Kosten[[#This Row],[Anr.]]=DZ$7,Tbl.Kosten[[#This Row],[Totaal kosten]],"")</f>
        <v/>
      </c>
      <c r="EA112" s="122" t="str">
        <f>IF(Tbl.Kosten[[#This Row],[Anr.]]=EA$7,Tbl.Kosten[[#This Row],[Totaal kosten]],"")</f>
        <v/>
      </c>
      <c r="EB112" s="122" t="str">
        <f>IF(Tbl.Kosten[[#This Row],[Anr.]]=EB$7,Tbl.Kosten[[#This Row],[Totaal kosten]],"")</f>
        <v/>
      </c>
      <c r="EC112" s="122" t="str">
        <f>IF(Tbl.Kosten[[#This Row],[Anr.]]=EC$7,Tbl.Kosten[[#This Row],[Totaal kosten]],"")</f>
        <v/>
      </c>
      <c r="ED112" s="122" t="str">
        <f>IF(Tbl.Kosten[[#This Row],[Anr.]]=ED$7,Tbl.Kosten[[#This Row],[Totaal kosten]],"")</f>
        <v/>
      </c>
      <c r="EE112" s="122" t="str">
        <f>IF(Tbl.Kosten[[#This Row],[Anr.]]=EE$7,Tbl.Kosten[[#This Row],[Totaal kosten]],"")</f>
        <v/>
      </c>
      <c r="EF112" s="122" t="str">
        <f>IF(Tbl.Kosten[[#This Row],[Anr.]]=EF$7,Tbl.Kosten[[#This Row],[Totaal kosten]],"")</f>
        <v/>
      </c>
      <c r="EG112" s="122" t="str">
        <f>IF(Tbl.Kosten[[#This Row],[Anr.]]=EG$7,Tbl.Kosten[[#This Row],[Totaal kosten]],"")</f>
        <v/>
      </c>
      <c r="EH112" s="122" t="str">
        <f>IF(Tbl.Kosten[[#This Row],[Anr.]]=EH$7,Tbl.Kosten[[#This Row],[Totaal kosten]],"")</f>
        <v/>
      </c>
      <c r="EI112" s="122" t="str">
        <f>IF(Tbl.Kosten[[#This Row],[Anr.]]=EI$7,Tbl.Kosten[[#This Row],[Totaal kosten]],"")</f>
        <v/>
      </c>
      <c r="EJ112" s="122" t="str">
        <f>IF(Tbl.Kosten[[#This Row],[Anr.]]=EJ$7,Tbl.Kosten[[#This Row],[Totaal kosten]],"")</f>
        <v/>
      </c>
      <c r="EK112" s="122" t="str">
        <f>IF(Tbl.Kosten[[#This Row],[Anr.]]=EK$7,Tbl.Kosten[[#This Row],[Totaal kosten]],"")</f>
        <v/>
      </c>
      <c r="EL112" s="122" t="str">
        <f>IF(Tbl.Kosten[[#This Row],[Anr.]]=EL$7,Tbl.Kosten[[#This Row],[Totaal kosten]],"")</f>
        <v/>
      </c>
      <c r="EM112" s="122" t="str">
        <f>IF(Tbl.Kosten[[#This Row],[Anr.]]=EM$7,Tbl.Kosten[[#This Row],[Totaal kosten]],"")</f>
        <v/>
      </c>
      <c r="EN112" s="122" t="str">
        <f>IF(Tbl.Kosten[[#This Row],[Anr.]]=EN$7,Tbl.Kosten[[#This Row],[Totaal kosten]],"")</f>
        <v/>
      </c>
      <c r="EO112" s="122" t="str">
        <f>IF(Tbl.Kosten[[#This Row],[Anr.]]=EO$7,Tbl.Kosten[[#This Row],[Totaal kosten]],"")</f>
        <v/>
      </c>
      <c r="EP112" s="122" t="str">
        <f>IF(Tbl.Kosten[[#This Row],[Anr.]]=EP$7,Tbl.Kosten[[#This Row],[Totaal kosten]],"")</f>
        <v/>
      </c>
      <c r="EQ112" s="122" t="str">
        <f>IF(Tbl.Kosten[[#This Row],[Anr.]]=EQ$7,Tbl.Kosten[[#This Row],[Totaal kosten]],"")</f>
        <v/>
      </c>
    </row>
    <row r="113" spans="2:147" x14ac:dyDescent="0.35">
      <c r="B113" s="99"/>
      <c r="C113" s="68"/>
      <c r="D113" s="119"/>
      <c r="E113" s="100"/>
      <c r="F113" s="13">
        <f>_xlfn.XLOOKUP(Tbl.Kosten[[#This Row],[Medewerker e/o 
functie]],Tbl.Uurtarief[Medewerker en/of functie],Tbl.Uurtarief[Uurtarief],"",,)</f>
        <v>0</v>
      </c>
      <c r="G113" s="118">
        <f>PRODUCT(Tbl.Kosten[[#This Row],[Uren]],Tbl.Kosten[[#This Row],[Uurtarief]])</f>
        <v>0</v>
      </c>
      <c r="H113" s="100"/>
      <c r="I113" s="98"/>
      <c r="J113" s="97">
        <f>Tbl.Kosten[[#This Row],[Aantal]]*Tbl.Kosten[[#This Row],[Tarief]]</f>
        <v>0</v>
      </c>
      <c r="K113" s="118">
        <f>Tbl.Kosten[[#This Row],[Subtotaal andere kosten]]+Tbl.Kosten[[#This Row],[Subtotaal arbeidskosten]]</f>
        <v>0</v>
      </c>
      <c r="L113" s="190">
        <f>IF(Tbl.Kosten[[#This Row],[Subtotaal andere kosten]]&lt;&gt;0,"Andere kosten",(_xlfn.XLOOKUP(Tbl.Kosten[[#This Row],[Medewerker e/o 
functie]],Tbl.Uurtarief[Medewerker en/of functie],Tbl.Uurtarief[Kostensoort],"",,)))</f>
        <v>0</v>
      </c>
      <c r="M113" s="190" t="str">
        <f>IF(AND(Tbl.Kosten[[#This Row],[Subtotaal arbeidskosten]]&lt;&gt;0,Tbl.Kosten[[#This Row],[Subtotaal andere kosten]]&lt;&gt;0),"Begroot Arbeidskosten en Overige kosten op verschillende regels!","")</f>
        <v/>
      </c>
      <c r="N113" s="3" t="str">
        <f>_xlfn.XLOOKUP(Tbl.Kosten[[#This Row],[Activiteitencode]],Tbl.Activiteiten[Activiteitcode],Tbl.Activiteiten[Werkpakketcode],"",,)</f>
        <v/>
      </c>
      <c r="O113" s="9" t="str">
        <f>_xlfn.XLOOKUP(Tbl.Kosten[[#This Row],[Werkpakketcode]],Tbl.Werkpakketten[Werkpakketcode],Tbl.Werkpakketten[WPnr.],"",,)</f>
        <v/>
      </c>
      <c r="P113" s="9" t="str">
        <f>IF(Tbl.Kosten[[#This Row],[WPnr.]]=P$7,Tbl.Kosten[[#This Row],[Totaal kosten]],"")</f>
        <v/>
      </c>
      <c r="Q113" s="9" t="str">
        <f>IF(Tbl.Kosten[[#This Row],[WPnr.]]=Q$7,Tbl.Kosten[[#This Row],[Totaal kosten]],"")</f>
        <v/>
      </c>
      <c r="R113" s="9" t="str">
        <f>IF(Tbl.Kosten[[#This Row],[WPnr.]]=R$7,Tbl.Kosten[[#This Row],[Totaal kosten]],"")</f>
        <v/>
      </c>
      <c r="S113" s="9" t="str">
        <f>IF(Tbl.Kosten[[#This Row],[WPnr.]]=S$7,Tbl.Kosten[[#This Row],[Totaal kosten]],"")</f>
        <v/>
      </c>
      <c r="T113" s="9" t="str">
        <f>IF(Tbl.Kosten[[#This Row],[WPnr.]]=T$7,Tbl.Kosten[[#This Row],[Totaal kosten]],"")</f>
        <v/>
      </c>
      <c r="U113" s="9" t="str">
        <f>IF(Tbl.Kosten[[#This Row],[WPnr.]]=U$7,Tbl.Kosten[[#This Row],[Totaal kosten]],"")</f>
        <v/>
      </c>
      <c r="V113" s="9" t="str">
        <f>IF(Tbl.Kosten[[#This Row],[WPnr.]]=V$7,Tbl.Kosten[[#This Row],[Totaal kosten]],"")</f>
        <v/>
      </c>
      <c r="W113" s="9" t="str">
        <f>IF(Tbl.Kosten[[#This Row],[WPnr.]]=W$7,Tbl.Kosten[[#This Row],[Totaal kosten]],"")</f>
        <v/>
      </c>
      <c r="X113" s="9" t="str">
        <f>IF(Tbl.Kosten[[#This Row],[WPnr.]]=X$7,Tbl.Kosten[[#This Row],[Totaal kosten]],"")</f>
        <v/>
      </c>
      <c r="Y113" s="9" t="str">
        <f>IF(Tbl.Kosten[[#This Row],[WPnr.]]=Y$7,Tbl.Kosten[[#This Row],[Totaal kosten]],"")</f>
        <v/>
      </c>
      <c r="Z113" s="15" t="str">
        <f>IFERROR(VLOOKUP(Tbl.Kosten[[#This Row],[Kostensoort]],Tbl.Kostensoorten[],2,FALSE),"")</f>
        <v/>
      </c>
      <c r="AA113" s="15" t="str">
        <f>IF(Tbl.Kosten[[#This Row],[KSnr.]]=AA$7,Tbl.Kosten[[#This Row],[Totaal kosten]],"")</f>
        <v/>
      </c>
      <c r="AB113" s="15" t="str">
        <f>IF(Tbl.Kosten[[#This Row],[KSnr.]]=AB$7,Tbl.Kosten[[#This Row],[Totaal kosten]],"")</f>
        <v/>
      </c>
      <c r="AC113" s="15" t="str">
        <f>IF(Tbl.Kosten[[#This Row],[KSnr.]]=AC$7,Tbl.Kosten[[#This Row],[Totaal kosten]],"")</f>
        <v/>
      </c>
      <c r="AD113" s="15" t="str">
        <f>IF(Tbl.Kosten[[#This Row],[KSnr.]]=AD$7,Tbl.Kosten[[#This Row],[Totaal kosten]],"")</f>
        <v/>
      </c>
      <c r="AE113" s="15" t="str">
        <f>IF(Tbl.Kosten[[#This Row],[KSnr.]]=AE$7,Tbl.Kosten[[#This Row],[Totaal kosten]],"")</f>
        <v/>
      </c>
      <c r="AF113" s="15" t="str">
        <f>IF(Tbl.Kosten[[#This Row],[KSnr.]]=AF$7,Tbl.Kosten[[#This Row],[Totaal kosten]],"")</f>
        <v/>
      </c>
      <c r="AG113" s="15" t="str">
        <f>IF(Tbl.Kosten[[#This Row],[KSnr.]]=AG$7,Tbl.Kosten[[#This Row],[Totaal kosten]],"")</f>
        <v/>
      </c>
      <c r="AH113" s="15" t="str">
        <f>IF(Tbl.Kosten[[#This Row],[KSnr.]]=AH$7,Tbl.Kosten[[#This Row],[Totaal kosten]],"")</f>
        <v/>
      </c>
      <c r="AI113" s="15" t="str">
        <f>IF(Tbl.Kosten[[#This Row],[KSnr.]]=AI$7,Tbl.Kosten[[#This Row],[Totaal kosten]],"")</f>
        <v/>
      </c>
      <c r="AJ113" s="15" t="str">
        <f>IF(Tbl.Kosten[[#This Row],[KSnr.]]=AJ$7,Tbl.Kosten[[#This Row],[Totaal kosten]],"")</f>
        <v/>
      </c>
      <c r="AK113" s="15" t="str">
        <f>IF(Tbl.Kosten[[#This Row],[KSnr.]]=AK$7,Tbl.Kosten[[#This Row],[Totaal kosten]],"")</f>
        <v/>
      </c>
      <c r="AL113" s="15" t="str">
        <f>IF(Tbl.Kosten[[#This Row],[KSnr.]]=AL$7,Tbl.Kosten[[#This Row],[Totaal kosten]],"")</f>
        <v/>
      </c>
      <c r="AM113" s="15" t="str">
        <f>IF(Tbl.Kosten[[#This Row],[KSnr.]]=AM$7,Tbl.Kosten[[#This Row],[Totaal kosten]],"")</f>
        <v/>
      </c>
      <c r="AN113" s="15" t="str">
        <f>IF(Tbl.Kosten[[#This Row],[KSnr.]]=AN$7,Tbl.Kosten[[#This Row],[Totaal kosten]],"")</f>
        <v/>
      </c>
      <c r="AO113" s="15" t="str">
        <f>IF(Tbl.Kosten[[#This Row],[KSnr.]]=AO$7,Tbl.Kosten[[#This Row],[Totaal kosten]],"")</f>
        <v/>
      </c>
      <c r="AP113" s="15" t="str">
        <f>IF(Tbl.Kosten[[#This Row],[KSnr.]]=AP$7,Tbl.Kosten[[#This Row],[Totaal kosten]],"")</f>
        <v/>
      </c>
      <c r="AQ113" s="15" t="str">
        <f>IF(Tbl.Kosten[[#This Row],[KSnr.]]=AQ$7,Tbl.Kosten[[#This Row],[Totaal kosten]],"")</f>
        <v/>
      </c>
      <c r="AR113" s="15" t="str">
        <f>IF(Tbl.Kosten[[#This Row],[KSnr.]]=AR$7,Tbl.Kosten[[#This Row],[Totaal kosten]],"")</f>
        <v/>
      </c>
      <c r="AS113" s="15" t="str">
        <f>IF(Tbl.Kosten[[#This Row],[KSnr.]]=AS$7,Tbl.Kosten[[#This Row],[Totaal kosten]],"")</f>
        <v/>
      </c>
      <c r="AT113" s="15" t="str">
        <f>IF(Tbl.Kosten[[#This Row],[KSnr.]]=AT$7,Tbl.Kosten[[#This Row],[Totaal kosten]],"")</f>
        <v/>
      </c>
      <c r="AU113" s="122" t="str">
        <f>_xlfn.XLOOKUP(Tbl.Kosten[[#This Row],[Activiteitencode]],Tbl.Activiteiten[Activiteitcode],Tbl.Activiteiten[Anr.],"",,)</f>
        <v/>
      </c>
      <c r="AV113" s="122" t="str">
        <f>IF(Tbl.Kosten[[#This Row],[Anr.]]=AV$7,Tbl.Kosten[[#This Row],[Totaal kosten]],"")</f>
        <v/>
      </c>
      <c r="AW113" s="122" t="str">
        <f>IF(Tbl.Kosten[[#This Row],[Anr.]]=AW$7,Tbl.Kosten[[#This Row],[Totaal kosten]],"")</f>
        <v/>
      </c>
      <c r="AX113" s="122" t="str">
        <f>IF(Tbl.Kosten[[#This Row],[Anr.]]=AX$7,Tbl.Kosten[[#This Row],[Totaal kosten]],"")</f>
        <v/>
      </c>
      <c r="AY113" s="122" t="str">
        <f>IF(Tbl.Kosten[[#This Row],[Anr.]]=AY$7,Tbl.Kosten[[#This Row],[Totaal kosten]],"")</f>
        <v/>
      </c>
      <c r="AZ113" s="122" t="str">
        <f>IF(Tbl.Kosten[[#This Row],[Anr.]]=AZ$7,Tbl.Kosten[[#This Row],[Totaal kosten]],"")</f>
        <v/>
      </c>
      <c r="BA113" s="122" t="str">
        <f>IF(Tbl.Kosten[[#This Row],[Anr.]]=BA$7,Tbl.Kosten[[#This Row],[Totaal kosten]],"")</f>
        <v/>
      </c>
      <c r="BB113" s="122" t="str">
        <f>IF(Tbl.Kosten[[#This Row],[Anr.]]=BB$7,Tbl.Kosten[[#This Row],[Totaal kosten]],"")</f>
        <v/>
      </c>
      <c r="BC113" s="122" t="str">
        <f>IF(Tbl.Kosten[[#This Row],[Anr.]]=BC$7,Tbl.Kosten[[#This Row],[Totaal kosten]],"")</f>
        <v/>
      </c>
      <c r="BD113" s="122" t="str">
        <f>IF(Tbl.Kosten[[#This Row],[Anr.]]=BD$7,Tbl.Kosten[[#This Row],[Totaal kosten]],"")</f>
        <v/>
      </c>
      <c r="BE113" s="122" t="str">
        <f>IF(Tbl.Kosten[[#This Row],[Anr.]]=BE$7,Tbl.Kosten[[#This Row],[Totaal kosten]],"")</f>
        <v/>
      </c>
      <c r="BF113" s="122" t="str">
        <f>IF(Tbl.Kosten[[#This Row],[Anr.]]=BF$7,Tbl.Kosten[[#This Row],[Totaal kosten]],"")</f>
        <v/>
      </c>
      <c r="BG113" s="122" t="str">
        <f>IF(Tbl.Kosten[[#This Row],[Anr.]]=BG$7,Tbl.Kosten[[#This Row],[Totaal kosten]],"")</f>
        <v/>
      </c>
      <c r="BH113" s="122" t="str">
        <f>IF(Tbl.Kosten[[#This Row],[Anr.]]=BH$7,Tbl.Kosten[[#This Row],[Totaal kosten]],"")</f>
        <v/>
      </c>
      <c r="BI113" s="122" t="str">
        <f>IF(Tbl.Kosten[[#This Row],[Anr.]]=BI$7,Tbl.Kosten[[#This Row],[Totaal kosten]],"")</f>
        <v/>
      </c>
      <c r="BJ113" s="122" t="str">
        <f>IF(Tbl.Kosten[[#This Row],[Anr.]]=BJ$7,Tbl.Kosten[[#This Row],[Totaal kosten]],"")</f>
        <v/>
      </c>
      <c r="BK113" s="122" t="str">
        <f>IF(Tbl.Kosten[[#This Row],[Anr.]]=BK$7,Tbl.Kosten[[#This Row],[Totaal kosten]],"")</f>
        <v/>
      </c>
      <c r="BL113" s="122" t="str">
        <f>IF(Tbl.Kosten[[#This Row],[Anr.]]=BL$7,Tbl.Kosten[[#This Row],[Totaal kosten]],"")</f>
        <v/>
      </c>
      <c r="BM113" s="122" t="str">
        <f>IF(Tbl.Kosten[[#This Row],[Anr.]]=BM$7,Tbl.Kosten[[#This Row],[Totaal kosten]],"")</f>
        <v/>
      </c>
      <c r="BN113" s="122" t="str">
        <f>IF(Tbl.Kosten[[#This Row],[Anr.]]=BN$7,Tbl.Kosten[[#This Row],[Totaal kosten]],"")</f>
        <v/>
      </c>
      <c r="BO113" s="122" t="str">
        <f>IF(Tbl.Kosten[[#This Row],[Anr.]]=BO$7,Tbl.Kosten[[#This Row],[Totaal kosten]],"")</f>
        <v/>
      </c>
      <c r="BP113" s="122" t="str">
        <f>IF(Tbl.Kosten[[#This Row],[Anr.]]=BP$7,Tbl.Kosten[[#This Row],[Totaal kosten]],"")</f>
        <v/>
      </c>
      <c r="BQ113" s="122" t="str">
        <f>IF(Tbl.Kosten[[#This Row],[Anr.]]=BQ$7,Tbl.Kosten[[#This Row],[Totaal kosten]],"")</f>
        <v/>
      </c>
      <c r="BR113" s="122" t="str">
        <f>IF(Tbl.Kosten[[#This Row],[Anr.]]=BR$7,Tbl.Kosten[[#This Row],[Totaal kosten]],"")</f>
        <v/>
      </c>
      <c r="BS113" s="122" t="str">
        <f>IF(Tbl.Kosten[[#This Row],[Anr.]]=BS$7,Tbl.Kosten[[#This Row],[Totaal kosten]],"")</f>
        <v/>
      </c>
      <c r="BT113" s="122" t="str">
        <f>IF(Tbl.Kosten[[#This Row],[Anr.]]=BT$7,Tbl.Kosten[[#This Row],[Totaal kosten]],"")</f>
        <v/>
      </c>
      <c r="BU113" s="122" t="str">
        <f>IF(Tbl.Kosten[[#This Row],[Anr.]]=BU$7,Tbl.Kosten[[#This Row],[Totaal kosten]],"")</f>
        <v/>
      </c>
      <c r="BV113" s="122" t="str">
        <f>IF(Tbl.Kosten[[#This Row],[Anr.]]=BV$7,Tbl.Kosten[[#This Row],[Totaal kosten]],"")</f>
        <v/>
      </c>
      <c r="BW113" s="122" t="str">
        <f>IF(Tbl.Kosten[[#This Row],[Anr.]]=BW$7,Tbl.Kosten[[#This Row],[Totaal kosten]],"")</f>
        <v/>
      </c>
      <c r="BX113" s="122" t="str">
        <f>IF(Tbl.Kosten[[#This Row],[Anr.]]=BX$7,Tbl.Kosten[[#This Row],[Totaal kosten]],"")</f>
        <v/>
      </c>
      <c r="BY113" s="122" t="str">
        <f>IF(Tbl.Kosten[[#This Row],[Anr.]]=BY$7,Tbl.Kosten[[#This Row],[Totaal kosten]],"")</f>
        <v/>
      </c>
      <c r="BZ113" s="122" t="str">
        <f>IF(Tbl.Kosten[[#This Row],[Anr.]]=BZ$7,Tbl.Kosten[[#This Row],[Totaal kosten]],"")</f>
        <v/>
      </c>
      <c r="CA113" s="122" t="str">
        <f>IF(Tbl.Kosten[[#This Row],[Anr.]]=CA$7,Tbl.Kosten[[#This Row],[Totaal kosten]],"")</f>
        <v/>
      </c>
      <c r="CB113" s="122" t="str">
        <f>IF(Tbl.Kosten[[#This Row],[Anr.]]=CB$7,Tbl.Kosten[[#This Row],[Totaal kosten]],"")</f>
        <v/>
      </c>
      <c r="CC113" s="122" t="str">
        <f>IF(Tbl.Kosten[[#This Row],[Anr.]]=CC$7,Tbl.Kosten[[#This Row],[Totaal kosten]],"")</f>
        <v/>
      </c>
      <c r="CD113" s="122" t="str">
        <f>IF(Tbl.Kosten[[#This Row],[Anr.]]=CD$7,Tbl.Kosten[[#This Row],[Totaal kosten]],"")</f>
        <v/>
      </c>
      <c r="CE113" s="122" t="str">
        <f>IF(Tbl.Kosten[[#This Row],[Anr.]]=CE$7,Tbl.Kosten[[#This Row],[Totaal kosten]],"")</f>
        <v/>
      </c>
      <c r="CF113" s="122" t="str">
        <f>IF(Tbl.Kosten[[#This Row],[Anr.]]=CF$7,Tbl.Kosten[[#This Row],[Totaal kosten]],"")</f>
        <v/>
      </c>
      <c r="CG113" s="122" t="str">
        <f>IF(Tbl.Kosten[[#This Row],[Anr.]]=CG$7,Tbl.Kosten[[#This Row],[Totaal kosten]],"")</f>
        <v/>
      </c>
      <c r="CH113" s="122" t="str">
        <f>IF(Tbl.Kosten[[#This Row],[Anr.]]=CH$7,Tbl.Kosten[[#This Row],[Totaal kosten]],"")</f>
        <v/>
      </c>
      <c r="CI113" s="122" t="str">
        <f>IF(Tbl.Kosten[[#This Row],[Anr.]]=CI$7,Tbl.Kosten[[#This Row],[Totaal kosten]],"")</f>
        <v/>
      </c>
      <c r="CJ113" s="122" t="str">
        <f>IF(Tbl.Kosten[[#This Row],[Anr.]]=CJ$7,Tbl.Kosten[[#This Row],[Totaal kosten]],"")</f>
        <v/>
      </c>
      <c r="CK113" s="122" t="str">
        <f>IF(Tbl.Kosten[[#This Row],[Anr.]]=CK$7,Tbl.Kosten[[#This Row],[Totaal kosten]],"")</f>
        <v/>
      </c>
      <c r="CL113" s="122" t="str">
        <f>IF(Tbl.Kosten[[#This Row],[Anr.]]=CL$7,Tbl.Kosten[[#This Row],[Totaal kosten]],"")</f>
        <v/>
      </c>
      <c r="CM113" s="122" t="str">
        <f>IF(Tbl.Kosten[[#This Row],[Anr.]]=CM$7,Tbl.Kosten[[#This Row],[Totaal kosten]],"")</f>
        <v/>
      </c>
      <c r="CN113" s="122" t="str">
        <f>IF(Tbl.Kosten[[#This Row],[Anr.]]=CN$7,Tbl.Kosten[[#This Row],[Totaal kosten]],"")</f>
        <v/>
      </c>
      <c r="CO113" s="122" t="str">
        <f>IF(Tbl.Kosten[[#This Row],[Anr.]]=CO$7,Tbl.Kosten[[#This Row],[Totaal kosten]],"")</f>
        <v/>
      </c>
      <c r="CP113" s="122" t="str">
        <f>IF(Tbl.Kosten[[#This Row],[Anr.]]=CP$7,Tbl.Kosten[[#This Row],[Totaal kosten]],"")</f>
        <v/>
      </c>
      <c r="CQ113" s="122" t="str">
        <f>IF(Tbl.Kosten[[#This Row],[Anr.]]=CQ$7,Tbl.Kosten[[#This Row],[Totaal kosten]],"")</f>
        <v/>
      </c>
      <c r="CR113" s="122" t="str">
        <f>IF(Tbl.Kosten[[#This Row],[Anr.]]=CR$7,Tbl.Kosten[[#This Row],[Totaal kosten]],"")</f>
        <v/>
      </c>
      <c r="CS113" s="122" t="str">
        <f>IF(Tbl.Kosten[[#This Row],[Anr.]]=CS$7,Tbl.Kosten[[#This Row],[Totaal kosten]],"")</f>
        <v/>
      </c>
      <c r="CT113" s="122" t="str">
        <f>IF(Tbl.Kosten[[#This Row],[Anr.]]=CT$7,Tbl.Kosten[[#This Row],[Totaal kosten]],"")</f>
        <v/>
      </c>
      <c r="CU113" s="122" t="str">
        <f>IF(Tbl.Kosten[[#This Row],[Anr.]]=CU$7,Tbl.Kosten[[#This Row],[Totaal kosten]],"")</f>
        <v/>
      </c>
      <c r="CV113" s="122" t="str">
        <f>IF(Tbl.Kosten[[#This Row],[Anr.]]=CV$7,Tbl.Kosten[[#This Row],[Totaal kosten]],"")</f>
        <v/>
      </c>
      <c r="CW113" s="122" t="str">
        <f>IF(Tbl.Kosten[[#This Row],[Anr.]]=CW$7,Tbl.Kosten[[#This Row],[Totaal kosten]],"")</f>
        <v/>
      </c>
      <c r="CX113" s="122" t="str">
        <f>IF(Tbl.Kosten[[#This Row],[Anr.]]=CX$7,Tbl.Kosten[[#This Row],[Totaal kosten]],"")</f>
        <v/>
      </c>
      <c r="CY113" s="122" t="str">
        <f>IF(Tbl.Kosten[[#This Row],[Anr.]]=CY$7,Tbl.Kosten[[#This Row],[Totaal kosten]],"")</f>
        <v/>
      </c>
      <c r="CZ113" s="122" t="str">
        <f>IF(Tbl.Kosten[[#This Row],[Anr.]]=CZ$7,Tbl.Kosten[[#This Row],[Totaal kosten]],"")</f>
        <v/>
      </c>
      <c r="DA113" s="122" t="str">
        <f>IF(Tbl.Kosten[[#This Row],[Anr.]]=DA$7,Tbl.Kosten[[#This Row],[Totaal kosten]],"")</f>
        <v/>
      </c>
      <c r="DB113" s="122" t="str">
        <f>IF(Tbl.Kosten[[#This Row],[Anr.]]=DB$7,Tbl.Kosten[[#This Row],[Totaal kosten]],"")</f>
        <v/>
      </c>
      <c r="DC113" s="122" t="str">
        <f>IF(Tbl.Kosten[[#This Row],[Anr.]]=DC$7,Tbl.Kosten[[#This Row],[Totaal kosten]],"")</f>
        <v/>
      </c>
      <c r="DD113" s="122" t="str">
        <f>IF(Tbl.Kosten[[#This Row],[Anr.]]=DD$7,Tbl.Kosten[[#This Row],[Totaal kosten]],"")</f>
        <v/>
      </c>
      <c r="DE113" s="122" t="str">
        <f>IF(Tbl.Kosten[[#This Row],[Anr.]]=DE$7,Tbl.Kosten[[#This Row],[Totaal kosten]],"")</f>
        <v/>
      </c>
      <c r="DF113" s="122" t="str">
        <f>IF(Tbl.Kosten[[#This Row],[Anr.]]=DF$7,Tbl.Kosten[[#This Row],[Totaal kosten]],"")</f>
        <v/>
      </c>
      <c r="DG113" s="122" t="str">
        <f>IF(Tbl.Kosten[[#This Row],[Anr.]]=DG$7,Tbl.Kosten[[#This Row],[Totaal kosten]],"")</f>
        <v/>
      </c>
      <c r="DH113" s="122" t="str">
        <f>IF(Tbl.Kosten[[#This Row],[Anr.]]=DH$7,Tbl.Kosten[[#This Row],[Totaal kosten]],"")</f>
        <v/>
      </c>
      <c r="DI113" s="122" t="str">
        <f>IF(Tbl.Kosten[[#This Row],[Anr.]]=DI$7,Tbl.Kosten[[#This Row],[Totaal kosten]],"")</f>
        <v/>
      </c>
      <c r="DJ113" s="122" t="str">
        <f>IF(Tbl.Kosten[[#This Row],[Anr.]]=DJ$7,Tbl.Kosten[[#This Row],[Totaal kosten]],"")</f>
        <v/>
      </c>
      <c r="DK113" s="122" t="str">
        <f>IF(Tbl.Kosten[[#This Row],[Anr.]]=DK$7,Tbl.Kosten[[#This Row],[Totaal kosten]],"")</f>
        <v/>
      </c>
      <c r="DL113" s="122" t="str">
        <f>IF(Tbl.Kosten[[#This Row],[Anr.]]=DL$7,Tbl.Kosten[[#This Row],[Totaal kosten]],"")</f>
        <v/>
      </c>
      <c r="DM113" s="122" t="str">
        <f>IF(Tbl.Kosten[[#This Row],[Anr.]]=DM$7,Tbl.Kosten[[#This Row],[Totaal kosten]],"")</f>
        <v/>
      </c>
      <c r="DN113" s="122" t="str">
        <f>IF(Tbl.Kosten[[#This Row],[Anr.]]=DN$7,Tbl.Kosten[[#This Row],[Totaal kosten]],"")</f>
        <v/>
      </c>
      <c r="DO113" s="122" t="str">
        <f>IF(Tbl.Kosten[[#This Row],[Anr.]]=DO$7,Tbl.Kosten[[#This Row],[Totaal kosten]],"")</f>
        <v/>
      </c>
      <c r="DP113" s="122" t="str">
        <f>IF(Tbl.Kosten[[#This Row],[Anr.]]=DP$7,Tbl.Kosten[[#This Row],[Totaal kosten]],"")</f>
        <v/>
      </c>
      <c r="DQ113" s="122" t="str">
        <f>IF(Tbl.Kosten[[#This Row],[Anr.]]=DQ$7,Tbl.Kosten[[#This Row],[Totaal kosten]],"")</f>
        <v/>
      </c>
      <c r="DR113" s="122" t="str">
        <f>IF(Tbl.Kosten[[#This Row],[Anr.]]=DR$7,Tbl.Kosten[[#This Row],[Totaal kosten]],"")</f>
        <v/>
      </c>
      <c r="DS113" s="122" t="str">
        <f>IF(Tbl.Kosten[[#This Row],[Anr.]]=DS$7,Tbl.Kosten[[#This Row],[Totaal kosten]],"")</f>
        <v/>
      </c>
      <c r="DT113" s="122" t="str">
        <f>IF(Tbl.Kosten[[#This Row],[Anr.]]=DT$7,Tbl.Kosten[[#This Row],[Totaal kosten]],"")</f>
        <v/>
      </c>
      <c r="DU113" s="122" t="str">
        <f>IF(Tbl.Kosten[[#This Row],[Anr.]]=DU$7,Tbl.Kosten[[#This Row],[Totaal kosten]],"")</f>
        <v/>
      </c>
      <c r="DV113" s="122" t="str">
        <f>IF(Tbl.Kosten[[#This Row],[Anr.]]=DV$7,Tbl.Kosten[[#This Row],[Totaal kosten]],"")</f>
        <v/>
      </c>
      <c r="DW113" s="122" t="str">
        <f>IF(Tbl.Kosten[[#This Row],[Anr.]]=DW$7,Tbl.Kosten[[#This Row],[Totaal kosten]],"")</f>
        <v/>
      </c>
      <c r="DX113" s="122" t="str">
        <f>IF(Tbl.Kosten[[#This Row],[Anr.]]=DX$7,Tbl.Kosten[[#This Row],[Totaal kosten]],"")</f>
        <v/>
      </c>
      <c r="DY113" s="122" t="str">
        <f>IF(Tbl.Kosten[[#This Row],[Anr.]]=DY$7,Tbl.Kosten[[#This Row],[Totaal kosten]],"")</f>
        <v/>
      </c>
      <c r="DZ113" s="122" t="str">
        <f>IF(Tbl.Kosten[[#This Row],[Anr.]]=DZ$7,Tbl.Kosten[[#This Row],[Totaal kosten]],"")</f>
        <v/>
      </c>
      <c r="EA113" s="122" t="str">
        <f>IF(Tbl.Kosten[[#This Row],[Anr.]]=EA$7,Tbl.Kosten[[#This Row],[Totaal kosten]],"")</f>
        <v/>
      </c>
      <c r="EB113" s="122" t="str">
        <f>IF(Tbl.Kosten[[#This Row],[Anr.]]=EB$7,Tbl.Kosten[[#This Row],[Totaal kosten]],"")</f>
        <v/>
      </c>
      <c r="EC113" s="122" t="str">
        <f>IF(Tbl.Kosten[[#This Row],[Anr.]]=EC$7,Tbl.Kosten[[#This Row],[Totaal kosten]],"")</f>
        <v/>
      </c>
      <c r="ED113" s="122" t="str">
        <f>IF(Tbl.Kosten[[#This Row],[Anr.]]=ED$7,Tbl.Kosten[[#This Row],[Totaal kosten]],"")</f>
        <v/>
      </c>
      <c r="EE113" s="122" t="str">
        <f>IF(Tbl.Kosten[[#This Row],[Anr.]]=EE$7,Tbl.Kosten[[#This Row],[Totaal kosten]],"")</f>
        <v/>
      </c>
      <c r="EF113" s="122" t="str">
        <f>IF(Tbl.Kosten[[#This Row],[Anr.]]=EF$7,Tbl.Kosten[[#This Row],[Totaal kosten]],"")</f>
        <v/>
      </c>
      <c r="EG113" s="122" t="str">
        <f>IF(Tbl.Kosten[[#This Row],[Anr.]]=EG$7,Tbl.Kosten[[#This Row],[Totaal kosten]],"")</f>
        <v/>
      </c>
      <c r="EH113" s="122" t="str">
        <f>IF(Tbl.Kosten[[#This Row],[Anr.]]=EH$7,Tbl.Kosten[[#This Row],[Totaal kosten]],"")</f>
        <v/>
      </c>
      <c r="EI113" s="122" t="str">
        <f>IF(Tbl.Kosten[[#This Row],[Anr.]]=EI$7,Tbl.Kosten[[#This Row],[Totaal kosten]],"")</f>
        <v/>
      </c>
      <c r="EJ113" s="122" t="str">
        <f>IF(Tbl.Kosten[[#This Row],[Anr.]]=EJ$7,Tbl.Kosten[[#This Row],[Totaal kosten]],"")</f>
        <v/>
      </c>
      <c r="EK113" s="122" t="str">
        <f>IF(Tbl.Kosten[[#This Row],[Anr.]]=EK$7,Tbl.Kosten[[#This Row],[Totaal kosten]],"")</f>
        <v/>
      </c>
      <c r="EL113" s="122" t="str">
        <f>IF(Tbl.Kosten[[#This Row],[Anr.]]=EL$7,Tbl.Kosten[[#This Row],[Totaal kosten]],"")</f>
        <v/>
      </c>
      <c r="EM113" s="122" t="str">
        <f>IF(Tbl.Kosten[[#This Row],[Anr.]]=EM$7,Tbl.Kosten[[#This Row],[Totaal kosten]],"")</f>
        <v/>
      </c>
      <c r="EN113" s="122" t="str">
        <f>IF(Tbl.Kosten[[#This Row],[Anr.]]=EN$7,Tbl.Kosten[[#This Row],[Totaal kosten]],"")</f>
        <v/>
      </c>
      <c r="EO113" s="122" t="str">
        <f>IF(Tbl.Kosten[[#This Row],[Anr.]]=EO$7,Tbl.Kosten[[#This Row],[Totaal kosten]],"")</f>
        <v/>
      </c>
      <c r="EP113" s="122" t="str">
        <f>IF(Tbl.Kosten[[#This Row],[Anr.]]=EP$7,Tbl.Kosten[[#This Row],[Totaal kosten]],"")</f>
        <v/>
      </c>
      <c r="EQ113" s="122" t="str">
        <f>IF(Tbl.Kosten[[#This Row],[Anr.]]=EQ$7,Tbl.Kosten[[#This Row],[Totaal kosten]],"")</f>
        <v/>
      </c>
    </row>
    <row r="114" spans="2:147" x14ac:dyDescent="0.35">
      <c r="B114" s="99"/>
      <c r="C114" s="68"/>
      <c r="D114" s="119"/>
      <c r="E114" s="100"/>
      <c r="F114" s="13">
        <f>_xlfn.XLOOKUP(Tbl.Kosten[[#This Row],[Medewerker e/o 
functie]],Tbl.Uurtarief[Medewerker en/of functie],Tbl.Uurtarief[Uurtarief],"",,)</f>
        <v>0</v>
      </c>
      <c r="G114" s="118">
        <f>PRODUCT(Tbl.Kosten[[#This Row],[Uren]],Tbl.Kosten[[#This Row],[Uurtarief]])</f>
        <v>0</v>
      </c>
      <c r="H114" s="100"/>
      <c r="I114" s="98"/>
      <c r="J114" s="97">
        <f>Tbl.Kosten[[#This Row],[Aantal]]*Tbl.Kosten[[#This Row],[Tarief]]</f>
        <v>0</v>
      </c>
      <c r="K114" s="118">
        <f>Tbl.Kosten[[#This Row],[Subtotaal andere kosten]]+Tbl.Kosten[[#This Row],[Subtotaal arbeidskosten]]</f>
        <v>0</v>
      </c>
      <c r="L114" s="190">
        <f>IF(Tbl.Kosten[[#This Row],[Subtotaal andere kosten]]&lt;&gt;0,"Andere kosten",(_xlfn.XLOOKUP(Tbl.Kosten[[#This Row],[Medewerker e/o 
functie]],Tbl.Uurtarief[Medewerker en/of functie],Tbl.Uurtarief[Kostensoort],"",,)))</f>
        <v>0</v>
      </c>
      <c r="M114" s="190" t="str">
        <f>IF(AND(Tbl.Kosten[[#This Row],[Subtotaal arbeidskosten]]&lt;&gt;0,Tbl.Kosten[[#This Row],[Subtotaal andere kosten]]&lt;&gt;0),"Begroot Arbeidskosten en Overige kosten op verschillende regels!","")</f>
        <v/>
      </c>
      <c r="N114" s="3" t="str">
        <f>_xlfn.XLOOKUP(Tbl.Kosten[[#This Row],[Activiteitencode]],Tbl.Activiteiten[Activiteitcode],Tbl.Activiteiten[Werkpakketcode],"",,)</f>
        <v/>
      </c>
      <c r="O114" s="9" t="str">
        <f>_xlfn.XLOOKUP(Tbl.Kosten[[#This Row],[Werkpakketcode]],Tbl.Werkpakketten[Werkpakketcode],Tbl.Werkpakketten[WPnr.],"",,)</f>
        <v/>
      </c>
      <c r="P114" s="9" t="str">
        <f>IF(Tbl.Kosten[[#This Row],[WPnr.]]=P$7,Tbl.Kosten[[#This Row],[Totaal kosten]],"")</f>
        <v/>
      </c>
      <c r="Q114" s="9" t="str">
        <f>IF(Tbl.Kosten[[#This Row],[WPnr.]]=Q$7,Tbl.Kosten[[#This Row],[Totaal kosten]],"")</f>
        <v/>
      </c>
      <c r="R114" s="9" t="str">
        <f>IF(Tbl.Kosten[[#This Row],[WPnr.]]=R$7,Tbl.Kosten[[#This Row],[Totaal kosten]],"")</f>
        <v/>
      </c>
      <c r="S114" s="9" t="str">
        <f>IF(Tbl.Kosten[[#This Row],[WPnr.]]=S$7,Tbl.Kosten[[#This Row],[Totaal kosten]],"")</f>
        <v/>
      </c>
      <c r="T114" s="9" t="str">
        <f>IF(Tbl.Kosten[[#This Row],[WPnr.]]=T$7,Tbl.Kosten[[#This Row],[Totaal kosten]],"")</f>
        <v/>
      </c>
      <c r="U114" s="9" t="str">
        <f>IF(Tbl.Kosten[[#This Row],[WPnr.]]=U$7,Tbl.Kosten[[#This Row],[Totaal kosten]],"")</f>
        <v/>
      </c>
      <c r="V114" s="9" t="str">
        <f>IF(Tbl.Kosten[[#This Row],[WPnr.]]=V$7,Tbl.Kosten[[#This Row],[Totaal kosten]],"")</f>
        <v/>
      </c>
      <c r="W114" s="9" t="str">
        <f>IF(Tbl.Kosten[[#This Row],[WPnr.]]=W$7,Tbl.Kosten[[#This Row],[Totaal kosten]],"")</f>
        <v/>
      </c>
      <c r="X114" s="9" t="str">
        <f>IF(Tbl.Kosten[[#This Row],[WPnr.]]=X$7,Tbl.Kosten[[#This Row],[Totaal kosten]],"")</f>
        <v/>
      </c>
      <c r="Y114" s="9" t="str">
        <f>IF(Tbl.Kosten[[#This Row],[WPnr.]]=Y$7,Tbl.Kosten[[#This Row],[Totaal kosten]],"")</f>
        <v/>
      </c>
      <c r="Z114" s="15" t="str">
        <f>IFERROR(VLOOKUP(Tbl.Kosten[[#This Row],[Kostensoort]],Tbl.Kostensoorten[],2,FALSE),"")</f>
        <v/>
      </c>
      <c r="AA114" s="15" t="str">
        <f>IF(Tbl.Kosten[[#This Row],[KSnr.]]=AA$7,Tbl.Kosten[[#This Row],[Totaal kosten]],"")</f>
        <v/>
      </c>
      <c r="AB114" s="15" t="str">
        <f>IF(Tbl.Kosten[[#This Row],[KSnr.]]=AB$7,Tbl.Kosten[[#This Row],[Totaal kosten]],"")</f>
        <v/>
      </c>
      <c r="AC114" s="15" t="str">
        <f>IF(Tbl.Kosten[[#This Row],[KSnr.]]=AC$7,Tbl.Kosten[[#This Row],[Totaal kosten]],"")</f>
        <v/>
      </c>
      <c r="AD114" s="15" t="str">
        <f>IF(Tbl.Kosten[[#This Row],[KSnr.]]=AD$7,Tbl.Kosten[[#This Row],[Totaal kosten]],"")</f>
        <v/>
      </c>
      <c r="AE114" s="15" t="str">
        <f>IF(Tbl.Kosten[[#This Row],[KSnr.]]=AE$7,Tbl.Kosten[[#This Row],[Totaal kosten]],"")</f>
        <v/>
      </c>
      <c r="AF114" s="15" t="str">
        <f>IF(Tbl.Kosten[[#This Row],[KSnr.]]=AF$7,Tbl.Kosten[[#This Row],[Totaal kosten]],"")</f>
        <v/>
      </c>
      <c r="AG114" s="15" t="str">
        <f>IF(Tbl.Kosten[[#This Row],[KSnr.]]=AG$7,Tbl.Kosten[[#This Row],[Totaal kosten]],"")</f>
        <v/>
      </c>
      <c r="AH114" s="15" t="str">
        <f>IF(Tbl.Kosten[[#This Row],[KSnr.]]=AH$7,Tbl.Kosten[[#This Row],[Totaal kosten]],"")</f>
        <v/>
      </c>
      <c r="AI114" s="15" t="str">
        <f>IF(Tbl.Kosten[[#This Row],[KSnr.]]=AI$7,Tbl.Kosten[[#This Row],[Totaal kosten]],"")</f>
        <v/>
      </c>
      <c r="AJ114" s="15" t="str">
        <f>IF(Tbl.Kosten[[#This Row],[KSnr.]]=AJ$7,Tbl.Kosten[[#This Row],[Totaal kosten]],"")</f>
        <v/>
      </c>
      <c r="AK114" s="15" t="str">
        <f>IF(Tbl.Kosten[[#This Row],[KSnr.]]=AK$7,Tbl.Kosten[[#This Row],[Totaal kosten]],"")</f>
        <v/>
      </c>
      <c r="AL114" s="15" t="str">
        <f>IF(Tbl.Kosten[[#This Row],[KSnr.]]=AL$7,Tbl.Kosten[[#This Row],[Totaal kosten]],"")</f>
        <v/>
      </c>
      <c r="AM114" s="15" t="str">
        <f>IF(Tbl.Kosten[[#This Row],[KSnr.]]=AM$7,Tbl.Kosten[[#This Row],[Totaal kosten]],"")</f>
        <v/>
      </c>
      <c r="AN114" s="15" t="str">
        <f>IF(Tbl.Kosten[[#This Row],[KSnr.]]=AN$7,Tbl.Kosten[[#This Row],[Totaal kosten]],"")</f>
        <v/>
      </c>
      <c r="AO114" s="15" t="str">
        <f>IF(Tbl.Kosten[[#This Row],[KSnr.]]=AO$7,Tbl.Kosten[[#This Row],[Totaal kosten]],"")</f>
        <v/>
      </c>
      <c r="AP114" s="15" t="str">
        <f>IF(Tbl.Kosten[[#This Row],[KSnr.]]=AP$7,Tbl.Kosten[[#This Row],[Totaal kosten]],"")</f>
        <v/>
      </c>
      <c r="AQ114" s="15" t="str">
        <f>IF(Tbl.Kosten[[#This Row],[KSnr.]]=AQ$7,Tbl.Kosten[[#This Row],[Totaal kosten]],"")</f>
        <v/>
      </c>
      <c r="AR114" s="15" t="str">
        <f>IF(Tbl.Kosten[[#This Row],[KSnr.]]=AR$7,Tbl.Kosten[[#This Row],[Totaal kosten]],"")</f>
        <v/>
      </c>
      <c r="AS114" s="15" t="str">
        <f>IF(Tbl.Kosten[[#This Row],[KSnr.]]=AS$7,Tbl.Kosten[[#This Row],[Totaal kosten]],"")</f>
        <v/>
      </c>
      <c r="AT114" s="15" t="str">
        <f>IF(Tbl.Kosten[[#This Row],[KSnr.]]=AT$7,Tbl.Kosten[[#This Row],[Totaal kosten]],"")</f>
        <v/>
      </c>
      <c r="AU114" s="122" t="str">
        <f>_xlfn.XLOOKUP(Tbl.Kosten[[#This Row],[Activiteitencode]],Tbl.Activiteiten[Activiteitcode],Tbl.Activiteiten[Anr.],"",,)</f>
        <v/>
      </c>
      <c r="AV114" s="122" t="str">
        <f>IF(Tbl.Kosten[[#This Row],[Anr.]]=AV$7,Tbl.Kosten[[#This Row],[Totaal kosten]],"")</f>
        <v/>
      </c>
      <c r="AW114" s="122" t="str">
        <f>IF(Tbl.Kosten[[#This Row],[Anr.]]=AW$7,Tbl.Kosten[[#This Row],[Totaal kosten]],"")</f>
        <v/>
      </c>
      <c r="AX114" s="122" t="str">
        <f>IF(Tbl.Kosten[[#This Row],[Anr.]]=AX$7,Tbl.Kosten[[#This Row],[Totaal kosten]],"")</f>
        <v/>
      </c>
      <c r="AY114" s="122" t="str">
        <f>IF(Tbl.Kosten[[#This Row],[Anr.]]=AY$7,Tbl.Kosten[[#This Row],[Totaal kosten]],"")</f>
        <v/>
      </c>
      <c r="AZ114" s="122" t="str">
        <f>IF(Tbl.Kosten[[#This Row],[Anr.]]=AZ$7,Tbl.Kosten[[#This Row],[Totaal kosten]],"")</f>
        <v/>
      </c>
      <c r="BA114" s="122" t="str">
        <f>IF(Tbl.Kosten[[#This Row],[Anr.]]=BA$7,Tbl.Kosten[[#This Row],[Totaal kosten]],"")</f>
        <v/>
      </c>
      <c r="BB114" s="122" t="str">
        <f>IF(Tbl.Kosten[[#This Row],[Anr.]]=BB$7,Tbl.Kosten[[#This Row],[Totaal kosten]],"")</f>
        <v/>
      </c>
      <c r="BC114" s="122" t="str">
        <f>IF(Tbl.Kosten[[#This Row],[Anr.]]=BC$7,Tbl.Kosten[[#This Row],[Totaal kosten]],"")</f>
        <v/>
      </c>
      <c r="BD114" s="122" t="str">
        <f>IF(Tbl.Kosten[[#This Row],[Anr.]]=BD$7,Tbl.Kosten[[#This Row],[Totaal kosten]],"")</f>
        <v/>
      </c>
      <c r="BE114" s="122" t="str">
        <f>IF(Tbl.Kosten[[#This Row],[Anr.]]=BE$7,Tbl.Kosten[[#This Row],[Totaal kosten]],"")</f>
        <v/>
      </c>
      <c r="BF114" s="122" t="str">
        <f>IF(Tbl.Kosten[[#This Row],[Anr.]]=BF$7,Tbl.Kosten[[#This Row],[Totaal kosten]],"")</f>
        <v/>
      </c>
      <c r="BG114" s="122" t="str">
        <f>IF(Tbl.Kosten[[#This Row],[Anr.]]=BG$7,Tbl.Kosten[[#This Row],[Totaal kosten]],"")</f>
        <v/>
      </c>
      <c r="BH114" s="122" t="str">
        <f>IF(Tbl.Kosten[[#This Row],[Anr.]]=BH$7,Tbl.Kosten[[#This Row],[Totaal kosten]],"")</f>
        <v/>
      </c>
      <c r="BI114" s="122" t="str">
        <f>IF(Tbl.Kosten[[#This Row],[Anr.]]=BI$7,Tbl.Kosten[[#This Row],[Totaal kosten]],"")</f>
        <v/>
      </c>
      <c r="BJ114" s="122" t="str">
        <f>IF(Tbl.Kosten[[#This Row],[Anr.]]=BJ$7,Tbl.Kosten[[#This Row],[Totaal kosten]],"")</f>
        <v/>
      </c>
      <c r="BK114" s="122" t="str">
        <f>IF(Tbl.Kosten[[#This Row],[Anr.]]=BK$7,Tbl.Kosten[[#This Row],[Totaal kosten]],"")</f>
        <v/>
      </c>
      <c r="BL114" s="122" t="str">
        <f>IF(Tbl.Kosten[[#This Row],[Anr.]]=BL$7,Tbl.Kosten[[#This Row],[Totaal kosten]],"")</f>
        <v/>
      </c>
      <c r="BM114" s="122" t="str">
        <f>IF(Tbl.Kosten[[#This Row],[Anr.]]=BM$7,Tbl.Kosten[[#This Row],[Totaal kosten]],"")</f>
        <v/>
      </c>
      <c r="BN114" s="122" t="str">
        <f>IF(Tbl.Kosten[[#This Row],[Anr.]]=BN$7,Tbl.Kosten[[#This Row],[Totaal kosten]],"")</f>
        <v/>
      </c>
      <c r="BO114" s="122" t="str">
        <f>IF(Tbl.Kosten[[#This Row],[Anr.]]=BO$7,Tbl.Kosten[[#This Row],[Totaal kosten]],"")</f>
        <v/>
      </c>
      <c r="BP114" s="122" t="str">
        <f>IF(Tbl.Kosten[[#This Row],[Anr.]]=BP$7,Tbl.Kosten[[#This Row],[Totaal kosten]],"")</f>
        <v/>
      </c>
      <c r="BQ114" s="122" t="str">
        <f>IF(Tbl.Kosten[[#This Row],[Anr.]]=BQ$7,Tbl.Kosten[[#This Row],[Totaal kosten]],"")</f>
        <v/>
      </c>
      <c r="BR114" s="122" t="str">
        <f>IF(Tbl.Kosten[[#This Row],[Anr.]]=BR$7,Tbl.Kosten[[#This Row],[Totaal kosten]],"")</f>
        <v/>
      </c>
      <c r="BS114" s="122" t="str">
        <f>IF(Tbl.Kosten[[#This Row],[Anr.]]=BS$7,Tbl.Kosten[[#This Row],[Totaal kosten]],"")</f>
        <v/>
      </c>
      <c r="BT114" s="122" t="str">
        <f>IF(Tbl.Kosten[[#This Row],[Anr.]]=BT$7,Tbl.Kosten[[#This Row],[Totaal kosten]],"")</f>
        <v/>
      </c>
      <c r="BU114" s="122" t="str">
        <f>IF(Tbl.Kosten[[#This Row],[Anr.]]=BU$7,Tbl.Kosten[[#This Row],[Totaal kosten]],"")</f>
        <v/>
      </c>
      <c r="BV114" s="122" t="str">
        <f>IF(Tbl.Kosten[[#This Row],[Anr.]]=BV$7,Tbl.Kosten[[#This Row],[Totaal kosten]],"")</f>
        <v/>
      </c>
      <c r="BW114" s="122" t="str">
        <f>IF(Tbl.Kosten[[#This Row],[Anr.]]=BW$7,Tbl.Kosten[[#This Row],[Totaal kosten]],"")</f>
        <v/>
      </c>
      <c r="BX114" s="122" t="str">
        <f>IF(Tbl.Kosten[[#This Row],[Anr.]]=BX$7,Tbl.Kosten[[#This Row],[Totaal kosten]],"")</f>
        <v/>
      </c>
      <c r="BY114" s="122" t="str">
        <f>IF(Tbl.Kosten[[#This Row],[Anr.]]=BY$7,Tbl.Kosten[[#This Row],[Totaal kosten]],"")</f>
        <v/>
      </c>
      <c r="BZ114" s="122" t="str">
        <f>IF(Tbl.Kosten[[#This Row],[Anr.]]=BZ$7,Tbl.Kosten[[#This Row],[Totaal kosten]],"")</f>
        <v/>
      </c>
      <c r="CA114" s="122" t="str">
        <f>IF(Tbl.Kosten[[#This Row],[Anr.]]=CA$7,Tbl.Kosten[[#This Row],[Totaal kosten]],"")</f>
        <v/>
      </c>
      <c r="CB114" s="122" t="str">
        <f>IF(Tbl.Kosten[[#This Row],[Anr.]]=CB$7,Tbl.Kosten[[#This Row],[Totaal kosten]],"")</f>
        <v/>
      </c>
      <c r="CC114" s="122" t="str">
        <f>IF(Tbl.Kosten[[#This Row],[Anr.]]=CC$7,Tbl.Kosten[[#This Row],[Totaal kosten]],"")</f>
        <v/>
      </c>
      <c r="CD114" s="122" t="str">
        <f>IF(Tbl.Kosten[[#This Row],[Anr.]]=CD$7,Tbl.Kosten[[#This Row],[Totaal kosten]],"")</f>
        <v/>
      </c>
      <c r="CE114" s="122" t="str">
        <f>IF(Tbl.Kosten[[#This Row],[Anr.]]=CE$7,Tbl.Kosten[[#This Row],[Totaal kosten]],"")</f>
        <v/>
      </c>
      <c r="CF114" s="122" t="str">
        <f>IF(Tbl.Kosten[[#This Row],[Anr.]]=CF$7,Tbl.Kosten[[#This Row],[Totaal kosten]],"")</f>
        <v/>
      </c>
      <c r="CG114" s="122" t="str">
        <f>IF(Tbl.Kosten[[#This Row],[Anr.]]=CG$7,Tbl.Kosten[[#This Row],[Totaal kosten]],"")</f>
        <v/>
      </c>
      <c r="CH114" s="122" t="str">
        <f>IF(Tbl.Kosten[[#This Row],[Anr.]]=CH$7,Tbl.Kosten[[#This Row],[Totaal kosten]],"")</f>
        <v/>
      </c>
      <c r="CI114" s="122" t="str">
        <f>IF(Tbl.Kosten[[#This Row],[Anr.]]=CI$7,Tbl.Kosten[[#This Row],[Totaal kosten]],"")</f>
        <v/>
      </c>
      <c r="CJ114" s="122" t="str">
        <f>IF(Tbl.Kosten[[#This Row],[Anr.]]=CJ$7,Tbl.Kosten[[#This Row],[Totaal kosten]],"")</f>
        <v/>
      </c>
      <c r="CK114" s="122" t="str">
        <f>IF(Tbl.Kosten[[#This Row],[Anr.]]=CK$7,Tbl.Kosten[[#This Row],[Totaal kosten]],"")</f>
        <v/>
      </c>
      <c r="CL114" s="122" t="str">
        <f>IF(Tbl.Kosten[[#This Row],[Anr.]]=CL$7,Tbl.Kosten[[#This Row],[Totaal kosten]],"")</f>
        <v/>
      </c>
      <c r="CM114" s="122" t="str">
        <f>IF(Tbl.Kosten[[#This Row],[Anr.]]=CM$7,Tbl.Kosten[[#This Row],[Totaal kosten]],"")</f>
        <v/>
      </c>
      <c r="CN114" s="122" t="str">
        <f>IF(Tbl.Kosten[[#This Row],[Anr.]]=CN$7,Tbl.Kosten[[#This Row],[Totaal kosten]],"")</f>
        <v/>
      </c>
      <c r="CO114" s="122" t="str">
        <f>IF(Tbl.Kosten[[#This Row],[Anr.]]=CO$7,Tbl.Kosten[[#This Row],[Totaal kosten]],"")</f>
        <v/>
      </c>
      <c r="CP114" s="122" t="str">
        <f>IF(Tbl.Kosten[[#This Row],[Anr.]]=CP$7,Tbl.Kosten[[#This Row],[Totaal kosten]],"")</f>
        <v/>
      </c>
      <c r="CQ114" s="122" t="str">
        <f>IF(Tbl.Kosten[[#This Row],[Anr.]]=CQ$7,Tbl.Kosten[[#This Row],[Totaal kosten]],"")</f>
        <v/>
      </c>
      <c r="CR114" s="122" t="str">
        <f>IF(Tbl.Kosten[[#This Row],[Anr.]]=CR$7,Tbl.Kosten[[#This Row],[Totaal kosten]],"")</f>
        <v/>
      </c>
      <c r="CS114" s="122" t="str">
        <f>IF(Tbl.Kosten[[#This Row],[Anr.]]=CS$7,Tbl.Kosten[[#This Row],[Totaal kosten]],"")</f>
        <v/>
      </c>
      <c r="CT114" s="122" t="str">
        <f>IF(Tbl.Kosten[[#This Row],[Anr.]]=CT$7,Tbl.Kosten[[#This Row],[Totaal kosten]],"")</f>
        <v/>
      </c>
      <c r="CU114" s="122" t="str">
        <f>IF(Tbl.Kosten[[#This Row],[Anr.]]=CU$7,Tbl.Kosten[[#This Row],[Totaal kosten]],"")</f>
        <v/>
      </c>
      <c r="CV114" s="122" t="str">
        <f>IF(Tbl.Kosten[[#This Row],[Anr.]]=CV$7,Tbl.Kosten[[#This Row],[Totaal kosten]],"")</f>
        <v/>
      </c>
      <c r="CW114" s="122" t="str">
        <f>IF(Tbl.Kosten[[#This Row],[Anr.]]=CW$7,Tbl.Kosten[[#This Row],[Totaal kosten]],"")</f>
        <v/>
      </c>
      <c r="CX114" s="122" t="str">
        <f>IF(Tbl.Kosten[[#This Row],[Anr.]]=CX$7,Tbl.Kosten[[#This Row],[Totaal kosten]],"")</f>
        <v/>
      </c>
      <c r="CY114" s="122" t="str">
        <f>IF(Tbl.Kosten[[#This Row],[Anr.]]=CY$7,Tbl.Kosten[[#This Row],[Totaal kosten]],"")</f>
        <v/>
      </c>
      <c r="CZ114" s="122" t="str">
        <f>IF(Tbl.Kosten[[#This Row],[Anr.]]=CZ$7,Tbl.Kosten[[#This Row],[Totaal kosten]],"")</f>
        <v/>
      </c>
      <c r="DA114" s="122" t="str">
        <f>IF(Tbl.Kosten[[#This Row],[Anr.]]=DA$7,Tbl.Kosten[[#This Row],[Totaal kosten]],"")</f>
        <v/>
      </c>
      <c r="DB114" s="122" t="str">
        <f>IF(Tbl.Kosten[[#This Row],[Anr.]]=DB$7,Tbl.Kosten[[#This Row],[Totaal kosten]],"")</f>
        <v/>
      </c>
      <c r="DC114" s="122" t="str">
        <f>IF(Tbl.Kosten[[#This Row],[Anr.]]=DC$7,Tbl.Kosten[[#This Row],[Totaal kosten]],"")</f>
        <v/>
      </c>
      <c r="DD114" s="122" t="str">
        <f>IF(Tbl.Kosten[[#This Row],[Anr.]]=DD$7,Tbl.Kosten[[#This Row],[Totaal kosten]],"")</f>
        <v/>
      </c>
      <c r="DE114" s="122" t="str">
        <f>IF(Tbl.Kosten[[#This Row],[Anr.]]=DE$7,Tbl.Kosten[[#This Row],[Totaal kosten]],"")</f>
        <v/>
      </c>
      <c r="DF114" s="122" t="str">
        <f>IF(Tbl.Kosten[[#This Row],[Anr.]]=DF$7,Tbl.Kosten[[#This Row],[Totaal kosten]],"")</f>
        <v/>
      </c>
      <c r="DG114" s="122" t="str">
        <f>IF(Tbl.Kosten[[#This Row],[Anr.]]=DG$7,Tbl.Kosten[[#This Row],[Totaal kosten]],"")</f>
        <v/>
      </c>
      <c r="DH114" s="122" t="str">
        <f>IF(Tbl.Kosten[[#This Row],[Anr.]]=DH$7,Tbl.Kosten[[#This Row],[Totaal kosten]],"")</f>
        <v/>
      </c>
      <c r="DI114" s="122" t="str">
        <f>IF(Tbl.Kosten[[#This Row],[Anr.]]=DI$7,Tbl.Kosten[[#This Row],[Totaal kosten]],"")</f>
        <v/>
      </c>
      <c r="DJ114" s="122" t="str">
        <f>IF(Tbl.Kosten[[#This Row],[Anr.]]=DJ$7,Tbl.Kosten[[#This Row],[Totaal kosten]],"")</f>
        <v/>
      </c>
      <c r="DK114" s="122" t="str">
        <f>IF(Tbl.Kosten[[#This Row],[Anr.]]=DK$7,Tbl.Kosten[[#This Row],[Totaal kosten]],"")</f>
        <v/>
      </c>
      <c r="DL114" s="122" t="str">
        <f>IF(Tbl.Kosten[[#This Row],[Anr.]]=DL$7,Tbl.Kosten[[#This Row],[Totaal kosten]],"")</f>
        <v/>
      </c>
      <c r="DM114" s="122" t="str">
        <f>IF(Tbl.Kosten[[#This Row],[Anr.]]=DM$7,Tbl.Kosten[[#This Row],[Totaal kosten]],"")</f>
        <v/>
      </c>
      <c r="DN114" s="122" t="str">
        <f>IF(Tbl.Kosten[[#This Row],[Anr.]]=DN$7,Tbl.Kosten[[#This Row],[Totaal kosten]],"")</f>
        <v/>
      </c>
      <c r="DO114" s="122" t="str">
        <f>IF(Tbl.Kosten[[#This Row],[Anr.]]=DO$7,Tbl.Kosten[[#This Row],[Totaal kosten]],"")</f>
        <v/>
      </c>
      <c r="DP114" s="122" t="str">
        <f>IF(Tbl.Kosten[[#This Row],[Anr.]]=DP$7,Tbl.Kosten[[#This Row],[Totaal kosten]],"")</f>
        <v/>
      </c>
      <c r="DQ114" s="122" t="str">
        <f>IF(Tbl.Kosten[[#This Row],[Anr.]]=DQ$7,Tbl.Kosten[[#This Row],[Totaal kosten]],"")</f>
        <v/>
      </c>
      <c r="DR114" s="122" t="str">
        <f>IF(Tbl.Kosten[[#This Row],[Anr.]]=DR$7,Tbl.Kosten[[#This Row],[Totaal kosten]],"")</f>
        <v/>
      </c>
      <c r="DS114" s="122" t="str">
        <f>IF(Tbl.Kosten[[#This Row],[Anr.]]=DS$7,Tbl.Kosten[[#This Row],[Totaal kosten]],"")</f>
        <v/>
      </c>
      <c r="DT114" s="122" t="str">
        <f>IF(Tbl.Kosten[[#This Row],[Anr.]]=DT$7,Tbl.Kosten[[#This Row],[Totaal kosten]],"")</f>
        <v/>
      </c>
      <c r="DU114" s="122" t="str">
        <f>IF(Tbl.Kosten[[#This Row],[Anr.]]=DU$7,Tbl.Kosten[[#This Row],[Totaal kosten]],"")</f>
        <v/>
      </c>
      <c r="DV114" s="122" t="str">
        <f>IF(Tbl.Kosten[[#This Row],[Anr.]]=DV$7,Tbl.Kosten[[#This Row],[Totaal kosten]],"")</f>
        <v/>
      </c>
      <c r="DW114" s="122" t="str">
        <f>IF(Tbl.Kosten[[#This Row],[Anr.]]=DW$7,Tbl.Kosten[[#This Row],[Totaal kosten]],"")</f>
        <v/>
      </c>
      <c r="DX114" s="122" t="str">
        <f>IF(Tbl.Kosten[[#This Row],[Anr.]]=DX$7,Tbl.Kosten[[#This Row],[Totaal kosten]],"")</f>
        <v/>
      </c>
      <c r="DY114" s="122" t="str">
        <f>IF(Tbl.Kosten[[#This Row],[Anr.]]=DY$7,Tbl.Kosten[[#This Row],[Totaal kosten]],"")</f>
        <v/>
      </c>
      <c r="DZ114" s="122" t="str">
        <f>IF(Tbl.Kosten[[#This Row],[Anr.]]=DZ$7,Tbl.Kosten[[#This Row],[Totaal kosten]],"")</f>
        <v/>
      </c>
      <c r="EA114" s="122" t="str">
        <f>IF(Tbl.Kosten[[#This Row],[Anr.]]=EA$7,Tbl.Kosten[[#This Row],[Totaal kosten]],"")</f>
        <v/>
      </c>
      <c r="EB114" s="122" t="str">
        <f>IF(Tbl.Kosten[[#This Row],[Anr.]]=EB$7,Tbl.Kosten[[#This Row],[Totaal kosten]],"")</f>
        <v/>
      </c>
      <c r="EC114" s="122" t="str">
        <f>IF(Tbl.Kosten[[#This Row],[Anr.]]=EC$7,Tbl.Kosten[[#This Row],[Totaal kosten]],"")</f>
        <v/>
      </c>
      <c r="ED114" s="122" t="str">
        <f>IF(Tbl.Kosten[[#This Row],[Anr.]]=ED$7,Tbl.Kosten[[#This Row],[Totaal kosten]],"")</f>
        <v/>
      </c>
      <c r="EE114" s="122" t="str">
        <f>IF(Tbl.Kosten[[#This Row],[Anr.]]=EE$7,Tbl.Kosten[[#This Row],[Totaal kosten]],"")</f>
        <v/>
      </c>
      <c r="EF114" s="122" t="str">
        <f>IF(Tbl.Kosten[[#This Row],[Anr.]]=EF$7,Tbl.Kosten[[#This Row],[Totaal kosten]],"")</f>
        <v/>
      </c>
      <c r="EG114" s="122" t="str">
        <f>IF(Tbl.Kosten[[#This Row],[Anr.]]=EG$7,Tbl.Kosten[[#This Row],[Totaal kosten]],"")</f>
        <v/>
      </c>
      <c r="EH114" s="122" t="str">
        <f>IF(Tbl.Kosten[[#This Row],[Anr.]]=EH$7,Tbl.Kosten[[#This Row],[Totaal kosten]],"")</f>
        <v/>
      </c>
      <c r="EI114" s="122" t="str">
        <f>IF(Tbl.Kosten[[#This Row],[Anr.]]=EI$7,Tbl.Kosten[[#This Row],[Totaal kosten]],"")</f>
        <v/>
      </c>
      <c r="EJ114" s="122" t="str">
        <f>IF(Tbl.Kosten[[#This Row],[Anr.]]=EJ$7,Tbl.Kosten[[#This Row],[Totaal kosten]],"")</f>
        <v/>
      </c>
      <c r="EK114" s="122" t="str">
        <f>IF(Tbl.Kosten[[#This Row],[Anr.]]=EK$7,Tbl.Kosten[[#This Row],[Totaal kosten]],"")</f>
        <v/>
      </c>
      <c r="EL114" s="122" t="str">
        <f>IF(Tbl.Kosten[[#This Row],[Anr.]]=EL$7,Tbl.Kosten[[#This Row],[Totaal kosten]],"")</f>
        <v/>
      </c>
      <c r="EM114" s="122" t="str">
        <f>IF(Tbl.Kosten[[#This Row],[Anr.]]=EM$7,Tbl.Kosten[[#This Row],[Totaal kosten]],"")</f>
        <v/>
      </c>
      <c r="EN114" s="122" t="str">
        <f>IF(Tbl.Kosten[[#This Row],[Anr.]]=EN$7,Tbl.Kosten[[#This Row],[Totaal kosten]],"")</f>
        <v/>
      </c>
      <c r="EO114" s="122" t="str">
        <f>IF(Tbl.Kosten[[#This Row],[Anr.]]=EO$7,Tbl.Kosten[[#This Row],[Totaal kosten]],"")</f>
        <v/>
      </c>
      <c r="EP114" s="122" t="str">
        <f>IF(Tbl.Kosten[[#This Row],[Anr.]]=EP$7,Tbl.Kosten[[#This Row],[Totaal kosten]],"")</f>
        <v/>
      </c>
      <c r="EQ114" s="122" t="str">
        <f>IF(Tbl.Kosten[[#This Row],[Anr.]]=EQ$7,Tbl.Kosten[[#This Row],[Totaal kosten]],"")</f>
        <v/>
      </c>
    </row>
    <row r="115" spans="2:147" x14ac:dyDescent="0.35">
      <c r="B115" s="99"/>
      <c r="C115" s="68"/>
      <c r="D115" s="119"/>
      <c r="E115" s="100"/>
      <c r="F115" s="13">
        <f>_xlfn.XLOOKUP(Tbl.Kosten[[#This Row],[Medewerker e/o 
functie]],Tbl.Uurtarief[Medewerker en/of functie],Tbl.Uurtarief[Uurtarief],"",,)</f>
        <v>0</v>
      </c>
      <c r="G115" s="118">
        <f>PRODUCT(Tbl.Kosten[[#This Row],[Uren]],Tbl.Kosten[[#This Row],[Uurtarief]])</f>
        <v>0</v>
      </c>
      <c r="H115" s="100"/>
      <c r="I115" s="98"/>
      <c r="J115" s="97">
        <f>Tbl.Kosten[[#This Row],[Aantal]]*Tbl.Kosten[[#This Row],[Tarief]]</f>
        <v>0</v>
      </c>
      <c r="K115" s="118">
        <f>Tbl.Kosten[[#This Row],[Subtotaal andere kosten]]+Tbl.Kosten[[#This Row],[Subtotaal arbeidskosten]]</f>
        <v>0</v>
      </c>
      <c r="L115" s="190">
        <f>IF(Tbl.Kosten[[#This Row],[Subtotaal andere kosten]]&lt;&gt;0,"Andere kosten",(_xlfn.XLOOKUP(Tbl.Kosten[[#This Row],[Medewerker e/o 
functie]],Tbl.Uurtarief[Medewerker en/of functie],Tbl.Uurtarief[Kostensoort],"",,)))</f>
        <v>0</v>
      </c>
      <c r="M115" s="190" t="str">
        <f>IF(AND(Tbl.Kosten[[#This Row],[Subtotaal arbeidskosten]]&lt;&gt;0,Tbl.Kosten[[#This Row],[Subtotaal andere kosten]]&lt;&gt;0),"Begroot Arbeidskosten en Overige kosten op verschillende regels!","")</f>
        <v/>
      </c>
      <c r="N115" s="3" t="str">
        <f>_xlfn.XLOOKUP(Tbl.Kosten[[#This Row],[Activiteitencode]],Tbl.Activiteiten[Activiteitcode],Tbl.Activiteiten[Werkpakketcode],"",,)</f>
        <v/>
      </c>
      <c r="O115" s="9" t="str">
        <f>_xlfn.XLOOKUP(Tbl.Kosten[[#This Row],[Werkpakketcode]],Tbl.Werkpakketten[Werkpakketcode],Tbl.Werkpakketten[WPnr.],"",,)</f>
        <v/>
      </c>
      <c r="P115" s="9" t="str">
        <f>IF(Tbl.Kosten[[#This Row],[WPnr.]]=P$7,Tbl.Kosten[[#This Row],[Totaal kosten]],"")</f>
        <v/>
      </c>
      <c r="Q115" s="9" t="str">
        <f>IF(Tbl.Kosten[[#This Row],[WPnr.]]=Q$7,Tbl.Kosten[[#This Row],[Totaal kosten]],"")</f>
        <v/>
      </c>
      <c r="R115" s="9" t="str">
        <f>IF(Tbl.Kosten[[#This Row],[WPnr.]]=R$7,Tbl.Kosten[[#This Row],[Totaal kosten]],"")</f>
        <v/>
      </c>
      <c r="S115" s="9" t="str">
        <f>IF(Tbl.Kosten[[#This Row],[WPnr.]]=S$7,Tbl.Kosten[[#This Row],[Totaal kosten]],"")</f>
        <v/>
      </c>
      <c r="T115" s="9" t="str">
        <f>IF(Tbl.Kosten[[#This Row],[WPnr.]]=T$7,Tbl.Kosten[[#This Row],[Totaal kosten]],"")</f>
        <v/>
      </c>
      <c r="U115" s="9" t="str">
        <f>IF(Tbl.Kosten[[#This Row],[WPnr.]]=U$7,Tbl.Kosten[[#This Row],[Totaal kosten]],"")</f>
        <v/>
      </c>
      <c r="V115" s="9" t="str">
        <f>IF(Tbl.Kosten[[#This Row],[WPnr.]]=V$7,Tbl.Kosten[[#This Row],[Totaal kosten]],"")</f>
        <v/>
      </c>
      <c r="W115" s="9" t="str">
        <f>IF(Tbl.Kosten[[#This Row],[WPnr.]]=W$7,Tbl.Kosten[[#This Row],[Totaal kosten]],"")</f>
        <v/>
      </c>
      <c r="X115" s="9" t="str">
        <f>IF(Tbl.Kosten[[#This Row],[WPnr.]]=X$7,Tbl.Kosten[[#This Row],[Totaal kosten]],"")</f>
        <v/>
      </c>
      <c r="Y115" s="9" t="str">
        <f>IF(Tbl.Kosten[[#This Row],[WPnr.]]=Y$7,Tbl.Kosten[[#This Row],[Totaal kosten]],"")</f>
        <v/>
      </c>
      <c r="Z115" s="15" t="str">
        <f>IFERROR(VLOOKUP(Tbl.Kosten[[#This Row],[Kostensoort]],Tbl.Kostensoorten[],2,FALSE),"")</f>
        <v/>
      </c>
      <c r="AA115" s="15" t="str">
        <f>IF(Tbl.Kosten[[#This Row],[KSnr.]]=AA$7,Tbl.Kosten[[#This Row],[Totaal kosten]],"")</f>
        <v/>
      </c>
      <c r="AB115" s="15" t="str">
        <f>IF(Tbl.Kosten[[#This Row],[KSnr.]]=AB$7,Tbl.Kosten[[#This Row],[Totaal kosten]],"")</f>
        <v/>
      </c>
      <c r="AC115" s="15" t="str">
        <f>IF(Tbl.Kosten[[#This Row],[KSnr.]]=AC$7,Tbl.Kosten[[#This Row],[Totaal kosten]],"")</f>
        <v/>
      </c>
      <c r="AD115" s="15" t="str">
        <f>IF(Tbl.Kosten[[#This Row],[KSnr.]]=AD$7,Tbl.Kosten[[#This Row],[Totaal kosten]],"")</f>
        <v/>
      </c>
      <c r="AE115" s="15" t="str">
        <f>IF(Tbl.Kosten[[#This Row],[KSnr.]]=AE$7,Tbl.Kosten[[#This Row],[Totaal kosten]],"")</f>
        <v/>
      </c>
      <c r="AF115" s="15" t="str">
        <f>IF(Tbl.Kosten[[#This Row],[KSnr.]]=AF$7,Tbl.Kosten[[#This Row],[Totaal kosten]],"")</f>
        <v/>
      </c>
      <c r="AG115" s="15" t="str">
        <f>IF(Tbl.Kosten[[#This Row],[KSnr.]]=AG$7,Tbl.Kosten[[#This Row],[Totaal kosten]],"")</f>
        <v/>
      </c>
      <c r="AH115" s="15" t="str">
        <f>IF(Tbl.Kosten[[#This Row],[KSnr.]]=AH$7,Tbl.Kosten[[#This Row],[Totaal kosten]],"")</f>
        <v/>
      </c>
      <c r="AI115" s="15" t="str">
        <f>IF(Tbl.Kosten[[#This Row],[KSnr.]]=AI$7,Tbl.Kosten[[#This Row],[Totaal kosten]],"")</f>
        <v/>
      </c>
      <c r="AJ115" s="15" t="str">
        <f>IF(Tbl.Kosten[[#This Row],[KSnr.]]=AJ$7,Tbl.Kosten[[#This Row],[Totaal kosten]],"")</f>
        <v/>
      </c>
      <c r="AK115" s="15" t="str">
        <f>IF(Tbl.Kosten[[#This Row],[KSnr.]]=AK$7,Tbl.Kosten[[#This Row],[Totaal kosten]],"")</f>
        <v/>
      </c>
      <c r="AL115" s="15" t="str">
        <f>IF(Tbl.Kosten[[#This Row],[KSnr.]]=AL$7,Tbl.Kosten[[#This Row],[Totaal kosten]],"")</f>
        <v/>
      </c>
      <c r="AM115" s="15" t="str">
        <f>IF(Tbl.Kosten[[#This Row],[KSnr.]]=AM$7,Tbl.Kosten[[#This Row],[Totaal kosten]],"")</f>
        <v/>
      </c>
      <c r="AN115" s="15" t="str">
        <f>IF(Tbl.Kosten[[#This Row],[KSnr.]]=AN$7,Tbl.Kosten[[#This Row],[Totaal kosten]],"")</f>
        <v/>
      </c>
      <c r="AO115" s="15" t="str">
        <f>IF(Tbl.Kosten[[#This Row],[KSnr.]]=AO$7,Tbl.Kosten[[#This Row],[Totaal kosten]],"")</f>
        <v/>
      </c>
      <c r="AP115" s="15" t="str">
        <f>IF(Tbl.Kosten[[#This Row],[KSnr.]]=AP$7,Tbl.Kosten[[#This Row],[Totaal kosten]],"")</f>
        <v/>
      </c>
      <c r="AQ115" s="15" t="str">
        <f>IF(Tbl.Kosten[[#This Row],[KSnr.]]=AQ$7,Tbl.Kosten[[#This Row],[Totaal kosten]],"")</f>
        <v/>
      </c>
      <c r="AR115" s="15" t="str">
        <f>IF(Tbl.Kosten[[#This Row],[KSnr.]]=AR$7,Tbl.Kosten[[#This Row],[Totaal kosten]],"")</f>
        <v/>
      </c>
      <c r="AS115" s="15" t="str">
        <f>IF(Tbl.Kosten[[#This Row],[KSnr.]]=AS$7,Tbl.Kosten[[#This Row],[Totaal kosten]],"")</f>
        <v/>
      </c>
      <c r="AT115" s="15" t="str">
        <f>IF(Tbl.Kosten[[#This Row],[KSnr.]]=AT$7,Tbl.Kosten[[#This Row],[Totaal kosten]],"")</f>
        <v/>
      </c>
      <c r="AU115" s="122" t="str">
        <f>_xlfn.XLOOKUP(Tbl.Kosten[[#This Row],[Activiteitencode]],Tbl.Activiteiten[Activiteitcode],Tbl.Activiteiten[Anr.],"",,)</f>
        <v/>
      </c>
      <c r="AV115" s="122" t="str">
        <f>IF(Tbl.Kosten[[#This Row],[Anr.]]=AV$7,Tbl.Kosten[[#This Row],[Totaal kosten]],"")</f>
        <v/>
      </c>
      <c r="AW115" s="122" t="str">
        <f>IF(Tbl.Kosten[[#This Row],[Anr.]]=AW$7,Tbl.Kosten[[#This Row],[Totaal kosten]],"")</f>
        <v/>
      </c>
      <c r="AX115" s="122" t="str">
        <f>IF(Tbl.Kosten[[#This Row],[Anr.]]=AX$7,Tbl.Kosten[[#This Row],[Totaal kosten]],"")</f>
        <v/>
      </c>
      <c r="AY115" s="122" t="str">
        <f>IF(Tbl.Kosten[[#This Row],[Anr.]]=AY$7,Tbl.Kosten[[#This Row],[Totaal kosten]],"")</f>
        <v/>
      </c>
      <c r="AZ115" s="122" t="str">
        <f>IF(Tbl.Kosten[[#This Row],[Anr.]]=AZ$7,Tbl.Kosten[[#This Row],[Totaal kosten]],"")</f>
        <v/>
      </c>
      <c r="BA115" s="122" t="str">
        <f>IF(Tbl.Kosten[[#This Row],[Anr.]]=BA$7,Tbl.Kosten[[#This Row],[Totaal kosten]],"")</f>
        <v/>
      </c>
      <c r="BB115" s="122" t="str">
        <f>IF(Tbl.Kosten[[#This Row],[Anr.]]=BB$7,Tbl.Kosten[[#This Row],[Totaal kosten]],"")</f>
        <v/>
      </c>
      <c r="BC115" s="122" t="str">
        <f>IF(Tbl.Kosten[[#This Row],[Anr.]]=BC$7,Tbl.Kosten[[#This Row],[Totaal kosten]],"")</f>
        <v/>
      </c>
      <c r="BD115" s="122" t="str">
        <f>IF(Tbl.Kosten[[#This Row],[Anr.]]=BD$7,Tbl.Kosten[[#This Row],[Totaal kosten]],"")</f>
        <v/>
      </c>
      <c r="BE115" s="122" t="str">
        <f>IF(Tbl.Kosten[[#This Row],[Anr.]]=BE$7,Tbl.Kosten[[#This Row],[Totaal kosten]],"")</f>
        <v/>
      </c>
      <c r="BF115" s="122" t="str">
        <f>IF(Tbl.Kosten[[#This Row],[Anr.]]=BF$7,Tbl.Kosten[[#This Row],[Totaal kosten]],"")</f>
        <v/>
      </c>
      <c r="BG115" s="122" t="str">
        <f>IF(Tbl.Kosten[[#This Row],[Anr.]]=BG$7,Tbl.Kosten[[#This Row],[Totaal kosten]],"")</f>
        <v/>
      </c>
      <c r="BH115" s="122" t="str">
        <f>IF(Tbl.Kosten[[#This Row],[Anr.]]=BH$7,Tbl.Kosten[[#This Row],[Totaal kosten]],"")</f>
        <v/>
      </c>
      <c r="BI115" s="122" t="str">
        <f>IF(Tbl.Kosten[[#This Row],[Anr.]]=BI$7,Tbl.Kosten[[#This Row],[Totaal kosten]],"")</f>
        <v/>
      </c>
      <c r="BJ115" s="122" t="str">
        <f>IF(Tbl.Kosten[[#This Row],[Anr.]]=BJ$7,Tbl.Kosten[[#This Row],[Totaal kosten]],"")</f>
        <v/>
      </c>
      <c r="BK115" s="122" t="str">
        <f>IF(Tbl.Kosten[[#This Row],[Anr.]]=BK$7,Tbl.Kosten[[#This Row],[Totaal kosten]],"")</f>
        <v/>
      </c>
      <c r="BL115" s="122" t="str">
        <f>IF(Tbl.Kosten[[#This Row],[Anr.]]=BL$7,Tbl.Kosten[[#This Row],[Totaal kosten]],"")</f>
        <v/>
      </c>
      <c r="BM115" s="122" t="str">
        <f>IF(Tbl.Kosten[[#This Row],[Anr.]]=BM$7,Tbl.Kosten[[#This Row],[Totaal kosten]],"")</f>
        <v/>
      </c>
      <c r="BN115" s="122" t="str">
        <f>IF(Tbl.Kosten[[#This Row],[Anr.]]=BN$7,Tbl.Kosten[[#This Row],[Totaal kosten]],"")</f>
        <v/>
      </c>
      <c r="BO115" s="122" t="str">
        <f>IF(Tbl.Kosten[[#This Row],[Anr.]]=BO$7,Tbl.Kosten[[#This Row],[Totaal kosten]],"")</f>
        <v/>
      </c>
      <c r="BP115" s="122" t="str">
        <f>IF(Tbl.Kosten[[#This Row],[Anr.]]=BP$7,Tbl.Kosten[[#This Row],[Totaal kosten]],"")</f>
        <v/>
      </c>
      <c r="BQ115" s="122" t="str">
        <f>IF(Tbl.Kosten[[#This Row],[Anr.]]=BQ$7,Tbl.Kosten[[#This Row],[Totaal kosten]],"")</f>
        <v/>
      </c>
      <c r="BR115" s="122" t="str">
        <f>IF(Tbl.Kosten[[#This Row],[Anr.]]=BR$7,Tbl.Kosten[[#This Row],[Totaal kosten]],"")</f>
        <v/>
      </c>
      <c r="BS115" s="122" t="str">
        <f>IF(Tbl.Kosten[[#This Row],[Anr.]]=BS$7,Tbl.Kosten[[#This Row],[Totaal kosten]],"")</f>
        <v/>
      </c>
      <c r="BT115" s="122" t="str">
        <f>IF(Tbl.Kosten[[#This Row],[Anr.]]=BT$7,Tbl.Kosten[[#This Row],[Totaal kosten]],"")</f>
        <v/>
      </c>
      <c r="BU115" s="122" t="str">
        <f>IF(Tbl.Kosten[[#This Row],[Anr.]]=BU$7,Tbl.Kosten[[#This Row],[Totaal kosten]],"")</f>
        <v/>
      </c>
      <c r="BV115" s="122" t="str">
        <f>IF(Tbl.Kosten[[#This Row],[Anr.]]=BV$7,Tbl.Kosten[[#This Row],[Totaal kosten]],"")</f>
        <v/>
      </c>
      <c r="BW115" s="122" t="str">
        <f>IF(Tbl.Kosten[[#This Row],[Anr.]]=BW$7,Tbl.Kosten[[#This Row],[Totaal kosten]],"")</f>
        <v/>
      </c>
      <c r="BX115" s="122" t="str">
        <f>IF(Tbl.Kosten[[#This Row],[Anr.]]=BX$7,Tbl.Kosten[[#This Row],[Totaal kosten]],"")</f>
        <v/>
      </c>
      <c r="BY115" s="122" t="str">
        <f>IF(Tbl.Kosten[[#This Row],[Anr.]]=BY$7,Tbl.Kosten[[#This Row],[Totaal kosten]],"")</f>
        <v/>
      </c>
      <c r="BZ115" s="122" t="str">
        <f>IF(Tbl.Kosten[[#This Row],[Anr.]]=BZ$7,Tbl.Kosten[[#This Row],[Totaal kosten]],"")</f>
        <v/>
      </c>
      <c r="CA115" s="122" t="str">
        <f>IF(Tbl.Kosten[[#This Row],[Anr.]]=CA$7,Tbl.Kosten[[#This Row],[Totaal kosten]],"")</f>
        <v/>
      </c>
      <c r="CB115" s="122" t="str">
        <f>IF(Tbl.Kosten[[#This Row],[Anr.]]=CB$7,Tbl.Kosten[[#This Row],[Totaal kosten]],"")</f>
        <v/>
      </c>
      <c r="CC115" s="122" t="str">
        <f>IF(Tbl.Kosten[[#This Row],[Anr.]]=CC$7,Tbl.Kosten[[#This Row],[Totaal kosten]],"")</f>
        <v/>
      </c>
      <c r="CD115" s="122" t="str">
        <f>IF(Tbl.Kosten[[#This Row],[Anr.]]=CD$7,Tbl.Kosten[[#This Row],[Totaal kosten]],"")</f>
        <v/>
      </c>
      <c r="CE115" s="122" t="str">
        <f>IF(Tbl.Kosten[[#This Row],[Anr.]]=CE$7,Tbl.Kosten[[#This Row],[Totaal kosten]],"")</f>
        <v/>
      </c>
      <c r="CF115" s="122" t="str">
        <f>IF(Tbl.Kosten[[#This Row],[Anr.]]=CF$7,Tbl.Kosten[[#This Row],[Totaal kosten]],"")</f>
        <v/>
      </c>
      <c r="CG115" s="122" t="str">
        <f>IF(Tbl.Kosten[[#This Row],[Anr.]]=CG$7,Tbl.Kosten[[#This Row],[Totaal kosten]],"")</f>
        <v/>
      </c>
      <c r="CH115" s="122" t="str">
        <f>IF(Tbl.Kosten[[#This Row],[Anr.]]=CH$7,Tbl.Kosten[[#This Row],[Totaal kosten]],"")</f>
        <v/>
      </c>
      <c r="CI115" s="122" t="str">
        <f>IF(Tbl.Kosten[[#This Row],[Anr.]]=CI$7,Tbl.Kosten[[#This Row],[Totaal kosten]],"")</f>
        <v/>
      </c>
      <c r="CJ115" s="122" t="str">
        <f>IF(Tbl.Kosten[[#This Row],[Anr.]]=CJ$7,Tbl.Kosten[[#This Row],[Totaal kosten]],"")</f>
        <v/>
      </c>
      <c r="CK115" s="122" t="str">
        <f>IF(Tbl.Kosten[[#This Row],[Anr.]]=CK$7,Tbl.Kosten[[#This Row],[Totaal kosten]],"")</f>
        <v/>
      </c>
      <c r="CL115" s="122" t="str">
        <f>IF(Tbl.Kosten[[#This Row],[Anr.]]=CL$7,Tbl.Kosten[[#This Row],[Totaal kosten]],"")</f>
        <v/>
      </c>
      <c r="CM115" s="122" t="str">
        <f>IF(Tbl.Kosten[[#This Row],[Anr.]]=CM$7,Tbl.Kosten[[#This Row],[Totaal kosten]],"")</f>
        <v/>
      </c>
      <c r="CN115" s="122" t="str">
        <f>IF(Tbl.Kosten[[#This Row],[Anr.]]=CN$7,Tbl.Kosten[[#This Row],[Totaal kosten]],"")</f>
        <v/>
      </c>
      <c r="CO115" s="122" t="str">
        <f>IF(Tbl.Kosten[[#This Row],[Anr.]]=CO$7,Tbl.Kosten[[#This Row],[Totaal kosten]],"")</f>
        <v/>
      </c>
      <c r="CP115" s="122" t="str">
        <f>IF(Tbl.Kosten[[#This Row],[Anr.]]=CP$7,Tbl.Kosten[[#This Row],[Totaal kosten]],"")</f>
        <v/>
      </c>
      <c r="CQ115" s="122" t="str">
        <f>IF(Tbl.Kosten[[#This Row],[Anr.]]=CQ$7,Tbl.Kosten[[#This Row],[Totaal kosten]],"")</f>
        <v/>
      </c>
      <c r="CR115" s="122" t="str">
        <f>IF(Tbl.Kosten[[#This Row],[Anr.]]=CR$7,Tbl.Kosten[[#This Row],[Totaal kosten]],"")</f>
        <v/>
      </c>
      <c r="CS115" s="122" t="str">
        <f>IF(Tbl.Kosten[[#This Row],[Anr.]]=CS$7,Tbl.Kosten[[#This Row],[Totaal kosten]],"")</f>
        <v/>
      </c>
      <c r="CT115" s="122" t="str">
        <f>IF(Tbl.Kosten[[#This Row],[Anr.]]=CT$7,Tbl.Kosten[[#This Row],[Totaal kosten]],"")</f>
        <v/>
      </c>
      <c r="CU115" s="122" t="str">
        <f>IF(Tbl.Kosten[[#This Row],[Anr.]]=CU$7,Tbl.Kosten[[#This Row],[Totaal kosten]],"")</f>
        <v/>
      </c>
      <c r="CV115" s="122" t="str">
        <f>IF(Tbl.Kosten[[#This Row],[Anr.]]=CV$7,Tbl.Kosten[[#This Row],[Totaal kosten]],"")</f>
        <v/>
      </c>
      <c r="CW115" s="122" t="str">
        <f>IF(Tbl.Kosten[[#This Row],[Anr.]]=CW$7,Tbl.Kosten[[#This Row],[Totaal kosten]],"")</f>
        <v/>
      </c>
      <c r="CX115" s="122" t="str">
        <f>IF(Tbl.Kosten[[#This Row],[Anr.]]=CX$7,Tbl.Kosten[[#This Row],[Totaal kosten]],"")</f>
        <v/>
      </c>
      <c r="CY115" s="122" t="str">
        <f>IF(Tbl.Kosten[[#This Row],[Anr.]]=CY$7,Tbl.Kosten[[#This Row],[Totaal kosten]],"")</f>
        <v/>
      </c>
      <c r="CZ115" s="122" t="str">
        <f>IF(Tbl.Kosten[[#This Row],[Anr.]]=CZ$7,Tbl.Kosten[[#This Row],[Totaal kosten]],"")</f>
        <v/>
      </c>
      <c r="DA115" s="122" t="str">
        <f>IF(Tbl.Kosten[[#This Row],[Anr.]]=DA$7,Tbl.Kosten[[#This Row],[Totaal kosten]],"")</f>
        <v/>
      </c>
      <c r="DB115" s="122" t="str">
        <f>IF(Tbl.Kosten[[#This Row],[Anr.]]=DB$7,Tbl.Kosten[[#This Row],[Totaal kosten]],"")</f>
        <v/>
      </c>
      <c r="DC115" s="122" t="str">
        <f>IF(Tbl.Kosten[[#This Row],[Anr.]]=DC$7,Tbl.Kosten[[#This Row],[Totaal kosten]],"")</f>
        <v/>
      </c>
      <c r="DD115" s="122" t="str">
        <f>IF(Tbl.Kosten[[#This Row],[Anr.]]=DD$7,Tbl.Kosten[[#This Row],[Totaal kosten]],"")</f>
        <v/>
      </c>
      <c r="DE115" s="122" t="str">
        <f>IF(Tbl.Kosten[[#This Row],[Anr.]]=DE$7,Tbl.Kosten[[#This Row],[Totaal kosten]],"")</f>
        <v/>
      </c>
      <c r="DF115" s="122" t="str">
        <f>IF(Tbl.Kosten[[#This Row],[Anr.]]=DF$7,Tbl.Kosten[[#This Row],[Totaal kosten]],"")</f>
        <v/>
      </c>
      <c r="DG115" s="122" t="str">
        <f>IF(Tbl.Kosten[[#This Row],[Anr.]]=DG$7,Tbl.Kosten[[#This Row],[Totaal kosten]],"")</f>
        <v/>
      </c>
      <c r="DH115" s="122" t="str">
        <f>IF(Tbl.Kosten[[#This Row],[Anr.]]=DH$7,Tbl.Kosten[[#This Row],[Totaal kosten]],"")</f>
        <v/>
      </c>
      <c r="DI115" s="122" t="str">
        <f>IF(Tbl.Kosten[[#This Row],[Anr.]]=DI$7,Tbl.Kosten[[#This Row],[Totaal kosten]],"")</f>
        <v/>
      </c>
      <c r="DJ115" s="122" t="str">
        <f>IF(Tbl.Kosten[[#This Row],[Anr.]]=DJ$7,Tbl.Kosten[[#This Row],[Totaal kosten]],"")</f>
        <v/>
      </c>
      <c r="DK115" s="122" t="str">
        <f>IF(Tbl.Kosten[[#This Row],[Anr.]]=DK$7,Tbl.Kosten[[#This Row],[Totaal kosten]],"")</f>
        <v/>
      </c>
      <c r="DL115" s="122" t="str">
        <f>IF(Tbl.Kosten[[#This Row],[Anr.]]=DL$7,Tbl.Kosten[[#This Row],[Totaal kosten]],"")</f>
        <v/>
      </c>
      <c r="DM115" s="122" t="str">
        <f>IF(Tbl.Kosten[[#This Row],[Anr.]]=DM$7,Tbl.Kosten[[#This Row],[Totaal kosten]],"")</f>
        <v/>
      </c>
      <c r="DN115" s="122" t="str">
        <f>IF(Tbl.Kosten[[#This Row],[Anr.]]=DN$7,Tbl.Kosten[[#This Row],[Totaal kosten]],"")</f>
        <v/>
      </c>
      <c r="DO115" s="122" t="str">
        <f>IF(Tbl.Kosten[[#This Row],[Anr.]]=DO$7,Tbl.Kosten[[#This Row],[Totaal kosten]],"")</f>
        <v/>
      </c>
      <c r="DP115" s="122" t="str">
        <f>IF(Tbl.Kosten[[#This Row],[Anr.]]=DP$7,Tbl.Kosten[[#This Row],[Totaal kosten]],"")</f>
        <v/>
      </c>
      <c r="DQ115" s="122" t="str">
        <f>IF(Tbl.Kosten[[#This Row],[Anr.]]=DQ$7,Tbl.Kosten[[#This Row],[Totaal kosten]],"")</f>
        <v/>
      </c>
      <c r="DR115" s="122" t="str">
        <f>IF(Tbl.Kosten[[#This Row],[Anr.]]=DR$7,Tbl.Kosten[[#This Row],[Totaal kosten]],"")</f>
        <v/>
      </c>
      <c r="DS115" s="122" t="str">
        <f>IF(Tbl.Kosten[[#This Row],[Anr.]]=DS$7,Tbl.Kosten[[#This Row],[Totaal kosten]],"")</f>
        <v/>
      </c>
      <c r="DT115" s="122" t="str">
        <f>IF(Tbl.Kosten[[#This Row],[Anr.]]=DT$7,Tbl.Kosten[[#This Row],[Totaal kosten]],"")</f>
        <v/>
      </c>
      <c r="DU115" s="122" t="str">
        <f>IF(Tbl.Kosten[[#This Row],[Anr.]]=DU$7,Tbl.Kosten[[#This Row],[Totaal kosten]],"")</f>
        <v/>
      </c>
      <c r="DV115" s="122" t="str">
        <f>IF(Tbl.Kosten[[#This Row],[Anr.]]=DV$7,Tbl.Kosten[[#This Row],[Totaal kosten]],"")</f>
        <v/>
      </c>
      <c r="DW115" s="122" t="str">
        <f>IF(Tbl.Kosten[[#This Row],[Anr.]]=DW$7,Tbl.Kosten[[#This Row],[Totaal kosten]],"")</f>
        <v/>
      </c>
      <c r="DX115" s="122" t="str">
        <f>IF(Tbl.Kosten[[#This Row],[Anr.]]=DX$7,Tbl.Kosten[[#This Row],[Totaal kosten]],"")</f>
        <v/>
      </c>
      <c r="DY115" s="122" t="str">
        <f>IF(Tbl.Kosten[[#This Row],[Anr.]]=DY$7,Tbl.Kosten[[#This Row],[Totaal kosten]],"")</f>
        <v/>
      </c>
      <c r="DZ115" s="122" t="str">
        <f>IF(Tbl.Kosten[[#This Row],[Anr.]]=DZ$7,Tbl.Kosten[[#This Row],[Totaal kosten]],"")</f>
        <v/>
      </c>
      <c r="EA115" s="122" t="str">
        <f>IF(Tbl.Kosten[[#This Row],[Anr.]]=EA$7,Tbl.Kosten[[#This Row],[Totaal kosten]],"")</f>
        <v/>
      </c>
      <c r="EB115" s="122" t="str">
        <f>IF(Tbl.Kosten[[#This Row],[Anr.]]=EB$7,Tbl.Kosten[[#This Row],[Totaal kosten]],"")</f>
        <v/>
      </c>
      <c r="EC115" s="122" t="str">
        <f>IF(Tbl.Kosten[[#This Row],[Anr.]]=EC$7,Tbl.Kosten[[#This Row],[Totaal kosten]],"")</f>
        <v/>
      </c>
      <c r="ED115" s="122" t="str">
        <f>IF(Tbl.Kosten[[#This Row],[Anr.]]=ED$7,Tbl.Kosten[[#This Row],[Totaal kosten]],"")</f>
        <v/>
      </c>
      <c r="EE115" s="122" t="str">
        <f>IF(Tbl.Kosten[[#This Row],[Anr.]]=EE$7,Tbl.Kosten[[#This Row],[Totaal kosten]],"")</f>
        <v/>
      </c>
      <c r="EF115" s="122" t="str">
        <f>IF(Tbl.Kosten[[#This Row],[Anr.]]=EF$7,Tbl.Kosten[[#This Row],[Totaal kosten]],"")</f>
        <v/>
      </c>
      <c r="EG115" s="122" t="str">
        <f>IF(Tbl.Kosten[[#This Row],[Anr.]]=EG$7,Tbl.Kosten[[#This Row],[Totaal kosten]],"")</f>
        <v/>
      </c>
      <c r="EH115" s="122" t="str">
        <f>IF(Tbl.Kosten[[#This Row],[Anr.]]=EH$7,Tbl.Kosten[[#This Row],[Totaal kosten]],"")</f>
        <v/>
      </c>
      <c r="EI115" s="122" t="str">
        <f>IF(Tbl.Kosten[[#This Row],[Anr.]]=EI$7,Tbl.Kosten[[#This Row],[Totaal kosten]],"")</f>
        <v/>
      </c>
      <c r="EJ115" s="122" t="str">
        <f>IF(Tbl.Kosten[[#This Row],[Anr.]]=EJ$7,Tbl.Kosten[[#This Row],[Totaal kosten]],"")</f>
        <v/>
      </c>
      <c r="EK115" s="122" t="str">
        <f>IF(Tbl.Kosten[[#This Row],[Anr.]]=EK$7,Tbl.Kosten[[#This Row],[Totaal kosten]],"")</f>
        <v/>
      </c>
      <c r="EL115" s="122" t="str">
        <f>IF(Tbl.Kosten[[#This Row],[Anr.]]=EL$7,Tbl.Kosten[[#This Row],[Totaal kosten]],"")</f>
        <v/>
      </c>
      <c r="EM115" s="122" t="str">
        <f>IF(Tbl.Kosten[[#This Row],[Anr.]]=EM$7,Tbl.Kosten[[#This Row],[Totaal kosten]],"")</f>
        <v/>
      </c>
      <c r="EN115" s="122" t="str">
        <f>IF(Tbl.Kosten[[#This Row],[Anr.]]=EN$7,Tbl.Kosten[[#This Row],[Totaal kosten]],"")</f>
        <v/>
      </c>
      <c r="EO115" s="122" t="str">
        <f>IF(Tbl.Kosten[[#This Row],[Anr.]]=EO$7,Tbl.Kosten[[#This Row],[Totaal kosten]],"")</f>
        <v/>
      </c>
      <c r="EP115" s="122" t="str">
        <f>IF(Tbl.Kosten[[#This Row],[Anr.]]=EP$7,Tbl.Kosten[[#This Row],[Totaal kosten]],"")</f>
        <v/>
      </c>
      <c r="EQ115" s="122" t="str">
        <f>IF(Tbl.Kosten[[#This Row],[Anr.]]=EQ$7,Tbl.Kosten[[#This Row],[Totaal kosten]],"")</f>
        <v/>
      </c>
    </row>
    <row r="116" spans="2:147" x14ac:dyDescent="0.35">
      <c r="B116" s="99"/>
      <c r="C116" s="68"/>
      <c r="D116" s="119"/>
      <c r="E116" s="100"/>
      <c r="F116" s="13">
        <f>_xlfn.XLOOKUP(Tbl.Kosten[[#This Row],[Medewerker e/o 
functie]],Tbl.Uurtarief[Medewerker en/of functie],Tbl.Uurtarief[Uurtarief],"",,)</f>
        <v>0</v>
      </c>
      <c r="G116" s="118">
        <f>PRODUCT(Tbl.Kosten[[#This Row],[Uren]],Tbl.Kosten[[#This Row],[Uurtarief]])</f>
        <v>0</v>
      </c>
      <c r="H116" s="100"/>
      <c r="I116" s="98"/>
      <c r="J116" s="97">
        <f>Tbl.Kosten[[#This Row],[Aantal]]*Tbl.Kosten[[#This Row],[Tarief]]</f>
        <v>0</v>
      </c>
      <c r="K116" s="118">
        <f>Tbl.Kosten[[#This Row],[Subtotaal andere kosten]]+Tbl.Kosten[[#This Row],[Subtotaal arbeidskosten]]</f>
        <v>0</v>
      </c>
      <c r="L116" s="190">
        <f>IF(Tbl.Kosten[[#This Row],[Subtotaal andere kosten]]&lt;&gt;0,"Andere kosten",(_xlfn.XLOOKUP(Tbl.Kosten[[#This Row],[Medewerker e/o 
functie]],Tbl.Uurtarief[Medewerker en/of functie],Tbl.Uurtarief[Kostensoort],"",,)))</f>
        <v>0</v>
      </c>
      <c r="M116" s="190" t="str">
        <f>IF(AND(Tbl.Kosten[[#This Row],[Subtotaal arbeidskosten]]&lt;&gt;0,Tbl.Kosten[[#This Row],[Subtotaal andere kosten]]&lt;&gt;0),"Begroot Arbeidskosten en Overige kosten op verschillende regels!","")</f>
        <v/>
      </c>
      <c r="N116" s="3" t="str">
        <f>_xlfn.XLOOKUP(Tbl.Kosten[[#This Row],[Activiteitencode]],Tbl.Activiteiten[Activiteitcode],Tbl.Activiteiten[Werkpakketcode],"",,)</f>
        <v/>
      </c>
      <c r="O116" s="9" t="str">
        <f>_xlfn.XLOOKUP(Tbl.Kosten[[#This Row],[Werkpakketcode]],Tbl.Werkpakketten[Werkpakketcode],Tbl.Werkpakketten[WPnr.],"",,)</f>
        <v/>
      </c>
      <c r="P116" s="9" t="str">
        <f>IF(Tbl.Kosten[[#This Row],[WPnr.]]=P$7,Tbl.Kosten[[#This Row],[Totaal kosten]],"")</f>
        <v/>
      </c>
      <c r="Q116" s="9" t="str">
        <f>IF(Tbl.Kosten[[#This Row],[WPnr.]]=Q$7,Tbl.Kosten[[#This Row],[Totaal kosten]],"")</f>
        <v/>
      </c>
      <c r="R116" s="9" t="str">
        <f>IF(Tbl.Kosten[[#This Row],[WPnr.]]=R$7,Tbl.Kosten[[#This Row],[Totaal kosten]],"")</f>
        <v/>
      </c>
      <c r="S116" s="9" t="str">
        <f>IF(Tbl.Kosten[[#This Row],[WPnr.]]=S$7,Tbl.Kosten[[#This Row],[Totaal kosten]],"")</f>
        <v/>
      </c>
      <c r="T116" s="9" t="str">
        <f>IF(Tbl.Kosten[[#This Row],[WPnr.]]=T$7,Tbl.Kosten[[#This Row],[Totaal kosten]],"")</f>
        <v/>
      </c>
      <c r="U116" s="9" t="str">
        <f>IF(Tbl.Kosten[[#This Row],[WPnr.]]=U$7,Tbl.Kosten[[#This Row],[Totaal kosten]],"")</f>
        <v/>
      </c>
      <c r="V116" s="9" t="str">
        <f>IF(Tbl.Kosten[[#This Row],[WPnr.]]=V$7,Tbl.Kosten[[#This Row],[Totaal kosten]],"")</f>
        <v/>
      </c>
      <c r="W116" s="9" t="str">
        <f>IF(Tbl.Kosten[[#This Row],[WPnr.]]=W$7,Tbl.Kosten[[#This Row],[Totaal kosten]],"")</f>
        <v/>
      </c>
      <c r="X116" s="9" t="str">
        <f>IF(Tbl.Kosten[[#This Row],[WPnr.]]=X$7,Tbl.Kosten[[#This Row],[Totaal kosten]],"")</f>
        <v/>
      </c>
      <c r="Y116" s="9" t="str">
        <f>IF(Tbl.Kosten[[#This Row],[WPnr.]]=Y$7,Tbl.Kosten[[#This Row],[Totaal kosten]],"")</f>
        <v/>
      </c>
      <c r="Z116" s="15" t="str">
        <f>IFERROR(VLOOKUP(Tbl.Kosten[[#This Row],[Kostensoort]],Tbl.Kostensoorten[],2,FALSE),"")</f>
        <v/>
      </c>
      <c r="AA116" s="15" t="str">
        <f>IF(Tbl.Kosten[[#This Row],[KSnr.]]=AA$7,Tbl.Kosten[[#This Row],[Totaal kosten]],"")</f>
        <v/>
      </c>
      <c r="AB116" s="15" t="str">
        <f>IF(Tbl.Kosten[[#This Row],[KSnr.]]=AB$7,Tbl.Kosten[[#This Row],[Totaal kosten]],"")</f>
        <v/>
      </c>
      <c r="AC116" s="15" t="str">
        <f>IF(Tbl.Kosten[[#This Row],[KSnr.]]=AC$7,Tbl.Kosten[[#This Row],[Totaal kosten]],"")</f>
        <v/>
      </c>
      <c r="AD116" s="15" t="str">
        <f>IF(Tbl.Kosten[[#This Row],[KSnr.]]=AD$7,Tbl.Kosten[[#This Row],[Totaal kosten]],"")</f>
        <v/>
      </c>
      <c r="AE116" s="15" t="str">
        <f>IF(Tbl.Kosten[[#This Row],[KSnr.]]=AE$7,Tbl.Kosten[[#This Row],[Totaal kosten]],"")</f>
        <v/>
      </c>
      <c r="AF116" s="15" t="str">
        <f>IF(Tbl.Kosten[[#This Row],[KSnr.]]=AF$7,Tbl.Kosten[[#This Row],[Totaal kosten]],"")</f>
        <v/>
      </c>
      <c r="AG116" s="15" t="str">
        <f>IF(Tbl.Kosten[[#This Row],[KSnr.]]=AG$7,Tbl.Kosten[[#This Row],[Totaal kosten]],"")</f>
        <v/>
      </c>
      <c r="AH116" s="15" t="str">
        <f>IF(Tbl.Kosten[[#This Row],[KSnr.]]=AH$7,Tbl.Kosten[[#This Row],[Totaal kosten]],"")</f>
        <v/>
      </c>
      <c r="AI116" s="15" t="str">
        <f>IF(Tbl.Kosten[[#This Row],[KSnr.]]=AI$7,Tbl.Kosten[[#This Row],[Totaal kosten]],"")</f>
        <v/>
      </c>
      <c r="AJ116" s="15" t="str">
        <f>IF(Tbl.Kosten[[#This Row],[KSnr.]]=AJ$7,Tbl.Kosten[[#This Row],[Totaal kosten]],"")</f>
        <v/>
      </c>
      <c r="AK116" s="15" t="str">
        <f>IF(Tbl.Kosten[[#This Row],[KSnr.]]=AK$7,Tbl.Kosten[[#This Row],[Totaal kosten]],"")</f>
        <v/>
      </c>
      <c r="AL116" s="15" t="str">
        <f>IF(Tbl.Kosten[[#This Row],[KSnr.]]=AL$7,Tbl.Kosten[[#This Row],[Totaal kosten]],"")</f>
        <v/>
      </c>
      <c r="AM116" s="15" t="str">
        <f>IF(Tbl.Kosten[[#This Row],[KSnr.]]=AM$7,Tbl.Kosten[[#This Row],[Totaal kosten]],"")</f>
        <v/>
      </c>
      <c r="AN116" s="15" t="str">
        <f>IF(Tbl.Kosten[[#This Row],[KSnr.]]=AN$7,Tbl.Kosten[[#This Row],[Totaal kosten]],"")</f>
        <v/>
      </c>
      <c r="AO116" s="15" t="str">
        <f>IF(Tbl.Kosten[[#This Row],[KSnr.]]=AO$7,Tbl.Kosten[[#This Row],[Totaal kosten]],"")</f>
        <v/>
      </c>
      <c r="AP116" s="15" t="str">
        <f>IF(Tbl.Kosten[[#This Row],[KSnr.]]=AP$7,Tbl.Kosten[[#This Row],[Totaal kosten]],"")</f>
        <v/>
      </c>
      <c r="AQ116" s="15" t="str">
        <f>IF(Tbl.Kosten[[#This Row],[KSnr.]]=AQ$7,Tbl.Kosten[[#This Row],[Totaal kosten]],"")</f>
        <v/>
      </c>
      <c r="AR116" s="15" t="str">
        <f>IF(Tbl.Kosten[[#This Row],[KSnr.]]=AR$7,Tbl.Kosten[[#This Row],[Totaal kosten]],"")</f>
        <v/>
      </c>
      <c r="AS116" s="15" t="str">
        <f>IF(Tbl.Kosten[[#This Row],[KSnr.]]=AS$7,Tbl.Kosten[[#This Row],[Totaal kosten]],"")</f>
        <v/>
      </c>
      <c r="AT116" s="15" t="str">
        <f>IF(Tbl.Kosten[[#This Row],[KSnr.]]=AT$7,Tbl.Kosten[[#This Row],[Totaal kosten]],"")</f>
        <v/>
      </c>
      <c r="AU116" s="122" t="str">
        <f>_xlfn.XLOOKUP(Tbl.Kosten[[#This Row],[Activiteitencode]],Tbl.Activiteiten[Activiteitcode],Tbl.Activiteiten[Anr.],"",,)</f>
        <v/>
      </c>
      <c r="AV116" s="122" t="str">
        <f>IF(Tbl.Kosten[[#This Row],[Anr.]]=AV$7,Tbl.Kosten[[#This Row],[Totaal kosten]],"")</f>
        <v/>
      </c>
      <c r="AW116" s="122" t="str">
        <f>IF(Tbl.Kosten[[#This Row],[Anr.]]=AW$7,Tbl.Kosten[[#This Row],[Totaal kosten]],"")</f>
        <v/>
      </c>
      <c r="AX116" s="122" t="str">
        <f>IF(Tbl.Kosten[[#This Row],[Anr.]]=AX$7,Tbl.Kosten[[#This Row],[Totaal kosten]],"")</f>
        <v/>
      </c>
      <c r="AY116" s="122" t="str">
        <f>IF(Tbl.Kosten[[#This Row],[Anr.]]=AY$7,Tbl.Kosten[[#This Row],[Totaal kosten]],"")</f>
        <v/>
      </c>
      <c r="AZ116" s="122" t="str">
        <f>IF(Tbl.Kosten[[#This Row],[Anr.]]=AZ$7,Tbl.Kosten[[#This Row],[Totaal kosten]],"")</f>
        <v/>
      </c>
      <c r="BA116" s="122" t="str">
        <f>IF(Tbl.Kosten[[#This Row],[Anr.]]=BA$7,Tbl.Kosten[[#This Row],[Totaal kosten]],"")</f>
        <v/>
      </c>
      <c r="BB116" s="122" t="str">
        <f>IF(Tbl.Kosten[[#This Row],[Anr.]]=BB$7,Tbl.Kosten[[#This Row],[Totaal kosten]],"")</f>
        <v/>
      </c>
      <c r="BC116" s="122" t="str">
        <f>IF(Tbl.Kosten[[#This Row],[Anr.]]=BC$7,Tbl.Kosten[[#This Row],[Totaal kosten]],"")</f>
        <v/>
      </c>
      <c r="BD116" s="122" t="str">
        <f>IF(Tbl.Kosten[[#This Row],[Anr.]]=BD$7,Tbl.Kosten[[#This Row],[Totaal kosten]],"")</f>
        <v/>
      </c>
      <c r="BE116" s="122" t="str">
        <f>IF(Tbl.Kosten[[#This Row],[Anr.]]=BE$7,Tbl.Kosten[[#This Row],[Totaal kosten]],"")</f>
        <v/>
      </c>
      <c r="BF116" s="122" t="str">
        <f>IF(Tbl.Kosten[[#This Row],[Anr.]]=BF$7,Tbl.Kosten[[#This Row],[Totaal kosten]],"")</f>
        <v/>
      </c>
      <c r="BG116" s="122" t="str">
        <f>IF(Tbl.Kosten[[#This Row],[Anr.]]=BG$7,Tbl.Kosten[[#This Row],[Totaal kosten]],"")</f>
        <v/>
      </c>
      <c r="BH116" s="122" t="str">
        <f>IF(Tbl.Kosten[[#This Row],[Anr.]]=BH$7,Tbl.Kosten[[#This Row],[Totaal kosten]],"")</f>
        <v/>
      </c>
      <c r="BI116" s="122" t="str">
        <f>IF(Tbl.Kosten[[#This Row],[Anr.]]=BI$7,Tbl.Kosten[[#This Row],[Totaal kosten]],"")</f>
        <v/>
      </c>
      <c r="BJ116" s="122" t="str">
        <f>IF(Tbl.Kosten[[#This Row],[Anr.]]=BJ$7,Tbl.Kosten[[#This Row],[Totaal kosten]],"")</f>
        <v/>
      </c>
      <c r="BK116" s="122" t="str">
        <f>IF(Tbl.Kosten[[#This Row],[Anr.]]=BK$7,Tbl.Kosten[[#This Row],[Totaal kosten]],"")</f>
        <v/>
      </c>
      <c r="BL116" s="122" t="str">
        <f>IF(Tbl.Kosten[[#This Row],[Anr.]]=BL$7,Tbl.Kosten[[#This Row],[Totaal kosten]],"")</f>
        <v/>
      </c>
      <c r="BM116" s="122" t="str">
        <f>IF(Tbl.Kosten[[#This Row],[Anr.]]=BM$7,Tbl.Kosten[[#This Row],[Totaal kosten]],"")</f>
        <v/>
      </c>
      <c r="BN116" s="122" t="str">
        <f>IF(Tbl.Kosten[[#This Row],[Anr.]]=BN$7,Tbl.Kosten[[#This Row],[Totaal kosten]],"")</f>
        <v/>
      </c>
      <c r="BO116" s="122" t="str">
        <f>IF(Tbl.Kosten[[#This Row],[Anr.]]=BO$7,Tbl.Kosten[[#This Row],[Totaal kosten]],"")</f>
        <v/>
      </c>
      <c r="BP116" s="122" t="str">
        <f>IF(Tbl.Kosten[[#This Row],[Anr.]]=BP$7,Tbl.Kosten[[#This Row],[Totaal kosten]],"")</f>
        <v/>
      </c>
      <c r="BQ116" s="122" t="str">
        <f>IF(Tbl.Kosten[[#This Row],[Anr.]]=BQ$7,Tbl.Kosten[[#This Row],[Totaal kosten]],"")</f>
        <v/>
      </c>
      <c r="BR116" s="122" t="str">
        <f>IF(Tbl.Kosten[[#This Row],[Anr.]]=BR$7,Tbl.Kosten[[#This Row],[Totaal kosten]],"")</f>
        <v/>
      </c>
      <c r="BS116" s="122" t="str">
        <f>IF(Tbl.Kosten[[#This Row],[Anr.]]=BS$7,Tbl.Kosten[[#This Row],[Totaal kosten]],"")</f>
        <v/>
      </c>
      <c r="BT116" s="122" t="str">
        <f>IF(Tbl.Kosten[[#This Row],[Anr.]]=BT$7,Tbl.Kosten[[#This Row],[Totaal kosten]],"")</f>
        <v/>
      </c>
      <c r="BU116" s="122" t="str">
        <f>IF(Tbl.Kosten[[#This Row],[Anr.]]=BU$7,Tbl.Kosten[[#This Row],[Totaal kosten]],"")</f>
        <v/>
      </c>
      <c r="BV116" s="122" t="str">
        <f>IF(Tbl.Kosten[[#This Row],[Anr.]]=BV$7,Tbl.Kosten[[#This Row],[Totaal kosten]],"")</f>
        <v/>
      </c>
      <c r="BW116" s="122" t="str">
        <f>IF(Tbl.Kosten[[#This Row],[Anr.]]=BW$7,Tbl.Kosten[[#This Row],[Totaal kosten]],"")</f>
        <v/>
      </c>
      <c r="BX116" s="122" t="str">
        <f>IF(Tbl.Kosten[[#This Row],[Anr.]]=BX$7,Tbl.Kosten[[#This Row],[Totaal kosten]],"")</f>
        <v/>
      </c>
      <c r="BY116" s="122" t="str">
        <f>IF(Tbl.Kosten[[#This Row],[Anr.]]=BY$7,Tbl.Kosten[[#This Row],[Totaal kosten]],"")</f>
        <v/>
      </c>
      <c r="BZ116" s="122" t="str">
        <f>IF(Tbl.Kosten[[#This Row],[Anr.]]=BZ$7,Tbl.Kosten[[#This Row],[Totaal kosten]],"")</f>
        <v/>
      </c>
      <c r="CA116" s="122" t="str">
        <f>IF(Tbl.Kosten[[#This Row],[Anr.]]=CA$7,Tbl.Kosten[[#This Row],[Totaal kosten]],"")</f>
        <v/>
      </c>
      <c r="CB116" s="122" t="str">
        <f>IF(Tbl.Kosten[[#This Row],[Anr.]]=CB$7,Tbl.Kosten[[#This Row],[Totaal kosten]],"")</f>
        <v/>
      </c>
      <c r="CC116" s="122" t="str">
        <f>IF(Tbl.Kosten[[#This Row],[Anr.]]=CC$7,Tbl.Kosten[[#This Row],[Totaal kosten]],"")</f>
        <v/>
      </c>
      <c r="CD116" s="122" t="str">
        <f>IF(Tbl.Kosten[[#This Row],[Anr.]]=CD$7,Tbl.Kosten[[#This Row],[Totaal kosten]],"")</f>
        <v/>
      </c>
      <c r="CE116" s="122" t="str">
        <f>IF(Tbl.Kosten[[#This Row],[Anr.]]=CE$7,Tbl.Kosten[[#This Row],[Totaal kosten]],"")</f>
        <v/>
      </c>
      <c r="CF116" s="122" t="str">
        <f>IF(Tbl.Kosten[[#This Row],[Anr.]]=CF$7,Tbl.Kosten[[#This Row],[Totaal kosten]],"")</f>
        <v/>
      </c>
      <c r="CG116" s="122" t="str">
        <f>IF(Tbl.Kosten[[#This Row],[Anr.]]=CG$7,Tbl.Kosten[[#This Row],[Totaal kosten]],"")</f>
        <v/>
      </c>
      <c r="CH116" s="122" t="str">
        <f>IF(Tbl.Kosten[[#This Row],[Anr.]]=CH$7,Tbl.Kosten[[#This Row],[Totaal kosten]],"")</f>
        <v/>
      </c>
      <c r="CI116" s="122" t="str">
        <f>IF(Tbl.Kosten[[#This Row],[Anr.]]=CI$7,Tbl.Kosten[[#This Row],[Totaal kosten]],"")</f>
        <v/>
      </c>
      <c r="CJ116" s="122" t="str">
        <f>IF(Tbl.Kosten[[#This Row],[Anr.]]=CJ$7,Tbl.Kosten[[#This Row],[Totaal kosten]],"")</f>
        <v/>
      </c>
      <c r="CK116" s="122" t="str">
        <f>IF(Tbl.Kosten[[#This Row],[Anr.]]=CK$7,Tbl.Kosten[[#This Row],[Totaal kosten]],"")</f>
        <v/>
      </c>
      <c r="CL116" s="122" t="str">
        <f>IF(Tbl.Kosten[[#This Row],[Anr.]]=CL$7,Tbl.Kosten[[#This Row],[Totaal kosten]],"")</f>
        <v/>
      </c>
      <c r="CM116" s="122" t="str">
        <f>IF(Tbl.Kosten[[#This Row],[Anr.]]=CM$7,Tbl.Kosten[[#This Row],[Totaal kosten]],"")</f>
        <v/>
      </c>
      <c r="CN116" s="122" t="str">
        <f>IF(Tbl.Kosten[[#This Row],[Anr.]]=CN$7,Tbl.Kosten[[#This Row],[Totaal kosten]],"")</f>
        <v/>
      </c>
      <c r="CO116" s="122" t="str">
        <f>IF(Tbl.Kosten[[#This Row],[Anr.]]=CO$7,Tbl.Kosten[[#This Row],[Totaal kosten]],"")</f>
        <v/>
      </c>
      <c r="CP116" s="122" t="str">
        <f>IF(Tbl.Kosten[[#This Row],[Anr.]]=CP$7,Tbl.Kosten[[#This Row],[Totaal kosten]],"")</f>
        <v/>
      </c>
      <c r="CQ116" s="122" t="str">
        <f>IF(Tbl.Kosten[[#This Row],[Anr.]]=CQ$7,Tbl.Kosten[[#This Row],[Totaal kosten]],"")</f>
        <v/>
      </c>
      <c r="CR116" s="122" t="str">
        <f>IF(Tbl.Kosten[[#This Row],[Anr.]]=CR$7,Tbl.Kosten[[#This Row],[Totaal kosten]],"")</f>
        <v/>
      </c>
      <c r="CS116" s="122" t="str">
        <f>IF(Tbl.Kosten[[#This Row],[Anr.]]=CS$7,Tbl.Kosten[[#This Row],[Totaal kosten]],"")</f>
        <v/>
      </c>
      <c r="CT116" s="122" t="str">
        <f>IF(Tbl.Kosten[[#This Row],[Anr.]]=CT$7,Tbl.Kosten[[#This Row],[Totaal kosten]],"")</f>
        <v/>
      </c>
      <c r="CU116" s="122" t="str">
        <f>IF(Tbl.Kosten[[#This Row],[Anr.]]=CU$7,Tbl.Kosten[[#This Row],[Totaal kosten]],"")</f>
        <v/>
      </c>
      <c r="CV116" s="122" t="str">
        <f>IF(Tbl.Kosten[[#This Row],[Anr.]]=CV$7,Tbl.Kosten[[#This Row],[Totaal kosten]],"")</f>
        <v/>
      </c>
      <c r="CW116" s="122" t="str">
        <f>IF(Tbl.Kosten[[#This Row],[Anr.]]=CW$7,Tbl.Kosten[[#This Row],[Totaal kosten]],"")</f>
        <v/>
      </c>
      <c r="CX116" s="122" t="str">
        <f>IF(Tbl.Kosten[[#This Row],[Anr.]]=CX$7,Tbl.Kosten[[#This Row],[Totaal kosten]],"")</f>
        <v/>
      </c>
      <c r="CY116" s="122" t="str">
        <f>IF(Tbl.Kosten[[#This Row],[Anr.]]=CY$7,Tbl.Kosten[[#This Row],[Totaal kosten]],"")</f>
        <v/>
      </c>
      <c r="CZ116" s="122" t="str">
        <f>IF(Tbl.Kosten[[#This Row],[Anr.]]=CZ$7,Tbl.Kosten[[#This Row],[Totaal kosten]],"")</f>
        <v/>
      </c>
      <c r="DA116" s="122" t="str">
        <f>IF(Tbl.Kosten[[#This Row],[Anr.]]=DA$7,Tbl.Kosten[[#This Row],[Totaal kosten]],"")</f>
        <v/>
      </c>
      <c r="DB116" s="122" t="str">
        <f>IF(Tbl.Kosten[[#This Row],[Anr.]]=DB$7,Tbl.Kosten[[#This Row],[Totaal kosten]],"")</f>
        <v/>
      </c>
      <c r="DC116" s="122" t="str">
        <f>IF(Tbl.Kosten[[#This Row],[Anr.]]=DC$7,Tbl.Kosten[[#This Row],[Totaal kosten]],"")</f>
        <v/>
      </c>
      <c r="DD116" s="122" t="str">
        <f>IF(Tbl.Kosten[[#This Row],[Anr.]]=DD$7,Tbl.Kosten[[#This Row],[Totaal kosten]],"")</f>
        <v/>
      </c>
      <c r="DE116" s="122" t="str">
        <f>IF(Tbl.Kosten[[#This Row],[Anr.]]=DE$7,Tbl.Kosten[[#This Row],[Totaal kosten]],"")</f>
        <v/>
      </c>
      <c r="DF116" s="122" t="str">
        <f>IF(Tbl.Kosten[[#This Row],[Anr.]]=DF$7,Tbl.Kosten[[#This Row],[Totaal kosten]],"")</f>
        <v/>
      </c>
      <c r="DG116" s="122" t="str">
        <f>IF(Tbl.Kosten[[#This Row],[Anr.]]=DG$7,Tbl.Kosten[[#This Row],[Totaal kosten]],"")</f>
        <v/>
      </c>
      <c r="DH116" s="122" t="str">
        <f>IF(Tbl.Kosten[[#This Row],[Anr.]]=DH$7,Tbl.Kosten[[#This Row],[Totaal kosten]],"")</f>
        <v/>
      </c>
      <c r="DI116" s="122" t="str">
        <f>IF(Tbl.Kosten[[#This Row],[Anr.]]=DI$7,Tbl.Kosten[[#This Row],[Totaal kosten]],"")</f>
        <v/>
      </c>
      <c r="DJ116" s="122" t="str">
        <f>IF(Tbl.Kosten[[#This Row],[Anr.]]=DJ$7,Tbl.Kosten[[#This Row],[Totaal kosten]],"")</f>
        <v/>
      </c>
      <c r="DK116" s="122" t="str">
        <f>IF(Tbl.Kosten[[#This Row],[Anr.]]=DK$7,Tbl.Kosten[[#This Row],[Totaal kosten]],"")</f>
        <v/>
      </c>
      <c r="DL116" s="122" t="str">
        <f>IF(Tbl.Kosten[[#This Row],[Anr.]]=DL$7,Tbl.Kosten[[#This Row],[Totaal kosten]],"")</f>
        <v/>
      </c>
      <c r="DM116" s="122" t="str">
        <f>IF(Tbl.Kosten[[#This Row],[Anr.]]=DM$7,Tbl.Kosten[[#This Row],[Totaal kosten]],"")</f>
        <v/>
      </c>
      <c r="DN116" s="122" t="str">
        <f>IF(Tbl.Kosten[[#This Row],[Anr.]]=DN$7,Tbl.Kosten[[#This Row],[Totaal kosten]],"")</f>
        <v/>
      </c>
      <c r="DO116" s="122" t="str">
        <f>IF(Tbl.Kosten[[#This Row],[Anr.]]=DO$7,Tbl.Kosten[[#This Row],[Totaal kosten]],"")</f>
        <v/>
      </c>
      <c r="DP116" s="122" t="str">
        <f>IF(Tbl.Kosten[[#This Row],[Anr.]]=DP$7,Tbl.Kosten[[#This Row],[Totaal kosten]],"")</f>
        <v/>
      </c>
      <c r="DQ116" s="122" t="str">
        <f>IF(Tbl.Kosten[[#This Row],[Anr.]]=DQ$7,Tbl.Kosten[[#This Row],[Totaal kosten]],"")</f>
        <v/>
      </c>
      <c r="DR116" s="122" t="str">
        <f>IF(Tbl.Kosten[[#This Row],[Anr.]]=DR$7,Tbl.Kosten[[#This Row],[Totaal kosten]],"")</f>
        <v/>
      </c>
      <c r="DS116" s="122" t="str">
        <f>IF(Tbl.Kosten[[#This Row],[Anr.]]=DS$7,Tbl.Kosten[[#This Row],[Totaal kosten]],"")</f>
        <v/>
      </c>
      <c r="DT116" s="122" t="str">
        <f>IF(Tbl.Kosten[[#This Row],[Anr.]]=DT$7,Tbl.Kosten[[#This Row],[Totaal kosten]],"")</f>
        <v/>
      </c>
      <c r="DU116" s="122" t="str">
        <f>IF(Tbl.Kosten[[#This Row],[Anr.]]=DU$7,Tbl.Kosten[[#This Row],[Totaal kosten]],"")</f>
        <v/>
      </c>
      <c r="DV116" s="122" t="str">
        <f>IF(Tbl.Kosten[[#This Row],[Anr.]]=DV$7,Tbl.Kosten[[#This Row],[Totaal kosten]],"")</f>
        <v/>
      </c>
      <c r="DW116" s="122" t="str">
        <f>IF(Tbl.Kosten[[#This Row],[Anr.]]=DW$7,Tbl.Kosten[[#This Row],[Totaal kosten]],"")</f>
        <v/>
      </c>
      <c r="DX116" s="122" t="str">
        <f>IF(Tbl.Kosten[[#This Row],[Anr.]]=DX$7,Tbl.Kosten[[#This Row],[Totaal kosten]],"")</f>
        <v/>
      </c>
      <c r="DY116" s="122" t="str">
        <f>IF(Tbl.Kosten[[#This Row],[Anr.]]=DY$7,Tbl.Kosten[[#This Row],[Totaal kosten]],"")</f>
        <v/>
      </c>
      <c r="DZ116" s="122" t="str">
        <f>IF(Tbl.Kosten[[#This Row],[Anr.]]=DZ$7,Tbl.Kosten[[#This Row],[Totaal kosten]],"")</f>
        <v/>
      </c>
      <c r="EA116" s="122" t="str">
        <f>IF(Tbl.Kosten[[#This Row],[Anr.]]=EA$7,Tbl.Kosten[[#This Row],[Totaal kosten]],"")</f>
        <v/>
      </c>
      <c r="EB116" s="122" t="str">
        <f>IF(Tbl.Kosten[[#This Row],[Anr.]]=EB$7,Tbl.Kosten[[#This Row],[Totaal kosten]],"")</f>
        <v/>
      </c>
      <c r="EC116" s="122" t="str">
        <f>IF(Tbl.Kosten[[#This Row],[Anr.]]=EC$7,Tbl.Kosten[[#This Row],[Totaal kosten]],"")</f>
        <v/>
      </c>
      <c r="ED116" s="122" t="str">
        <f>IF(Tbl.Kosten[[#This Row],[Anr.]]=ED$7,Tbl.Kosten[[#This Row],[Totaal kosten]],"")</f>
        <v/>
      </c>
      <c r="EE116" s="122" t="str">
        <f>IF(Tbl.Kosten[[#This Row],[Anr.]]=EE$7,Tbl.Kosten[[#This Row],[Totaal kosten]],"")</f>
        <v/>
      </c>
      <c r="EF116" s="122" t="str">
        <f>IF(Tbl.Kosten[[#This Row],[Anr.]]=EF$7,Tbl.Kosten[[#This Row],[Totaal kosten]],"")</f>
        <v/>
      </c>
      <c r="EG116" s="122" t="str">
        <f>IF(Tbl.Kosten[[#This Row],[Anr.]]=EG$7,Tbl.Kosten[[#This Row],[Totaal kosten]],"")</f>
        <v/>
      </c>
      <c r="EH116" s="122" t="str">
        <f>IF(Tbl.Kosten[[#This Row],[Anr.]]=EH$7,Tbl.Kosten[[#This Row],[Totaal kosten]],"")</f>
        <v/>
      </c>
      <c r="EI116" s="122" t="str">
        <f>IF(Tbl.Kosten[[#This Row],[Anr.]]=EI$7,Tbl.Kosten[[#This Row],[Totaal kosten]],"")</f>
        <v/>
      </c>
      <c r="EJ116" s="122" t="str">
        <f>IF(Tbl.Kosten[[#This Row],[Anr.]]=EJ$7,Tbl.Kosten[[#This Row],[Totaal kosten]],"")</f>
        <v/>
      </c>
      <c r="EK116" s="122" t="str">
        <f>IF(Tbl.Kosten[[#This Row],[Anr.]]=EK$7,Tbl.Kosten[[#This Row],[Totaal kosten]],"")</f>
        <v/>
      </c>
      <c r="EL116" s="122" t="str">
        <f>IF(Tbl.Kosten[[#This Row],[Anr.]]=EL$7,Tbl.Kosten[[#This Row],[Totaal kosten]],"")</f>
        <v/>
      </c>
      <c r="EM116" s="122" t="str">
        <f>IF(Tbl.Kosten[[#This Row],[Anr.]]=EM$7,Tbl.Kosten[[#This Row],[Totaal kosten]],"")</f>
        <v/>
      </c>
      <c r="EN116" s="122" t="str">
        <f>IF(Tbl.Kosten[[#This Row],[Anr.]]=EN$7,Tbl.Kosten[[#This Row],[Totaal kosten]],"")</f>
        <v/>
      </c>
      <c r="EO116" s="122" t="str">
        <f>IF(Tbl.Kosten[[#This Row],[Anr.]]=EO$7,Tbl.Kosten[[#This Row],[Totaal kosten]],"")</f>
        <v/>
      </c>
      <c r="EP116" s="122" t="str">
        <f>IF(Tbl.Kosten[[#This Row],[Anr.]]=EP$7,Tbl.Kosten[[#This Row],[Totaal kosten]],"")</f>
        <v/>
      </c>
      <c r="EQ116" s="122" t="str">
        <f>IF(Tbl.Kosten[[#This Row],[Anr.]]=EQ$7,Tbl.Kosten[[#This Row],[Totaal kosten]],"")</f>
        <v/>
      </c>
    </row>
    <row r="117" spans="2:147" x14ac:dyDescent="0.35">
      <c r="B117" s="99"/>
      <c r="C117" s="68"/>
      <c r="D117" s="119"/>
      <c r="E117" s="100"/>
      <c r="F117" s="13">
        <f>_xlfn.XLOOKUP(Tbl.Kosten[[#This Row],[Medewerker e/o 
functie]],Tbl.Uurtarief[Medewerker en/of functie],Tbl.Uurtarief[Uurtarief],"",,)</f>
        <v>0</v>
      </c>
      <c r="G117" s="118">
        <f>PRODUCT(Tbl.Kosten[[#This Row],[Uren]],Tbl.Kosten[[#This Row],[Uurtarief]])</f>
        <v>0</v>
      </c>
      <c r="H117" s="100"/>
      <c r="I117" s="98"/>
      <c r="J117" s="97">
        <f>Tbl.Kosten[[#This Row],[Aantal]]*Tbl.Kosten[[#This Row],[Tarief]]</f>
        <v>0</v>
      </c>
      <c r="K117" s="118">
        <f>Tbl.Kosten[[#This Row],[Subtotaal andere kosten]]+Tbl.Kosten[[#This Row],[Subtotaal arbeidskosten]]</f>
        <v>0</v>
      </c>
      <c r="L117" s="190">
        <f>IF(Tbl.Kosten[[#This Row],[Subtotaal andere kosten]]&lt;&gt;0,"Andere kosten",(_xlfn.XLOOKUP(Tbl.Kosten[[#This Row],[Medewerker e/o 
functie]],Tbl.Uurtarief[Medewerker en/of functie],Tbl.Uurtarief[Kostensoort],"",,)))</f>
        <v>0</v>
      </c>
      <c r="M117" s="190" t="str">
        <f>IF(AND(Tbl.Kosten[[#This Row],[Subtotaal arbeidskosten]]&lt;&gt;0,Tbl.Kosten[[#This Row],[Subtotaal andere kosten]]&lt;&gt;0),"Begroot Arbeidskosten en Overige kosten op verschillende regels!","")</f>
        <v/>
      </c>
      <c r="N117" s="3" t="str">
        <f>_xlfn.XLOOKUP(Tbl.Kosten[[#This Row],[Activiteitencode]],Tbl.Activiteiten[Activiteitcode],Tbl.Activiteiten[Werkpakketcode],"",,)</f>
        <v/>
      </c>
      <c r="O117" s="9" t="str">
        <f>_xlfn.XLOOKUP(Tbl.Kosten[[#This Row],[Werkpakketcode]],Tbl.Werkpakketten[Werkpakketcode],Tbl.Werkpakketten[WPnr.],"",,)</f>
        <v/>
      </c>
      <c r="P117" s="9" t="str">
        <f>IF(Tbl.Kosten[[#This Row],[WPnr.]]=P$7,Tbl.Kosten[[#This Row],[Totaal kosten]],"")</f>
        <v/>
      </c>
      <c r="Q117" s="9" t="str">
        <f>IF(Tbl.Kosten[[#This Row],[WPnr.]]=Q$7,Tbl.Kosten[[#This Row],[Totaal kosten]],"")</f>
        <v/>
      </c>
      <c r="R117" s="9" t="str">
        <f>IF(Tbl.Kosten[[#This Row],[WPnr.]]=R$7,Tbl.Kosten[[#This Row],[Totaal kosten]],"")</f>
        <v/>
      </c>
      <c r="S117" s="9" t="str">
        <f>IF(Tbl.Kosten[[#This Row],[WPnr.]]=S$7,Tbl.Kosten[[#This Row],[Totaal kosten]],"")</f>
        <v/>
      </c>
      <c r="T117" s="9" t="str">
        <f>IF(Tbl.Kosten[[#This Row],[WPnr.]]=T$7,Tbl.Kosten[[#This Row],[Totaal kosten]],"")</f>
        <v/>
      </c>
      <c r="U117" s="9" t="str">
        <f>IF(Tbl.Kosten[[#This Row],[WPnr.]]=U$7,Tbl.Kosten[[#This Row],[Totaal kosten]],"")</f>
        <v/>
      </c>
      <c r="V117" s="9" t="str">
        <f>IF(Tbl.Kosten[[#This Row],[WPnr.]]=V$7,Tbl.Kosten[[#This Row],[Totaal kosten]],"")</f>
        <v/>
      </c>
      <c r="W117" s="9" t="str">
        <f>IF(Tbl.Kosten[[#This Row],[WPnr.]]=W$7,Tbl.Kosten[[#This Row],[Totaal kosten]],"")</f>
        <v/>
      </c>
      <c r="X117" s="9" t="str">
        <f>IF(Tbl.Kosten[[#This Row],[WPnr.]]=X$7,Tbl.Kosten[[#This Row],[Totaal kosten]],"")</f>
        <v/>
      </c>
      <c r="Y117" s="9" t="str">
        <f>IF(Tbl.Kosten[[#This Row],[WPnr.]]=Y$7,Tbl.Kosten[[#This Row],[Totaal kosten]],"")</f>
        <v/>
      </c>
      <c r="Z117" s="15" t="str">
        <f>IFERROR(VLOOKUP(Tbl.Kosten[[#This Row],[Kostensoort]],Tbl.Kostensoorten[],2,FALSE),"")</f>
        <v/>
      </c>
      <c r="AA117" s="15" t="str">
        <f>IF(Tbl.Kosten[[#This Row],[KSnr.]]=AA$7,Tbl.Kosten[[#This Row],[Totaal kosten]],"")</f>
        <v/>
      </c>
      <c r="AB117" s="15" t="str">
        <f>IF(Tbl.Kosten[[#This Row],[KSnr.]]=AB$7,Tbl.Kosten[[#This Row],[Totaal kosten]],"")</f>
        <v/>
      </c>
      <c r="AC117" s="15" t="str">
        <f>IF(Tbl.Kosten[[#This Row],[KSnr.]]=AC$7,Tbl.Kosten[[#This Row],[Totaal kosten]],"")</f>
        <v/>
      </c>
      <c r="AD117" s="15" t="str">
        <f>IF(Tbl.Kosten[[#This Row],[KSnr.]]=AD$7,Tbl.Kosten[[#This Row],[Totaal kosten]],"")</f>
        <v/>
      </c>
      <c r="AE117" s="15" t="str">
        <f>IF(Tbl.Kosten[[#This Row],[KSnr.]]=AE$7,Tbl.Kosten[[#This Row],[Totaal kosten]],"")</f>
        <v/>
      </c>
      <c r="AF117" s="15" t="str">
        <f>IF(Tbl.Kosten[[#This Row],[KSnr.]]=AF$7,Tbl.Kosten[[#This Row],[Totaal kosten]],"")</f>
        <v/>
      </c>
      <c r="AG117" s="15" t="str">
        <f>IF(Tbl.Kosten[[#This Row],[KSnr.]]=AG$7,Tbl.Kosten[[#This Row],[Totaal kosten]],"")</f>
        <v/>
      </c>
      <c r="AH117" s="15" t="str">
        <f>IF(Tbl.Kosten[[#This Row],[KSnr.]]=AH$7,Tbl.Kosten[[#This Row],[Totaal kosten]],"")</f>
        <v/>
      </c>
      <c r="AI117" s="15" t="str">
        <f>IF(Tbl.Kosten[[#This Row],[KSnr.]]=AI$7,Tbl.Kosten[[#This Row],[Totaal kosten]],"")</f>
        <v/>
      </c>
      <c r="AJ117" s="15" t="str">
        <f>IF(Tbl.Kosten[[#This Row],[KSnr.]]=AJ$7,Tbl.Kosten[[#This Row],[Totaal kosten]],"")</f>
        <v/>
      </c>
      <c r="AK117" s="15" t="str">
        <f>IF(Tbl.Kosten[[#This Row],[KSnr.]]=AK$7,Tbl.Kosten[[#This Row],[Totaal kosten]],"")</f>
        <v/>
      </c>
      <c r="AL117" s="15" t="str">
        <f>IF(Tbl.Kosten[[#This Row],[KSnr.]]=AL$7,Tbl.Kosten[[#This Row],[Totaal kosten]],"")</f>
        <v/>
      </c>
      <c r="AM117" s="15" t="str">
        <f>IF(Tbl.Kosten[[#This Row],[KSnr.]]=AM$7,Tbl.Kosten[[#This Row],[Totaal kosten]],"")</f>
        <v/>
      </c>
      <c r="AN117" s="15" t="str">
        <f>IF(Tbl.Kosten[[#This Row],[KSnr.]]=AN$7,Tbl.Kosten[[#This Row],[Totaal kosten]],"")</f>
        <v/>
      </c>
      <c r="AO117" s="15" t="str">
        <f>IF(Tbl.Kosten[[#This Row],[KSnr.]]=AO$7,Tbl.Kosten[[#This Row],[Totaal kosten]],"")</f>
        <v/>
      </c>
      <c r="AP117" s="15" t="str">
        <f>IF(Tbl.Kosten[[#This Row],[KSnr.]]=AP$7,Tbl.Kosten[[#This Row],[Totaal kosten]],"")</f>
        <v/>
      </c>
      <c r="AQ117" s="15" t="str">
        <f>IF(Tbl.Kosten[[#This Row],[KSnr.]]=AQ$7,Tbl.Kosten[[#This Row],[Totaal kosten]],"")</f>
        <v/>
      </c>
      <c r="AR117" s="15" t="str">
        <f>IF(Tbl.Kosten[[#This Row],[KSnr.]]=AR$7,Tbl.Kosten[[#This Row],[Totaal kosten]],"")</f>
        <v/>
      </c>
      <c r="AS117" s="15" t="str">
        <f>IF(Tbl.Kosten[[#This Row],[KSnr.]]=AS$7,Tbl.Kosten[[#This Row],[Totaal kosten]],"")</f>
        <v/>
      </c>
      <c r="AT117" s="15" t="str">
        <f>IF(Tbl.Kosten[[#This Row],[KSnr.]]=AT$7,Tbl.Kosten[[#This Row],[Totaal kosten]],"")</f>
        <v/>
      </c>
      <c r="AU117" s="122" t="str">
        <f>_xlfn.XLOOKUP(Tbl.Kosten[[#This Row],[Activiteitencode]],Tbl.Activiteiten[Activiteitcode],Tbl.Activiteiten[Anr.],"",,)</f>
        <v/>
      </c>
      <c r="AV117" s="122" t="str">
        <f>IF(Tbl.Kosten[[#This Row],[Anr.]]=AV$7,Tbl.Kosten[[#This Row],[Totaal kosten]],"")</f>
        <v/>
      </c>
      <c r="AW117" s="122" t="str">
        <f>IF(Tbl.Kosten[[#This Row],[Anr.]]=AW$7,Tbl.Kosten[[#This Row],[Totaal kosten]],"")</f>
        <v/>
      </c>
      <c r="AX117" s="122" t="str">
        <f>IF(Tbl.Kosten[[#This Row],[Anr.]]=AX$7,Tbl.Kosten[[#This Row],[Totaal kosten]],"")</f>
        <v/>
      </c>
      <c r="AY117" s="122" t="str">
        <f>IF(Tbl.Kosten[[#This Row],[Anr.]]=AY$7,Tbl.Kosten[[#This Row],[Totaal kosten]],"")</f>
        <v/>
      </c>
      <c r="AZ117" s="122" t="str">
        <f>IF(Tbl.Kosten[[#This Row],[Anr.]]=AZ$7,Tbl.Kosten[[#This Row],[Totaal kosten]],"")</f>
        <v/>
      </c>
      <c r="BA117" s="122" t="str">
        <f>IF(Tbl.Kosten[[#This Row],[Anr.]]=BA$7,Tbl.Kosten[[#This Row],[Totaal kosten]],"")</f>
        <v/>
      </c>
      <c r="BB117" s="122" t="str">
        <f>IF(Tbl.Kosten[[#This Row],[Anr.]]=BB$7,Tbl.Kosten[[#This Row],[Totaal kosten]],"")</f>
        <v/>
      </c>
      <c r="BC117" s="122" t="str">
        <f>IF(Tbl.Kosten[[#This Row],[Anr.]]=BC$7,Tbl.Kosten[[#This Row],[Totaal kosten]],"")</f>
        <v/>
      </c>
      <c r="BD117" s="122" t="str">
        <f>IF(Tbl.Kosten[[#This Row],[Anr.]]=BD$7,Tbl.Kosten[[#This Row],[Totaal kosten]],"")</f>
        <v/>
      </c>
      <c r="BE117" s="122" t="str">
        <f>IF(Tbl.Kosten[[#This Row],[Anr.]]=BE$7,Tbl.Kosten[[#This Row],[Totaal kosten]],"")</f>
        <v/>
      </c>
      <c r="BF117" s="122" t="str">
        <f>IF(Tbl.Kosten[[#This Row],[Anr.]]=BF$7,Tbl.Kosten[[#This Row],[Totaal kosten]],"")</f>
        <v/>
      </c>
      <c r="BG117" s="122" t="str">
        <f>IF(Tbl.Kosten[[#This Row],[Anr.]]=BG$7,Tbl.Kosten[[#This Row],[Totaal kosten]],"")</f>
        <v/>
      </c>
      <c r="BH117" s="122" t="str">
        <f>IF(Tbl.Kosten[[#This Row],[Anr.]]=BH$7,Tbl.Kosten[[#This Row],[Totaal kosten]],"")</f>
        <v/>
      </c>
      <c r="BI117" s="122" t="str">
        <f>IF(Tbl.Kosten[[#This Row],[Anr.]]=BI$7,Tbl.Kosten[[#This Row],[Totaal kosten]],"")</f>
        <v/>
      </c>
      <c r="BJ117" s="122" t="str">
        <f>IF(Tbl.Kosten[[#This Row],[Anr.]]=BJ$7,Tbl.Kosten[[#This Row],[Totaal kosten]],"")</f>
        <v/>
      </c>
      <c r="BK117" s="122" t="str">
        <f>IF(Tbl.Kosten[[#This Row],[Anr.]]=BK$7,Tbl.Kosten[[#This Row],[Totaal kosten]],"")</f>
        <v/>
      </c>
      <c r="BL117" s="122" t="str">
        <f>IF(Tbl.Kosten[[#This Row],[Anr.]]=BL$7,Tbl.Kosten[[#This Row],[Totaal kosten]],"")</f>
        <v/>
      </c>
      <c r="BM117" s="122" t="str">
        <f>IF(Tbl.Kosten[[#This Row],[Anr.]]=BM$7,Tbl.Kosten[[#This Row],[Totaal kosten]],"")</f>
        <v/>
      </c>
      <c r="BN117" s="122" t="str">
        <f>IF(Tbl.Kosten[[#This Row],[Anr.]]=BN$7,Tbl.Kosten[[#This Row],[Totaal kosten]],"")</f>
        <v/>
      </c>
      <c r="BO117" s="122" t="str">
        <f>IF(Tbl.Kosten[[#This Row],[Anr.]]=BO$7,Tbl.Kosten[[#This Row],[Totaal kosten]],"")</f>
        <v/>
      </c>
      <c r="BP117" s="122" t="str">
        <f>IF(Tbl.Kosten[[#This Row],[Anr.]]=BP$7,Tbl.Kosten[[#This Row],[Totaal kosten]],"")</f>
        <v/>
      </c>
      <c r="BQ117" s="122" t="str">
        <f>IF(Tbl.Kosten[[#This Row],[Anr.]]=BQ$7,Tbl.Kosten[[#This Row],[Totaal kosten]],"")</f>
        <v/>
      </c>
      <c r="BR117" s="122" t="str">
        <f>IF(Tbl.Kosten[[#This Row],[Anr.]]=BR$7,Tbl.Kosten[[#This Row],[Totaal kosten]],"")</f>
        <v/>
      </c>
      <c r="BS117" s="122" t="str">
        <f>IF(Tbl.Kosten[[#This Row],[Anr.]]=BS$7,Tbl.Kosten[[#This Row],[Totaal kosten]],"")</f>
        <v/>
      </c>
      <c r="BT117" s="122" t="str">
        <f>IF(Tbl.Kosten[[#This Row],[Anr.]]=BT$7,Tbl.Kosten[[#This Row],[Totaal kosten]],"")</f>
        <v/>
      </c>
      <c r="BU117" s="122" t="str">
        <f>IF(Tbl.Kosten[[#This Row],[Anr.]]=BU$7,Tbl.Kosten[[#This Row],[Totaal kosten]],"")</f>
        <v/>
      </c>
      <c r="BV117" s="122" t="str">
        <f>IF(Tbl.Kosten[[#This Row],[Anr.]]=BV$7,Tbl.Kosten[[#This Row],[Totaal kosten]],"")</f>
        <v/>
      </c>
      <c r="BW117" s="122" t="str">
        <f>IF(Tbl.Kosten[[#This Row],[Anr.]]=BW$7,Tbl.Kosten[[#This Row],[Totaal kosten]],"")</f>
        <v/>
      </c>
      <c r="BX117" s="122" t="str">
        <f>IF(Tbl.Kosten[[#This Row],[Anr.]]=BX$7,Tbl.Kosten[[#This Row],[Totaal kosten]],"")</f>
        <v/>
      </c>
      <c r="BY117" s="122" t="str">
        <f>IF(Tbl.Kosten[[#This Row],[Anr.]]=BY$7,Tbl.Kosten[[#This Row],[Totaal kosten]],"")</f>
        <v/>
      </c>
      <c r="BZ117" s="122" t="str">
        <f>IF(Tbl.Kosten[[#This Row],[Anr.]]=BZ$7,Tbl.Kosten[[#This Row],[Totaal kosten]],"")</f>
        <v/>
      </c>
      <c r="CA117" s="122" t="str">
        <f>IF(Tbl.Kosten[[#This Row],[Anr.]]=CA$7,Tbl.Kosten[[#This Row],[Totaal kosten]],"")</f>
        <v/>
      </c>
      <c r="CB117" s="122" t="str">
        <f>IF(Tbl.Kosten[[#This Row],[Anr.]]=CB$7,Tbl.Kosten[[#This Row],[Totaal kosten]],"")</f>
        <v/>
      </c>
      <c r="CC117" s="122" t="str">
        <f>IF(Tbl.Kosten[[#This Row],[Anr.]]=CC$7,Tbl.Kosten[[#This Row],[Totaal kosten]],"")</f>
        <v/>
      </c>
      <c r="CD117" s="122" t="str">
        <f>IF(Tbl.Kosten[[#This Row],[Anr.]]=CD$7,Tbl.Kosten[[#This Row],[Totaal kosten]],"")</f>
        <v/>
      </c>
      <c r="CE117" s="122" t="str">
        <f>IF(Tbl.Kosten[[#This Row],[Anr.]]=CE$7,Tbl.Kosten[[#This Row],[Totaal kosten]],"")</f>
        <v/>
      </c>
      <c r="CF117" s="122" t="str">
        <f>IF(Tbl.Kosten[[#This Row],[Anr.]]=CF$7,Tbl.Kosten[[#This Row],[Totaal kosten]],"")</f>
        <v/>
      </c>
      <c r="CG117" s="122" t="str">
        <f>IF(Tbl.Kosten[[#This Row],[Anr.]]=CG$7,Tbl.Kosten[[#This Row],[Totaal kosten]],"")</f>
        <v/>
      </c>
      <c r="CH117" s="122" t="str">
        <f>IF(Tbl.Kosten[[#This Row],[Anr.]]=CH$7,Tbl.Kosten[[#This Row],[Totaal kosten]],"")</f>
        <v/>
      </c>
      <c r="CI117" s="122" t="str">
        <f>IF(Tbl.Kosten[[#This Row],[Anr.]]=CI$7,Tbl.Kosten[[#This Row],[Totaal kosten]],"")</f>
        <v/>
      </c>
      <c r="CJ117" s="122" t="str">
        <f>IF(Tbl.Kosten[[#This Row],[Anr.]]=CJ$7,Tbl.Kosten[[#This Row],[Totaal kosten]],"")</f>
        <v/>
      </c>
      <c r="CK117" s="122" t="str">
        <f>IF(Tbl.Kosten[[#This Row],[Anr.]]=CK$7,Tbl.Kosten[[#This Row],[Totaal kosten]],"")</f>
        <v/>
      </c>
      <c r="CL117" s="122" t="str">
        <f>IF(Tbl.Kosten[[#This Row],[Anr.]]=CL$7,Tbl.Kosten[[#This Row],[Totaal kosten]],"")</f>
        <v/>
      </c>
      <c r="CM117" s="122" t="str">
        <f>IF(Tbl.Kosten[[#This Row],[Anr.]]=CM$7,Tbl.Kosten[[#This Row],[Totaal kosten]],"")</f>
        <v/>
      </c>
      <c r="CN117" s="122" t="str">
        <f>IF(Tbl.Kosten[[#This Row],[Anr.]]=CN$7,Tbl.Kosten[[#This Row],[Totaal kosten]],"")</f>
        <v/>
      </c>
      <c r="CO117" s="122" t="str">
        <f>IF(Tbl.Kosten[[#This Row],[Anr.]]=CO$7,Tbl.Kosten[[#This Row],[Totaal kosten]],"")</f>
        <v/>
      </c>
      <c r="CP117" s="122" t="str">
        <f>IF(Tbl.Kosten[[#This Row],[Anr.]]=CP$7,Tbl.Kosten[[#This Row],[Totaal kosten]],"")</f>
        <v/>
      </c>
      <c r="CQ117" s="122" t="str">
        <f>IF(Tbl.Kosten[[#This Row],[Anr.]]=CQ$7,Tbl.Kosten[[#This Row],[Totaal kosten]],"")</f>
        <v/>
      </c>
      <c r="CR117" s="122" t="str">
        <f>IF(Tbl.Kosten[[#This Row],[Anr.]]=CR$7,Tbl.Kosten[[#This Row],[Totaal kosten]],"")</f>
        <v/>
      </c>
      <c r="CS117" s="122" t="str">
        <f>IF(Tbl.Kosten[[#This Row],[Anr.]]=CS$7,Tbl.Kosten[[#This Row],[Totaal kosten]],"")</f>
        <v/>
      </c>
      <c r="CT117" s="122" t="str">
        <f>IF(Tbl.Kosten[[#This Row],[Anr.]]=CT$7,Tbl.Kosten[[#This Row],[Totaal kosten]],"")</f>
        <v/>
      </c>
      <c r="CU117" s="122" t="str">
        <f>IF(Tbl.Kosten[[#This Row],[Anr.]]=CU$7,Tbl.Kosten[[#This Row],[Totaal kosten]],"")</f>
        <v/>
      </c>
      <c r="CV117" s="122" t="str">
        <f>IF(Tbl.Kosten[[#This Row],[Anr.]]=CV$7,Tbl.Kosten[[#This Row],[Totaal kosten]],"")</f>
        <v/>
      </c>
      <c r="CW117" s="122" t="str">
        <f>IF(Tbl.Kosten[[#This Row],[Anr.]]=CW$7,Tbl.Kosten[[#This Row],[Totaal kosten]],"")</f>
        <v/>
      </c>
      <c r="CX117" s="122" t="str">
        <f>IF(Tbl.Kosten[[#This Row],[Anr.]]=CX$7,Tbl.Kosten[[#This Row],[Totaal kosten]],"")</f>
        <v/>
      </c>
      <c r="CY117" s="122" t="str">
        <f>IF(Tbl.Kosten[[#This Row],[Anr.]]=CY$7,Tbl.Kosten[[#This Row],[Totaal kosten]],"")</f>
        <v/>
      </c>
      <c r="CZ117" s="122" t="str">
        <f>IF(Tbl.Kosten[[#This Row],[Anr.]]=CZ$7,Tbl.Kosten[[#This Row],[Totaal kosten]],"")</f>
        <v/>
      </c>
      <c r="DA117" s="122" t="str">
        <f>IF(Tbl.Kosten[[#This Row],[Anr.]]=DA$7,Tbl.Kosten[[#This Row],[Totaal kosten]],"")</f>
        <v/>
      </c>
      <c r="DB117" s="122" t="str">
        <f>IF(Tbl.Kosten[[#This Row],[Anr.]]=DB$7,Tbl.Kosten[[#This Row],[Totaal kosten]],"")</f>
        <v/>
      </c>
      <c r="DC117" s="122" t="str">
        <f>IF(Tbl.Kosten[[#This Row],[Anr.]]=DC$7,Tbl.Kosten[[#This Row],[Totaal kosten]],"")</f>
        <v/>
      </c>
      <c r="DD117" s="122" t="str">
        <f>IF(Tbl.Kosten[[#This Row],[Anr.]]=DD$7,Tbl.Kosten[[#This Row],[Totaal kosten]],"")</f>
        <v/>
      </c>
      <c r="DE117" s="122" t="str">
        <f>IF(Tbl.Kosten[[#This Row],[Anr.]]=DE$7,Tbl.Kosten[[#This Row],[Totaal kosten]],"")</f>
        <v/>
      </c>
      <c r="DF117" s="122" t="str">
        <f>IF(Tbl.Kosten[[#This Row],[Anr.]]=DF$7,Tbl.Kosten[[#This Row],[Totaal kosten]],"")</f>
        <v/>
      </c>
      <c r="DG117" s="122" t="str">
        <f>IF(Tbl.Kosten[[#This Row],[Anr.]]=DG$7,Tbl.Kosten[[#This Row],[Totaal kosten]],"")</f>
        <v/>
      </c>
      <c r="DH117" s="122" t="str">
        <f>IF(Tbl.Kosten[[#This Row],[Anr.]]=DH$7,Tbl.Kosten[[#This Row],[Totaal kosten]],"")</f>
        <v/>
      </c>
      <c r="DI117" s="122" t="str">
        <f>IF(Tbl.Kosten[[#This Row],[Anr.]]=DI$7,Tbl.Kosten[[#This Row],[Totaal kosten]],"")</f>
        <v/>
      </c>
      <c r="DJ117" s="122" t="str">
        <f>IF(Tbl.Kosten[[#This Row],[Anr.]]=DJ$7,Tbl.Kosten[[#This Row],[Totaal kosten]],"")</f>
        <v/>
      </c>
      <c r="DK117" s="122" t="str">
        <f>IF(Tbl.Kosten[[#This Row],[Anr.]]=DK$7,Tbl.Kosten[[#This Row],[Totaal kosten]],"")</f>
        <v/>
      </c>
      <c r="DL117" s="122" t="str">
        <f>IF(Tbl.Kosten[[#This Row],[Anr.]]=DL$7,Tbl.Kosten[[#This Row],[Totaal kosten]],"")</f>
        <v/>
      </c>
      <c r="DM117" s="122" t="str">
        <f>IF(Tbl.Kosten[[#This Row],[Anr.]]=DM$7,Tbl.Kosten[[#This Row],[Totaal kosten]],"")</f>
        <v/>
      </c>
      <c r="DN117" s="122" t="str">
        <f>IF(Tbl.Kosten[[#This Row],[Anr.]]=DN$7,Tbl.Kosten[[#This Row],[Totaal kosten]],"")</f>
        <v/>
      </c>
      <c r="DO117" s="122" t="str">
        <f>IF(Tbl.Kosten[[#This Row],[Anr.]]=DO$7,Tbl.Kosten[[#This Row],[Totaal kosten]],"")</f>
        <v/>
      </c>
      <c r="DP117" s="122" t="str">
        <f>IF(Tbl.Kosten[[#This Row],[Anr.]]=DP$7,Tbl.Kosten[[#This Row],[Totaal kosten]],"")</f>
        <v/>
      </c>
      <c r="DQ117" s="122" t="str">
        <f>IF(Tbl.Kosten[[#This Row],[Anr.]]=DQ$7,Tbl.Kosten[[#This Row],[Totaal kosten]],"")</f>
        <v/>
      </c>
      <c r="DR117" s="122" t="str">
        <f>IF(Tbl.Kosten[[#This Row],[Anr.]]=DR$7,Tbl.Kosten[[#This Row],[Totaal kosten]],"")</f>
        <v/>
      </c>
      <c r="DS117" s="122" t="str">
        <f>IF(Tbl.Kosten[[#This Row],[Anr.]]=DS$7,Tbl.Kosten[[#This Row],[Totaal kosten]],"")</f>
        <v/>
      </c>
      <c r="DT117" s="122" t="str">
        <f>IF(Tbl.Kosten[[#This Row],[Anr.]]=DT$7,Tbl.Kosten[[#This Row],[Totaal kosten]],"")</f>
        <v/>
      </c>
      <c r="DU117" s="122" t="str">
        <f>IF(Tbl.Kosten[[#This Row],[Anr.]]=DU$7,Tbl.Kosten[[#This Row],[Totaal kosten]],"")</f>
        <v/>
      </c>
      <c r="DV117" s="122" t="str">
        <f>IF(Tbl.Kosten[[#This Row],[Anr.]]=DV$7,Tbl.Kosten[[#This Row],[Totaal kosten]],"")</f>
        <v/>
      </c>
      <c r="DW117" s="122" t="str">
        <f>IF(Tbl.Kosten[[#This Row],[Anr.]]=DW$7,Tbl.Kosten[[#This Row],[Totaal kosten]],"")</f>
        <v/>
      </c>
      <c r="DX117" s="122" t="str">
        <f>IF(Tbl.Kosten[[#This Row],[Anr.]]=DX$7,Tbl.Kosten[[#This Row],[Totaal kosten]],"")</f>
        <v/>
      </c>
      <c r="DY117" s="122" t="str">
        <f>IF(Tbl.Kosten[[#This Row],[Anr.]]=DY$7,Tbl.Kosten[[#This Row],[Totaal kosten]],"")</f>
        <v/>
      </c>
      <c r="DZ117" s="122" t="str">
        <f>IF(Tbl.Kosten[[#This Row],[Anr.]]=DZ$7,Tbl.Kosten[[#This Row],[Totaal kosten]],"")</f>
        <v/>
      </c>
      <c r="EA117" s="122" t="str">
        <f>IF(Tbl.Kosten[[#This Row],[Anr.]]=EA$7,Tbl.Kosten[[#This Row],[Totaal kosten]],"")</f>
        <v/>
      </c>
      <c r="EB117" s="122" t="str">
        <f>IF(Tbl.Kosten[[#This Row],[Anr.]]=EB$7,Tbl.Kosten[[#This Row],[Totaal kosten]],"")</f>
        <v/>
      </c>
      <c r="EC117" s="122" t="str">
        <f>IF(Tbl.Kosten[[#This Row],[Anr.]]=EC$7,Tbl.Kosten[[#This Row],[Totaal kosten]],"")</f>
        <v/>
      </c>
      <c r="ED117" s="122" t="str">
        <f>IF(Tbl.Kosten[[#This Row],[Anr.]]=ED$7,Tbl.Kosten[[#This Row],[Totaal kosten]],"")</f>
        <v/>
      </c>
      <c r="EE117" s="122" t="str">
        <f>IF(Tbl.Kosten[[#This Row],[Anr.]]=EE$7,Tbl.Kosten[[#This Row],[Totaal kosten]],"")</f>
        <v/>
      </c>
      <c r="EF117" s="122" t="str">
        <f>IF(Tbl.Kosten[[#This Row],[Anr.]]=EF$7,Tbl.Kosten[[#This Row],[Totaal kosten]],"")</f>
        <v/>
      </c>
      <c r="EG117" s="122" t="str">
        <f>IF(Tbl.Kosten[[#This Row],[Anr.]]=EG$7,Tbl.Kosten[[#This Row],[Totaal kosten]],"")</f>
        <v/>
      </c>
      <c r="EH117" s="122" t="str">
        <f>IF(Tbl.Kosten[[#This Row],[Anr.]]=EH$7,Tbl.Kosten[[#This Row],[Totaal kosten]],"")</f>
        <v/>
      </c>
      <c r="EI117" s="122" t="str">
        <f>IF(Tbl.Kosten[[#This Row],[Anr.]]=EI$7,Tbl.Kosten[[#This Row],[Totaal kosten]],"")</f>
        <v/>
      </c>
      <c r="EJ117" s="122" t="str">
        <f>IF(Tbl.Kosten[[#This Row],[Anr.]]=EJ$7,Tbl.Kosten[[#This Row],[Totaal kosten]],"")</f>
        <v/>
      </c>
      <c r="EK117" s="122" t="str">
        <f>IF(Tbl.Kosten[[#This Row],[Anr.]]=EK$7,Tbl.Kosten[[#This Row],[Totaal kosten]],"")</f>
        <v/>
      </c>
      <c r="EL117" s="122" t="str">
        <f>IF(Tbl.Kosten[[#This Row],[Anr.]]=EL$7,Tbl.Kosten[[#This Row],[Totaal kosten]],"")</f>
        <v/>
      </c>
      <c r="EM117" s="122" t="str">
        <f>IF(Tbl.Kosten[[#This Row],[Anr.]]=EM$7,Tbl.Kosten[[#This Row],[Totaal kosten]],"")</f>
        <v/>
      </c>
      <c r="EN117" s="122" t="str">
        <f>IF(Tbl.Kosten[[#This Row],[Anr.]]=EN$7,Tbl.Kosten[[#This Row],[Totaal kosten]],"")</f>
        <v/>
      </c>
      <c r="EO117" s="122" t="str">
        <f>IF(Tbl.Kosten[[#This Row],[Anr.]]=EO$7,Tbl.Kosten[[#This Row],[Totaal kosten]],"")</f>
        <v/>
      </c>
      <c r="EP117" s="122" t="str">
        <f>IF(Tbl.Kosten[[#This Row],[Anr.]]=EP$7,Tbl.Kosten[[#This Row],[Totaal kosten]],"")</f>
        <v/>
      </c>
      <c r="EQ117" s="122" t="str">
        <f>IF(Tbl.Kosten[[#This Row],[Anr.]]=EQ$7,Tbl.Kosten[[#This Row],[Totaal kosten]],"")</f>
        <v/>
      </c>
    </row>
    <row r="118" spans="2:147" x14ac:dyDescent="0.35">
      <c r="B118" s="99"/>
      <c r="C118" s="68"/>
      <c r="D118" s="119"/>
      <c r="E118" s="100"/>
      <c r="F118" s="13">
        <f>_xlfn.XLOOKUP(Tbl.Kosten[[#This Row],[Medewerker e/o 
functie]],Tbl.Uurtarief[Medewerker en/of functie],Tbl.Uurtarief[Uurtarief],"",,)</f>
        <v>0</v>
      </c>
      <c r="G118" s="118">
        <f>PRODUCT(Tbl.Kosten[[#This Row],[Uren]],Tbl.Kosten[[#This Row],[Uurtarief]])</f>
        <v>0</v>
      </c>
      <c r="H118" s="100"/>
      <c r="I118" s="98"/>
      <c r="J118" s="97">
        <f>Tbl.Kosten[[#This Row],[Aantal]]*Tbl.Kosten[[#This Row],[Tarief]]</f>
        <v>0</v>
      </c>
      <c r="K118" s="118">
        <f>Tbl.Kosten[[#This Row],[Subtotaal andere kosten]]+Tbl.Kosten[[#This Row],[Subtotaal arbeidskosten]]</f>
        <v>0</v>
      </c>
      <c r="L118" s="190">
        <f>IF(Tbl.Kosten[[#This Row],[Subtotaal andere kosten]]&lt;&gt;0,"Andere kosten",(_xlfn.XLOOKUP(Tbl.Kosten[[#This Row],[Medewerker e/o 
functie]],Tbl.Uurtarief[Medewerker en/of functie],Tbl.Uurtarief[Kostensoort],"",,)))</f>
        <v>0</v>
      </c>
      <c r="M118" s="190" t="str">
        <f>IF(AND(Tbl.Kosten[[#This Row],[Subtotaal arbeidskosten]]&lt;&gt;0,Tbl.Kosten[[#This Row],[Subtotaal andere kosten]]&lt;&gt;0),"Begroot Arbeidskosten en Overige kosten op verschillende regels!","")</f>
        <v/>
      </c>
      <c r="N118" s="3" t="str">
        <f>_xlfn.XLOOKUP(Tbl.Kosten[[#This Row],[Activiteitencode]],Tbl.Activiteiten[Activiteitcode],Tbl.Activiteiten[Werkpakketcode],"",,)</f>
        <v/>
      </c>
      <c r="O118" s="9" t="str">
        <f>_xlfn.XLOOKUP(Tbl.Kosten[[#This Row],[Werkpakketcode]],Tbl.Werkpakketten[Werkpakketcode],Tbl.Werkpakketten[WPnr.],"",,)</f>
        <v/>
      </c>
      <c r="P118" s="9" t="str">
        <f>IF(Tbl.Kosten[[#This Row],[WPnr.]]=P$7,Tbl.Kosten[[#This Row],[Totaal kosten]],"")</f>
        <v/>
      </c>
      <c r="Q118" s="9" t="str">
        <f>IF(Tbl.Kosten[[#This Row],[WPnr.]]=Q$7,Tbl.Kosten[[#This Row],[Totaal kosten]],"")</f>
        <v/>
      </c>
      <c r="R118" s="9" t="str">
        <f>IF(Tbl.Kosten[[#This Row],[WPnr.]]=R$7,Tbl.Kosten[[#This Row],[Totaal kosten]],"")</f>
        <v/>
      </c>
      <c r="S118" s="9" t="str">
        <f>IF(Tbl.Kosten[[#This Row],[WPnr.]]=S$7,Tbl.Kosten[[#This Row],[Totaal kosten]],"")</f>
        <v/>
      </c>
      <c r="T118" s="9" t="str">
        <f>IF(Tbl.Kosten[[#This Row],[WPnr.]]=T$7,Tbl.Kosten[[#This Row],[Totaal kosten]],"")</f>
        <v/>
      </c>
      <c r="U118" s="9" t="str">
        <f>IF(Tbl.Kosten[[#This Row],[WPnr.]]=U$7,Tbl.Kosten[[#This Row],[Totaal kosten]],"")</f>
        <v/>
      </c>
      <c r="V118" s="9" t="str">
        <f>IF(Tbl.Kosten[[#This Row],[WPnr.]]=V$7,Tbl.Kosten[[#This Row],[Totaal kosten]],"")</f>
        <v/>
      </c>
      <c r="W118" s="9" t="str">
        <f>IF(Tbl.Kosten[[#This Row],[WPnr.]]=W$7,Tbl.Kosten[[#This Row],[Totaal kosten]],"")</f>
        <v/>
      </c>
      <c r="X118" s="9" t="str">
        <f>IF(Tbl.Kosten[[#This Row],[WPnr.]]=X$7,Tbl.Kosten[[#This Row],[Totaal kosten]],"")</f>
        <v/>
      </c>
      <c r="Y118" s="9" t="str">
        <f>IF(Tbl.Kosten[[#This Row],[WPnr.]]=Y$7,Tbl.Kosten[[#This Row],[Totaal kosten]],"")</f>
        <v/>
      </c>
      <c r="Z118" s="15" t="str">
        <f>IFERROR(VLOOKUP(Tbl.Kosten[[#This Row],[Kostensoort]],Tbl.Kostensoorten[],2,FALSE),"")</f>
        <v/>
      </c>
      <c r="AA118" s="15" t="str">
        <f>IF(Tbl.Kosten[[#This Row],[KSnr.]]=AA$7,Tbl.Kosten[[#This Row],[Totaal kosten]],"")</f>
        <v/>
      </c>
      <c r="AB118" s="15" t="str">
        <f>IF(Tbl.Kosten[[#This Row],[KSnr.]]=AB$7,Tbl.Kosten[[#This Row],[Totaal kosten]],"")</f>
        <v/>
      </c>
      <c r="AC118" s="15" t="str">
        <f>IF(Tbl.Kosten[[#This Row],[KSnr.]]=AC$7,Tbl.Kosten[[#This Row],[Totaal kosten]],"")</f>
        <v/>
      </c>
      <c r="AD118" s="15" t="str">
        <f>IF(Tbl.Kosten[[#This Row],[KSnr.]]=AD$7,Tbl.Kosten[[#This Row],[Totaal kosten]],"")</f>
        <v/>
      </c>
      <c r="AE118" s="15" t="str">
        <f>IF(Tbl.Kosten[[#This Row],[KSnr.]]=AE$7,Tbl.Kosten[[#This Row],[Totaal kosten]],"")</f>
        <v/>
      </c>
      <c r="AF118" s="15" t="str">
        <f>IF(Tbl.Kosten[[#This Row],[KSnr.]]=AF$7,Tbl.Kosten[[#This Row],[Totaal kosten]],"")</f>
        <v/>
      </c>
      <c r="AG118" s="15" t="str">
        <f>IF(Tbl.Kosten[[#This Row],[KSnr.]]=AG$7,Tbl.Kosten[[#This Row],[Totaal kosten]],"")</f>
        <v/>
      </c>
      <c r="AH118" s="15" t="str">
        <f>IF(Tbl.Kosten[[#This Row],[KSnr.]]=AH$7,Tbl.Kosten[[#This Row],[Totaal kosten]],"")</f>
        <v/>
      </c>
      <c r="AI118" s="15" t="str">
        <f>IF(Tbl.Kosten[[#This Row],[KSnr.]]=AI$7,Tbl.Kosten[[#This Row],[Totaal kosten]],"")</f>
        <v/>
      </c>
      <c r="AJ118" s="15" t="str">
        <f>IF(Tbl.Kosten[[#This Row],[KSnr.]]=AJ$7,Tbl.Kosten[[#This Row],[Totaal kosten]],"")</f>
        <v/>
      </c>
      <c r="AK118" s="15" t="str">
        <f>IF(Tbl.Kosten[[#This Row],[KSnr.]]=AK$7,Tbl.Kosten[[#This Row],[Totaal kosten]],"")</f>
        <v/>
      </c>
      <c r="AL118" s="15" t="str">
        <f>IF(Tbl.Kosten[[#This Row],[KSnr.]]=AL$7,Tbl.Kosten[[#This Row],[Totaal kosten]],"")</f>
        <v/>
      </c>
      <c r="AM118" s="15" t="str">
        <f>IF(Tbl.Kosten[[#This Row],[KSnr.]]=AM$7,Tbl.Kosten[[#This Row],[Totaal kosten]],"")</f>
        <v/>
      </c>
      <c r="AN118" s="15" t="str">
        <f>IF(Tbl.Kosten[[#This Row],[KSnr.]]=AN$7,Tbl.Kosten[[#This Row],[Totaal kosten]],"")</f>
        <v/>
      </c>
      <c r="AO118" s="15" t="str">
        <f>IF(Tbl.Kosten[[#This Row],[KSnr.]]=AO$7,Tbl.Kosten[[#This Row],[Totaal kosten]],"")</f>
        <v/>
      </c>
      <c r="AP118" s="15" t="str">
        <f>IF(Tbl.Kosten[[#This Row],[KSnr.]]=AP$7,Tbl.Kosten[[#This Row],[Totaal kosten]],"")</f>
        <v/>
      </c>
      <c r="AQ118" s="15" t="str">
        <f>IF(Tbl.Kosten[[#This Row],[KSnr.]]=AQ$7,Tbl.Kosten[[#This Row],[Totaal kosten]],"")</f>
        <v/>
      </c>
      <c r="AR118" s="15" t="str">
        <f>IF(Tbl.Kosten[[#This Row],[KSnr.]]=AR$7,Tbl.Kosten[[#This Row],[Totaal kosten]],"")</f>
        <v/>
      </c>
      <c r="AS118" s="15" t="str">
        <f>IF(Tbl.Kosten[[#This Row],[KSnr.]]=AS$7,Tbl.Kosten[[#This Row],[Totaal kosten]],"")</f>
        <v/>
      </c>
      <c r="AT118" s="15" t="str">
        <f>IF(Tbl.Kosten[[#This Row],[KSnr.]]=AT$7,Tbl.Kosten[[#This Row],[Totaal kosten]],"")</f>
        <v/>
      </c>
      <c r="AU118" s="122" t="str">
        <f>_xlfn.XLOOKUP(Tbl.Kosten[[#This Row],[Activiteitencode]],Tbl.Activiteiten[Activiteitcode],Tbl.Activiteiten[Anr.],"",,)</f>
        <v/>
      </c>
      <c r="AV118" s="122" t="str">
        <f>IF(Tbl.Kosten[[#This Row],[Anr.]]=AV$7,Tbl.Kosten[[#This Row],[Totaal kosten]],"")</f>
        <v/>
      </c>
      <c r="AW118" s="122" t="str">
        <f>IF(Tbl.Kosten[[#This Row],[Anr.]]=AW$7,Tbl.Kosten[[#This Row],[Totaal kosten]],"")</f>
        <v/>
      </c>
      <c r="AX118" s="122" t="str">
        <f>IF(Tbl.Kosten[[#This Row],[Anr.]]=AX$7,Tbl.Kosten[[#This Row],[Totaal kosten]],"")</f>
        <v/>
      </c>
      <c r="AY118" s="122" t="str">
        <f>IF(Tbl.Kosten[[#This Row],[Anr.]]=AY$7,Tbl.Kosten[[#This Row],[Totaal kosten]],"")</f>
        <v/>
      </c>
      <c r="AZ118" s="122" t="str">
        <f>IF(Tbl.Kosten[[#This Row],[Anr.]]=AZ$7,Tbl.Kosten[[#This Row],[Totaal kosten]],"")</f>
        <v/>
      </c>
      <c r="BA118" s="122" t="str">
        <f>IF(Tbl.Kosten[[#This Row],[Anr.]]=BA$7,Tbl.Kosten[[#This Row],[Totaal kosten]],"")</f>
        <v/>
      </c>
      <c r="BB118" s="122" t="str">
        <f>IF(Tbl.Kosten[[#This Row],[Anr.]]=BB$7,Tbl.Kosten[[#This Row],[Totaal kosten]],"")</f>
        <v/>
      </c>
      <c r="BC118" s="122" t="str">
        <f>IF(Tbl.Kosten[[#This Row],[Anr.]]=BC$7,Tbl.Kosten[[#This Row],[Totaal kosten]],"")</f>
        <v/>
      </c>
      <c r="BD118" s="122" t="str">
        <f>IF(Tbl.Kosten[[#This Row],[Anr.]]=BD$7,Tbl.Kosten[[#This Row],[Totaal kosten]],"")</f>
        <v/>
      </c>
      <c r="BE118" s="122" t="str">
        <f>IF(Tbl.Kosten[[#This Row],[Anr.]]=BE$7,Tbl.Kosten[[#This Row],[Totaal kosten]],"")</f>
        <v/>
      </c>
      <c r="BF118" s="122" t="str">
        <f>IF(Tbl.Kosten[[#This Row],[Anr.]]=BF$7,Tbl.Kosten[[#This Row],[Totaal kosten]],"")</f>
        <v/>
      </c>
      <c r="BG118" s="122" t="str">
        <f>IF(Tbl.Kosten[[#This Row],[Anr.]]=BG$7,Tbl.Kosten[[#This Row],[Totaal kosten]],"")</f>
        <v/>
      </c>
      <c r="BH118" s="122" t="str">
        <f>IF(Tbl.Kosten[[#This Row],[Anr.]]=BH$7,Tbl.Kosten[[#This Row],[Totaal kosten]],"")</f>
        <v/>
      </c>
      <c r="BI118" s="122" t="str">
        <f>IF(Tbl.Kosten[[#This Row],[Anr.]]=BI$7,Tbl.Kosten[[#This Row],[Totaal kosten]],"")</f>
        <v/>
      </c>
      <c r="BJ118" s="122" t="str">
        <f>IF(Tbl.Kosten[[#This Row],[Anr.]]=BJ$7,Tbl.Kosten[[#This Row],[Totaal kosten]],"")</f>
        <v/>
      </c>
      <c r="BK118" s="122" t="str">
        <f>IF(Tbl.Kosten[[#This Row],[Anr.]]=BK$7,Tbl.Kosten[[#This Row],[Totaal kosten]],"")</f>
        <v/>
      </c>
      <c r="BL118" s="122" t="str">
        <f>IF(Tbl.Kosten[[#This Row],[Anr.]]=BL$7,Tbl.Kosten[[#This Row],[Totaal kosten]],"")</f>
        <v/>
      </c>
      <c r="BM118" s="122" t="str">
        <f>IF(Tbl.Kosten[[#This Row],[Anr.]]=BM$7,Tbl.Kosten[[#This Row],[Totaal kosten]],"")</f>
        <v/>
      </c>
      <c r="BN118" s="122" t="str">
        <f>IF(Tbl.Kosten[[#This Row],[Anr.]]=BN$7,Tbl.Kosten[[#This Row],[Totaal kosten]],"")</f>
        <v/>
      </c>
      <c r="BO118" s="122" t="str">
        <f>IF(Tbl.Kosten[[#This Row],[Anr.]]=BO$7,Tbl.Kosten[[#This Row],[Totaal kosten]],"")</f>
        <v/>
      </c>
      <c r="BP118" s="122" t="str">
        <f>IF(Tbl.Kosten[[#This Row],[Anr.]]=BP$7,Tbl.Kosten[[#This Row],[Totaal kosten]],"")</f>
        <v/>
      </c>
      <c r="BQ118" s="122" t="str">
        <f>IF(Tbl.Kosten[[#This Row],[Anr.]]=BQ$7,Tbl.Kosten[[#This Row],[Totaal kosten]],"")</f>
        <v/>
      </c>
      <c r="BR118" s="122" t="str">
        <f>IF(Tbl.Kosten[[#This Row],[Anr.]]=BR$7,Tbl.Kosten[[#This Row],[Totaal kosten]],"")</f>
        <v/>
      </c>
      <c r="BS118" s="122" t="str">
        <f>IF(Tbl.Kosten[[#This Row],[Anr.]]=BS$7,Tbl.Kosten[[#This Row],[Totaal kosten]],"")</f>
        <v/>
      </c>
      <c r="BT118" s="122" t="str">
        <f>IF(Tbl.Kosten[[#This Row],[Anr.]]=BT$7,Tbl.Kosten[[#This Row],[Totaal kosten]],"")</f>
        <v/>
      </c>
      <c r="BU118" s="122" t="str">
        <f>IF(Tbl.Kosten[[#This Row],[Anr.]]=BU$7,Tbl.Kosten[[#This Row],[Totaal kosten]],"")</f>
        <v/>
      </c>
      <c r="BV118" s="122" t="str">
        <f>IF(Tbl.Kosten[[#This Row],[Anr.]]=BV$7,Tbl.Kosten[[#This Row],[Totaal kosten]],"")</f>
        <v/>
      </c>
      <c r="BW118" s="122" t="str">
        <f>IF(Tbl.Kosten[[#This Row],[Anr.]]=BW$7,Tbl.Kosten[[#This Row],[Totaal kosten]],"")</f>
        <v/>
      </c>
      <c r="BX118" s="122" t="str">
        <f>IF(Tbl.Kosten[[#This Row],[Anr.]]=BX$7,Tbl.Kosten[[#This Row],[Totaal kosten]],"")</f>
        <v/>
      </c>
      <c r="BY118" s="122" t="str">
        <f>IF(Tbl.Kosten[[#This Row],[Anr.]]=BY$7,Tbl.Kosten[[#This Row],[Totaal kosten]],"")</f>
        <v/>
      </c>
      <c r="BZ118" s="122" t="str">
        <f>IF(Tbl.Kosten[[#This Row],[Anr.]]=BZ$7,Tbl.Kosten[[#This Row],[Totaal kosten]],"")</f>
        <v/>
      </c>
      <c r="CA118" s="122" t="str">
        <f>IF(Tbl.Kosten[[#This Row],[Anr.]]=CA$7,Tbl.Kosten[[#This Row],[Totaal kosten]],"")</f>
        <v/>
      </c>
      <c r="CB118" s="122" t="str">
        <f>IF(Tbl.Kosten[[#This Row],[Anr.]]=CB$7,Tbl.Kosten[[#This Row],[Totaal kosten]],"")</f>
        <v/>
      </c>
      <c r="CC118" s="122" t="str">
        <f>IF(Tbl.Kosten[[#This Row],[Anr.]]=CC$7,Tbl.Kosten[[#This Row],[Totaal kosten]],"")</f>
        <v/>
      </c>
      <c r="CD118" s="122" t="str">
        <f>IF(Tbl.Kosten[[#This Row],[Anr.]]=CD$7,Tbl.Kosten[[#This Row],[Totaal kosten]],"")</f>
        <v/>
      </c>
      <c r="CE118" s="122" t="str">
        <f>IF(Tbl.Kosten[[#This Row],[Anr.]]=CE$7,Tbl.Kosten[[#This Row],[Totaal kosten]],"")</f>
        <v/>
      </c>
      <c r="CF118" s="122" t="str">
        <f>IF(Tbl.Kosten[[#This Row],[Anr.]]=CF$7,Tbl.Kosten[[#This Row],[Totaal kosten]],"")</f>
        <v/>
      </c>
      <c r="CG118" s="122" t="str">
        <f>IF(Tbl.Kosten[[#This Row],[Anr.]]=CG$7,Tbl.Kosten[[#This Row],[Totaal kosten]],"")</f>
        <v/>
      </c>
      <c r="CH118" s="122" t="str">
        <f>IF(Tbl.Kosten[[#This Row],[Anr.]]=CH$7,Tbl.Kosten[[#This Row],[Totaal kosten]],"")</f>
        <v/>
      </c>
      <c r="CI118" s="122" t="str">
        <f>IF(Tbl.Kosten[[#This Row],[Anr.]]=CI$7,Tbl.Kosten[[#This Row],[Totaal kosten]],"")</f>
        <v/>
      </c>
      <c r="CJ118" s="122" t="str">
        <f>IF(Tbl.Kosten[[#This Row],[Anr.]]=CJ$7,Tbl.Kosten[[#This Row],[Totaal kosten]],"")</f>
        <v/>
      </c>
      <c r="CK118" s="122" t="str">
        <f>IF(Tbl.Kosten[[#This Row],[Anr.]]=CK$7,Tbl.Kosten[[#This Row],[Totaal kosten]],"")</f>
        <v/>
      </c>
      <c r="CL118" s="122" t="str">
        <f>IF(Tbl.Kosten[[#This Row],[Anr.]]=CL$7,Tbl.Kosten[[#This Row],[Totaal kosten]],"")</f>
        <v/>
      </c>
      <c r="CM118" s="122" t="str">
        <f>IF(Tbl.Kosten[[#This Row],[Anr.]]=CM$7,Tbl.Kosten[[#This Row],[Totaal kosten]],"")</f>
        <v/>
      </c>
      <c r="CN118" s="122" t="str">
        <f>IF(Tbl.Kosten[[#This Row],[Anr.]]=CN$7,Tbl.Kosten[[#This Row],[Totaal kosten]],"")</f>
        <v/>
      </c>
      <c r="CO118" s="122" t="str">
        <f>IF(Tbl.Kosten[[#This Row],[Anr.]]=CO$7,Tbl.Kosten[[#This Row],[Totaal kosten]],"")</f>
        <v/>
      </c>
      <c r="CP118" s="122" t="str">
        <f>IF(Tbl.Kosten[[#This Row],[Anr.]]=CP$7,Tbl.Kosten[[#This Row],[Totaal kosten]],"")</f>
        <v/>
      </c>
      <c r="CQ118" s="122" t="str">
        <f>IF(Tbl.Kosten[[#This Row],[Anr.]]=CQ$7,Tbl.Kosten[[#This Row],[Totaal kosten]],"")</f>
        <v/>
      </c>
      <c r="CR118" s="122" t="str">
        <f>IF(Tbl.Kosten[[#This Row],[Anr.]]=CR$7,Tbl.Kosten[[#This Row],[Totaal kosten]],"")</f>
        <v/>
      </c>
      <c r="CS118" s="122" t="str">
        <f>IF(Tbl.Kosten[[#This Row],[Anr.]]=CS$7,Tbl.Kosten[[#This Row],[Totaal kosten]],"")</f>
        <v/>
      </c>
      <c r="CT118" s="122" t="str">
        <f>IF(Tbl.Kosten[[#This Row],[Anr.]]=CT$7,Tbl.Kosten[[#This Row],[Totaal kosten]],"")</f>
        <v/>
      </c>
      <c r="CU118" s="122" t="str">
        <f>IF(Tbl.Kosten[[#This Row],[Anr.]]=CU$7,Tbl.Kosten[[#This Row],[Totaal kosten]],"")</f>
        <v/>
      </c>
      <c r="CV118" s="122" t="str">
        <f>IF(Tbl.Kosten[[#This Row],[Anr.]]=CV$7,Tbl.Kosten[[#This Row],[Totaal kosten]],"")</f>
        <v/>
      </c>
      <c r="CW118" s="122" t="str">
        <f>IF(Tbl.Kosten[[#This Row],[Anr.]]=CW$7,Tbl.Kosten[[#This Row],[Totaal kosten]],"")</f>
        <v/>
      </c>
      <c r="CX118" s="122" t="str">
        <f>IF(Tbl.Kosten[[#This Row],[Anr.]]=CX$7,Tbl.Kosten[[#This Row],[Totaal kosten]],"")</f>
        <v/>
      </c>
      <c r="CY118" s="122" t="str">
        <f>IF(Tbl.Kosten[[#This Row],[Anr.]]=CY$7,Tbl.Kosten[[#This Row],[Totaal kosten]],"")</f>
        <v/>
      </c>
      <c r="CZ118" s="122" t="str">
        <f>IF(Tbl.Kosten[[#This Row],[Anr.]]=CZ$7,Tbl.Kosten[[#This Row],[Totaal kosten]],"")</f>
        <v/>
      </c>
      <c r="DA118" s="122" t="str">
        <f>IF(Tbl.Kosten[[#This Row],[Anr.]]=DA$7,Tbl.Kosten[[#This Row],[Totaal kosten]],"")</f>
        <v/>
      </c>
      <c r="DB118" s="122" t="str">
        <f>IF(Tbl.Kosten[[#This Row],[Anr.]]=DB$7,Tbl.Kosten[[#This Row],[Totaal kosten]],"")</f>
        <v/>
      </c>
      <c r="DC118" s="122" t="str">
        <f>IF(Tbl.Kosten[[#This Row],[Anr.]]=DC$7,Tbl.Kosten[[#This Row],[Totaal kosten]],"")</f>
        <v/>
      </c>
      <c r="DD118" s="122" t="str">
        <f>IF(Tbl.Kosten[[#This Row],[Anr.]]=DD$7,Tbl.Kosten[[#This Row],[Totaal kosten]],"")</f>
        <v/>
      </c>
      <c r="DE118" s="122" t="str">
        <f>IF(Tbl.Kosten[[#This Row],[Anr.]]=DE$7,Tbl.Kosten[[#This Row],[Totaal kosten]],"")</f>
        <v/>
      </c>
      <c r="DF118" s="122" t="str">
        <f>IF(Tbl.Kosten[[#This Row],[Anr.]]=DF$7,Tbl.Kosten[[#This Row],[Totaal kosten]],"")</f>
        <v/>
      </c>
      <c r="DG118" s="122" t="str">
        <f>IF(Tbl.Kosten[[#This Row],[Anr.]]=DG$7,Tbl.Kosten[[#This Row],[Totaal kosten]],"")</f>
        <v/>
      </c>
      <c r="DH118" s="122" t="str">
        <f>IF(Tbl.Kosten[[#This Row],[Anr.]]=DH$7,Tbl.Kosten[[#This Row],[Totaal kosten]],"")</f>
        <v/>
      </c>
      <c r="DI118" s="122" t="str">
        <f>IF(Tbl.Kosten[[#This Row],[Anr.]]=DI$7,Tbl.Kosten[[#This Row],[Totaal kosten]],"")</f>
        <v/>
      </c>
      <c r="DJ118" s="122" t="str">
        <f>IF(Tbl.Kosten[[#This Row],[Anr.]]=DJ$7,Tbl.Kosten[[#This Row],[Totaal kosten]],"")</f>
        <v/>
      </c>
      <c r="DK118" s="122" t="str">
        <f>IF(Tbl.Kosten[[#This Row],[Anr.]]=DK$7,Tbl.Kosten[[#This Row],[Totaal kosten]],"")</f>
        <v/>
      </c>
      <c r="DL118" s="122" t="str">
        <f>IF(Tbl.Kosten[[#This Row],[Anr.]]=DL$7,Tbl.Kosten[[#This Row],[Totaal kosten]],"")</f>
        <v/>
      </c>
      <c r="DM118" s="122" t="str">
        <f>IF(Tbl.Kosten[[#This Row],[Anr.]]=DM$7,Tbl.Kosten[[#This Row],[Totaal kosten]],"")</f>
        <v/>
      </c>
      <c r="DN118" s="122" t="str">
        <f>IF(Tbl.Kosten[[#This Row],[Anr.]]=DN$7,Tbl.Kosten[[#This Row],[Totaal kosten]],"")</f>
        <v/>
      </c>
      <c r="DO118" s="122" t="str">
        <f>IF(Tbl.Kosten[[#This Row],[Anr.]]=DO$7,Tbl.Kosten[[#This Row],[Totaal kosten]],"")</f>
        <v/>
      </c>
      <c r="DP118" s="122" t="str">
        <f>IF(Tbl.Kosten[[#This Row],[Anr.]]=DP$7,Tbl.Kosten[[#This Row],[Totaal kosten]],"")</f>
        <v/>
      </c>
      <c r="DQ118" s="122" t="str">
        <f>IF(Tbl.Kosten[[#This Row],[Anr.]]=DQ$7,Tbl.Kosten[[#This Row],[Totaal kosten]],"")</f>
        <v/>
      </c>
      <c r="DR118" s="122" t="str">
        <f>IF(Tbl.Kosten[[#This Row],[Anr.]]=DR$7,Tbl.Kosten[[#This Row],[Totaal kosten]],"")</f>
        <v/>
      </c>
      <c r="DS118" s="122" t="str">
        <f>IF(Tbl.Kosten[[#This Row],[Anr.]]=DS$7,Tbl.Kosten[[#This Row],[Totaal kosten]],"")</f>
        <v/>
      </c>
      <c r="DT118" s="122" t="str">
        <f>IF(Tbl.Kosten[[#This Row],[Anr.]]=DT$7,Tbl.Kosten[[#This Row],[Totaal kosten]],"")</f>
        <v/>
      </c>
      <c r="DU118" s="122" t="str">
        <f>IF(Tbl.Kosten[[#This Row],[Anr.]]=DU$7,Tbl.Kosten[[#This Row],[Totaal kosten]],"")</f>
        <v/>
      </c>
      <c r="DV118" s="122" t="str">
        <f>IF(Tbl.Kosten[[#This Row],[Anr.]]=DV$7,Tbl.Kosten[[#This Row],[Totaal kosten]],"")</f>
        <v/>
      </c>
      <c r="DW118" s="122" t="str">
        <f>IF(Tbl.Kosten[[#This Row],[Anr.]]=DW$7,Tbl.Kosten[[#This Row],[Totaal kosten]],"")</f>
        <v/>
      </c>
      <c r="DX118" s="122" t="str">
        <f>IF(Tbl.Kosten[[#This Row],[Anr.]]=DX$7,Tbl.Kosten[[#This Row],[Totaal kosten]],"")</f>
        <v/>
      </c>
      <c r="DY118" s="122" t="str">
        <f>IF(Tbl.Kosten[[#This Row],[Anr.]]=DY$7,Tbl.Kosten[[#This Row],[Totaal kosten]],"")</f>
        <v/>
      </c>
      <c r="DZ118" s="122" t="str">
        <f>IF(Tbl.Kosten[[#This Row],[Anr.]]=DZ$7,Tbl.Kosten[[#This Row],[Totaal kosten]],"")</f>
        <v/>
      </c>
      <c r="EA118" s="122" t="str">
        <f>IF(Tbl.Kosten[[#This Row],[Anr.]]=EA$7,Tbl.Kosten[[#This Row],[Totaal kosten]],"")</f>
        <v/>
      </c>
      <c r="EB118" s="122" t="str">
        <f>IF(Tbl.Kosten[[#This Row],[Anr.]]=EB$7,Tbl.Kosten[[#This Row],[Totaal kosten]],"")</f>
        <v/>
      </c>
      <c r="EC118" s="122" t="str">
        <f>IF(Tbl.Kosten[[#This Row],[Anr.]]=EC$7,Tbl.Kosten[[#This Row],[Totaal kosten]],"")</f>
        <v/>
      </c>
      <c r="ED118" s="122" t="str">
        <f>IF(Tbl.Kosten[[#This Row],[Anr.]]=ED$7,Tbl.Kosten[[#This Row],[Totaal kosten]],"")</f>
        <v/>
      </c>
      <c r="EE118" s="122" t="str">
        <f>IF(Tbl.Kosten[[#This Row],[Anr.]]=EE$7,Tbl.Kosten[[#This Row],[Totaal kosten]],"")</f>
        <v/>
      </c>
      <c r="EF118" s="122" t="str">
        <f>IF(Tbl.Kosten[[#This Row],[Anr.]]=EF$7,Tbl.Kosten[[#This Row],[Totaal kosten]],"")</f>
        <v/>
      </c>
      <c r="EG118" s="122" t="str">
        <f>IF(Tbl.Kosten[[#This Row],[Anr.]]=EG$7,Tbl.Kosten[[#This Row],[Totaal kosten]],"")</f>
        <v/>
      </c>
      <c r="EH118" s="122" t="str">
        <f>IF(Tbl.Kosten[[#This Row],[Anr.]]=EH$7,Tbl.Kosten[[#This Row],[Totaal kosten]],"")</f>
        <v/>
      </c>
      <c r="EI118" s="122" t="str">
        <f>IF(Tbl.Kosten[[#This Row],[Anr.]]=EI$7,Tbl.Kosten[[#This Row],[Totaal kosten]],"")</f>
        <v/>
      </c>
      <c r="EJ118" s="122" t="str">
        <f>IF(Tbl.Kosten[[#This Row],[Anr.]]=EJ$7,Tbl.Kosten[[#This Row],[Totaal kosten]],"")</f>
        <v/>
      </c>
      <c r="EK118" s="122" t="str">
        <f>IF(Tbl.Kosten[[#This Row],[Anr.]]=EK$7,Tbl.Kosten[[#This Row],[Totaal kosten]],"")</f>
        <v/>
      </c>
      <c r="EL118" s="122" t="str">
        <f>IF(Tbl.Kosten[[#This Row],[Anr.]]=EL$7,Tbl.Kosten[[#This Row],[Totaal kosten]],"")</f>
        <v/>
      </c>
      <c r="EM118" s="122" t="str">
        <f>IF(Tbl.Kosten[[#This Row],[Anr.]]=EM$7,Tbl.Kosten[[#This Row],[Totaal kosten]],"")</f>
        <v/>
      </c>
      <c r="EN118" s="122" t="str">
        <f>IF(Tbl.Kosten[[#This Row],[Anr.]]=EN$7,Tbl.Kosten[[#This Row],[Totaal kosten]],"")</f>
        <v/>
      </c>
      <c r="EO118" s="122" t="str">
        <f>IF(Tbl.Kosten[[#This Row],[Anr.]]=EO$7,Tbl.Kosten[[#This Row],[Totaal kosten]],"")</f>
        <v/>
      </c>
      <c r="EP118" s="122" t="str">
        <f>IF(Tbl.Kosten[[#This Row],[Anr.]]=EP$7,Tbl.Kosten[[#This Row],[Totaal kosten]],"")</f>
        <v/>
      </c>
      <c r="EQ118" s="122" t="str">
        <f>IF(Tbl.Kosten[[#This Row],[Anr.]]=EQ$7,Tbl.Kosten[[#This Row],[Totaal kosten]],"")</f>
        <v/>
      </c>
    </row>
    <row r="119" spans="2:147" x14ac:dyDescent="0.35">
      <c r="B119" s="99"/>
      <c r="C119" s="68"/>
      <c r="D119" s="119"/>
      <c r="E119" s="100"/>
      <c r="F119" s="13">
        <f>_xlfn.XLOOKUP(Tbl.Kosten[[#This Row],[Medewerker e/o 
functie]],Tbl.Uurtarief[Medewerker en/of functie],Tbl.Uurtarief[Uurtarief],"",,)</f>
        <v>0</v>
      </c>
      <c r="G119" s="118">
        <f>PRODUCT(Tbl.Kosten[[#This Row],[Uren]],Tbl.Kosten[[#This Row],[Uurtarief]])</f>
        <v>0</v>
      </c>
      <c r="H119" s="100"/>
      <c r="I119" s="98"/>
      <c r="J119" s="97">
        <f>Tbl.Kosten[[#This Row],[Aantal]]*Tbl.Kosten[[#This Row],[Tarief]]</f>
        <v>0</v>
      </c>
      <c r="K119" s="118">
        <f>Tbl.Kosten[[#This Row],[Subtotaal andere kosten]]+Tbl.Kosten[[#This Row],[Subtotaal arbeidskosten]]</f>
        <v>0</v>
      </c>
      <c r="L119" s="190">
        <f>IF(Tbl.Kosten[[#This Row],[Subtotaal andere kosten]]&lt;&gt;0,"Andere kosten",(_xlfn.XLOOKUP(Tbl.Kosten[[#This Row],[Medewerker e/o 
functie]],Tbl.Uurtarief[Medewerker en/of functie],Tbl.Uurtarief[Kostensoort],"",,)))</f>
        <v>0</v>
      </c>
      <c r="M119" s="190" t="str">
        <f>IF(AND(Tbl.Kosten[[#This Row],[Subtotaal arbeidskosten]]&lt;&gt;0,Tbl.Kosten[[#This Row],[Subtotaal andere kosten]]&lt;&gt;0),"Begroot Arbeidskosten en Overige kosten op verschillende regels!","")</f>
        <v/>
      </c>
      <c r="N119" s="3" t="str">
        <f>_xlfn.XLOOKUP(Tbl.Kosten[[#This Row],[Activiteitencode]],Tbl.Activiteiten[Activiteitcode],Tbl.Activiteiten[Werkpakketcode],"",,)</f>
        <v/>
      </c>
      <c r="O119" s="9" t="str">
        <f>_xlfn.XLOOKUP(Tbl.Kosten[[#This Row],[Werkpakketcode]],Tbl.Werkpakketten[Werkpakketcode],Tbl.Werkpakketten[WPnr.],"",,)</f>
        <v/>
      </c>
      <c r="P119" s="9" t="str">
        <f>IF(Tbl.Kosten[[#This Row],[WPnr.]]=P$7,Tbl.Kosten[[#This Row],[Totaal kosten]],"")</f>
        <v/>
      </c>
      <c r="Q119" s="9" t="str">
        <f>IF(Tbl.Kosten[[#This Row],[WPnr.]]=Q$7,Tbl.Kosten[[#This Row],[Totaal kosten]],"")</f>
        <v/>
      </c>
      <c r="R119" s="9" t="str">
        <f>IF(Tbl.Kosten[[#This Row],[WPnr.]]=R$7,Tbl.Kosten[[#This Row],[Totaal kosten]],"")</f>
        <v/>
      </c>
      <c r="S119" s="9" t="str">
        <f>IF(Tbl.Kosten[[#This Row],[WPnr.]]=S$7,Tbl.Kosten[[#This Row],[Totaal kosten]],"")</f>
        <v/>
      </c>
      <c r="T119" s="9" t="str">
        <f>IF(Tbl.Kosten[[#This Row],[WPnr.]]=T$7,Tbl.Kosten[[#This Row],[Totaal kosten]],"")</f>
        <v/>
      </c>
      <c r="U119" s="9" t="str">
        <f>IF(Tbl.Kosten[[#This Row],[WPnr.]]=U$7,Tbl.Kosten[[#This Row],[Totaal kosten]],"")</f>
        <v/>
      </c>
      <c r="V119" s="9" t="str">
        <f>IF(Tbl.Kosten[[#This Row],[WPnr.]]=V$7,Tbl.Kosten[[#This Row],[Totaal kosten]],"")</f>
        <v/>
      </c>
      <c r="W119" s="9" t="str">
        <f>IF(Tbl.Kosten[[#This Row],[WPnr.]]=W$7,Tbl.Kosten[[#This Row],[Totaal kosten]],"")</f>
        <v/>
      </c>
      <c r="X119" s="9" t="str">
        <f>IF(Tbl.Kosten[[#This Row],[WPnr.]]=X$7,Tbl.Kosten[[#This Row],[Totaal kosten]],"")</f>
        <v/>
      </c>
      <c r="Y119" s="9" t="str">
        <f>IF(Tbl.Kosten[[#This Row],[WPnr.]]=Y$7,Tbl.Kosten[[#This Row],[Totaal kosten]],"")</f>
        <v/>
      </c>
      <c r="Z119" s="15" t="str">
        <f>IFERROR(VLOOKUP(Tbl.Kosten[[#This Row],[Kostensoort]],Tbl.Kostensoorten[],2,FALSE),"")</f>
        <v/>
      </c>
      <c r="AA119" s="15" t="str">
        <f>IF(Tbl.Kosten[[#This Row],[KSnr.]]=AA$7,Tbl.Kosten[[#This Row],[Totaal kosten]],"")</f>
        <v/>
      </c>
      <c r="AB119" s="15" t="str">
        <f>IF(Tbl.Kosten[[#This Row],[KSnr.]]=AB$7,Tbl.Kosten[[#This Row],[Totaal kosten]],"")</f>
        <v/>
      </c>
      <c r="AC119" s="15" t="str">
        <f>IF(Tbl.Kosten[[#This Row],[KSnr.]]=AC$7,Tbl.Kosten[[#This Row],[Totaal kosten]],"")</f>
        <v/>
      </c>
      <c r="AD119" s="15" t="str">
        <f>IF(Tbl.Kosten[[#This Row],[KSnr.]]=AD$7,Tbl.Kosten[[#This Row],[Totaal kosten]],"")</f>
        <v/>
      </c>
      <c r="AE119" s="15" t="str">
        <f>IF(Tbl.Kosten[[#This Row],[KSnr.]]=AE$7,Tbl.Kosten[[#This Row],[Totaal kosten]],"")</f>
        <v/>
      </c>
      <c r="AF119" s="15" t="str">
        <f>IF(Tbl.Kosten[[#This Row],[KSnr.]]=AF$7,Tbl.Kosten[[#This Row],[Totaal kosten]],"")</f>
        <v/>
      </c>
      <c r="AG119" s="15" t="str">
        <f>IF(Tbl.Kosten[[#This Row],[KSnr.]]=AG$7,Tbl.Kosten[[#This Row],[Totaal kosten]],"")</f>
        <v/>
      </c>
      <c r="AH119" s="15" t="str">
        <f>IF(Tbl.Kosten[[#This Row],[KSnr.]]=AH$7,Tbl.Kosten[[#This Row],[Totaal kosten]],"")</f>
        <v/>
      </c>
      <c r="AI119" s="15" t="str">
        <f>IF(Tbl.Kosten[[#This Row],[KSnr.]]=AI$7,Tbl.Kosten[[#This Row],[Totaal kosten]],"")</f>
        <v/>
      </c>
      <c r="AJ119" s="15" t="str">
        <f>IF(Tbl.Kosten[[#This Row],[KSnr.]]=AJ$7,Tbl.Kosten[[#This Row],[Totaal kosten]],"")</f>
        <v/>
      </c>
      <c r="AK119" s="15" t="str">
        <f>IF(Tbl.Kosten[[#This Row],[KSnr.]]=AK$7,Tbl.Kosten[[#This Row],[Totaal kosten]],"")</f>
        <v/>
      </c>
      <c r="AL119" s="15" t="str">
        <f>IF(Tbl.Kosten[[#This Row],[KSnr.]]=AL$7,Tbl.Kosten[[#This Row],[Totaal kosten]],"")</f>
        <v/>
      </c>
      <c r="AM119" s="15" t="str">
        <f>IF(Tbl.Kosten[[#This Row],[KSnr.]]=AM$7,Tbl.Kosten[[#This Row],[Totaal kosten]],"")</f>
        <v/>
      </c>
      <c r="AN119" s="15" t="str">
        <f>IF(Tbl.Kosten[[#This Row],[KSnr.]]=AN$7,Tbl.Kosten[[#This Row],[Totaal kosten]],"")</f>
        <v/>
      </c>
      <c r="AO119" s="15" t="str">
        <f>IF(Tbl.Kosten[[#This Row],[KSnr.]]=AO$7,Tbl.Kosten[[#This Row],[Totaal kosten]],"")</f>
        <v/>
      </c>
      <c r="AP119" s="15" t="str">
        <f>IF(Tbl.Kosten[[#This Row],[KSnr.]]=AP$7,Tbl.Kosten[[#This Row],[Totaal kosten]],"")</f>
        <v/>
      </c>
      <c r="AQ119" s="15" t="str">
        <f>IF(Tbl.Kosten[[#This Row],[KSnr.]]=AQ$7,Tbl.Kosten[[#This Row],[Totaal kosten]],"")</f>
        <v/>
      </c>
      <c r="AR119" s="15" t="str">
        <f>IF(Tbl.Kosten[[#This Row],[KSnr.]]=AR$7,Tbl.Kosten[[#This Row],[Totaal kosten]],"")</f>
        <v/>
      </c>
      <c r="AS119" s="15" t="str">
        <f>IF(Tbl.Kosten[[#This Row],[KSnr.]]=AS$7,Tbl.Kosten[[#This Row],[Totaal kosten]],"")</f>
        <v/>
      </c>
      <c r="AT119" s="15" t="str">
        <f>IF(Tbl.Kosten[[#This Row],[KSnr.]]=AT$7,Tbl.Kosten[[#This Row],[Totaal kosten]],"")</f>
        <v/>
      </c>
      <c r="AU119" s="122" t="str">
        <f>_xlfn.XLOOKUP(Tbl.Kosten[[#This Row],[Activiteitencode]],Tbl.Activiteiten[Activiteitcode],Tbl.Activiteiten[Anr.],"",,)</f>
        <v/>
      </c>
      <c r="AV119" s="122" t="str">
        <f>IF(Tbl.Kosten[[#This Row],[Anr.]]=AV$7,Tbl.Kosten[[#This Row],[Totaal kosten]],"")</f>
        <v/>
      </c>
      <c r="AW119" s="122" t="str">
        <f>IF(Tbl.Kosten[[#This Row],[Anr.]]=AW$7,Tbl.Kosten[[#This Row],[Totaal kosten]],"")</f>
        <v/>
      </c>
      <c r="AX119" s="122" t="str">
        <f>IF(Tbl.Kosten[[#This Row],[Anr.]]=AX$7,Tbl.Kosten[[#This Row],[Totaal kosten]],"")</f>
        <v/>
      </c>
      <c r="AY119" s="122" t="str">
        <f>IF(Tbl.Kosten[[#This Row],[Anr.]]=AY$7,Tbl.Kosten[[#This Row],[Totaal kosten]],"")</f>
        <v/>
      </c>
      <c r="AZ119" s="122" t="str">
        <f>IF(Tbl.Kosten[[#This Row],[Anr.]]=AZ$7,Tbl.Kosten[[#This Row],[Totaal kosten]],"")</f>
        <v/>
      </c>
      <c r="BA119" s="122" t="str">
        <f>IF(Tbl.Kosten[[#This Row],[Anr.]]=BA$7,Tbl.Kosten[[#This Row],[Totaal kosten]],"")</f>
        <v/>
      </c>
      <c r="BB119" s="122" t="str">
        <f>IF(Tbl.Kosten[[#This Row],[Anr.]]=BB$7,Tbl.Kosten[[#This Row],[Totaal kosten]],"")</f>
        <v/>
      </c>
      <c r="BC119" s="122" t="str">
        <f>IF(Tbl.Kosten[[#This Row],[Anr.]]=BC$7,Tbl.Kosten[[#This Row],[Totaal kosten]],"")</f>
        <v/>
      </c>
      <c r="BD119" s="122" t="str">
        <f>IF(Tbl.Kosten[[#This Row],[Anr.]]=BD$7,Tbl.Kosten[[#This Row],[Totaal kosten]],"")</f>
        <v/>
      </c>
      <c r="BE119" s="122" t="str">
        <f>IF(Tbl.Kosten[[#This Row],[Anr.]]=BE$7,Tbl.Kosten[[#This Row],[Totaal kosten]],"")</f>
        <v/>
      </c>
      <c r="BF119" s="122" t="str">
        <f>IF(Tbl.Kosten[[#This Row],[Anr.]]=BF$7,Tbl.Kosten[[#This Row],[Totaal kosten]],"")</f>
        <v/>
      </c>
      <c r="BG119" s="122" t="str">
        <f>IF(Tbl.Kosten[[#This Row],[Anr.]]=BG$7,Tbl.Kosten[[#This Row],[Totaal kosten]],"")</f>
        <v/>
      </c>
      <c r="BH119" s="122" t="str">
        <f>IF(Tbl.Kosten[[#This Row],[Anr.]]=BH$7,Tbl.Kosten[[#This Row],[Totaal kosten]],"")</f>
        <v/>
      </c>
      <c r="BI119" s="122" t="str">
        <f>IF(Tbl.Kosten[[#This Row],[Anr.]]=BI$7,Tbl.Kosten[[#This Row],[Totaal kosten]],"")</f>
        <v/>
      </c>
      <c r="BJ119" s="122" t="str">
        <f>IF(Tbl.Kosten[[#This Row],[Anr.]]=BJ$7,Tbl.Kosten[[#This Row],[Totaal kosten]],"")</f>
        <v/>
      </c>
      <c r="BK119" s="122" t="str">
        <f>IF(Tbl.Kosten[[#This Row],[Anr.]]=BK$7,Tbl.Kosten[[#This Row],[Totaal kosten]],"")</f>
        <v/>
      </c>
      <c r="BL119" s="122" t="str">
        <f>IF(Tbl.Kosten[[#This Row],[Anr.]]=BL$7,Tbl.Kosten[[#This Row],[Totaal kosten]],"")</f>
        <v/>
      </c>
      <c r="BM119" s="122" t="str">
        <f>IF(Tbl.Kosten[[#This Row],[Anr.]]=BM$7,Tbl.Kosten[[#This Row],[Totaal kosten]],"")</f>
        <v/>
      </c>
      <c r="BN119" s="122" t="str">
        <f>IF(Tbl.Kosten[[#This Row],[Anr.]]=BN$7,Tbl.Kosten[[#This Row],[Totaal kosten]],"")</f>
        <v/>
      </c>
      <c r="BO119" s="122" t="str">
        <f>IF(Tbl.Kosten[[#This Row],[Anr.]]=BO$7,Tbl.Kosten[[#This Row],[Totaal kosten]],"")</f>
        <v/>
      </c>
      <c r="BP119" s="122" t="str">
        <f>IF(Tbl.Kosten[[#This Row],[Anr.]]=BP$7,Tbl.Kosten[[#This Row],[Totaal kosten]],"")</f>
        <v/>
      </c>
      <c r="BQ119" s="122" t="str">
        <f>IF(Tbl.Kosten[[#This Row],[Anr.]]=BQ$7,Tbl.Kosten[[#This Row],[Totaal kosten]],"")</f>
        <v/>
      </c>
      <c r="BR119" s="122" t="str">
        <f>IF(Tbl.Kosten[[#This Row],[Anr.]]=BR$7,Tbl.Kosten[[#This Row],[Totaal kosten]],"")</f>
        <v/>
      </c>
      <c r="BS119" s="122" t="str">
        <f>IF(Tbl.Kosten[[#This Row],[Anr.]]=BS$7,Tbl.Kosten[[#This Row],[Totaal kosten]],"")</f>
        <v/>
      </c>
      <c r="BT119" s="122" t="str">
        <f>IF(Tbl.Kosten[[#This Row],[Anr.]]=BT$7,Tbl.Kosten[[#This Row],[Totaal kosten]],"")</f>
        <v/>
      </c>
      <c r="BU119" s="122" t="str">
        <f>IF(Tbl.Kosten[[#This Row],[Anr.]]=BU$7,Tbl.Kosten[[#This Row],[Totaal kosten]],"")</f>
        <v/>
      </c>
      <c r="BV119" s="122" t="str">
        <f>IF(Tbl.Kosten[[#This Row],[Anr.]]=BV$7,Tbl.Kosten[[#This Row],[Totaal kosten]],"")</f>
        <v/>
      </c>
      <c r="BW119" s="122" t="str">
        <f>IF(Tbl.Kosten[[#This Row],[Anr.]]=BW$7,Tbl.Kosten[[#This Row],[Totaal kosten]],"")</f>
        <v/>
      </c>
      <c r="BX119" s="122" t="str">
        <f>IF(Tbl.Kosten[[#This Row],[Anr.]]=BX$7,Tbl.Kosten[[#This Row],[Totaal kosten]],"")</f>
        <v/>
      </c>
      <c r="BY119" s="122" t="str">
        <f>IF(Tbl.Kosten[[#This Row],[Anr.]]=BY$7,Tbl.Kosten[[#This Row],[Totaal kosten]],"")</f>
        <v/>
      </c>
      <c r="BZ119" s="122" t="str">
        <f>IF(Tbl.Kosten[[#This Row],[Anr.]]=BZ$7,Tbl.Kosten[[#This Row],[Totaal kosten]],"")</f>
        <v/>
      </c>
      <c r="CA119" s="122" t="str">
        <f>IF(Tbl.Kosten[[#This Row],[Anr.]]=CA$7,Tbl.Kosten[[#This Row],[Totaal kosten]],"")</f>
        <v/>
      </c>
      <c r="CB119" s="122" t="str">
        <f>IF(Tbl.Kosten[[#This Row],[Anr.]]=CB$7,Tbl.Kosten[[#This Row],[Totaal kosten]],"")</f>
        <v/>
      </c>
      <c r="CC119" s="122" t="str">
        <f>IF(Tbl.Kosten[[#This Row],[Anr.]]=CC$7,Tbl.Kosten[[#This Row],[Totaal kosten]],"")</f>
        <v/>
      </c>
      <c r="CD119" s="122" t="str">
        <f>IF(Tbl.Kosten[[#This Row],[Anr.]]=CD$7,Tbl.Kosten[[#This Row],[Totaal kosten]],"")</f>
        <v/>
      </c>
      <c r="CE119" s="122" t="str">
        <f>IF(Tbl.Kosten[[#This Row],[Anr.]]=CE$7,Tbl.Kosten[[#This Row],[Totaal kosten]],"")</f>
        <v/>
      </c>
      <c r="CF119" s="122" t="str">
        <f>IF(Tbl.Kosten[[#This Row],[Anr.]]=CF$7,Tbl.Kosten[[#This Row],[Totaal kosten]],"")</f>
        <v/>
      </c>
      <c r="CG119" s="122" t="str">
        <f>IF(Tbl.Kosten[[#This Row],[Anr.]]=CG$7,Tbl.Kosten[[#This Row],[Totaal kosten]],"")</f>
        <v/>
      </c>
      <c r="CH119" s="122" t="str">
        <f>IF(Tbl.Kosten[[#This Row],[Anr.]]=CH$7,Tbl.Kosten[[#This Row],[Totaal kosten]],"")</f>
        <v/>
      </c>
      <c r="CI119" s="122" t="str">
        <f>IF(Tbl.Kosten[[#This Row],[Anr.]]=CI$7,Tbl.Kosten[[#This Row],[Totaal kosten]],"")</f>
        <v/>
      </c>
      <c r="CJ119" s="122" t="str">
        <f>IF(Tbl.Kosten[[#This Row],[Anr.]]=CJ$7,Tbl.Kosten[[#This Row],[Totaal kosten]],"")</f>
        <v/>
      </c>
      <c r="CK119" s="122" t="str">
        <f>IF(Tbl.Kosten[[#This Row],[Anr.]]=CK$7,Tbl.Kosten[[#This Row],[Totaal kosten]],"")</f>
        <v/>
      </c>
      <c r="CL119" s="122" t="str">
        <f>IF(Tbl.Kosten[[#This Row],[Anr.]]=CL$7,Tbl.Kosten[[#This Row],[Totaal kosten]],"")</f>
        <v/>
      </c>
      <c r="CM119" s="122" t="str">
        <f>IF(Tbl.Kosten[[#This Row],[Anr.]]=CM$7,Tbl.Kosten[[#This Row],[Totaal kosten]],"")</f>
        <v/>
      </c>
      <c r="CN119" s="122" t="str">
        <f>IF(Tbl.Kosten[[#This Row],[Anr.]]=CN$7,Tbl.Kosten[[#This Row],[Totaal kosten]],"")</f>
        <v/>
      </c>
      <c r="CO119" s="122" t="str">
        <f>IF(Tbl.Kosten[[#This Row],[Anr.]]=CO$7,Tbl.Kosten[[#This Row],[Totaal kosten]],"")</f>
        <v/>
      </c>
      <c r="CP119" s="122" t="str">
        <f>IF(Tbl.Kosten[[#This Row],[Anr.]]=CP$7,Tbl.Kosten[[#This Row],[Totaal kosten]],"")</f>
        <v/>
      </c>
      <c r="CQ119" s="122" t="str">
        <f>IF(Tbl.Kosten[[#This Row],[Anr.]]=CQ$7,Tbl.Kosten[[#This Row],[Totaal kosten]],"")</f>
        <v/>
      </c>
      <c r="CR119" s="122" t="str">
        <f>IF(Tbl.Kosten[[#This Row],[Anr.]]=CR$7,Tbl.Kosten[[#This Row],[Totaal kosten]],"")</f>
        <v/>
      </c>
      <c r="CS119" s="122" t="str">
        <f>IF(Tbl.Kosten[[#This Row],[Anr.]]=CS$7,Tbl.Kosten[[#This Row],[Totaal kosten]],"")</f>
        <v/>
      </c>
      <c r="CT119" s="122" t="str">
        <f>IF(Tbl.Kosten[[#This Row],[Anr.]]=CT$7,Tbl.Kosten[[#This Row],[Totaal kosten]],"")</f>
        <v/>
      </c>
      <c r="CU119" s="122" t="str">
        <f>IF(Tbl.Kosten[[#This Row],[Anr.]]=CU$7,Tbl.Kosten[[#This Row],[Totaal kosten]],"")</f>
        <v/>
      </c>
      <c r="CV119" s="122" t="str">
        <f>IF(Tbl.Kosten[[#This Row],[Anr.]]=CV$7,Tbl.Kosten[[#This Row],[Totaal kosten]],"")</f>
        <v/>
      </c>
      <c r="CW119" s="122" t="str">
        <f>IF(Tbl.Kosten[[#This Row],[Anr.]]=CW$7,Tbl.Kosten[[#This Row],[Totaal kosten]],"")</f>
        <v/>
      </c>
      <c r="CX119" s="122" t="str">
        <f>IF(Tbl.Kosten[[#This Row],[Anr.]]=CX$7,Tbl.Kosten[[#This Row],[Totaal kosten]],"")</f>
        <v/>
      </c>
      <c r="CY119" s="122" t="str">
        <f>IF(Tbl.Kosten[[#This Row],[Anr.]]=CY$7,Tbl.Kosten[[#This Row],[Totaal kosten]],"")</f>
        <v/>
      </c>
      <c r="CZ119" s="122" t="str">
        <f>IF(Tbl.Kosten[[#This Row],[Anr.]]=CZ$7,Tbl.Kosten[[#This Row],[Totaal kosten]],"")</f>
        <v/>
      </c>
      <c r="DA119" s="122" t="str">
        <f>IF(Tbl.Kosten[[#This Row],[Anr.]]=DA$7,Tbl.Kosten[[#This Row],[Totaal kosten]],"")</f>
        <v/>
      </c>
      <c r="DB119" s="122" t="str">
        <f>IF(Tbl.Kosten[[#This Row],[Anr.]]=DB$7,Tbl.Kosten[[#This Row],[Totaal kosten]],"")</f>
        <v/>
      </c>
      <c r="DC119" s="122" t="str">
        <f>IF(Tbl.Kosten[[#This Row],[Anr.]]=DC$7,Tbl.Kosten[[#This Row],[Totaal kosten]],"")</f>
        <v/>
      </c>
      <c r="DD119" s="122" t="str">
        <f>IF(Tbl.Kosten[[#This Row],[Anr.]]=DD$7,Tbl.Kosten[[#This Row],[Totaal kosten]],"")</f>
        <v/>
      </c>
      <c r="DE119" s="122" t="str">
        <f>IF(Tbl.Kosten[[#This Row],[Anr.]]=DE$7,Tbl.Kosten[[#This Row],[Totaal kosten]],"")</f>
        <v/>
      </c>
      <c r="DF119" s="122" t="str">
        <f>IF(Tbl.Kosten[[#This Row],[Anr.]]=DF$7,Tbl.Kosten[[#This Row],[Totaal kosten]],"")</f>
        <v/>
      </c>
      <c r="DG119" s="122" t="str">
        <f>IF(Tbl.Kosten[[#This Row],[Anr.]]=DG$7,Tbl.Kosten[[#This Row],[Totaal kosten]],"")</f>
        <v/>
      </c>
      <c r="DH119" s="122" t="str">
        <f>IF(Tbl.Kosten[[#This Row],[Anr.]]=DH$7,Tbl.Kosten[[#This Row],[Totaal kosten]],"")</f>
        <v/>
      </c>
      <c r="DI119" s="122" t="str">
        <f>IF(Tbl.Kosten[[#This Row],[Anr.]]=DI$7,Tbl.Kosten[[#This Row],[Totaal kosten]],"")</f>
        <v/>
      </c>
      <c r="DJ119" s="122" t="str">
        <f>IF(Tbl.Kosten[[#This Row],[Anr.]]=DJ$7,Tbl.Kosten[[#This Row],[Totaal kosten]],"")</f>
        <v/>
      </c>
      <c r="DK119" s="122" t="str">
        <f>IF(Tbl.Kosten[[#This Row],[Anr.]]=DK$7,Tbl.Kosten[[#This Row],[Totaal kosten]],"")</f>
        <v/>
      </c>
      <c r="DL119" s="122" t="str">
        <f>IF(Tbl.Kosten[[#This Row],[Anr.]]=DL$7,Tbl.Kosten[[#This Row],[Totaal kosten]],"")</f>
        <v/>
      </c>
      <c r="DM119" s="122" t="str">
        <f>IF(Tbl.Kosten[[#This Row],[Anr.]]=DM$7,Tbl.Kosten[[#This Row],[Totaal kosten]],"")</f>
        <v/>
      </c>
      <c r="DN119" s="122" t="str">
        <f>IF(Tbl.Kosten[[#This Row],[Anr.]]=DN$7,Tbl.Kosten[[#This Row],[Totaal kosten]],"")</f>
        <v/>
      </c>
      <c r="DO119" s="122" t="str">
        <f>IF(Tbl.Kosten[[#This Row],[Anr.]]=DO$7,Tbl.Kosten[[#This Row],[Totaal kosten]],"")</f>
        <v/>
      </c>
      <c r="DP119" s="122" t="str">
        <f>IF(Tbl.Kosten[[#This Row],[Anr.]]=DP$7,Tbl.Kosten[[#This Row],[Totaal kosten]],"")</f>
        <v/>
      </c>
      <c r="DQ119" s="122" t="str">
        <f>IF(Tbl.Kosten[[#This Row],[Anr.]]=DQ$7,Tbl.Kosten[[#This Row],[Totaal kosten]],"")</f>
        <v/>
      </c>
      <c r="DR119" s="122" t="str">
        <f>IF(Tbl.Kosten[[#This Row],[Anr.]]=DR$7,Tbl.Kosten[[#This Row],[Totaal kosten]],"")</f>
        <v/>
      </c>
      <c r="DS119" s="122" t="str">
        <f>IF(Tbl.Kosten[[#This Row],[Anr.]]=DS$7,Tbl.Kosten[[#This Row],[Totaal kosten]],"")</f>
        <v/>
      </c>
      <c r="DT119" s="122" t="str">
        <f>IF(Tbl.Kosten[[#This Row],[Anr.]]=DT$7,Tbl.Kosten[[#This Row],[Totaal kosten]],"")</f>
        <v/>
      </c>
      <c r="DU119" s="122" t="str">
        <f>IF(Tbl.Kosten[[#This Row],[Anr.]]=DU$7,Tbl.Kosten[[#This Row],[Totaal kosten]],"")</f>
        <v/>
      </c>
      <c r="DV119" s="122" t="str">
        <f>IF(Tbl.Kosten[[#This Row],[Anr.]]=DV$7,Tbl.Kosten[[#This Row],[Totaal kosten]],"")</f>
        <v/>
      </c>
      <c r="DW119" s="122" t="str">
        <f>IF(Tbl.Kosten[[#This Row],[Anr.]]=DW$7,Tbl.Kosten[[#This Row],[Totaal kosten]],"")</f>
        <v/>
      </c>
      <c r="DX119" s="122" t="str">
        <f>IF(Tbl.Kosten[[#This Row],[Anr.]]=DX$7,Tbl.Kosten[[#This Row],[Totaal kosten]],"")</f>
        <v/>
      </c>
      <c r="DY119" s="122" t="str">
        <f>IF(Tbl.Kosten[[#This Row],[Anr.]]=DY$7,Tbl.Kosten[[#This Row],[Totaal kosten]],"")</f>
        <v/>
      </c>
      <c r="DZ119" s="122" t="str">
        <f>IF(Tbl.Kosten[[#This Row],[Anr.]]=DZ$7,Tbl.Kosten[[#This Row],[Totaal kosten]],"")</f>
        <v/>
      </c>
      <c r="EA119" s="122" t="str">
        <f>IF(Tbl.Kosten[[#This Row],[Anr.]]=EA$7,Tbl.Kosten[[#This Row],[Totaal kosten]],"")</f>
        <v/>
      </c>
      <c r="EB119" s="122" t="str">
        <f>IF(Tbl.Kosten[[#This Row],[Anr.]]=EB$7,Tbl.Kosten[[#This Row],[Totaal kosten]],"")</f>
        <v/>
      </c>
      <c r="EC119" s="122" t="str">
        <f>IF(Tbl.Kosten[[#This Row],[Anr.]]=EC$7,Tbl.Kosten[[#This Row],[Totaal kosten]],"")</f>
        <v/>
      </c>
      <c r="ED119" s="122" t="str">
        <f>IF(Tbl.Kosten[[#This Row],[Anr.]]=ED$7,Tbl.Kosten[[#This Row],[Totaal kosten]],"")</f>
        <v/>
      </c>
      <c r="EE119" s="122" t="str">
        <f>IF(Tbl.Kosten[[#This Row],[Anr.]]=EE$7,Tbl.Kosten[[#This Row],[Totaal kosten]],"")</f>
        <v/>
      </c>
      <c r="EF119" s="122" t="str">
        <f>IF(Tbl.Kosten[[#This Row],[Anr.]]=EF$7,Tbl.Kosten[[#This Row],[Totaal kosten]],"")</f>
        <v/>
      </c>
      <c r="EG119" s="122" t="str">
        <f>IF(Tbl.Kosten[[#This Row],[Anr.]]=EG$7,Tbl.Kosten[[#This Row],[Totaal kosten]],"")</f>
        <v/>
      </c>
      <c r="EH119" s="122" t="str">
        <f>IF(Tbl.Kosten[[#This Row],[Anr.]]=EH$7,Tbl.Kosten[[#This Row],[Totaal kosten]],"")</f>
        <v/>
      </c>
      <c r="EI119" s="122" t="str">
        <f>IF(Tbl.Kosten[[#This Row],[Anr.]]=EI$7,Tbl.Kosten[[#This Row],[Totaal kosten]],"")</f>
        <v/>
      </c>
      <c r="EJ119" s="122" t="str">
        <f>IF(Tbl.Kosten[[#This Row],[Anr.]]=EJ$7,Tbl.Kosten[[#This Row],[Totaal kosten]],"")</f>
        <v/>
      </c>
      <c r="EK119" s="122" t="str">
        <f>IF(Tbl.Kosten[[#This Row],[Anr.]]=EK$7,Tbl.Kosten[[#This Row],[Totaal kosten]],"")</f>
        <v/>
      </c>
      <c r="EL119" s="122" t="str">
        <f>IF(Tbl.Kosten[[#This Row],[Anr.]]=EL$7,Tbl.Kosten[[#This Row],[Totaal kosten]],"")</f>
        <v/>
      </c>
      <c r="EM119" s="122" t="str">
        <f>IF(Tbl.Kosten[[#This Row],[Anr.]]=EM$7,Tbl.Kosten[[#This Row],[Totaal kosten]],"")</f>
        <v/>
      </c>
      <c r="EN119" s="122" t="str">
        <f>IF(Tbl.Kosten[[#This Row],[Anr.]]=EN$7,Tbl.Kosten[[#This Row],[Totaal kosten]],"")</f>
        <v/>
      </c>
      <c r="EO119" s="122" t="str">
        <f>IF(Tbl.Kosten[[#This Row],[Anr.]]=EO$7,Tbl.Kosten[[#This Row],[Totaal kosten]],"")</f>
        <v/>
      </c>
      <c r="EP119" s="122" t="str">
        <f>IF(Tbl.Kosten[[#This Row],[Anr.]]=EP$7,Tbl.Kosten[[#This Row],[Totaal kosten]],"")</f>
        <v/>
      </c>
      <c r="EQ119" s="122" t="str">
        <f>IF(Tbl.Kosten[[#This Row],[Anr.]]=EQ$7,Tbl.Kosten[[#This Row],[Totaal kosten]],"")</f>
        <v/>
      </c>
    </row>
    <row r="120" spans="2:147" x14ac:dyDescent="0.35">
      <c r="B120" s="99"/>
      <c r="C120" s="68"/>
      <c r="D120" s="119"/>
      <c r="E120" s="100"/>
      <c r="F120" s="13">
        <f>_xlfn.XLOOKUP(Tbl.Kosten[[#This Row],[Medewerker e/o 
functie]],Tbl.Uurtarief[Medewerker en/of functie],Tbl.Uurtarief[Uurtarief],"",,)</f>
        <v>0</v>
      </c>
      <c r="G120" s="118">
        <f>PRODUCT(Tbl.Kosten[[#This Row],[Uren]],Tbl.Kosten[[#This Row],[Uurtarief]])</f>
        <v>0</v>
      </c>
      <c r="H120" s="100"/>
      <c r="I120" s="98"/>
      <c r="J120" s="97">
        <f>Tbl.Kosten[[#This Row],[Aantal]]*Tbl.Kosten[[#This Row],[Tarief]]</f>
        <v>0</v>
      </c>
      <c r="K120" s="118">
        <f>Tbl.Kosten[[#This Row],[Subtotaal andere kosten]]+Tbl.Kosten[[#This Row],[Subtotaal arbeidskosten]]</f>
        <v>0</v>
      </c>
      <c r="L120" s="190">
        <f>IF(Tbl.Kosten[[#This Row],[Subtotaal andere kosten]]&lt;&gt;0,"Andere kosten",(_xlfn.XLOOKUP(Tbl.Kosten[[#This Row],[Medewerker e/o 
functie]],Tbl.Uurtarief[Medewerker en/of functie],Tbl.Uurtarief[Kostensoort],"",,)))</f>
        <v>0</v>
      </c>
      <c r="M120" s="190" t="str">
        <f>IF(AND(Tbl.Kosten[[#This Row],[Subtotaal arbeidskosten]]&lt;&gt;0,Tbl.Kosten[[#This Row],[Subtotaal andere kosten]]&lt;&gt;0),"Begroot Arbeidskosten en Overige kosten op verschillende regels!","")</f>
        <v/>
      </c>
      <c r="N120" s="3" t="str">
        <f>_xlfn.XLOOKUP(Tbl.Kosten[[#This Row],[Activiteitencode]],Tbl.Activiteiten[Activiteitcode],Tbl.Activiteiten[Werkpakketcode],"",,)</f>
        <v/>
      </c>
      <c r="O120" s="9" t="str">
        <f>_xlfn.XLOOKUP(Tbl.Kosten[[#This Row],[Werkpakketcode]],Tbl.Werkpakketten[Werkpakketcode],Tbl.Werkpakketten[WPnr.],"",,)</f>
        <v/>
      </c>
      <c r="P120" s="9" t="str">
        <f>IF(Tbl.Kosten[[#This Row],[WPnr.]]=P$7,Tbl.Kosten[[#This Row],[Totaal kosten]],"")</f>
        <v/>
      </c>
      <c r="Q120" s="9" t="str">
        <f>IF(Tbl.Kosten[[#This Row],[WPnr.]]=Q$7,Tbl.Kosten[[#This Row],[Totaal kosten]],"")</f>
        <v/>
      </c>
      <c r="R120" s="9" t="str">
        <f>IF(Tbl.Kosten[[#This Row],[WPnr.]]=R$7,Tbl.Kosten[[#This Row],[Totaal kosten]],"")</f>
        <v/>
      </c>
      <c r="S120" s="9" t="str">
        <f>IF(Tbl.Kosten[[#This Row],[WPnr.]]=S$7,Tbl.Kosten[[#This Row],[Totaal kosten]],"")</f>
        <v/>
      </c>
      <c r="T120" s="9" t="str">
        <f>IF(Tbl.Kosten[[#This Row],[WPnr.]]=T$7,Tbl.Kosten[[#This Row],[Totaal kosten]],"")</f>
        <v/>
      </c>
      <c r="U120" s="9" t="str">
        <f>IF(Tbl.Kosten[[#This Row],[WPnr.]]=U$7,Tbl.Kosten[[#This Row],[Totaal kosten]],"")</f>
        <v/>
      </c>
      <c r="V120" s="9" t="str">
        <f>IF(Tbl.Kosten[[#This Row],[WPnr.]]=V$7,Tbl.Kosten[[#This Row],[Totaal kosten]],"")</f>
        <v/>
      </c>
      <c r="W120" s="9" t="str">
        <f>IF(Tbl.Kosten[[#This Row],[WPnr.]]=W$7,Tbl.Kosten[[#This Row],[Totaal kosten]],"")</f>
        <v/>
      </c>
      <c r="X120" s="9" t="str">
        <f>IF(Tbl.Kosten[[#This Row],[WPnr.]]=X$7,Tbl.Kosten[[#This Row],[Totaal kosten]],"")</f>
        <v/>
      </c>
      <c r="Y120" s="9" t="str">
        <f>IF(Tbl.Kosten[[#This Row],[WPnr.]]=Y$7,Tbl.Kosten[[#This Row],[Totaal kosten]],"")</f>
        <v/>
      </c>
      <c r="Z120" s="15" t="str">
        <f>IFERROR(VLOOKUP(Tbl.Kosten[[#This Row],[Kostensoort]],Tbl.Kostensoorten[],2,FALSE),"")</f>
        <v/>
      </c>
      <c r="AA120" s="15" t="str">
        <f>IF(Tbl.Kosten[[#This Row],[KSnr.]]=AA$7,Tbl.Kosten[[#This Row],[Totaal kosten]],"")</f>
        <v/>
      </c>
      <c r="AB120" s="15" t="str">
        <f>IF(Tbl.Kosten[[#This Row],[KSnr.]]=AB$7,Tbl.Kosten[[#This Row],[Totaal kosten]],"")</f>
        <v/>
      </c>
      <c r="AC120" s="15" t="str">
        <f>IF(Tbl.Kosten[[#This Row],[KSnr.]]=AC$7,Tbl.Kosten[[#This Row],[Totaal kosten]],"")</f>
        <v/>
      </c>
      <c r="AD120" s="15" t="str">
        <f>IF(Tbl.Kosten[[#This Row],[KSnr.]]=AD$7,Tbl.Kosten[[#This Row],[Totaal kosten]],"")</f>
        <v/>
      </c>
      <c r="AE120" s="15" t="str">
        <f>IF(Tbl.Kosten[[#This Row],[KSnr.]]=AE$7,Tbl.Kosten[[#This Row],[Totaal kosten]],"")</f>
        <v/>
      </c>
      <c r="AF120" s="15" t="str">
        <f>IF(Tbl.Kosten[[#This Row],[KSnr.]]=AF$7,Tbl.Kosten[[#This Row],[Totaal kosten]],"")</f>
        <v/>
      </c>
      <c r="AG120" s="15" t="str">
        <f>IF(Tbl.Kosten[[#This Row],[KSnr.]]=AG$7,Tbl.Kosten[[#This Row],[Totaal kosten]],"")</f>
        <v/>
      </c>
      <c r="AH120" s="15" t="str">
        <f>IF(Tbl.Kosten[[#This Row],[KSnr.]]=AH$7,Tbl.Kosten[[#This Row],[Totaal kosten]],"")</f>
        <v/>
      </c>
      <c r="AI120" s="15" t="str">
        <f>IF(Tbl.Kosten[[#This Row],[KSnr.]]=AI$7,Tbl.Kosten[[#This Row],[Totaal kosten]],"")</f>
        <v/>
      </c>
      <c r="AJ120" s="15" t="str">
        <f>IF(Tbl.Kosten[[#This Row],[KSnr.]]=AJ$7,Tbl.Kosten[[#This Row],[Totaal kosten]],"")</f>
        <v/>
      </c>
      <c r="AK120" s="15" t="str">
        <f>IF(Tbl.Kosten[[#This Row],[KSnr.]]=AK$7,Tbl.Kosten[[#This Row],[Totaal kosten]],"")</f>
        <v/>
      </c>
      <c r="AL120" s="15" t="str">
        <f>IF(Tbl.Kosten[[#This Row],[KSnr.]]=AL$7,Tbl.Kosten[[#This Row],[Totaal kosten]],"")</f>
        <v/>
      </c>
      <c r="AM120" s="15" t="str">
        <f>IF(Tbl.Kosten[[#This Row],[KSnr.]]=AM$7,Tbl.Kosten[[#This Row],[Totaal kosten]],"")</f>
        <v/>
      </c>
      <c r="AN120" s="15" t="str">
        <f>IF(Tbl.Kosten[[#This Row],[KSnr.]]=AN$7,Tbl.Kosten[[#This Row],[Totaal kosten]],"")</f>
        <v/>
      </c>
      <c r="AO120" s="15" t="str">
        <f>IF(Tbl.Kosten[[#This Row],[KSnr.]]=AO$7,Tbl.Kosten[[#This Row],[Totaal kosten]],"")</f>
        <v/>
      </c>
      <c r="AP120" s="15" t="str">
        <f>IF(Tbl.Kosten[[#This Row],[KSnr.]]=AP$7,Tbl.Kosten[[#This Row],[Totaal kosten]],"")</f>
        <v/>
      </c>
      <c r="AQ120" s="15" t="str">
        <f>IF(Tbl.Kosten[[#This Row],[KSnr.]]=AQ$7,Tbl.Kosten[[#This Row],[Totaal kosten]],"")</f>
        <v/>
      </c>
      <c r="AR120" s="15" t="str">
        <f>IF(Tbl.Kosten[[#This Row],[KSnr.]]=AR$7,Tbl.Kosten[[#This Row],[Totaal kosten]],"")</f>
        <v/>
      </c>
      <c r="AS120" s="15" t="str">
        <f>IF(Tbl.Kosten[[#This Row],[KSnr.]]=AS$7,Tbl.Kosten[[#This Row],[Totaal kosten]],"")</f>
        <v/>
      </c>
      <c r="AT120" s="15" t="str">
        <f>IF(Tbl.Kosten[[#This Row],[KSnr.]]=AT$7,Tbl.Kosten[[#This Row],[Totaal kosten]],"")</f>
        <v/>
      </c>
      <c r="AU120" s="122" t="str">
        <f>_xlfn.XLOOKUP(Tbl.Kosten[[#This Row],[Activiteitencode]],Tbl.Activiteiten[Activiteitcode],Tbl.Activiteiten[Anr.],"",,)</f>
        <v/>
      </c>
      <c r="AV120" s="122" t="str">
        <f>IF(Tbl.Kosten[[#This Row],[Anr.]]=AV$7,Tbl.Kosten[[#This Row],[Totaal kosten]],"")</f>
        <v/>
      </c>
      <c r="AW120" s="122" t="str">
        <f>IF(Tbl.Kosten[[#This Row],[Anr.]]=AW$7,Tbl.Kosten[[#This Row],[Totaal kosten]],"")</f>
        <v/>
      </c>
      <c r="AX120" s="122" t="str">
        <f>IF(Tbl.Kosten[[#This Row],[Anr.]]=AX$7,Tbl.Kosten[[#This Row],[Totaal kosten]],"")</f>
        <v/>
      </c>
      <c r="AY120" s="122" t="str">
        <f>IF(Tbl.Kosten[[#This Row],[Anr.]]=AY$7,Tbl.Kosten[[#This Row],[Totaal kosten]],"")</f>
        <v/>
      </c>
      <c r="AZ120" s="122" t="str">
        <f>IF(Tbl.Kosten[[#This Row],[Anr.]]=AZ$7,Tbl.Kosten[[#This Row],[Totaal kosten]],"")</f>
        <v/>
      </c>
      <c r="BA120" s="122" t="str">
        <f>IF(Tbl.Kosten[[#This Row],[Anr.]]=BA$7,Tbl.Kosten[[#This Row],[Totaal kosten]],"")</f>
        <v/>
      </c>
      <c r="BB120" s="122" t="str">
        <f>IF(Tbl.Kosten[[#This Row],[Anr.]]=BB$7,Tbl.Kosten[[#This Row],[Totaal kosten]],"")</f>
        <v/>
      </c>
      <c r="BC120" s="122" t="str">
        <f>IF(Tbl.Kosten[[#This Row],[Anr.]]=BC$7,Tbl.Kosten[[#This Row],[Totaal kosten]],"")</f>
        <v/>
      </c>
      <c r="BD120" s="122" t="str">
        <f>IF(Tbl.Kosten[[#This Row],[Anr.]]=BD$7,Tbl.Kosten[[#This Row],[Totaal kosten]],"")</f>
        <v/>
      </c>
      <c r="BE120" s="122" t="str">
        <f>IF(Tbl.Kosten[[#This Row],[Anr.]]=BE$7,Tbl.Kosten[[#This Row],[Totaal kosten]],"")</f>
        <v/>
      </c>
      <c r="BF120" s="122" t="str">
        <f>IF(Tbl.Kosten[[#This Row],[Anr.]]=BF$7,Tbl.Kosten[[#This Row],[Totaal kosten]],"")</f>
        <v/>
      </c>
      <c r="BG120" s="122" t="str">
        <f>IF(Tbl.Kosten[[#This Row],[Anr.]]=BG$7,Tbl.Kosten[[#This Row],[Totaal kosten]],"")</f>
        <v/>
      </c>
      <c r="BH120" s="122" t="str">
        <f>IF(Tbl.Kosten[[#This Row],[Anr.]]=BH$7,Tbl.Kosten[[#This Row],[Totaal kosten]],"")</f>
        <v/>
      </c>
      <c r="BI120" s="122" t="str">
        <f>IF(Tbl.Kosten[[#This Row],[Anr.]]=BI$7,Tbl.Kosten[[#This Row],[Totaal kosten]],"")</f>
        <v/>
      </c>
      <c r="BJ120" s="122" t="str">
        <f>IF(Tbl.Kosten[[#This Row],[Anr.]]=BJ$7,Tbl.Kosten[[#This Row],[Totaal kosten]],"")</f>
        <v/>
      </c>
      <c r="BK120" s="122" t="str">
        <f>IF(Tbl.Kosten[[#This Row],[Anr.]]=BK$7,Tbl.Kosten[[#This Row],[Totaal kosten]],"")</f>
        <v/>
      </c>
      <c r="BL120" s="122" t="str">
        <f>IF(Tbl.Kosten[[#This Row],[Anr.]]=BL$7,Tbl.Kosten[[#This Row],[Totaal kosten]],"")</f>
        <v/>
      </c>
      <c r="BM120" s="122" t="str">
        <f>IF(Tbl.Kosten[[#This Row],[Anr.]]=BM$7,Tbl.Kosten[[#This Row],[Totaal kosten]],"")</f>
        <v/>
      </c>
      <c r="BN120" s="122" t="str">
        <f>IF(Tbl.Kosten[[#This Row],[Anr.]]=BN$7,Tbl.Kosten[[#This Row],[Totaal kosten]],"")</f>
        <v/>
      </c>
      <c r="BO120" s="122" t="str">
        <f>IF(Tbl.Kosten[[#This Row],[Anr.]]=BO$7,Tbl.Kosten[[#This Row],[Totaal kosten]],"")</f>
        <v/>
      </c>
      <c r="BP120" s="122" t="str">
        <f>IF(Tbl.Kosten[[#This Row],[Anr.]]=BP$7,Tbl.Kosten[[#This Row],[Totaal kosten]],"")</f>
        <v/>
      </c>
      <c r="BQ120" s="122" t="str">
        <f>IF(Tbl.Kosten[[#This Row],[Anr.]]=BQ$7,Tbl.Kosten[[#This Row],[Totaal kosten]],"")</f>
        <v/>
      </c>
      <c r="BR120" s="122" t="str">
        <f>IF(Tbl.Kosten[[#This Row],[Anr.]]=BR$7,Tbl.Kosten[[#This Row],[Totaal kosten]],"")</f>
        <v/>
      </c>
      <c r="BS120" s="122" t="str">
        <f>IF(Tbl.Kosten[[#This Row],[Anr.]]=BS$7,Tbl.Kosten[[#This Row],[Totaal kosten]],"")</f>
        <v/>
      </c>
      <c r="BT120" s="122" t="str">
        <f>IF(Tbl.Kosten[[#This Row],[Anr.]]=BT$7,Tbl.Kosten[[#This Row],[Totaal kosten]],"")</f>
        <v/>
      </c>
      <c r="BU120" s="122" t="str">
        <f>IF(Tbl.Kosten[[#This Row],[Anr.]]=BU$7,Tbl.Kosten[[#This Row],[Totaal kosten]],"")</f>
        <v/>
      </c>
      <c r="BV120" s="122" t="str">
        <f>IF(Tbl.Kosten[[#This Row],[Anr.]]=BV$7,Tbl.Kosten[[#This Row],[Totaal kosten]],"")</f>
        <v/>
      </c>
      <c r="BW120" s="122" t="str">
        <f>IF(Tbl.Kosten[[#This Row],[Anr.]]=BW$7,Tbl.Kosten[[#This Row],[Totaal kosten]],"")</f>
        <v/>
      </c>
      <c r="BX120" s="122" t="str">
        <f>IF(Tbl.Kosten[[#This Row],[Anr.]]=BX$7,Tbl.Kosten[[#This Row],[Totaal kosten]],"")</f>
        <v/>
      </c>
      <c r="BY120" s="122" t="str">
        <f>IF(Tbl.Kosten[[#This Row],[Anr.]]=BY$7,Tbl.Kosten[[#This Row],[Totaal kosten]],"")</f>
        <v/>
      </c>
      <c r="BZ120" s="122" t="str">
        <f>IF(Tbl.Kosten[[#This Row],[Anr.]]=BZ$7,Tbl.Kosten[[#This Row],[Totaal kosten]],"")</f>
        <v/>
      </c>
      <c r="CA120" s="122" t="str">
        <f>IF(Tbl.Kosten[[#This Row],[Anr.]]=CA$7,Tbl.Kosten[[#This Row],[Totaal kosten]],"")</f>
        <v/>
      </c>
      <c r="CB120" s="122" t="str">
        <f>IF(Tbl.Kosten[[#This Row],[Anr.]]=CB$7,Tbl.Kosten[[#This Row],[Totaal kosten]],"")</f>
        <v/>
      </c>
      <c r="CC120" s="122" t="str">
        <f>IF(Tbl.Kosten[[#This Row],[Anr.]]=CC$7,Tbl.Kosten[[#This Row],[Totaal kosten]],"")</f>
        <v/>
      </c>
      <c r="CD120" s="122" t="str">
        <f>IF(Tbl.Kosten[[#This Row],[Anr.]]=CD$7,Tbl.Kosten[[#This Row],[Totaal kosten]],"")</f>
        <v/>
      </c>
      <c r="CE120" s="122" t="str">
        <f>IF(Tbl.Kosten[[#This Row],[Anr.]]=CE$7,Tbl.Kosten[[#This Row],[Totaal kosten]],"")</f>
        <v/>
      </c>
      <c r="CF120" s="122" t="str">
        <f>IF(Tbl.Kosten[[#This Row],[Anr.]]=CF$7,Tbl.Kosten[[#This Row],[Totaal kosten]],"")</f>
        <v/>
      </c>
      <c r="CG120" s="122" t="str">
        <f>IF(Tbl.Kosten[[#This Row],[Anr.]]=CG$7,Tbl.Kosten[[#This Row],[Totaal kosten]],"")</f>
        <v/>
      </c>
      <c r="CH120" s="122" t="str">
        <f>IF(Tbl.Kosten[[#This Row],[Anr.]]=CH$7,Tbl.Kosten[[#This Row],[Totaal kosten]],"")</f>
        <v/>
      </c>
      <c r="CI120" s="122" t="str">
        <f>IF(Tbl.Kosten[[#This Row],[Anr.]]=CI$7,Tbl.Kosten[[#This Row],[Totaal kosten]],"")</f>
        <v/>
      </c>
      <c r="CJ120" s="122" t="str">
        <f>IF(Tbl.Kosten[[#This Row],[Anr.]]=CJ$7,Tbl.Kosten[[#This Row],[Totaal kosten]],"")</f>
        <v/>
      </c>
      <c r="CK120" s="122" t="str">
        <f>IF(Tbl.Kosten[[#This Row],[Anr.]]=CK$7,Tbl.Kosten[[#This Row],[Totaal kosten]],"")</f>
        <v/>
      </c>
      <c r="CL120" s="122" t="str">
        <f>IF(Tbl.Kosten[[#This Row],[Anr.]]=CL$7,Tbl.Kosten[[#This Row],[Totaal kosten]],"")</f>
        <v/>
      </c>
      <c r="CM120" s="122" t="str">
        <f>IF(Tbl.Kosten[[#This Row],[Anr.]]=CM$7,Tbl.Kosten[[#This Row],[Totaal kosten]],"")</f>
        <v/>
      </c>
      <c r="CN120" s="122" t="str">
        <f>IF(Tbl.Kosten[[#This Row],[Anr.]]=CN$7,Tbl.Kosten[[#This Row],[Totaal kosten]],"")</f>
        <v/>
      </c>
      <c r="CO120" s="122" t="str">
        <f>IF(Tbl.Kosten[[#This Row],[Anr.]]=CO$7,Tbl.Kosten[[#This Row],[Totaal kosten]],"")</f>
        <v/>
      </c>
      <c r="CP120" s="122" t="str">
        <f>IF(Tbl.Kosten[[#This Row],[Anr.]]=CP$7,Tbl.Kosten[[#This Row],[Totaal kosten]],"")</f>
        <v/>
      </c>
      <c r="CQ120" s="122" t="str">
        <f>IF(Tbl.Kosten[[#This Row],[Anr.]]=CQ$7,Tbl.Kosten[[#This Row],[Totaal kosten]],"")</f>
        <v/>
      </c>
      <c r="CR120" s="122" t="str">
        <f>IF(Tbl.Kosten[[#This Row],[Anr.]]=CR$7,Tbl.Kosten[[#This Row],[Totaal kosten]],"")</f>
        <v/>
      </c>
      <c r="CS120" s="122" t="str">
        <f>IF(Tbl.Kosten[[#This Row],[Anr.]]=CS$7,Tbl.Kosten[[#This Row],[Totaal kosten]],"")</f>
        <v/>
      </c>
      <c r="CT120" s="122" t="str">
        <f>IF(Tbl.Kosten[[#This Row],[Anr.]]=CT$7,Tbl.Kosten[[#This Row],[Totaal kosten]],"")</f>
        <v/>
      </c>
      <c r="CU120" s="122" t="str">
        <f>IF(Tbl.Kosten[[#This Row],[Anr.]]=CU$7,Tbl.Kosten[[#This Row],[Totaal kosten]],"")</f>
        <v/>
      </c>
      <c r="CV120" s="122" t="str">
        <f>IF(Tbl.Kosten[[#This Row],[Anr.]]=CV$7,Tbl.Kosten[[#This Row],[Totaal kosten]],"")</f>
        <v/>
      </c>
      <c r="CW120" s="122" t="str">
        <f>IF(Tbl.Kosten[[#This Row],[Anr.]]=CW$7,Tbl.Kosten[[#This Row],[Totaal kosten]],"")</f>
        <v/>
      </c>
      <c r="CX120" s="122" t="str">
        <f>IF(Tbl.Kosten[[#This Row],[Anr.]]=CX$7,Tbl.Kosten[[#This Row],[Totaal kosten]],"")</f>
        <v/>
      </c>
      <c r="CY120" s="122" t="str">
        <f>IF(Tbl.Kosten[[#This Row],[Anr.]]=CY$7,Tbl.Kosten[[#This Row],[Totaal kosten]],"")</f>
        <v/>
      </c>
      <c r="CZ120" s="122" t="str">
        <f>IF(Tbl.Kosten[[#This Row],[Anr.]]=CZ$7,Tbl.Kosten[[#This Row],[Totaal kosten]],"")</f>
        <v/>
      </c>
      <c r="DA120" s="122" t="str">
        <f>IF(Tbl.Kosten[[#This Row],[Anr.]]=DA$7,Tbl.Kosten[[#This Row],[Totaal kosten]],"")</f>
        <v/>
      </c>
      <c r="DB120" s="122" t="str">
        <f>IF(Tbl.Kosten[[#This Row],[Anr.]]=DB$7,Tbl.Kosten[[#This Row],[Totaal kosten]],"")</f>
        <v/>
      </c>
      <c r="DC120" s="122" t="str">
        <f>IF(Tbl.Kosten[[#This Row],[Anr.]]=DC$7,Tbl.Kosten[[#This Row],[Totaal kosten]],"")</f>
        <v/>
      </c>
      <c r="DD120" s="122" t="str">
        <f>IF(Tbl.Kosten[[#This Row],[Anr.]]=DD$7,Tbl.Kosten[[#This Row],[Totaal kosten]],"")</f>
        <v/>
      </c>
      <c r="DE120" s="122" t="str">
        <f>IF(Tbl.Kosten[[#This Row],[Anr.]]=DE$7,Tbl.Kosten[[#This Row],[Totaal kosten]],"")</f>
        <v/>
      </c>
      <c r="DF120" s="122" t="str">
        <f>IF(Tbl.Kosten[[#This Row],[Anr.]]=DF$7,Tbl.Kosten[[#This Row],[Totaal kosten]],"")</f>
        <v/>
      </c>
      <c r="DG120" s="122" t="str">
        <f>IF(Tbl.Kosten[[#This Row],[Anr.]]=DG$7,Tbl.Kosten[[#This Row],[Totaal kosten]],"")</f>
        <v/>
      </c>
      <c r="DH120" s="122" t="str">
        <f>IF(Tbl.Kosten[[#This Row],[Anr.]]=DH$7,Tbl.Kosten[[#This Row],[Totaal kosten]],"")</f>
        <v/>
      </c>
      <c r="DI120" s="122" t="str">
        <f>IF(Tbl.Kosten[[#This Row],[Anr.]]=DI$7,Tbl.Kosten[[#This Row],[Totaal kosten]],"")</f>
        <v/>
      </c>
      <c r="DJ120" s="122" t="str">
        <f>IF(Tbl.Kosten[[#This Row],[Anr.]]=DJ$7,Tbl.Kosten[[#This Row],[Totaal kosten]],"")</f>
        <v/>
      </c>
      <c r="DK120" s="122" t="str">
        <f>IF(Tbl.Kosten[[#This Row],[Anr.]]=DK$7,Tbl.Kosten[[#This Row],[Totaal kosten]],"")</f>
        <v/>
      </c>
      <c r="DL120" s="122" t="str">
        <f>IF(Tbl.Kosten[[#This Row],[Anr.]]=DL$7,Tbl.Kosten[[#This Row],[Totaal kosten]],"")</f>
        <v/>
      </c>
      <c r="DM120" s="122" t="str">
        <f>IF(Tbl.Kosten[[#This Row],[Anr.]]=DM$7,Tbl.Kosten[[#This Row],[Totaal kosten]],"")</f>
        <v/>
      </c>
      <c r="DN120" s="122" t="str">
        <f>IF(Tbl.Kosten[[#This Row],[Anr.]]=DN$7,Tbl.Kosten[[#This Row],[Totaal kosten]],"")</f>
        <v/>
      </c>
      <c r="DO120" s="122" t="str">
        <f>IF(Tbl.Kosten[[#This Row],[Anr.]]=DO$7,Tbl.Kosten[[#This Row],[Totaal kosten]],"")</f>
        <v/>
      </c>
      <c r="DP120" s="122" t="str">
        <f>IF(Tbl.Kosten[[#This Row],[Anr.]]=DP$7,Tbl.Kosten[[#This Row],[Totaal kosten]],"")</f>
        <v/>
      </c>
      <c r="DQ120" s="122" t="str">
        <f>IF(Tbl.Kosten[[#This Row],[Anr.]]=DQ$7,Tbl.Kosten[[#This Row],[Totaal kosten]],"")</f>
        <v/>
      </c>
      <c r="DR120" s="122" t="str">
        <f>IF(Tbl.Kosten[[#This Row],[Anr.]]=DR$7,Tbl.Kosten[[#This Row],[Totaal kosten]],"")</f>
        <v/>
      </c>
      <c r="DS120" s="122" t="str">
        <f>IF(Tbl.Kosten[[#This Row],[Anr.]]=DS$7,Tbl.Kosten[[#This Row],[Totaal kosten]],"")</f>
        <v/>
      </c>
      <c r="DT120" s="122" t="str">
        <f>IF(Tbl.Kosten[[#This Row],[Anr.]]=DT$7,Tbl.Kosten[[#This Row],[Totaal kosten]],"")</f>
        <v/>
      </c>
      <c r="DU120" s="122" t="str">
        <f>IF(Tbl.Kosten[[#This Row],[Anr.]]=DU$7,Tbl.Kosten[[#This Row],[Totaal kosten]],"")</f>
        <v/>
      </c>
      <c r="DV120" s="122" t="str">
        <f>IF(Tbl.Kosten[[#This Row],[Anr.]]=DV$7,Tbl.Kosten[[#This Row],[Totaal kosten]],"")</f>
        <v/>
      </c>
      <c r="DW120" s="122" t="str">
        <f>IF(Tbl.Kosten[[#This Row],[Anr.]]=DW$7,Tbl.Kosten[[#This Row],[Totaal kosten]],"")</f>
        <v/>
      </c>
      <c r="DX120" s="122" t="str">
        <f>IF(Tbl.Kosten[[#This Row],[Anr.]]=DX$7,Tbl.Kosten[[#This Row],[Totaal kosten]],"")</f>
        <v/>
      </c>
      <c r="DY120" s="122" t="str">
        <f>IF(Tbl.Kosten[[#This Row],[Anr.]]=DY$7,Tbl.Kosten[[#This Row],[Totaal kosten]],"")</f>
        <v/>
      </c>
      <c r="DZ120" s="122" t="str">
        <f>IF(Tbl.Kosten[[#This Row],[Anr.]]=DZ$7,Tbl.Kosten[[#This Row],[Totaal kosten]],"")</f>
        <v/>
      </c>
      <c r="EA120" s="122" t="str">
        <f>IF(Tbl.Kosten[[#This Row],[Anr.]]=EA$7,Tbl.Kosten[[#This Row],[Totaal kosten]],"")</f>
        <v/>
      </c>
      <c r="EB120" s="122" t="str">
        <f>IF(Tbl.Kosten[[#This Row],[Anr.]]=EB$7,Tbl.Kosten[[#This Row],[Totaal kosten]],"")</f>
        <v/>
      </c>
      <c r="EC120" s="122" t="str">
        <f>IF(Tbl.Kosten[[#This Row],[Anr.]]=EC$7,Tbl.Kosten[[#This Row],[Totaal kosten]],"")</f>
        <v/>
      </c>
      <c r="ED120" s="122" t="str">
        <f>IF(Tbl.Kosten[[#This Row],[Anr.]]=ED$7,Tbl.Kosten[[#This Row],[Totaal kosten]],"")</f>
        <v/>
      </c>
      <c r="EE120" s="122" t="str">
        <f>IF(Tbl.Kosten[[#This Row],[Anr.]]=EE$7,Tbl.Kosten[[#This Row],[Totaal kosten]],"")</f>
        <v/>
      </c>
      <c r="EF120" s="122" t="str">
        <f>IF(Tbl.Kosten[[#This Row],[Anr.]]=EF$7,Tbl.Kosten[[#This Row],[Totaal kosten]],"")</f>
        <v/>
      </c>
      <c r="EG120" s="122" t="str">
        <f>IF(Tbl.Kosten[[#This Row],[Anr.]]=EG$7,Tbl.Kosten[[#This Row],[Totaal kosten]],"")</f>
        <v/>
      </c>
      <c r="EH120" s="122" t="str">
        <f>IF(Tbl.Kosten[[#This Row],[Anr.]]=EH$7,Tbl.Kosten[[#This Row],[Totaal kosten]],"")</f>
        <v/>
      </c>
      <c r="EI120" s="122" t="str">
        <f>IF(Tbl.Kosten[[#This Row],[Anr.]]=EI$7,Tbl.Kosten[[#This Row],[Totaal kosten]],"")</f>
        <v/>
      </c>
      <c r="EJ120" s="122" t="str">
        <f>IF(Tbl.Kosten[[#This Row],[Anr.]]=EJ$7,Tbl.Kosten[[#This Row],[Totaal kosten]],"")</f>
        <v/>
      </c>
      <c r="EK120" s="122" t="str">
        <f>IF(Tbl.Kosten[[#This Row],[Anr.]]=EK$7,Tbl.Kosten[[#This Row],[Totaal kosten]],"")</f>
        <v/>
      </c>
      <c r="EL120" s="122" t="str">
        <f>IF(Tbl.Kosten[[#This Row],[Anr.]]=EL$7,Tbl.Kosten[[#This Row],[Totaal kosten]],"")</f>
        <v/>
      </c>
      <c r="EM120" s="122" t="str">
        <f>IF(Tbl.Kosten[[#This Row],[Anr.]]=EM$7,Tbl.Kosten[[#This Row],[Totaal kosten]],"")</f>
        <v/>
      </c>
      <c r="EN120" s="122" t="str">
        <f>IF(Tbl.Kosten[[#This Row],[Anr.]]=EN$7,Tbl.Kosten[[#This Row],[Totaal kosten]],"")</f>
        <v/>
      </c>
      <c r="EO120" s="122" t="str">
        <f>IF(Tbl.Kosten[[#This Row],[Anr.]]=EO$7,Tbl.Kosten[[#This Row],[Totaal kosten]],"")</f>
        <v/>
      </c>
      <c r="EP120" s="122" t="str">
        <f>IF(Tbl.Kosten[[#This Row],[Anr.]]=EP$7,Tbl.Kosten[[#This Row],[Totaal kosten]],"")</f>
        <v/>
      </c>
      <c r="EQ120" s="122" t="str">
        <f>IF(Tbl.Kosten[[#This Row],[Anr.]]=EQ$7,Tbl.Kosten[[#This Row],[Totaal kosten]],"")</f>
        <v/>
      </c>
    </row>
    <row r="121" spans="2:147" x14ac:dyDescent="0.35">
      <c r="B121" s="99"/>
      <c r="C121" s="68"/>
      <c r="D121" s="119"/>
      <c r="E121" s="100"/>
      <c r="F121" s="13">
        <f>_xlfn.XLOOKUP(Tbl.Kosten[[#This Row],[Medewerker e/o 
functie]],Tbl.Uurtarief[Medewerker en/of functie],Tbl.Uurtarief[Uurtarief],"",,)</f>
        <v>0</v>
      </c>
      <c r="G121" s="118">
        <f>PRODUCT(Tbl.Kosten[[#This Row],[Uren]],Tbl.Kosten[[#This Row],[Uurtarief]])</f>
        <v>0</v>
      </c>
      <c r="H121" s="100"/>
      <c r="I121" s="98"/>
      <c r="J121" s="97">
        <f>Tbl.Kosten[[#This Row],[Aantal]]*Tbl.Kosten[[#This Row],[Tarief]]</f>
        <v>0</v>
      </c>
      <c r="K121" s="118">
        <f>Tbl.Kosten[[#This Row],[Subtotaal andere kosten]]+Tbl.Kosten[[#This Row],[Subtotaal arbeidskosten]]</f>
        <v>0</v>
      </c>
      <c r="L121" s="190">
        <f>IF(Tbl.Kosten[[#This Row],[Subtotaal andere kosten]]&lt;&gt;0,"Andere kosten",(_xlfn.XLOOKUP(Tbl.Kosten[[#This Row],[Medewerker e/o 
functie]],Tbl.Uurtarief[Medewerker en/of functie],Tbl.Uurtarief[Kostensoort],"",,)))</f>
        <v>0</v>
      </c>
      <c r="M121" s="190" t="str">
        <f>IF(AND(Tbl.Kosten[[#This Row],[Subtotaal arbeidskosten]]&lt;&gt;0,Tbl.Kosten[[#This Row],[Subtotaal andere kosten]]&lt;&gt;0),"Begroot Arbeidskosten en Overige kosten op verschillende regels!","")</f>
        <v/>
      </c>
      <c r="N121" s="3" t="str">
        <f>_xlfn.XLOOKUP(Tbl.Kosten[[#This Row],[Activiteitencode]],Tbl.Activiteiten[Activiteitcode],Tbl.Activiteiten[Werkpakketcode],"",,)</f>
        <v/>
      </c>
      <c r="O121" s="9" t="str">
        <f>_xlfn.XLOOKUP(Tbl.Kosten[[#This Row],[Werkpakketcode]],Tbl.Werkpakketten[Werkpakketcode],Tbl.Werkpakketten[WPnr.],"",,)</f>
        <v/>
      </c>
      <c r="P121" s="9" t="str">
        <f>IF(Tbl.Kosten[[#This Row],[WPnr.]]=P$7,Tbl.Kosten[[#This Row],[Totaal kosten]],"")</f>
        <v/>
      </c>
      <c r="Q121" s="9" t="str">
        <f>IF(Tbl.Kosten[[#This Row],[WPnr.]]=Q$7,Tbl.Kosten[[#This Row],[Totaal kosten]],"")</f>
        <v/>
      </c>
      <c r="R121" s="9" t="str">
        <f>IF(Tbl.Kosten[[#This Row],[WPnr.]]=R$7,Tbl.Kosten[[#This Row],[Totaal kosten]],"")</f>
        <v/>
      </c>
      <c r="S121" s="9" t="str">
        <f>IF(Tbl.Kosten[[#This Row],[WPnr.]]=S$7,Tbl.Kosten[[#This Row],[Totaal kosten]],"")</f>
        <v/>
      </c>
      <c r="T121" s="9" t="str">
        <f>IF(Tbl.Kosten[[#This Row],[WPnr.]]=T$7,Tbl.Kosten[[#This Row],[Totaal kosten]],"")</f>
        <v/>
      </c>
      <c r="U121" s="9" t="str">
        <f>IF(Tbl.Kosten[[#This Row],[WPnr.]]=U$7,Tbl.Kosten[[#This Row],[Totaal kosten]],"")</f>
        <v/>
      </c>
      <c r="V121" s="9" t="str">
        <f>IF(Tbl.Kosten[[#This Row],[WPnr.]]=V$7,Tbl.Kosten[[#This Row],[Totaal kosten]],"")</f>
        <v/>
      </c>
      <c r="W121" s="9" t="str">
        <f>IF(Tbl.Kosten[[#This Row],[WPnr.]]=W$7,Tbl.Kosten[[#This Row],[Totaal kosten]],"")</f>
        <v/>
      </c>
      <c r="X121" s="9" t="str">
        <f>IF(Tbl.Kosten[[#This Row],[WPnr.]]=X$7,Tbl.Kosten[[#This Row],[Totaal kosten]],"")</f>
        <v/>
      </c>
      <c r="Y121" s="9" t="str">
        <f>IF(Tbl.Kosten[[#This Row],[WPnr.]]=Y$7,Tbl.Kosten[[#This Row],[Totaal kosten]],"")</f>
        <v/>
      </c>
      <c r="Z121" s="15" t="str">
        <f>IFERROR(VLOOKUP(Tbl.Kosten[[#This Row],[Kostensoort]],Tbl.Kostensoorten[],2,FALSE),"")</f>
        <v/>
      </c>
      <c r="AA121" s="15" t="str">
        <f>IF(Tbl.Kosten[[#This Row],[KSnr.]]=AA$7,Tbl.Kosten[[#This Row],[Totaal kosten]],"")</f>
        <v/>
      </c>
      <c r="AB121" s="15" t="str">
        <f>IF(Tbl.Kosten[[#This Row],[KSnr.]]=AB$7,Tbl.Kosten[[#This Row],[Totaal kosten]],"")</f>
        <v/>
      </c>
      <c r="AC121" s="15" t="str">
        <f>IF(Tbl.Kosten[[#This Row],[KSnr.]]=AC$7,Tbl.Kosten[[#This Row],[Totaal kosten]],"")</f>
        <v/>
      </c>
      <c r="AD121" s="15" t="str">
        <f>IF(Tbl.Kosten[[#This Row],[KSnr.]]=AD$7,Tbl.Kosten[[#This Row],[Totaal kosten]],"")</f>
        <v/>
      </c>
      <c r="AE121" s="15" t="str">
        <f>IF(Tbl.Kosten[[#This Row],[KSnr.]]=AE$7,Tbl.Kosten[[#This Row],[Totaal kosten]],"")</f>
        <v/>
      </c>
      <c r="AF121" s="15" t="str">
        <f>IF(Tbl.Kosten[[#This Row],[KSnr.]]=AF$7,Tbl.Kosten[[#This Row],[Totaal kosten]],"")</f>
        <v/>
      </c>
      <c r="AG121" s="15" t="str">
        <f>IF(Tbl.Kosten[[#This Row],[KSnr.]]=AG$7,Tbl.Kosten[[#This Row],[Totaal kosten]],"")</f>
        <v/>
      </c>
      <c r="AH121" s="15" t="str">
        <f>IF(Tbl.Kosten[[#This Row],[KSnr.]]=AH$7,Tbl.Kosten[[#This Row],[Totaal kosten]],"")</f>
        <v/>
      </c>
      <c r="AI121" s="15" t="str">
        <f>IF(Tbl.Kosten[[#This Row],[KSnr.]]=AI$7,Tbl.Kosten[[#This Row],[Totaal kosten]],"")</f>
        <v/>
      </c>
      <c r="AJ121" s="15" t="str">
        <f>IF(Tbl.Kosten[[#This Row],[KSnr.]]=AJ$7,Tbl.Kosten[[#This Row],[Totaal kosten]],"")</f>
        <v/>
      </c>
      <c r="AK121" s="15" t="str">
        <f>IF(Tbl.Kosten[[#This Row],[KSnr.]]=AK$7,Tbl.Kosten[[#This Row],[Totaal kosten]],"")</f>
        <v/>
      </c>
      <c r="AL121" s="15" t="str">
        <f>IF(Tbl.Kosten[[#This Row],[KSnr.]]=AL$7,Tbl.Kosten[[#This Row],[Totaal kosten]],"")</f>
        <v/>
      </c>
      <c r="AM121" s="15" t="str">
        <f>IF(Tbl.Kosten[[#This Row],[KSnr.]]=AM$7,Tbl.Kosten[[#This Row],[Totaal kosten]],"")</f>
        <v/>
      </c>
      <c r="AN121" s="15" t="str">
        <f>IF(Tbl.Kosten[[#This Row],[KSnr.]]=AN$7,Tbl.Kosten[[#This Row],[Totaal kosten]],"")</f>
        <v/>
      </c>
      <c r="AO121" s="15" t="str">
        <f>IF(Tbl.Kosten[[#This Row],[KSnr.]]=AO$7,Tbl.Kosten[[#This Row],[Totaal kosten]],"")</f>
        <v/>
      </c>
      <c r="AP121" s="15" t="str">
        <f>IF(Tbl.Kosten[[#This Row],[KSnr.]]=AP$7,Tbl.Kosten[[#This Row],[Totaal kosten]],"")</f>
        <v/>
      </c>
      <c r="AQ121" s="15" t="str">
        <f>IF(Tbl.Kosten[[#This Row],[KSnr.]]=AQ$7,Tbl.Kosten[[#This Row],[Totaal kosten]],"")</f>
        <v/>
      </c>
      <c r="AR121" s="15" t="str">
        <f>IF(Tbl.Kosten[[#This Row],[KSnr.]]=AR$7,Tbl.Kosten[[#This Row],[Totaal kosten]],"")</f>
        <v/>
      </c>
      <c r="AS121" s="15" t="str">
        <f>IF(Tbl.Kosten[[#This Row],[KSnr.]]=AS$7,Tbl.Kosten[[#This Row],[Totaal kosten]],"")</f>
        <v/>
      </c>
      <c r="AT121" s="15" t="str">
        <f>IF(Tbl.Kosten[[#This Row],[KSnr.]]=AT$7,Tbl.Kosten[[#This Row],[Totaal kosten]],"")</f>
        <v/>
      </c>
      <c r="AU121" s="122" t="str">
        <f>_xlfn.XLOOKUP(Tbl.Kosten[[#This Row],[Activiteitencode]],Tbl.Activiteiten[Activiteitcode],Tbl.Activiteiten[Anr.],"",,)</f>
        <v/>
      </c>
      <c r="AV121" s="122" t="str">
        <f>IF(Tbl.Kosten[[#This Row],[Anr.]]=AV$7,Tbl.Kosten[[#This Row],[Totaal kosten]],"")</f>
        <v/>
      </c>
      <c r="AW121" s="122" t="str">
        <f>IF(Tbl.Kosten[[#This Row],[Anr.]]=AW$7,Tbl.Kosten[[#This Row],[Totaal kosten]],"")</f>
        <v/>
      </c>
      <c r="AX121" s="122" t="str">
        <f>IF(Tbl.Kosten[[#This Row],[Anr.]]=AX$7,Tbl.Kosten[[#This Row],[Totaal kosten]],"")</f>
        <v/>
      </c>
      <c r="AY121" s="122" t="str">
        <f>IF(Tbl.Kosten[[#This Row],[Anr.]]=AY$7,Tbl.Kosten[[#This Row],[Totaal kosten]],"")</f>
        <v/>
      </c>
      <c r="AZ121" s="122" t="str">
        <f>IF(Tbl.Kosten[[#This Row],[Anr.]]=AZ$7,Tbl.Kosten[[#This Row],[Totaal kosten]],"")</f>
        <v/>
      </c>
      <c r="BA121" s="122" t="str">
        <f>IF(Tbl.Kosten[[#This Row],[Anr.]]=BA$7,Tbl.Kosten[[#This Row],[Totaal kosten]],"")</f>
        <v/>
      </c>
      <c r="BB121" s="122" t="str">
        <f>IF(Tbl.Kosten[[#This Row],[Anr.]]=BB$7,Tbl.Kosten[[#This Row],[Totaal kosten]],"")</f>
        <v/>
      </c>
      <c r="BC121" s="122" t="str">
        <f>IF(Tbl.Kosten[[#This Row],[Anr.]]=BC$7,Tbl.Kosten[[#This Row],[Totaal kosten]],"")</f>
        <v/>
      </c>
      <c r="BD121" s="122" t="str">
        <f>IF(Tbl.Kosten[[#This Row],[Anr.]]=BD$7,Tbl.Kosten[[#This Row],[Totaal kosten]],"")</f>
        <v/>
      </c>
      <c r="BE121" s="122" t="str">
        <f>IF(Tbl.Kosten[[#This Row],[Anr.]]=BE$7,Tbl.Kosten[[#This Row],[Totaal kosten]],"")</f>
        <v/>
      </c>
      <c r="BF121" s="122" t="str">
        <f>IF(Tbl.Kosten[[#This Row],[Anr.]]=BF$7,Tbl.Kosten[[#This Row],[Totaal kosten]],"")</f>
        <v/>
      </c>
      <c r="BG121" s="122" t="str">
        <f>IF(Tbl.Kosten[[#This Row],[Anr.]]=BG$7,Tbl.Kosten[[#This Row],[Totaal kosten]],"")</f>
        <v/>
      </c>
      <c r="BH121" s="122" t="str">
        <f>IF(Tbl.Kosten[[#This Row],[Anr.]]=BH$7,Tbl.Kosten[[#This Row],[Totaal kosten]],"")</f>
        <v/>
      </c>
      <c r="BI121" s="122" t="str">
        <f>IF(Tbl.Kosten[[#This Row],[Anr.]]=BI$7,Tbl.Kosten[[#This Row],[Totaal kosten]],"")</f>
        <v/>
      </c>
      <c r="BJ121" s="122" t="str">
        <f>IF(Tbl.Kosten[[#This Row],[Anr.]]=BJ$7,Tbl.Kosten[[#This Row],[Totaal kosten]],"")</f>
        <v/>
      </c>
      <c r="BK121" s="122" t="str">
        <f>IF(Tbl.Kosten[[#This Row],[Anr.]]=BK$7,Tbl.Kosten[[#This Row],[Totaal kosten]],"")</f>
        <v/>
      </c>
      <c r="BL121" s="122" t="str">
        <f>IF(Tbl.Kosten[[#This Row],[Anr.]]=BL$7,Tbl.Kosten[[#This Row],[Totaal kosten]],"")</f>
        <v/>
      </c>
      <c r="BM121" s="122" t="str">
        <f>IF(Tbl.Kosten[[#This Row],[Anr.]]=BM$7,Tbl.Kosten[[#This Row],[Totaal kosten]],"")</f>
        <v/>
      </c>
      <c r="BN121" s="122" t="str">
        <f>IF(Tbl.Kosten[[#This Row],[Anr.]]=BN$7,Tbl.Kosten[[#This Row],[Totaal kosten]],"")</f>
        <v/>
      </c>
      <c r="BO121" s="122" t="str">
        <f>IF(Tbl.Kosten[[#This Row],[Anr.]]=BO$7,Tbl.Kosten[[#This Row],[Totaal kosten]],"")</f>
        <v/>
      </c>
      <c r="BP121" s="122" t="str">
        <f>IF(Tbl.Kosten[[#This Row],[Anr.]]=BP$7,Tbl.Kosten[[#This Row],[Totaal kosten]],"")</f>
        <v/>
      </c>
      <c r="BQ121" s="122" t="str">
        <f>IF(Tbl.Kosten[[#This Row],[Anr.]]=BQ$7,Tbl.Kosten[[#This Row],[Totaal kosten]],"")</f>
        <v/>
      </c>
      <c r="BR121" s="122" t="str">
        <f>IF(Tbl.Kosten[[#This Row],[Anr.]]=BR$7,Tbl.Kosten[[#This Row],[Totaal kosten]],"")</f>
        <v/>
      </c>
      <c r="BS121" s="122" t="str">
        <f>IF(Tbl.Kosten[[#This Row],[Anr.]]=BS$7,Tbl.Kosten[[#This Row],[Totaal kosten]],"")</f>
        <v/>
      </c>
      <c r="BT121" s="122" t="str">
        <f>IF(Tbl.Kosten[[#This Row],[Anr.]]=BT$7,Tbl.Kosten[[#This Row],[Totaal kosten]],"")</f>
        <v/>
      </c>
      <c r="BU121" s="122" t="str">
        <f>IF(Tbl.Kosten[[#This Row],[Anr.]]=BU$7,Tbl.Kosten[[#This Row],[Totaal kosten]],"")</f>
        <v/>
      </c>
      <c r="BV121" s="122" t="str">
        <f>IF(Tbl.Kosten[[#This Row],[Anr.]]=BV$7,Tbl.Kosten[[#This Row],[Totaal kosten]],"")</f>
        <v/>
      </c>
      <c r="BW121" s="122" t="str">
        <f>IF(Tbl.Kosten[[#This Row],[Anr.]]=BW$7,Tbl.Kosten[[#This Row],[Totaal kosten]],"")</f>
        <v/>
      </c>
      <c r="BX121" s="122" t="str">
        <f>IF(Tbl.Kosten[[#This Row],[Anr.]]=BX$7,Tbl.Kosten[[#This Row],[Totaal kosten]],"")</f>
        <v/>
      </c>
      <c r="BY121" s="122" t="str">
        <f>IF(Tbl.Kosten[[#This Row],[Anr.]]=BY$7,Tbl.Kosten[[#This Row],[Totaal kosten]],"")</f>
        <v/>
      </c>
      <c r="BZ121" s="122" t="str">
        <f>IF(Tbl.Kosten[[#This Row],[Anr.]]=BZ$7,Tbl.Kosten[[#This Row],[Totaal kosten]],"")</f>
        <v/>
      </c>
      <c r="CA121" s="122" t="str">
        <f>IF(Tbl.Kosten[[#This Row],[Anr.]]=CA$7,Tbl.Kosten[[#This Row],[Totaal kosten]],"")</f>
        <v/>
      </c>
      <c r="CB121" s="122" t="str">
        <f>IF(Tbl.Kosten[[#This Row],[Anr.]]=CB$7,Tbl.Kosten[[#This Row],[Totaal kosten]],"")</f>
        <v/>
      </c>
      <c r="CC121" s="122" t="str">
        <f>IF(Tbl.Kosten[[#This Row],[Anr.]]=CC$7,Tbl.Kosten[[#This Row],[Totaal kosten]],"")</f>
        <v/>
      </c>
      <c r="CD121" s="122" t="str">
        <f>IF(Tbl.Kosten[[#This Row],[Anr.]]=CD$7,Tbl.Kosten[[#This Row],[Totaal kosten]],"")</f>
        <v/>
      </c>
      <c r="CE121" s="122" t="str">
        <f>IF(Tbl.Kosten[[#This Row],[Anr.]]=CE$7,Tbl.Kosten[[#This Row],[Totaal kosten]],"")</f>
        <v/>
      </c>
      <c r="CF121" s="122" t="str">
        <f>IF(Tbl.Kosten[[#This Row],[Anr.]]=CF$7,Tbl.Kosten[[#This Row],[Totaal kosten]],"")</f>
        <v/>
      </c>
      <c r="CG121" s="122" t="str">
        <f>IF(Tbl.Kosten[[#This Row],[Anr.]]=CG$7,Tbl.Kosten[[#This Row],[Totaal kosten]],"")</f>
        <v/>
      </c>
      <c r="CH121" s="122" t="str">
        <f>IF(Tbl.Kosten[[#This Row],[Anr.]]=CH$7,Tbl.Kosten[[#This Row],[Totaal kosten]],"")</f>
        <v/>
      </c>
      <c r="CI121" s="122" t="str">
        <f>IF(Tbl.Kosten[[#This Row],[Anr.]]=CI$7,Tbl.Kosten[[#This Row],[Totaal kosten]],"")</f>
        <v/>
      </c>
      <c r="CJ121" s="122" t="str">
        <f>IF(Tbl.Kosten[[#This Row],[Anr.]]=CJ$7,Tbl.Kosten[[#This Row],[Totaal kosten]],"")</f>
        <v/>
      </c>
      <c r="CK121" s="122" t="str">
        <f>IF(Tbl.Kosten[[#This Row],[Anr.]]=CK$7,Tbl.Kosten[[#This Row],[Totaal kosten]],"")</f>
        <v/>
      </c>
      <c r="CL121" s="122" t="str">
        <f>IF(Tbl.Kosten[[#This Row],[Anr.]]=CL$7,Tbl.Kosten[[#This Row],[Totaal kosten]],"")</f>
        <v/>
      </c>
      <c r="CM121" s="122" t="str">
        <f>IF(Tbl.Kosten[[#This Row],[Anr.]]=CM$7,Tbl.Kosten[[#This Row],[Totaal kosten]],"")</f>
        <v/>
      </c>
      <c r="CN121" s="122" t="str">
        <f>IF(Tbl.Kosten[[#This Row],[Anr.]]=CN$7,Tbl.Kosten[[#This Row],[Totaal kosten]],"")</f>
        <v/>
      </c>
      <c r="CO121" s="122" t="str">
        <f>IF(Tbl.Kosten[[#This Row],[Anr.]]=CO$7,Tbl.Kosten[[#This Row],[Totaal kosten]],"")</f>
        <v/>
      </c>
      <c r="CP121" s="122" t="str">
        <f>IF(Tbl.Kosten[[#This Row],[Anr.]]=CP$7,Tbl.Kosten[[#This Row],[Totaal kosten]],"")</f>
        <v/>
      </c>
      <c r="CQ121" s="122" t="str">
        <f>IF(Tbl.Kosten[[#This Row],[Anr.]]=CQ$7,Tbl.Kosten[[#This Row],[Totaal kosten]],"")</f>
        <v/>
      </c>
      <c r="CR121" s="122" t="str">
        <f>IF(Tbl.Kosten[[#This Row],[Anr.]]=CR$7,Tbl.Kosten[[#This Row],[Totaal kosten]],"")</f>
        <v/>
      </c>
      <c r="CS121" s="122" t="str">
        <f>IF(Tbl.Kosten[[#This Row],[Anr.]]=CS$7,Tbl.Kosten[[#This Row],[Totaal kosten]],"")</f>
        <v/>
      </c>
      <c r="CT121" s="122" t="str">
        <f>IF(Tbl.Kosten[[#This Row],[Anr.]]=CT$7,Tbl.Kosten[[#This Row],[Totaal kosten]],"")</f>
        <v/>
      </c>
      <c r="CU121" s="122" t="str">
        <f>IF(Tbl.Kosten[[#This Row],[Anr.]]=CU$7,Tbl.Kosten[[#This Row],[Totaal kosten]],"")</f>
        <v/>
      </c>
      <c r="CV121" s="122" t="str">
        <f>IF(Tbl.Kosten[[#This Row],[Anr.]]=CV$7,Tbl.Kosten[[#This Row],[Totaal kosten]],"")</f>
        <v/>
      </c>
      <c r="CW121" s="122" t="str">
        <f>IF(Tbl.Kosten[[#This Row],[Anr.]]=CW$7,Tbl.Kosten[[#This Row],[Totaal kosten]],"")</f>
        <v/>
      </c>
      <c r="CX121" s="122" t="str">
        <f>IF(Tbl.Kosten[[#This Row],[Anr.]]=CX$7,Tbl.Kosten[[#This Row],[Totaal kosten]],"")</f>
        <v/>
      </c>
      <c r="CY121" s="122" t="str">
        <f>IF(Tbl.Kosten[[#This Row],[Anr.]]=CY$7,Tbl.Kosten[[#This Row],[Totaal kosten]],"")</f>
        <v/>
      </c>
      <c r="CZ121" s="122" t="str">
        <f>IF(Tbl.Kosten[[#This Row],[Anr.]]=CZ$7,Tbl.Kosten[[#This Row],[Totaal kosten]],"")</f>
        <v/>
      </c>
      <c r="DA121" s="122" t="str">
        <f>IF(Tbl.Kosten[[#This Row],[Anr.]]=DA$7,Tbl.Kosten[[#This Row],[Totaal kosten]],"")</f>
        <v/>
      </c>
      <c r="DB121" s="122" t="str">
        <f>IF(Tbl.Kosten[[#This Row],[Anr.]]=DB$7,Tbl.Kosten[[#This Row],[Totaal kosten]],"")</f>
        <v/>
      </c>
      <c r="DC121" s="122" t="str">
        <f>IF(Tbl.Kosten[[#This Row],[Anr.]]=DC$7,Tbl.Kosten[[#This Row],[Totaal kosten]],"")</f>
        <v/>
      </c>
      <c r="DD121" s="122" t="str">
        <f>IF(Tbl.Kosten[[#This Row],[Anr.]]=DD$7,Tbl.Kosten[[#This Row],[Totaal kosten]],"")</f>
        <v/>
      </c>
      <c r="DE121" s="122" t="str">
        <f>IF(Tbl.Kosten[[#This Row],[Anr.]]=DE$7,Tbl.Kosten[[#This Row],[Totaal kosten]],"")</f>
        <v/>
      </c>
      <c r="DF121" s="122" t="str">
        <f>IF(Tbl.Kosten[[#This Row],[Anr.]]=DF$7,Tbl.Kosten[[#This Row],[Totaal kosten]],"")</f>
        <v/>
      </c>
      <c r="DG121" s="122" t="str">
        <f>IF(Tbl.Kosten[[#This Row],[Anr.]]=DG$7,Tbl.Kosten[[#This Row],[Totaal kosten]],"")</f>
        <v/>
      </c>
      <c r="DH121" s="122" t="str">
        <f>IF(Tbl.Kosten[[#This Row],[Anr.]]=DH$7,Tbl.Kosten[[#This Row],[Totaal kosten]],"")</f>
        <v/>
      </c>
      <c r="DI121" s="122" t="str">
        <f>IF(Tbl.Kosten[[#This Row],[Anr.]]=DI$7,Tbl.Kosten[[#This Row],[Totaal kosten]],"")</f>
        <v/>
      </c>
      <c r="DJ121" s="122" t="str">
        <f>IF(Tbl.Kosten[[#This Row],[Anr.]]=DJ$7,Tbl.Kosten[[#This Row],[Totaal kosten]],"")</f>
        <v/>
      </c>
      <c r="DK121" s="122" t="str">
        <f>IF(Tbl.Kosten[[#This Row],[Anr.]]=DK$7,Tbl.Kosten[[#This Row],[Totaal kosten]],"")</f>
        <v/>
      </c>
      <c r="DL121" s="122" t="str">
        <f>IF(Tbl.Kosten[[#This Row],[Anr.]]=DL$7,Tbl.Kosten[[#This Row],[Totaal kosten]],"")</f>
        <v/>
      </c>
      <c r="DM121" s="122" t="str">
        <f>IF(Tbl.Kosten[[#This Row],[Anr.]]=DM$7,Tbl.Kosten[[#This Row],[Totaal kosten]],"")</f>
        <v/>
      </c>
      <c r="DN121" s="122" t="str">
        <f>IF(Tbl.Kosten[[#This Row],[Anr.]]=DN$7,Tbl.Kosten[[#This Row],[Totaal kosten]],"")</f>
        <v/>
      </c>
      <c r="DO121" s="122" t="str">
        <f>IF(Tbl.Kosten[[#This Row],[Anr.]]=DO$7,Tbl.Kosten[[#This Row],[Totaal kosten]],"")</f>
        <v/>
      </c>
      <c r="DP121" s="122" t="str">
        <f>IF(Tbl.Kosten[[#This Row],[Anr.]]=DP$7,Tbl.Kosten[[#This Row],[Totaal kosten]],"")</f>
        <v/>
      </c>
      <c r="DQ121" s="122" t="str">
        <f>IF(Tbl.Kosten[[#This Row],[Anr.]]=DQ$7,Tbl.Kosten[[#This Row],[Totaal kosten]],"")</f>
        <v/>
      </c>
      <c r="DR121" s="122" t="str">
        <f>IF(Tbl.Kosten[[#This Row],[Anr.]]=DR$7,Tbl.Kosten[[#This Row],[Totaal kosten]],"")</f>
        <v/>
      </c>
      <c r="DS121" s="122" t="str">
        <f>IF(Tbl.Kosten[[#This Row],[Anr.]]=DS$7,Tbl.Kosten[[#This Row],[Totaal kosten]],"")</f>
        <v/>
      </c>
      <c r="DT121" s="122" t="str">
        <f>IF(Tbl.Kosten[[#This Row],[Anr.]]=DT$7,Tbl.Kosten[[#This Row],[Totaal kosten]],"")</f>
        <v/>
      </c>
      <c r="DU121" s="122" t="str">
        <f>IF(Tbl.Kosten[[#This Row],[Anr.]]=DU$7,Tbl.Kosten[[#This Row],[Totaal kosten]],"")</f>
        <v/>
      </c>
      <c r="DV121" s="122" t="str">
        <f>IF(Tbl.Kosten[[#This Row],[Anr.]]=DV$7,Tbl.Kosten[[#This Row],[Totaal kosten]],"")</f>
        <v/>
      </c>
      <c r="DW121" s="122" t="str">
        <f>IF(Tbl.Kosten[[#This Row],[Anr.]]=DW$7,Tbl.Kosten[[#This Row],[Totaal kosten]],"")</f>
        <v/>
      </c>
      <c r="DX121" s="122" t="str">
        <f>IF(Tbl.Kosten[[#This Row],[Anr.]]=DX$7,Tbl.Kosten[[#This Row],[Totaal kosten]],"")</f>
        <v/>
      </c>
      <c r="DY121" s="122" t="str">
        <f>IF(Tbl.Kosten[[#This Row],[Anr.]]=DY$7,Tbl.Kosten[[#This Row],[Totaal kosten]],"")</f>
        <v/>
      </c>
      <c r="DZ121" s="122" t="str">
        <f>IF(Tbl.Kosten[[#This Row],[Anr.]]=DZ$7,Tbl.Kosten[[#This Row],[Totaal kosten]],"")</f>
        <v/>
      </c>
      <c r="EA121" s="122" t="str">
        <f>IF(Tbl.Kosten[[#This Row],[Anr.]]=EA$7,Tbl.Kosten[[#This Row],[Totaal kosten]],"")</f>
        <v/>
      </c>
      <c r="EB121" s="122" t="str">
        <f>IF(Tbl.Kosten[[#This Row],[Anr.]]=EB$7,Tbl.Kosten[[#This Row],[Totaal kosten]],"")</f>
        <v/>
      </c>
      <c r="EC121" s="122" t="str">
        <f>IF(Tbl.Kosten[[#This Row],[Anr.]]=EC$7,Tbl.Kosten[[#This Row],[Totaal kosten]],"")</f>
        <v/>
      </c>
      <c r="ED121" s="122" t="str">
        <f>IF(Tbl.Kosten[[#This Row],[Anr.]]=ED$7,Tbl.Kosten[[#This Row],[Totaal kosten]],"")</f>
        <v/>
      </c>
      <c r="EE121" s="122" t="str">
        <f>IF(Tbl.Kosten[[#This Row],[Anr.]]=EE$7,Tbl.Kosten[[#This Row],[Totaal kosten]],"")</f>
        <v/>
      </c>
      <c r="EF121" s="122" t="str">
        <f>IF(Tbl.Kosten[[#This Row],[Anr.]]=EF$7,Tbl.Kosten[[#This Row],[Totaal kosten]],"")</f>
        <v/>
      </c>
      <c r="EG121" s="122" t="str">
        <f>IF(Tbl.Kosten[[#This Row],[Anr.]]=EG$7,Tbl.Kosten[[#This Row],[Totaal kosten]],"")</f>
        <v/>
      </c>
      <c r="EH121" s="122" t="str">
        <f>IF(Tbl.Kosten[[#This Row],[Anr.]]=EH$7,Tbl.Kosten[[#This Row],[Totaal kosten]],"")</f>
        <v/>
      </c>
      <c r="EI121" s="122" t="str">
        <f>IF(Tbl.Kosten[[#This Row],[Anr.]]=EI$7,Tbl.Kosten[[#This Row],[Totaal kosten]],"")</f>
        <v/>
      </c>
      <c r="EJ121" s="122" t="str">
        <f>IF(Tbl.Kosten[[#This Row],[Anr.]]=EJ$7,Tbl.Kosten[[#This Row],[Totaal kosten]],"")</f>
        <v/>
      </c>
      <c r="EK121" s="122" t="str">
        <f>IF(Tbl.Kosten[[#This Row],[Anr.]]=EK$7,Tbl.Kosten[[#This Row],[Totaal kosten]],"")</f>
        <v/>
      </c>
      <c r="EL121" s="122" t="str">
        <f>IF(Tbl.Kosten[[#This Row],[Anr.]]=EL$7,Tbl.Kosten[[#This Row],[Totaal kosten]],"")</f>
        <v/>
      </c>
      <c r="EM121" s="122" t="str">
        <f>IF(Tbl.Kosten[[#This Row],[Anr.]]=EM$7,Tbl.Kosten[[#This Row],[Totaal kosten]],"")</f>
        <v/>
      </c>
      <c r="EN121" s="122" t="str">
        <f>IF(Tbl.Kosten[[#This Row],[Anr.]]=EN$7,Tbl.Kosten[[#This Row],[Totaal kosten]],"")</f>
        <v/>
      </c>
      <c r="EO121" s="122" t="str">
        <f>IF(Tbl.Kosten[[#This Row],[Anr.]]=EO$7,Tbl.Kosten[[#This Row],[Totaal kosten]],"")</f>
        <v/>
      </c>
      <c r="EP121" s="122" t="str">
        <f>IF(Tbl.Kosten[[#This Row],[Anr.]]=EP$7,Tbl.Kosten[[#This Row],[Totaal kosten]],"")</f>
        <v/>
      </c>
      <c r="EQ121" s="122" t="str">
        <f>IF(Tbl.Kosten[[#This Row],[Anr.]]=EQ$7,Tbl.Kosten[[#This Row],[Totaal kosten]],"")</f>
        <v/>
      </c>
    </row>
    <row r="122" spans="2:147" x14ac:dyDescent="0.35">
      <c r="B122" s="99"/>
      <c r="C122" s="68"/>
      <c r="D122" s="119"/>
      <c r="E122" s="100"/>
      <c r="F122" s="13">
        <f>_xlfn.XLOOKUP(Tbl.Kosten[[#This Row],[Medewerker e/o 
functie]],Tbl.Uurtarief[Medewerker en/of functie],Tbl.Uurtarief[Uurtarief],"",,)</f>
        <v>0</v>
      </c>
      <c r="G122" s="118">
        <f>PRODUCT(Tbl.Kosten[[#This Row],[Uren]],Tbl.Kosten[[#This Row],[Uurtarief]])</f>
        <v>0</v>
      </c>
      <c r="H122" s="100"/>
      <c r="I122" s="98"/>
      <c r="J122" s="97">
        <f>Tbl.Kosten[[#This Row],[Aantal]]*Tbl.Kosten[[#This Row],[Tarief]]</f>
        <v>0</v>
      </c>
      <c r="K122" s="118">
        <f>Tbl.Kosten[[#This Row],[Subtotaal andere kosten]]+Tbl.Kosten[[#This Row],[Subtotaal arbeidskosten]]</f>
        <v>0</v>
      </c>
      <c r="L122" s="190">
        <f>IF(Tbl.Kosten[[#This Row],[Subtotaal andere kosten]]&lt;&gt;0,"Andere kosten",(_xlfn.XLOOKUP(Tbl.Kosten[[#This Row],[Medewerker e/o 
functie]],Tbl.Uurtarief[Medewerker en/of functie],Tbl.Uurtarief[Kostensoort],"",,)))</f>
        <v>0</v>
      </c>
      <c r="M122" s="190" t="str">
        <f>IF(AND(Tbl.Kosten[[#This Row],[Subtotaal arbeidskosten]]&lt;&gt;0,Tbl.Kosten[[#This Row],[Subtotaal andere kosten]]&lt;&gt;0),"Begroot Arbeidskosten en Overige kosten op verschillende regels!","")</f>
        <v/>
      </c>
      <c r="N122" s="3" t="str">
        <f>_xlfn.XLOOKUP(Tbl.Kosten[[#This Row],[Activiteitencode]],Tbl.Activiteiten[Activiteitcode],Tbl.Activiteiten[Werkpakketcode],"",,)</f>
        <v/>
      </c>
      <c r="O122" s="9" t="str">
        <f>_xlfn.XLOOKUP(Tbl.Kosten[[#This Row],[Werkpakketcode]],Tbl.Werkpakketten[Werkpakketcode],Tbl.Werkpakketten[WPnr.],"",,)</f>
        <v/>
      </c>
      <c r="P122" s="9" t="str">
        <f>IF(Tbl.Kosten[[#This Row],[WPnr.]]=P$7,Tbl.Kosten[[#This Row],[Totaal kosten]],"")</f>
        <v/>
      </c>
      <c r="Q122" s="9" t="str">
        <f>IF(Tbl.Kosten[[#This Row],[WPnr.]]=Q$7,Tbl.Kosten[[#This Row],[Totaal kosten]],"")</f>
        <v/>
      </c>
      <c r="R122" s="9" t="str">
        <f>IF(Tbl.Kosten[[#This Row],[WPnr.]]=R$7,Tbl.Kosten[[#This Row],[Totaal kosten]],"")</f>
        <v/>
      </c>
      <c r="S122" s="9" t="str">
        <f>IF(Tbl.Kosten[[#This Row],[WPnr.]]=S$7,Tbl.Kosten[[#This Row],[Totaal kosten]],"")</f>
        <v/>
      </c>
      <c r="T122" s="9" t="str">
        <f>IF(Tbl.Kosten[[#This Row],[WPnr.]]=T$7,Tbl.Kosten[[#This Row],[Totaal kosten]],"")</f>
        <v/>
      </c>
      <c r="U122" s="9" t="str">
        <f>IF(Tbl.Kosten[[#This Row],[WPnr.]]=U$7,Tbl.Kosten[[#This Row],[Totaal kosten]],"")</f>
        <v/>
      </c>
      <c r="V122" s="9" t="str">
        <f>IF(Tbl.Kosten[[#This Row],[WPnr.]]=V$7,Tbl.Kosten[[#This Row],[Totaal kosten]],"")</f>
        <v/>
      </c>
      <c r="W122" s="9" t="str">
        <f>IF(Tbl.Kosten[[#This Row],[WPnr.]]=W$7,Tbl.Kosten[[#This Row],[Totaal kosten]],"")</f>
        <v/>
      </c>
      <c r="X122" s="9" t="str">
        <f>IF(Tbl.Kosten[[#This Row],[WPnr.]]=X$7,Tbl.Kosten[[#This Row],[Totaal kosten]],"")</f>
        <v/>
      </c>
      <c r="Y122" s="9" t="str">
        <f>IF(Tbl.Kosten[[#This Row],[WPnr.]]=Y$7,Tbl.Kosten[[#This Row],[Totaal kosten]],"")</f>
        <v/>
      </c>
      <c r="Z122" s="15" t="str">
        <f>IFERROR(VLOOKUP(Tbl.Kosten[[#This Row],[Kostensoort]],Tbl.Kostensoorten[],2,FALSE),"")</f>
        <v/>
      </c>
      <c r="AA122" s="15" t="str">
        <f>IF(Tbl.Kosten[[#This Row],[KSnr.]]=AA$7,Tbl.Kosten[[#This Row],[Totaal kosten]],"")</f>
        <v/>
      </c>
      <c r="AB122" s="15" t="str">
        <f>IF(Tbl.Kosten[[#This Row],[KSnr.]]=AB$7,Tbl.Kosten[[#This Row],[Totaal kosten]],"")</f>
        <v/>
      </c>
      <c r="AC122" s="15" t="str">
        <f>IF(Tbl.Kosten[[#This Row],[KSnr.]]=AC$7,Tbl.Kosten[[#This Row],[Totaal kosten]],"")</f>
        <v/>
      </c>
      <c r="AD122" s="15" t="str">
        <f>IF(Tbl.Kosten[[#This Row],[KSnr.]]=AD$7,Tbl.Kosten[[#This Row],[Totaal kosten]],"")</f>
        <v/>
      </c>
      <c r="AE122" s="15" t="str">
        <f>IF(Tbl.Kosten[[#This Row],[KSnr.]]=AE$7,Tbl.Kosten[[#This Row],[Totaal kosten]],"")</f>
        <v/>
      </c>
      <c r="AF122" s="15" t="str">
        <f>IF(Tbl.Kosten[[#This Row],[KSnr.]]=AF$7,Tbl.Kosten[[#This Row],[Totaal kosten]],"")</f>
        <v/>
      </c>
      <c r="AG122" s="15" t="str">
        <f>IF(Tbl.Kosten[[#This Row],[KSnr.]]=AG$7,Tbl.Kosten[[#This Row],[Totaal kosten]],"")</f>
        <v/>
      </c>
      <c r="AH122" s="15" t="str">
        <f>IF(Tbl.Kosten[[#This Row],[KSnr.]]=AH$7,Tbl.Kosten[[#This Row],[Totaal kosten]],"")</f>
        <v/>
      </c>
      <c r="AI122" s="15" t="str">
        <f>IF(Tbl.Kosten[[#This Row],[KSnr.]]=AI$7,Tbl.Kosten[[#This Row],[Totaal kosten]],"")</f>
        <v/>
      </c>
      <c r="AJ122" s="15" t="str">
        <f>IF(Tbl.Kosten[[#This Row],[KSnr.]]=AJ$7,Tbl.Kosten[[#This Row],[Totaal kosten]],"")</f>
        <v/>
      </c>
      <c r="AK122" s="15" t="str">
        <f>IF(Tbl.Kosten[[#This Row],[KSnr.]]=AK$7,Tbl.Kosten[[#This Row],[Totaal kosten]],"")</f>
        <v/>
      </c>
      <c r="AL122" s="15" t="str">
        <f>IF(Tbl.Kosten[[#This Row],[KSnr.]]=AL$7,Tbl.Kosten[[#This Row],[Totaal kosten]],"")</f>
        <v/>
      </c>
      <c r="AM122" s="15" t="str">
        <f>IF(Tbl.Kosten[[#This Row],[KSnr.]]=AM$7,Tbl.Kosten[[#This Row],[Totaal kosten]],"")</f>
        <v/>
      </c>
      <c r="AN122" s="15" t="str">
        <f>IF(Tbl.Kosten[[#This Row],[KSnr.]]=AN$7,Tbl.Kosten[[#This Row],[Totaal kosten]],"")</f>
        <v/>
      </c>
      <c r="AO122" s="15" t="str">
        <f>IF(Tbl.Kosten[[#This Row],[KSnr.]]=AO$7,Tbl.Kosten[[#This Row],[Totaal kosten]],"")</f>
        <v/>
      </c>
      <c r="AP122" s="15" t="str">
        <f>IF(Tbl.Kosten[[#This Row],[KSnr.]]=AP$7,Tbl.Kosten[[#This Row],[Totaal kosten]],"")</f>
        <v/>
      </c>
      <c r="AQ122" s="15" t="str">
        <f>IF(Tbl.Kosten[[#This Row],[KSnr.]]=AQ$7,Tbl.Kosten[[#This Row],[Totaal kosten]],"")</f>
        <v/>
      </c>
      <c r="AR122" s="15" t="str">
        <f>IF(Tbl.Kosten[[#This Row],[KSnr.]]=AR$7,Tbl.Kosten[[#This Row],[Totaal kosten]],"")</f>
        <v/>
      </c>
      <c r="AS122" s="15" t="str">
        <f>IF(Tbl.Kosten[[#This Row],[KSnr.]]=AS$7,Tbl.Kosten[[#This Row],[Totaal kosten]],"")</f>
        <v/>
      </c>
      <c r="AT122" s="15" t="str">
        <f>IF(Tbl.Kosten[[#This Row],[KSnr.]]=AT$7,Tbl.Kosten[[#This Row],[Totaal kosten]],"")</f>
        <v/>
      </c>
      <c r="AU122" s="122" t="str">
        <f>_xlfn.XLOOKUP(Tbl.Kosten[[#This Row],[Activiteitencode]],Tbl.Activiteiten[Activiteitcode],Tbl.Activiteiten[Anr.],"",,)</f>
        <v/>
      </c>
      <c r="AV122" s="122" t="str">
        <f>IF(Tbl.Kosten[[#This Row],[Anr.]]=AV$7,Tbl.Kosten[[#This Row],[Totaal kosten]],"")</f>
        <v/>
      </c>
      <c r="AW122" s="122" t="str">
        <f>IF(Tbl.Kosten[[#This Row],[Anr.]]=AW$7,Tbl.Kosten[[#This Row],[Totaal kosten]],"")</f>
        <v/>
      </c>
      <c r="AX122" s="122" t="str">
        <f>IF(Tbl.Kosten[[#This Row],[Anr.]]=AX$7,Tbl.Kosten[[#This Row],[Totaal kosten]],"")</f>
        <v/>
      </c>
      <c r="AY122" s="122" t="str">
        <f>IF(Tbl.Kosten[[#This Row],[Anr.]]=AY$7,Tbl.Kosten[[#This Row],[Totaal kosten]],"")</f>
        <v/>
      </c>
      <c r="AZ122" s="122" t="str">
        <f>IF(Tbl.Kosten[[#This Row],[Anr.]]=AZ$7,Tbl.Kosten[[#This Row],[Totaal kosten]],"")</f>
        <v/>
      </c>
      <c r="BA122" s="122" t="str">
        <f>IF(Tbl.Kosten[[#This Row],[Anr.]]=BA$7,Tbl.Kosten[[#This Row],[Totaal kosten]],"")</f>
        <v/>
      </c>
      <c r="BB122" s="122" t="str">
        <f>IF(Tbl.Kosten[[#This Row],[Anr.]]=BB$7,Tbl.Kosten[[#This Row],[Totaal kosten]],"")</f>
        <v/>
      </c>
      <c r="BC122" s="122" t="str">
        <f>IF(Tbl.Kosten[[#This Row],[Anr.]]=BC$7,Tbl.Kosten[[#This Row],[Totaal kosten]],"")</f>
        <v/>
      </c>
      <c r="BD122" s="122" t="str">
        <f>IF(Tbl.Kosten[[#This Row],[Anr.]]=BD$7,Tbl.Kosten[[#This Row],[Totaal kosten]],"")</f>
        <v/>
      </c>
      <c r="BE122" s="122" t="str">
        <f>IF(Tbl.Kosten[[#This Row],[Anr.]]=BE$7,Tbl.Kosten[[#This Row],[Totaal kosten]],"")</f>
        <v/>
      </c>
      <c r="BF122" s="122" t="str">
        <f>IF(Tbl.Kosten[[#This Row],[Anr.]]=BF$7,Tbl.Kosten[[#This Row],[Totaal kosten]],"")</f>
        <v/>
      </c>
      <c r="BG122" s="122" t="str">
        <f>IF(Tbl.Kosten[[#This Row],[Anr.]]=BG$7,Tbl.Kosten[[#This Row],[Totaal kosten]],"")</f>
        <v/>
      </c>
      <c r="BH122" s="122" t="str">
        <f>IF(Tbl.Kosten[[#This Row],[Anr.]]=BH$7,Tbl.Kosten[[#This Row],[Totaal kosten]],"")</f>
        <v/>
      </c>
      <c r="BI122" s="122" t="str">
        <f>IF(Tbl.Kosten[[#This Row],[Anr.]]=BI$7,Tbl.Kosten[[#This Row],[Totaal kosten]],"")</f>
        <v/>
      </c>
      <c r="BJ122" s="122" t="str">
        <f>IF(Tbl.Kosten[[#This Row],[Anr.]]=BJ$7,Tbl.Kosten[[#This Row],[Totaal kosten]],"")</f>
        <v/>
      </c>
      <c r="BK122" s="122" t="str">
        <f>IF(Tbl.Kosten[[#This Row],[Anr.]]=BK$7,Tbl.Kosten[[#This Row],[Totaal kosten]],"")</f>
        <v/>
      </c>
      <c r="BL122" s="122" t="str">
        <f>IF(Tbl.Kosten[[#This Row],[Anr.]]=BL$7,Tbl.Kosten[[#This Row],[Totaal kosten]],"")</f>
        <v/>
      </c>
      <c r="BM122" s="122" t="str">
        <f>IF(Tbl.Kosten[[#This Row],[Anr.]]=BM$7,Tbl.Kosten[[#This Row],[Totaal kosten]],"")</f>
        <v/>
      </c>
      <c r="BN122" s="122" t="str">
        <f>IF(Tbl.Kosten[[#This Row],[Anr.]]=BN$7,Tbl.Kosten[[#This Row],[Totaal kosten]],"")</f>
        <v/>
      </c>
      <c r="BO122" s="122" t="str">
        <f>IF(Tbl.Kosten[[#This Row],[Anr.]]=BO$7,Tbl.Kosten[[#This Row],[Totaal kosten]],"")</f>
        <v/>
      </c>
      <c r="BP122" s="122" t="str">
        <f>IF(Tbl.Kosten[[#This Row],[Anr.]]=BP$7,Tbl.Kosten[[#This Row],[Totaal kosten]],"")</f>
        <v/>
      </c>
      <c r="BQ122" s="122" t="str">
        <f>IF(Tbl.Kosten[[#This Row],[Anr.]]=BQ$7,Tbl.Kosten[[#This Row],[Totaal kosten]],"")</f>
        <v/>
      </c>
      <c r="BR122" s="122" t="str">
        <f>IF(Tbl.Kosten[[#This Row],[Anr.]]=BR$7,Tbl.Kosten[[#This Row],[Totaal kosten]],"")</f>
        <v/>
      </c>
      <c r="BS122" s="122" t="str">
        <f>IF(Tbl.Kosten[[#This Row],[Anr.]]=BS$7,Tbl.Kosten[[#This Row],[Totaal kosten]],"")</f>
        <v/>
      </c>
      <c r="BT122" s="122" t="str">
        <f>IF(Tbl.Kosten[[#This Row],[Anr.]]=BT$7,Tbl.Kosten[[#This Row],[Totaal kosten]],"")</f>
        <v/>
      </c>
      <c r="BU122" s="122" t="str">
        <f>IF(Tbl.Kosten[[#This Row],[Anr.]]=BU$7,Tbl.Kosten[[#This Row],[Totaal kosten]],"")</f>
        <v/>
      </c>
      <c r="BV122" s="122" t="str">
        <f>IF(Tbl.Kosten[[#This Row],[Anr.]]=BV$7,Tbl.Kosten[[#This Row],[Totaal kosten]],"")</f>
        <v/>
      </c>
      <c r="BW122" s="122" t="str">
        <f>IF(Tbl.Kosten[[#This Row],[Anr.]]=BW$7,Tbl.Kosten[[#This Row],[Totaal kosten]],"")</f>
        <v/>
      </c>
      <c r="BX122" s="122" t="str">
        <f>IF(Tbl.Kosten[[#This Row],[Anr.]]=BX$7,Tbl.Kosten[[#This Row],[Totaal kosten]],"")</f>
        <v/>
      </c>
      <c r="BY122" s="122" t="str">
        <f>IF(Tbl.Kosten[[#This Row],[Anr.]]=BY$7,Tbl.Kosten[[#This Row],[Totaal kosten]],"")</f>
        <v/>
      </c>
      <c r="BZ122" s="122" t="str">
        <f>IF(Tbl.Kosten[[#This Row],[Anr.]]=BZ$7,Tbl.Kosten[[#This Row],[Totaal kosten]],"")</f>
        <v/>
      </c>
      <c r="CA122" s="122" t="str">
        <f>IF(Tbl.Kosten[[#This Row],[Anr.]]=CA$7,Tbl.Kosten[[#This Row],[Totaal kosten]],"")</f>
        <v/>
      </c>
      <c r="CB122" s="122" t="str">
        <f>IF(Tbl.Kosten[[#This Row],[Anr.]]=CB$7,Tbl.Kosten[[#This Row],[Totaal kosten]],"")</f>
        <v/>
      </c>
      <c r="CC122" s="122" t="str">
        <f>IF(Tbl.Kosten[[#This Row],[Anr.]]=CC$7,Tbl.Kosten[[#This Row],[Totaal kosten]],"")</f>
        <v/>
      </c>
      <c r="CD122" s="122" t="str">
        <f>IF(Tbl.Kosten[[#This Row],[Anr.]]=CD$7,Tbl.Kosten[[#This Row],[Totaal kosten]],"")</f>
        <v/>
      </c>
      <c r="CE122" s="122" t="str">
        <f>IF(Tbl.Kosten[[#This Row],[Anr.]]=CE$7,Tbl.Kosten[[#This Row],[Totaal kosten]],"")</f>
        <v/>
      </c>
      <c r="CF122" s="122" t="str">
        <f>IF(Tbl.Kosten[[#This Row],[Anr.]]=CF$7,Tbl.Kosten[[#This Row],[Totaal kosten]],"")</f>
        <v/>
      </c>
      <c r="CG122" s="122" t="str">
        <f>IF(Tbl.Kosten[[#This Row],[Anr.]]=CG$7,Tbl.Kosten[[#This Row],[Totaal kosten]],"")</f>
        <v/>
      </c>
      <c r="CH122" s="122" t="str">
        <f>IF(Tbl.Kosten[[#This Row],[Anr.]]=CH$7,Tbl.Kosten[[#This Row],[Totaal kosten]],"")</f>
        <v/>
      </c>
      <c r="CI122" s="122" t="str">
        <f>IF(Tbl.Kosten[[#This Row],[Anr.]]=CI$7,Tbl.Kosten[[#This Row],[Totaal kosten]],"")</f>
        <v/>
      </c>
      <c r="CJ122" s="122" t="str">
        <f>IF(Tbl.Kosten[[#This Row],[Anr.]]=CJ$7,Tbl.Kosten[[#This Row],[Totaal kosten]],"")</f>
        <v/>
      </c>
      <c r="CK122" s="122" t="str">
        <f>IF(Tbl.Kosten[[#This Row],[Anr.]]=CK$7,Tbl.Kosten[[#This Row],[Totaal kosten]],"")</f>
        <v/>
      </c>
      <c r="CL122" s="122" t="str">
        <f>IF(Tbl.Kosten[[#This Row],[Anr.]]=CL$7,Tbl.Kosten[[#This Row],[Totaal kosten]],"")</f>
        <v/>
      </c>
      <c r="CM122" s="122" t="str">
        <f>IF(Tbl.Kosten[[#This Row],[Anr.]]=CM$7,Tbl.Kosten[[#This Row],[Totaal kosten]],"")</f>
        <v/>
      </c>
      <c r="CN122" s="122" t="str">
        <f>IF(Tbl.Kosten[[#This Row],[Anr.]]=CN$7,Tbl.Kosten[[#This Row],[Totaal kosten]],"")</f>
        <v/>
      </c>
      <c r="CO122" s="122" t="str">
        <f>IF(Tbl.Kosten[[#This Row],[Anr.]]=CO$7,Tbl.Kosten[[#This Row],[Totaal kosten]],"")</f>
        <v/>
      </c>
      <c r="CP122" s="122" t="str">
        <f>IF(Tbl.Kosten[[#This Row],[Anr.]]=CP$7,Tbl.Kosten[[#This Row],[Totaal kosten]],"")</f>
        <v/>
      </c>
      <c r="CQ122" s="122" t="str">
        <f>IF(Tbl.Kosten[[#This Row],[Anr.]]=CQ$7,Tbl.Kosten[[#This Row],[Totaal kosten]],"")</f>
        <v/>
      </c>
      <c r="CR122" s="122" t="str">
        <f>IF(Tbl.Kosten[[#This Row],[Anr.]]=CR$7,Tbl.Kosten[[#This Row],[Totaal kosten]],"")</f>
        <v/>
      </c>
      <c r="CS122" s="122" t="str">
        <f>IF(Tbl.Kosten[[#This Row],[Anr.]]=CS$7,Tbl.Kosten[[#This Row],[Totaal kosten]],"")</f>
        <v/>
      </c>
      <c r="CT122" s="122" t="str">
        <f>IF(Tbl.Kosten[[#This Row],[Anr.]]=CT$7,Tbl.Kosten[[#This Row],[Totaal kosten]],"")</f>
        <v/>
      </c>
      <c r="CU122" s="122" t="str">
        <f>IF(Tbl.Kosten[[#This Row],[Anr.]]=CU$7,Tbl.Kosten[[#This Row],[Totaal kosten]],"")</f>
        <v/>
      </c>
      <c r="CV122" s="122" t="str">
        <f>IF(Tbl.Kosten[[#This Row],[Anr.]]=CV$7,Tbl.Kosten[[#This Row],[Totaal kosten]],"")</f>
        <v/>
      </c>
      <c r="CW122" s="122" t="str">
        <f>IF(Tbl.Kosten[[#This Row],[Anr.]]=CW$7,Tbl.Kosten[[#This Row],[Totaal kosten]],"")</f>
        <v/>
      </c>
      <c r="CX122" s="122" t="str">
        <f>IF(Tbl.Kosten[[#This Row],[Anr.]]=CX$7,Tbl.Kosten[[#This Row],[Totaal kosten]],"")</f>
        <v/>
      </c>
      <c r="CY122" s="122" t="str">
        <f>IF(Tbl.Kosten[[#This Row],[Anr.]]=CY$7,Tbl.Kosten[[#This Row],[Totaal kosten]],"")</f>
        <v/>
      </c>
      <c r="CZ122" s="122" t="str">
        <f>IF(Tbl.Kosten[[#This Row],[Anr.]]=CZ$7,Tbl.Kosten[[#This Row],[Totaal kosten]],"")</f>
        <v/>
      </c>
      <c r="DA122" s="122" t="str">
        <f>IF(Tbl.Kosten[[#This Row],[Anr.]]=DA$7,Tbl.Kosten[[#This Row],[Totaal kosten]],"")</f>
        <v/>
      </c>
      <c r="DB122" s="122" t="str">
        <f>IF(Tbl.Kosten[[#This Row],[Anr.]]=DB$7,Tbl.Kosten[[#This Row],[Totaal kosten]],"")</f>
        <v/>
      </c>
      <c r="DC122" s="122" t="str">
        <f>IF(Tbl.Kosten[[#This Row],[Anr.]]=DC$7,Tbl.Kosten[[#This Row],[Totaal kosten]],"")</f>
        <v/>
      </c>
      <c r="DD122" s="122" t="str">
        <f>IF(Tbl.Kosten[[#This Row],[Anr.]]=DD$7,Tbl.Kosten[[#This Row],[Totaal kosten]],"")</f>
        <v/>
      </c>
      <c r="DE122" s="122" t="str">
        <f>IF(Tbl.Kosten[[#This Row],[Anr.]]=DE$7,Tbl.Kosten[[#This Row],[Totaal kosten]],"")</f>
        <v/>
      </c>
      <c r="DF122" s="122" t="str">
        <f>IF(Tbl.Kosten[[#This Row],[Anr.]]=DF$7,Tbl.Kosten[[#This Row],[Totaal kosten]],"")</f>
        <v/>
      </c>
      <c r="DG122" s="122" t="str">
        <f>IF(Tbl.Kosten[[#This Row],[Anr.]]=DG$7,Tbl.Kosten[[#This Row],[Totaal kosten]],"")</f>
        <v/>
      </c>
      <c r="DH122" s="122" t="str">
        <f>IF(Tbl.Kosten[[#This Row],[Anr.]]=DH$7,Tbl.Kosten[[#This Row],[Totaal kosten]],"")</f>
        <v/>
      </c>
      <c r="DI122" s="122" t="str">
        <f>IF(Tbl.Kosten[[#This Row],[Anr.]]=DI$7,Tbl.Kosten[[#This Row],[Totaal kosten]],"")</f>
        <v/>
      </c>
      <c r="DJ122" s="122" t="str">
        <f>IF(Tbl.Kosten[[#This Row],[Anr.]]=DJ$7,Tbl.Kosten[[#This Row],[Totaal kosten]],"")</f>
        <v/>
      </c>
      <c r="DK122" s="122" t="str">
        <f>IF(Tbl.Kosten[[#This Row],[Anr.]]=DK$7,Tbl.Kosten[[#This Row],[Totaal kosten]],"")</f>
        <v/>
      </c>
      <c r="DL122" s="122" t="str">
        <f>IF(Tbl.Kosten[[#This Row],[Anr.]]=DL$7,Tbl.Kosten[[#This Row],[Totaal kosten]],"")</f>
        <v/>
      </c>
      <c r="DM122" s="122" t="str">
        <f>IF(Tbl.Kosten[[#This Row],[Anr.]]=DM$7,Tbl.Kosten[[#This Row],[Totaal kosten]],"")</f>
        <v/>
      </c>
      <c r="DN122" s="122" t="str">
        <f>IF(Tbl.Kosten[[#This Row],[Anr.]]=DN$7,Tbl.Kosten[[#This Row],[Totaal kosten]],"")</f>
        <v/>
      </c>
      <c r="DO122" s="122" t="str">
        <f>IF(Tbl.Kosten[[#This Row],[Anr.]]=DO$7,Tbl.Kosten[[#This Row],[Totaal kosten]],"")</f>
        <v/>
      </c>
      <c r="DP122" s="122" t="str">
        <f>IF(Tbl.Kosten[[#This Row],[Anr.]]=DP$7,Tbl.Kosten[[#This Row],[Totaal kosten]],"")</f>
        <v/>
      </c>
      <c r="DQ122" s="122" t="str">
        <f>IF(Tbl.Kosten[[#This Row],[Anr.]]=DQ$7,Tbl.Kosten[[#This Row],[Totaal kosten]],"")</f>
        <v/>
      </c>
      <c r="DR122" s="122" t="str">
        <f>IF(Tbl.Kosten[[#This Row],[Anr.]]=DR$7,Tbl.Kosten[[#This Row],[Totaal kosten]],"")</f>
        <v/>
      </c>
      <c r="DS122" s="122" t="str">
        <f>IF(Tbl.Kosten[[#This Row],[Anr.]]=DS$7,Tbl.Kosten[[#This Row],[Totaal kosten]],"")</f>
        <v/>
      </c>
      <c r="DT122" s="122" t="str">
        <f>IF(Tbl.Kosten[[#This Row],[Anr.]]=DT$7,Tbl.Kosten[[#This Row],[Totaal kosten]],"")</f>
        <v/>
      </c>
      <c r="DU122" s="122" t="str">
        <f>IF(Tbl.Kosten[[#This Row],[Anr.]]=DU$7,Tbl.Kosten[[#This Row],[Totaal kosten]],"")</f>
        <v/>
      </c>
      <c r="DV122" s="122" t="str">
        <f>IF(Tbl.Kosten[[#This Row],[Anr.]]=DV$7,Tbl.Kosten[[#This Row],[Totaal kosten]],"")</f>
        <v/>
      </c>
      <c r="DW122" s="122" t="str">
        <f>IF(Tbl.Kosten[[#This Row],[Anr.]]=DW$7,Tbl.Kosten[[#This Row],[Totaal kosten]],"")</f>
        <v/>
      </c>
      <c r="DX122" s="122" t="str">
        <f>IF(Tbl.Kosten[[#This Row],[Anr.]]=DX$7,Tbl.Kosten[[#This Row],[Totaal kosten]],"")</f>
        <v/>
      </c>
      <c r="DY122" s="122" t="str">
        <f>IF(Tbl.Kosten[[#This Row],[Anr.]]=DY$7,Tbl.Kosten[[#This Row],[Totaal kosten]],"")</f>
        <v/>
      </c>
      <c r="DZ122" s="122" t="str">
        <f>IF(Tbl.Kosten[[#This Row],[Anr.]]=DZ$7,Tbl.Kosten[[#This Row],[Totaal kosten]],"")</f>
        <v/>
      </c>
      <c r="EA122" s="122" t="str">
        <f>IF(Tbl.Kosten[[#This Row],[Anr.]]=EA$7,Tbl.Kosten[[#This Row],[Totaal kosten]],"")</f>
        <v/>
      </c>
      <c r="EB122" s="122" t="str">
        <f>IF(Tbl.Kosten[[#This Row],[Anr.]]=EB$7,Tbl.Kosten[[#This Row],[Totaal kosten]],"")</f>
        <v/>
      </c>
      <c r="EC122" s="122" t="str">
        <f>IF(Tbl.Kosten[[#This Row],[Anr.]]=EC$7,Tbl.Kosten[[#This Row],[Totaal kosten]],"")</f>
        <v/>
      </c>
      <c r="ED122" s="122" t="str">
        <f>IF(Tbl.Kosten[[#This Row],[Anr.]]=ED$7,Tbl.Kosten[[#This Row],[Totaal kosten]],"")</f>
        <v/>
      </c>
      <c r="EE122" s="122" t="str">
        <f>IF(Tbl.Kosten[[#This Row],[Anr.]]=EE$7,Tbl.Kosten[[#This Row],[Totaal kosten]],"")</f>
        <v/>
      </c>
      <c r="EF122" s="122" t="str">
        <f>IF(Tbl.Kosten[[#This Row],[Anr.]]=EF$7,Tbl.Kosten[[#This Row],[Totaal kosten]],"")</f>
        <v/>
      </c>
      <c r="EG122" s="122" t="str">
        <f>IF(Tbl.Kosten[[#This Row],[Anr.]]=EG$7,Tbl.Kosten[[#This Row],[Totaal kosten]],"")</f>
        <v/>
      </c>
      <c r="EH122" s="122" t="str">
        <f>IF(Tbl.Kosten[[#This Row],[Anr.]]=EH$7,Tbl.Kosten[[#This Row],[Totaal kosten]],"")</f>
        <v/>
      </c>
      <c r="EI122" s="122" t="str">
        <f>IF(Tbl.Kosten[[#This Row],[Anr.]]=EI$7,Tbl.Kosten[[#This Row],[Totaal kosten]],"")</f>
        <v/>
      </c>
      <c r="EJ122" s="122" t="str">
        <f>IF(Tbl.Kosten[[#This Row],[Anr.]]=EJ$7,Tbl.Kosten[[#This Row],[Totaal kosten]],"")</f>
        <v/>
      </c>
      <c r="EK122" s="122" t="str">
        <f>IF(Tbl.Kosten[[#This Row],[Anr.]]=EK$7,Tbl.Kosten[[#This Row],[Totaal kosten]],"")</f>
        <v/>
      </c>
      <c r="EL122" s="122" t="str">
        <f>IF(Tbl.Kosten[[#This Row],[Anr.]]=EL$7,Tbl.Kosten[[#This Row],[Totaal kosten]],"")</f>
        <v/>
      </c>
      <c r="EM122" s="122" t="str">
        <f>IF(Tbl.Kosten[[#This Row],[Anr.]]=EM$7,Tbl.Kosten[[#This Row],[Totaal kosten]],"")</f>
        <v/>
      </c>
      <c r="EN122" s="122" t="str">
        <f>IF(Tbl.Kosten[[#This Row],[Anr.]]=EN$7,Tbl.Kosten[[#This Row],[Totaal kosten]],"")</f>
        <v/>
      </c>
      <c r="EO122" s="122" t="str">
        <f>IF(Tbl.Kosten[[#This Row],[Anr.]]=EO$7,Tbl.Kosten[[#This Row],[Totaal kosten]],"")</f>
        <v/>
      </c>
      <c r="EP122" s="122" t="str">
        <f>IF(Tbl.Kosten[[#This Row],[Anr.]]=EP$7,Tbl.Kosten[[#This Row],[Totaal kosten]],"")</f>
        <v/>
      </c>
      <c r="EQ122" s="122" t="str">
        <f>IF(Tbl.Kosten[[#This Row],[Anr.]]=EQ$7,Tbl.Kosten[[#This Row],[Totaal kosten]],"")</f>
        <v/>
      </c>
    </row>
    <row r="123" spans="2:147" x14ac:dyDescent="0.35">
      <c r="B123" s="99"/>
      <c r="C123" s="68"/>
      <c r="D123" s="119"/>
      <c r="E123" s="100"/>
      <c r="F123" s="13">
        <f>_xlfn.XLOOKUP(Tbl.Kosten[[#This Row],[Medewerker e/o 
functie]],Tbl.Uurtarief[Medewerker en/of functie],Tbl.Uurtarief[Uurtarief],"",,)</f>
        <v>0</v>
      </c>
      <c r="G123" s="118">
        <f>PRODUCT(Tbl.Kosten[[#This Row],[Uren]],Tbl.Kosten[[#This Row],[Uurtarief]])</f>
        <v>0</v>
      </c>
      <c r="H123" s="100"/>
      <c r="I123" s="98"/>
      <c r="J123" s="97">
        <f>Tbl.Kosten[[#This Row],[Aantal]]*Tbl.Kosten[[#This Row],[Tarief]]</f>
        <v>0</v>
      </c>
      <c r="K123" s="118">
        <f>Tbl.Kosten[[#This Row],[Subtotaal andere kosten]]+Tbl.Kosten[[#This Row],[Subtotaal arbeidskosten]]</f>
        <v>0</v>
      </c>
      <c r="L123" s="190">
        <f>IF(Tbl.Kosten[[#This Row],[Subtotaal andere kosten]]&lt;&gt;0,"Andere kosten",(_xlfn.XLOOKUP(Tbl.Kosten[[#This Row],[Medewerker e/o 
functie]],Tbl.Uurtarief[Medewerker en/of functie],Tbl.Uurtarief[Kostensoort],"",,)))</f>
        <v>0</v>
      </c>
      <c r="M123" s="190" t="str">
        <f>IF(AND(Tbl.Kosten[[#This Row],[Subtotaal arbeidskosten]]&lt;&gt;0,Tbl.Kosten[[#This Row],[Subtotaal andere kosten]]&lt;&gt;0),"Begroot Arbeidskosten en Overige kosten op verschillende regels!","")</f>
        <v/>
      </c>
      <c r="N123" s="3" t="str">
        <f>_xlfn.XLOOKUP(Tbl.Kosten[[#This Row],[Activiteitencode]],Tbl.Activiteiten[Activiteitcode],Tbl.Activiteiten[Werkpakketcode],"",,)</f>
        <v/>
      </c>
      <c r="O123" s="9" t="str">
        <f>_xlfn.XLOOKUP(Tbl.Kosten[[#This Row],[Werkpakketcode]],Tbl.Werkpakketten[Werkpakketcode],Tbl.Werkpakketten[WPnr.],"",,)</f>
        <v/>
      </c>
      <c r="P123" s="9" t="str">
        <f>IF(Tbl.Kosten[[#This Row],[WPnr.]]=P$7,Tbl.Kosten[[#This Row],[Totaal kosten]],"")</f>
        <v/>
      </c>
      <c r="Q123" s="9" t="str">
        <f>IF(Tbl.Kosten[[#This Row],[WPnr.]]=Q$7,Tbl.Kosten[[#This Row],[Totaal kosten]],"")</f>
        <v/>
      </c>
      <c r="R123" s="9" t="str">
        <f>IF(Tbl.Kosten[[#This Row],[WPnr.]]=R$7,Tbl.Kosten[[#This Row],[Totaal kosten]],"")</f>
        <v/>
      </c>
      <c r="S123" s="9" t="str">
        <f>IF(Tbl.Kosten[[#This Row],[WPnr.]]=S$7,Tbl.Kosten[[#This Row],[Totaal kosten]],"")</f>
        <v/>
      </c>
      <c r="T123" s="9" t="str">
        <f>IF(Tbl.Kosten[[#This Row],[WPnr.]]=T$7,Tbl.Kosten[[#This Row],[Totaal kosten]],"")</f>
        <v/>
      </c>
      <c r="U123" s="9" t="str">
        <f>IF(Tbl.Kosten[[#This Row],[WPnr.]]=U$7,Tbl.Kosten[[#This Row],[Totaal kosten]],"")</f>
        <v/>
      </c>
      <c r="V123" s="9" t="str">
        <f>IF(Tbl.Kosten[[#This Row],[WPnr.]]=V$7,Tbl.Kosten[[#This Row],[Totaal kosten]],"")</f>
        <v/>
      </c>
      <c r="W123" s="9" t="str">
        <f>IF(Tbl.Kosten[[#This Row],[WPnr.]]=W$7,Tbl.Kosten[[#This Row],[Totaal kosten]],"")</f>
        <v/>
      </c>
      <c r="X123" s="9" t="str">
        <f>IF(Tbl.Kosten[[#This Row],[WPnr.]]=X$7,Tbl.Kosten[[#This Row],[Totaal kosten]],"")</f>
        <v/>
      </c>
      <c r="Y123" s="9" t="str">
        <f>IF(Tbl.Kosten[[#This Row],[WPnr.]]=Y$7,Tbl.Kosten[[#This Row],[Totaal kosten]],"")</f>
        <v/>
      </c>
      <c r="Z123" s="15" t="str">
        <f>IFERROR(VLOOKUP(Tbl.Kosten[[#This Row],[Kostensoort]],Tbl.Kostensoorten[],2,FALSE),"")</f>
        <v/>
      </c>
      <c r="AA123" s="15" t="str">
        <f>IF(Tbl.Kosten[[#This Row],[KSnr.]]=AA$7,Tbl.Kosten[[#This Row],[Totaal kosten]],"")</f>
        <v/>
      </c>
      <c r="AB123" s="15" t="str">
        <f>IF(Tbl.Kosten[[#This Row],[KSnr.]]=AB$7,Tbl.Kosten[[#This Row],[Totaal kosten]],"")</f>
        <v/>
      </c>
      <c r="AC123" s="15" t="str">
        <f>IF(Tbl.Kosten[[#This Row],[KSnr.]]=AC$7,Tbl.Kosten[[#This Row],[Totaal kosten]],"")</f>
        <v/>
      </c>
      <c r="AD123" s="15" t="str">
        <f>IF(Tbl.Kosten[[#This Row],[KSnr.]]=AD$7,Tbl.Kosten[[#This Row],[Totaal kosten]],"")</f>
        <v/>
      </c>
      <c r="AE123" s="15" t="str">
        <f>IF(Tbl.Kosten[[#This Row],[KSnr.]]=AE$7,Tbl.Kosten[[#This Row],[Totaal kosten]],"")</f>
        <v/>
      </c>
      <c r="AF123" s="15" t="str">
        <f>IF(Tbl.Kosten[[#This Row],[KSnr.]]=AF$7,Tbl.Kosten[[#This Row],[Totaal kosten]],"")</f>
        <v/>
      </c>
      <c r="AG123" s="15" t="str">
        <f>IF(Tbl.Kosten[[#This Row],[KSnr.]]=AG$7,Tbl.Kosten[[#This Row],[Totaal kosten]],"")</f>
        <v/>
      </c>
      <c r="AH123" s="15" t="str">
        <f>IF(Tbl.Kosten[[#This Row],[KSnr.]]=AH$7,Tbl.Kosten[[#This Row],[Totaal kosten]],"")</f>
        <v/>
      </c>
      <c r="AI123" s="15" t="str">
        <f>IF(Tbl.Kosten[[#This Row],[KSnr.]]=AI$7,Tbl.Kosten[[#This Row],[Totaal kosten]],"")</f>
        <v/>
      </c>
      <c r="AJ123" s="15" t="str">
        <f>IF(Tbl.Kosten[[#This Row],[KSnr.]]=AJ$7,Tbl.Kosten[[#This Row],[Totaal kosten]],"")</f>
        <v/>
      </c>
      <c r="AK123" s="15" t="str">
        <f>IF(Tbl.Kosten[[#This Row],[KSnr.]]=AK$7,Tbl.Kosten[[#This Row],[Totaal kosten]],"")</f>
        <v/>
      </c>
      <c r="AL123" s="15" t="str">
        <f>IF(Tbl.Kosten[[#This Row],[KSnr.]]=AL$7,Tbl.Kosten[[#This Row],[Totaal kosten]],"")</f>
        <v/>
      </c>
      <c r="AM123" s="15" t="str">
        <f>IF(Tbl.Kosten[[#This Row],[KSnr.]]=AM$7,Tbl.Kosten[[#This Row],[Totaal kosten]],"")</f>
        <v/>
      </c>
      <c r="AN123" s="15" t="str">
        <f>IF(Tbl.Kosten[[#This Row],[KSnr.]]=AN$7,Tbl.Kosten[[#This Row],[Totaal kosten]],"")</f>
        <v/>
      </c>
      <c r="AO123" s="15" t="str">
        <f>IF(Tbl.Kosten[[#This Row],[KSnr.]]=AO$7,Tbl.Kosten[[#This Row],[Totaal kosten]],"")</f>
        <v/>
      </c>
      <c r="AP123" s="15" t="str">
        <f>IF(Tbl.Kosten[[#This Row],[KSnr.]]=AP$7,Tbl.Kosten[[#This Row],[Totaal kosten]],"")</f>
        <v/>
      </c>
      <c r="AQ123" s="15" t="str">
        <f>IF(Tbl.Kosten[[#This Row],[KSnr.]]=AQ$7,Tbl.Kosten[[#This Row],[Totaal kosten]],"")</f>
        <v/>
      </c>
      <c r="AR123" s="15" t="str">
        <f>IF(Tbl.Kosten[[#This Row],[KSnr.]]=AR$7,Tbl.Kosten[[#This Row],[Totaal kosten]],"")</f>
        <v/>
      </c>
      <c r="AS123" s="15" t="str">
        <f>IF(Tbl.Kosten[[#This Row],[KSnr.]]=AS$7,Tbl.Kosten[[#This Row],[Totaal kosten]],"")</f>
        <v/>
      </c>
      <c r="AT123" s="15" t="str">
        <f>IF(Tbl.Kosten[[#This Row],[KSnr.]]=AT$7,Tbl.Kosten[[#This Row],[Totaal kosten]],"")</f>
        <v/>
      </c>
      <c r="AU123" s="122" t="str">
        <f>_xlfn.XLOOKUP(Tbl.Kosten[[#This Row],[Activiteitencode]],Tbl.Activiteiten[Activiteitcode],Tbl.Activiteiten[Anr.],"",,)</f>
        <v/>
      </c>
      <c r="AV123" s="122" t="str">
        <f>IF(Tbl.Kosten[[#This Row],[Anr.]]=AV$7,Tbl.Kosten[[#This Row],[Totaal kosten]],"")</f>
        <v/>
      </c>
      <c r="AW123" s="122" t="str">
        <f>IF(Tbl.Kosten[[#This Row],[Anr.]]=AW$7,Tbl.Kosten[[#This Row],[Totaal kosten]],"")</f>
        <v/>
      </c>
      <c r="AX123" s="122" t="str">
        <f>IF(Tbl.Kosten[[#This Row],[Anr.]]=AX$7,Tbl.Kosten[[#This Row],[Totaal kosten]],"")</f>
        <v/>
      </c>
      <c r="AY123" s="122" t="str">
        <f>IF(Tbl.Kosten[[#This Row],[Anr.]]=AY$7,Tbl.Kosten[[#This Row],[Totaal kosten]],"")</f>
        <v/>
      </c>
      <c r="AZ123" s="122" t="str">
        <f>IF(Tbl.Kosten[[#This Row],[Anr.]]=AZ$7,Tbl.Kosten[[#This Row],[Totaal kosten]],"")</f>
        <v/>
      </c>
      <c r="BA123" s="122" t="str">
        <f>IF(Tbl.Kosten[[#This Row],[Anr.]]=BA$7,Tbl.Kosten[[#This Row],[Totaal kosten]],"")</f>
        <v/>
      </c>
      <c r="BB123" s="122" t="str">
        <f>IF(Tbl.Kosten[[#This Row],[Anr.]]=BB$7,Tbl.Kosten[[#This Row],[Totaal kosten]],"")</f>
        <v/>
      </c>
      <c r="BC123" s="122" t="str">
        <f>IF(Tbl.Kosten[[#This Row],[Anr.]]=BC$7,Tbl.Kosten[[#This Row],[Totaal kosten]],"")</f>
        <v/>
      </c>
      <c r="BD123" s="122" t="str">
        <f>IF(Tbl.Kosten[[#This Row],[Anr.]]=BD$7,Tbl.Kosten[[#This Row],[Totaal kosten]],"")</f>
        <v/>
      </c>
      <c r="BE123" s="122" t="str">
        <f>IF(Tbl.Kosten[[#This Row],[Anr.]]=BE$7,Tbl.Kosten[[#This Row],[Totaal kosten]],"")</f>
        <v/>
      </c>
      <c r="BF123" s="122" t="str">
        <f>IF(Tbl.Kosten[[#This Row],[Anr.]]=BF$7,Tbl.Kosten[[#This Row],[Totaal kosten]],"")</f>
        <v/>
      </c>
      <c r="BG123" s="122" t="str">
        <f>IF(Tbl.Kosten[[#This Row],[Anr.]]=BG$7,Tbl.Kosten[[#This Row],[Totaal kosten]],"")</f>
        <v/>
      </c>
      <c r="BH123" s="122" t="str">
        <f>IF(Tbl.Kosten[[#This Row],[Anr.]]=BH$7,Tbl.Kosten[[#This Row],[Totaal kosten]],"")</f>
        <v/>
      </c>
      <c r="BI123" s="122" t="str">
        <f>IF(Tbl.Kosten[[#This Row],[Anr.]]=BI$7,Tbl.Kosten[[#This Row],[Totaal kosten]],"")</f>
        <v/>
      </c>
      <c r="BJ123" s="122" t="str">
        <f>IF(Tbl.Kosten[[#This Row],[Anr.]]=BJ$7,Tbl.Kosten[[#This Row],[Totaal kosten]],"")</f>
        <v/>
      </c>
      <c r="BK123" s="122" t="str">
        <f>IF(Tbl.Kosten[[#This Row],[Anr.]]=BK$7,Tbl.Kosten[[#This Row],[Totaal kosten]],"")</f>
        <v/>
      </c>
      <c r="BL123" s="122" t="str">
        <f>IF(Tbl.Kosten[[#This Row],[Anr.]]=BL$7,Tbl.Kosten[[#This Row],[Totaal kosten]],"")</f>
        <v/>
      </c>
      <c r="BM123" s="122" t="str">
        <f>IF(Tbl.Kosten[[#This Row],[Anr.]]=BM$7,Tbl.Kosten[[#This Row],[Totaal kosten]],"")</f>
        <v/>
      </c>
      <c r="BN123" s="122" t="str">
        <f>IF(Tbl.Kosten[[#This Row],[Anr.]]=BN$7,Tbl.Kosten[[#This Row],[Totaal kosten]],"")</f>
        <v/>
      </c>
      <c r="BO123" s="122" t="str">
        <f>IF(Tbl.Kosten[[#This Row],[Anr.]]=BO$7,Tbl.Kosten[[#This Row],[Totaal kosten]],"")</f>
        <v/>
      </c>
      <c r="BP123" s="122" t="str">
        <f>IF(Tbl.Kosten[[#This Row],[Anr.]]=BP$7,Tbl.Kosten[[#This Row],[Totaal kosten]],"")</f>
        <v/>
      </c>
      <c r="BQ123" s="122" t="str">
        <f>IF(Tbl.Kosten[[#This Row],[Anr.]]=BQ$7,Tbl.Kosten[[#This Row],[Totaal kosten]],"")</f>
        <v/>
      </c>
      <c r="BR123" s="122" t="str">
        <f>IF(Tbl.Kosten[[#This Row],[Anr.]]=BR$7,Tbl.Kosten[[#This Row],[Totaal kosten]],"")</f>
        <v/>
      </c>
      <c r="BS123" s="122" t="str">
        <f>IF(Tbl.Kosten[[#This Row],[Anr.]]=BS$7,Tbl.Kosten[[#This Row],[Totaal kosten]],"")</f>
        <v/>
      </c>
      <c r="BT123" s="122" t="str">
        <f>IF(Tbl.Kosten[[#This Row],[Anr.]]=BT$7,Tbl.Kosten[[#This Row],[Totaal kosten]],"")</f>
        <v/>
      </c>
      <c r="BU123" s="122" t="str">
        <f>IF(Tbl.Kosten[[#This Row],[Anr.]]=BU$7,Tbl.Kosten[[#This Row],[Totaal kosten]],"")</f>
        <v/>
      </c>
      <c r="BV123" s="122" t="str">
        <f>IF(Tbl.Kosten[[#This Row],[Anr.]]=BV$7,Tbl.Kosten[[#This Row],[Totaal kosten]],"")</f>
        <v/>
      </c>
      <c r="BW123" s="122" t="str">
        <f>IF(Tbl.Kosten[[#This Row],[Anr.]]=BW$7,Tbl.Kosten[[#This Row],[Totaal kosten]],"")</f>
        <v/>
      </c>
      <c r="BX123" s="122" t="str">
        <f>IF(Tbl.Kosten[[#This Row],[Anr.]]=BX$7,Tbl.Kosten[[#This Row],[Totaal kosten]],"")</f>
        <v/>
      </c>
      <c r="BY123" s="122" t="str">
        <f>IF(Tbl.Kosten[[#This Row],[Anr.]]=BY$7,Tbl.Kosten[[#This Row],[Totaal kosten]],"")</f>
        <v/>
      </c>
      <c r="BZ123" s="122" t="str">
        <f>IF(Tbl.Kosten[[#This Row],[Anr.]]=BZ$7,Tbl.Kosten[[#This Row],[Totaal kosten]],"")</f>
        <v/>
      </c>
      <c r="CA123" s="122" t="str">
        <f>IF(Tbl.Kosten[[#This Row],[Anr.]]=CA$7,Tbl.Kosten[[#This Row],[Totaal kosten]],"")</f>
        <v/>
      </c>
      <c r="CB123" s="122" t="str">
        <f>IF(Tbl.Kosten[[#This Row],[Anr.]]=CB$7,Tbl.Kosten[[#This Row],[Totaal kosten]],"")</f>
        <v/>
      </c>
      <c r="CC123" s="122" t="str">
        <f>IF(Tbl.Kosten[[#This Row],[Anr.]]=CC$7,Tbl.Kosten[[#This Row],[Totaal kosten]],"")</f>
        <v/>
      </c>
      <c r="CD123" s="122" t="str">
        <f>IF(Tbl.Kosten[[#This Row],[Anr.]]=CD$7,Tbl.Kosten[[#This Row],[Totaal kosten]],"")</f>
        <v/>
      </c>
      <c r="CE123" s="122" t="str">
        <f>IF(Tbl.Kosten[[#This Row],[Anr.]]=CE$7,Tbl.Kosten[[#This Row],[Totaal kosten]],"")</f>
        <v/>
      </c>
      <c r="CF123" s="122" t="str">
        <f>IF(Tbl.Kosten[[#This Row],[Anr.]]=CF$7,Tbl.Kosten[[#This Row],[Totaal kosten]],"")</f>
        <v/>
      </c>
      <c r="CG123" s="122" t="str">
        <f>IF(Tbl.Kosten[[#This Row],[Anr.]]=CG$7,Tbl.Kosten[[#This Row],[Totaal kosten]],"")</f>
        <v/>
      </c>
      <c r="CH123" s="122" t="str">
        <f>IF(Tbl.Kosten[[#This Row],[Anr.]]=CH$7,Tbl.Kosten[[#This Row],[Totaal kosten]],"")</f>
        <v/>
      </c>
      <c r="CI123" s="122" t="str">
        <f>IF(Tbl.Kosten[[#This Row],[Anr.]]=CI$7,Tbl.Kosten[[#This Row],[Totaal kosten]],"")</f>
        <v/>
      </c>
      <c r="CJ123" s="122" t="str">
        <f>IF(Tbl.Kosten[[#This Row],[Anr.]]=CJ$7,Tbl.Kosten[[#This Row],[Totaal kosten]],"")</f>
        <v/>
      </c>
      <c r="CK123" s="122" t="str">
        <f>IF(Tbl.Kosten[[#This Row],[Anr.]]=CK$7,Tbl.Kosten[[#This Row],[Totaal kosten]],"")</f>
        <v/>
      </c>
      <c r="CL123" s="122" t="str">
        <f>IF(Tbl.Kosten[[#This Row],[Anr.]]=CL$7,Tbl.Kosten[[#This Row],[Totaal kosten]],"")</f>
        <v/>
      </c>
      <c r="CM123" s="122" t="str">
        <f>IF(Tbl.Kosten[[#This Row],[Anr.]]=CM$7,Tbl.Kosten[[#This Row],[Totaal kosten]],"")</f>
        <v/>
      </c>
      <c r="CN123" s="122" t="str">
        <f>IF(Tbl.Kosten[[#This Row],[Anr.]]=CN$7,Tbl.Kosten[[#This Row],[Totaal kosten]],"")</f>
        <v/>
      </c>
      <c r="CO123" s="122" t="str">
        <f>IF(Tbl.Kosten[[#This Row],[Anr.]]=CO$7,Tbl.Kosten[[#This Row],[Totaal kosten]],"")</f>
        <v/>
      </c>
      <c r="CP123" s="122" t="str">
        <f>IF(Tbl.Kosten[[#This Row],[Anr.]]=CP$7,Tbl.Kosten[[#This Row],[Totaal kosten]],"")</f>
        <v/>
      </c>
      <c r="CQ123" s="122" t="str">
        <f>IF(Tbl.Kosten[[#This Row],[Anr.]]=CQ$7,Tbl.Kosten[[#This Row],[Totaal kosten]],"")</f>
        <v/>
      </c>
      <c r="CR123" s="122" t="str">
        <f>IF(Tbl.Kosten[[#This Row],[Anr.]]=CR$7,Tbl.Kosten[[#This Row],[Totaal kosten]],"")</f>
        <v/>
      </c>
      <c r="CS123" s="122" t="str">
        <f>IF(Tbl.Kosten[[#This Row],[Anr.]]=CS$7,Tbl.Kosten[[#This Row],[Totaal kosten]],"")</f>
        <v/>
      </c>
      <c r="CT123" s="122" t="str">
        <f>IF(Tbl.Kosten[[#This Row],[Anr.]]=CT$7,Tbl.Kosten[[#This Row],[Totaal kosten]],"")</f>
        <v/>
      </c>
      <c r="CU123" s="122" t="str">
        <f>IF(Tbl.Kosten[[#This Row],[Anr.]]=CU$7,Tbl.Kosten[[#This Row],[Totaal kosten]],"")</f>
        <v/>
      </c>
      <c r="CV123" s="122" t="str">
        <f>IF(Tbl.Kosten[[#This Row],[Anr.]]=CV$7,Tbl.Kosten[[#This Row],[Totaal kosten]],"")</f>
        <v/>
      </c>
      <c r="CW123" s="122" t="str">
        <f>IF(Tbl.Kosten[[#This Row],[Anr.]]=CW$7,Tbl.Kosten[[#This Row],[Totaal kosten]],"")</f>
        <v/>
      </c>
      <c r="CX123" s="122" t="str">
        <f>IF(Tbl.Kosten[[#This Row],[Anr.]]=CX$7,Tbl.Kosten[[#This Row],[Totaal kosten]],"")</f>
        <v/>
      </c>
      <c r="CY123" s="122" t="str">
        <f>IF(Tbl.Kosten[[#This Row],[Anr.]]=CY$7,Tbl.Kosten[[#This Row],[Totaal kosten]],"")</f>
        <v/>
      </c>
      <c r="CZ123" s="122" t="str">
        <f>IF(Tbl.Kosten[[#This Row],[Anr.]]=CZ$7,Tbl.Kosten[[#This Row],[Totaal kosten]],"")</f>
        <v/>
      </c>
      <c r="DA123" s="122" t="str">
        <f>IF(Tbl.Kosten[[#This Row],[Anr.]]=DA$7,Tbl.Kosten[[#This Row],[Totaal kosten]],"")</f>
        <v/>
      </c>
      <c r="DB123" s="122" t="str">
        <f>IF(Tbl.Kosten[[#This Row],[Anr.]]=DB$7,Tbl.Kosten[[#This Row],[Totaal kosten]],"")</f>
        <v/>
      </c>
      <c r="DC123" s="122" t="str">
        <f>IF(Tbl.Kosten[[#This Row],[Anr.]]=DC$7,Tbl.Kosten[[#This Row],[Totaal kosten]],"")</f>
        <v/>
      </c>
      <c r="DD123" s="122" t="str">
        <f>IF(Tbl.Kosten[[#This Row],[Anr.]]=DD$7,Tbl.Kosten[[#This Row],[Totaal kosten]],"")</f>
        <v/>
      </c>
      <c r="DE123" s="122" t="str">
        <f>IF(Tbl.Kosten[[#This Row],[Anr.]]=DE$7,Tbl.Kosten[[#This Row],[Totaal kosten]],"")</f>
        <v/>
      </c>
      <c r="DF123" s="122" t="str">
        <f>IF(Tbl.Kosten[[#This Row],[Anr.]]=DF$7,Tbl.Kosten[[#This Row],[Totaal kosten]],"")</f>
        <v/>
      </c>
      <c r="DG123" s="122" t="str">
        <f>IF(Tbl.Kosten[[#This Row],[Anr.]]=DG$7,Tbl.Kosten[[#This Row],[Totaal kosten]],"")</f>
        <v/>
      </c>
      <c r="DH123" s="122" t="str">
        <f>IF(Tbl.Kosten[[#This Row],[Anr.]]=DH$7,Tbl.Kosten[[#This Row],[Totaal kosten]],"")</f>
        <v/>
      </c>
      <c r="DI123" s="122" t="str">
        <f>IF(Tbl.Kosten[[#This Row],[Anr.]]=DI$7,Tbl.Kosten[[#This Row],[Totaal kosten]],"")</f>
        <v/>
      </c>
      <c r="DJ123" s="122" t="str">
        <f>IF(Tbl.Kosten[[#This Row],[Anr.]]=DJ$7,Tbl.Kosten[[#This Row],[Totaal kosten]],"")</f>
        <v/>
      </c>
      <c r="DK123" s="122" t="str">
        <f>IF(Tbl.Kosten[[#This Row],[Anr.]]=DK$7,Tbl.Kosten[[#This Row],[Totaal kosten]],"")</f>
        <v/>
      </c>
      <c r="DL123" s="122" t="str">
        <f>IF(Tbl.Kosten[[#This Row],[Anr.]]=DL$7,Tbl.Kosten[[#This Row],[Totaal kosten]],"")</f>
        <v/>
      </c>
      <c r="DM123" s="122" t="str">
        <f>IF(Tbl.Kosten[[#This Row],[Anr.]]=DM$7,Tbl.Kosten[[#This Row],[Totaal kosten]],"")</f>
        <v/>
      </c>
      <c r="DN123" s="122" t="str">
        <f>IF(Tbl.Kosten[[#This Row],[Anr.]]=DN$7,Tbl.Kosten[[#This Row],[Totaal kosten]],"")</f>
        <v/>
      </c>
      <c r="DO123" s="122" t="str">
        <f>IF(Tbl.Kosten[[#This Row],[Anr.]]=DO$7,Tbl.Kosten[[#This Row],[Totaal kosten]],"")</f>
        <v/>
      </c>
      <c r="DP123" s="122" t="str">
        <f>IF(Tbl.Kosten[[#This Row],[Anr.]]=DP$7,Tbl.Kosten[[#This Row],[Totaal kosten]],"")</f>
        <v/>
      </c>
      <c r="DQ123" s="122" t="str">
        <f>IF(Tbl.Kosten[[#This Row],[Anr.]]=DQ$7,Tbl.Kosten[[#This Row],[Totaal kosten]],"")</f>
        <v/>
      </c>
      <c r="DR123" s="122" t="str">
        <f>IF(Tbl.Kosten[[#This Row],[Anr.]]=DR$7,Tbl.Kosten[[#This Row],[Totaal kosten]],"")</f>
        <v/>
      </c>
      <c r="DS123" s="122" t="str">
        <f>IF(Tbl.Kosten[[#This Row],[Anr.]]=DS$7,Tbl.Kosten[[#This Row],[Totaal kosten]],"")</f>
        <v/>
      </c>
      <c r="DT123" s="122" t="str">
        <f>IF(Tbl.Kosten[[#This Row],[Anr.]]=DT$7,Tbl.Kosten[[#This Row],[Totaal kosten]],"")</f>
        <v/>
      </c>
      <c r="DU123" s="122" t="str">
        <f>IF(Tbl.Kosten[[#This Row],[Anr.]]=DU$7,Tbl.Kosten[[#This Row],[Totaal kosten]],"")</f>
        <v/>
      </c>
      <c r="DV123" s="122" t="str">
        <f>IF(Tbl.Kosten[[#This Row],[Anr.]]=DV$7,Tbl.Kosten[[#This Row],[Totaal kosten]],"")</f>
        <v/>
      </c>
      <c r="DW123" s="122" t="str">
        <f>IF(Tbl.Kosten[[#This Row],[Anr.]]=DW$7,Tbl.Kosten[[#This Row],[Totaal kosten]],"")</f>
        <v/>
      </c>
      <c r="DX123" s="122" t="str">
        <f>IF(Tbl.Kosten[[#This Row],[Anr.]]=DX$7,Tbl.Kosten[[#This Row],[Totaal kosten]],"")</f>
        <v/>
      </c>
      <c r="DY123" s="122" t="str">
        <f>IF(Tbl.Kosten[[#This Row],[Anr.]]=DY$7,Tbl.Kosten[[#This Row],[Totaal kosten]],"")</f>
        <v/>
      </c>
      <c r="DZ123" s="122" t="str">
        <f>IF(Tbl.Kosten[[#This Row],[Anr.]]=DZ$7,Tbl.Kosten[[#This Row],[Totaal kosten]],"")</f>
        <v/>
      </c>
      <c r="EA123" s="122" t="str">
        <f>IF(Tbl.Kosten[[#This Row],[Anr.]]=EA$7,Tbl.Kosten[[#This Row],[Totaal kosten]],"")</f>
        <v/>
      </c>
      <c r="EB123" s="122" t="str">
        <f>IF(Tbl.Kosten[[#This Row],[Anr.]]=EB$7,Tbl.Kosten[[#This Row],[Totaal kosten]],"")</f>
        <v/>
      </c>
      <c r="EC123" s="122" t="str">
        <f>IF(Tbl.Kosten[[#This Row],[Anr.]]=EC$7,Tbl.Kosten[[#This Row],[Totaal kosten]],"")</f>
        <v/>
      </c>
      <c r="ED123" s="122" t="str">
        <f>IF(Tbl.Kosten[[#This Row],[Anr.]]=ED$7,Tbl.Kosten[[#This Row],[Totaal kosten]],"")</f>
        <v/>
      </c>
      <c r="EE123" s="122" t="str">
        <f>IF(Tbl.Kosten[[#This Row],[Anr.]]=EE$7,Tbl.Kosten[[#This Row],[Totaal kosten]],"")</f>
        <v/>
      </c>
      <c r="EF123" s="122" t="str">
        <f>IF(Tbl.Kosten[[#This Row],[Anr.]]=EF$7,Tbl.Kosten[[#This Row],[Totaal kosten]],"")</f>
        <v/>
      </c>
      <c r="EG123" s="122" t="str">
        <f>IF(Tbl.Kosten[[#This Row],[Anr.]]=EG$7,Tbl.Kosten[[#This Row],[Totaal kosten]],"")</f>
        <v/>
      </c>
      <c r="EH123" s="122" t="str">
        <f>IF(Tbl.Kosten[[#This Row],[Anr.]]=EH$7,Tbl.Kosten[[#This Row],[Totaal kosten]],"")</f>
        <v/>
      </c>
      <c r="EI123" s="122" t="str">
        <f>IF(Tbl.Kosten[[#This Row],[Anr.]]=EI$7,Tbl.Kosten[[#This Row],[Totaal kosten]],"")</f>
        <v/>
      </c>
      <c r="EJ123" s="122" t="str">
        <f>IF(Tbl.Kosten[[#This Row],[Anr.]]=EJ$7,Tbl.Kosten[[#This Row],[Totaal kosten]],"")</f>
        <v/>
      </c>
      <c r="EK123" s="122" t="str">
        <f>IF(Tbl.Kosten[[#This Row],[Anr.]]=EK$7,Tbl.Kosten[[#This Row],[Totaal kosten]],"")</f>
        <v/>
      </c>
      <c r="EL123" s="122" t="str">
        <f>IF(Tbl.Kosten[[#This Row],[Anr.]]=EL$7,Tbl.Kosten[[#This Row],[Totaal kosten]],"")</f>
        <v/>
      </c>
      <c r="EM123" s="122" t="str">
        <f>IF(Tbl.Kosten[[#This Row],[Anr.]]=EM$7,Tbl.Kosten[[#This Row],[Totaal kosten]],"")</f>
        <v/>
      </c>
      <c r="EN123" s="122" t="str">
        <f>IF(Tbl.Kosten[[#This Row],[Anr.]]=EN$7,Tbl.Kosten[[#This Row],[Totaal kosten]],"")</f>
        <v/>
      </c>
      <c r="EO123" s="122" t="str">
        <f>IF(Tbl.Kosten[[#This Row],[Anr.]]=EO$7,Tbl.Kosten[[#This Row],[Totaal kosten]],"")</f>
        <v/>
      </c>
      <c r="EP123" s="122" t="str">
        <f>IF(Tbl.Kosten[[#This Row],[Anr.]]=EP$7,Tbl.Kosten[[#This Row],[Totaal kosten]],"")</f>
        <v/>
      </c>
      <c r="EQ123" s="122" t="str">
        <f>IF(Tbl.Kosten[[#This Row],[Anr.]]=EQ$7,Tbl.Kosten[[#This Row],[Totaal kosten]],"")</f>
        <v/>
      </c>
    </row>
    <row r="124" spans="2:147" x14ac:dyDescent="0.35">
      <c r="B124" s="99"/>
      <c r="C124" s="68"/>
      <c r="D124" s="119"/>
      <c r="E124" s="100"/>
      <c r="F124" s="13">
        <f>_xlfn.XLOOKUP(Tbl.Kosten[[#This Row],[Medewerker e/o 
functie]],Tbl.Uurtarief[Medewerker en/of functie],Tbl.Uurtarief[Uurtarief],"",,)</f>
        <v>0</v>
      </c>
      <c r="G124" s="118">
        <f>PRODUCT(Tbl.Kosten[[#This Row],[Uren]],Tbl.Kosten[[#This Row],[Uurtarief]])</f>
        <v>0</v>
      </c>
      <c r="H124" s="100"/>
      <c r="I124" s="98"/>
      <c r="J124" s="97">
        <f>Tbl.Kosten[[#This Row],[Aantal]]*Tbl.Kosten[[#This Row],[Tarief]]</f>
        <v>0</v>
      </c>
      <c r="K124" s="118">
        <f>Tbl.Kosten[[#This Row],[Subtotaal andere kosten]]+Tbl.Kosten[[#This Row],[Subtotaal arbeidskosten]]</f>
        <v>0</v>
      </c>
      <c r="L124" s="190">
        <f>IF(Tbl.Kosten[[#This Row],[Subtotaal andere kosten]]&lt;&gt;0,"Andere kosten",(_xlfn.XLOOKUP(Tbl.Kosten[[#This Row],[Medewerker e/o 
functie]],Tbl.Uurtarief[Medewerker en/of functie],Tbl.Uurtarief[Kostensoort],"",,)))</f>
        <v>0</v>
      </c>
      <c r="M124" s="190" t="str">
        <f>IF(AND(Tbl.Kosten[[#This Row],[Subtotaal arbeidskosten]]&lt;&gt;0,Tbl.Kosten[[#This Row],[Subtotaal andere kosten]]&lt;&gt;0),"Begroot Arbeidskosten en Overige kosten op verschillende regels!","")</f>
        <v/>
      </c>
      <c r="N124" s="3" t="str">
        <f>_xlfn.XLOOKUP(Tbl.Kosten[[#This Row],[Activiteitencode]],Tbl.Activiteiten[Activiteitcode],Tbl.Activiteiten[Werkpakketcode],"",,)</f>
        <v/>
      </c>
      <c r="O124" s="9" t="str">
        <f>_xlfn.XLOOKUP(Tbl.Kosten[[#This Row],[Werkpakketcode]],Tbl.Werkpakketten[Werkpakketcode],Tbl.Werkpakketten[WPnr.],"",,)</f>
        <v/>
      </c>
      <c r="P124" s="9" t="str">
        <f>IF(Tbl.Kosten[[#This Row],[WPnr.]]=P$7,Tbl.Kosten[[#This Row],[Totaal kosten]],"")</f>
        <v/>
      </c>
      <c r="Q124" s="9" t="str">
        <f>IF(Tbl.Kosten[[#This Row],[WPnr.]]=Q$7,Tbl.Kosten[[#This Row],[Totaal kosten]],"")</f>
        <v/>
      </c>
      <c r="R124" s="9" t="str">
        <f>IF(Tbl.Kosten[[#This Row],[WPnr.]]=R$7,Tbl.Kosten[[#This Row],[Totaal kosten]],"")</f>
        <v/>
      </c>
      <c r="S124" s="9" t="str">
        <f>IF(Tbl.Kosten[[#This Row],[WPnr.]]=S$7,Tbl.Kosten[[#This Row],[Totaal kosten]],"")</f>
        <v/>
      </c>
      <c r="T124" s="9" t="str">
        <f>IF(Tbl.Kosten[[#This Row],[WPnr.]]=T$7,Tbl.Kosten[[#This Row],[Totaal kosten]],"")</f>
        <v/>
      </c>
      <c r="U124" s="9" t="str">
        <f>IF(Tbl.Kosten[[#This Row],[WPnr.]]=U$7,Tbl.Kosten[[#This Row],[Totaal kosten]],"")</f>
        <v/>
      </c>
      <c r="V124" s="9" t="str">
        <f>IF(Tbl.Kosten[[#This Row],[WPnr.]]=V$7,Tbl.Kosten[[#This Row],[Totaal kosten]],"")</f>
        <v/>
      </c>
      <c r="W124" s="9" t="str">
        <f>IF(Tbl.Kosten[[#This Row],[WPnr.]]=W$7,Tbl.Kosten[[#This Row],[Totaal kosten]],"")</f>
        <v/>
      </c>
      <c r="X124" s="9" t="str">
        <f>IF(Tbl.Kosten[[#This Row],[WPnr.]]=X$7,Tbl.Kosten[[#This Row],[Totaal kosten]],"")</f>
        <v/>
      </c>
      <c r="Y124" s="9" t="str">
        <f>IF(Tbl.Kosten[[#This Row],[WPnr.]]=Y$7,Tbl.Kosten[[#This Row],[Totaal kosten]],"")</f>
        <v/>
      </c>
      <c r="Z124" s="15" t="str">
        <f>IFERROR(VLOOKUP(Tbl.Kosten[[#This Row],[Kostensoort]],Tbl.Kostensoorten[],2,FALSE),"")</f>
        <v/>
      </c>
      <c r="AA124" s="15" t="str">
        <f>IF(Tbl.Kosten[[#This Row],[KSnr.]]=AA$7,Tbl.Kosten[[#This Row],[Totaal kosten]],"")</f>
        <v/>
      </c>
      <c r="AB124" s="15" t="str">
        <f>IF(Tbl.Kosten[[#This Row],[KSnr.]]=AB$7,Tbl.Kosten[[#This Row],[Totaal kosten]],"")</f>
        <v/>
      </c>
      <c r="AC124" s="15" t="str">
        <f>IF(Tbl.Kosten[[#This Row],[KSnr.]]=AC$7,Tbl.Kosten[[#This Row],[Totaal kosten]],"")</f>
        <v/>
      </c>
      <c r="AD124" s="15" t="str">
        <f>IF(Tbl.Kosten[[#This Row],[KSnr.]]=AD$7,Tbl.Kosten[[#This Row],[Totaal kosten]],"")</f>
        <v/>
      </c>
      <c r="AE124" s="15" t="str">
        <f>IF(Tbl.Kosten[[#This Row],[KSnr.]]=AE$7,Tbl.Kosten[[#This Row],[Totaal kosten]],"")</f>
        <v/>
      </c>
      <c r="AF124" s="15" t="str">
        <f>IF(Tbl.Kosten[[#This Row],[KSnr.]]=AF$7,Tbl.Kosten[[#This Row],[Totaal kosten]],"")</f>
        <v/>
      </c>
      <c r="AG124" s="15" t="str">
        <f>IF(Tbl.Kosten[[#This Row],[KSnr.]]=AG$7,Tbl.Kosten[[#This Row],[Totaal kosten]],"")</f>
        <v/>
      </c>
      <c r="AH124" s="15" t="str">
        <f>IF(Tbl.Kosten[[#This Row],[KSnr.]]=AH$7,Tbl.Kosten[[#This Row],[Totaal kosten]],"")</f>
        <v/>
      </c>
      <c r="AI124" s="15" t="str">
        <f>IF(Tbl.Kosten[[#This Row],[KSnr.]]=AI$7,Tbl.Kosten[[#This Row],[Totaal kosten]],"")</f>
        <v/>
      </c>
      <c r="AJ124" s="15" t="str">
        <f>IF(Tbl.Kosten[[#This Row],[KSnr.]]=AJ$7,Tbl.Kosten[[#This Row],[Totaal kosten]],"")</f>
        <v/>
      </c>
      <c r="AK124" s="15" t="str">
        <f>IF(Tbl.Kosten[[#This Row],[KSnr.]]=AK$7,Tbl.Kosten[[#This Row],[Totaal kosten]],"")</f>
        <v/>
      </c>
      <c r="AL124" s="15" t="str">
        <f>IF(Tbl.Kosten[[#This Row],[KSnr.]]=AL$7,Tbl.Kosten[[#This Row],[Totaal kosten]],"")</f>
        <v/>
      </c>
      <c r="AM124" s="15" t="str">
        <f>IF(Tbl.Kosten[[#This Row],[KSnr.]]=AM$7,Tbl.Kosten[[#This Row],[Totaal kosten]],"")</f>
        <v/>
      </c>
      <c r="AN124" s="15" t="str">
        <f>IF(Tbl.Kosten[[#This Row],[KSnr.]]=AN$7,Tbl.Kosten[[#This Row],[Totaal kosten]],"")</f>
        <v/>
      </c>
      <c r="AO124" s="15" t="str">
        <f>IF(Tbl.Kosten[[#This Row],[KSnr.]]=AO$7,Tbl.Kosten[[#This Row],[Totaal kosten]],"")</f>
        <v/>
      </c>
      <c r="AP124" s="15" t="str">
        <f>IF(Tbl.Kosten[[#This Row],[KSnr.]]=AP$7,Tbl.Kosten[[#This Row],[Totaal kosten]],"")</f>
        <v/>
      </c>
      <c r="AQ124" s="15" t="str">
        <f>IF(Tbl.Kosten[[#This Row],[KSnr.]]=AQ$7,Tbl.Kosten[[#This Row],[Totaal kosten]],"")</f>
        <v/>
      </c>
      <c r="AR124" s="15" t="str">
        <f>IF(Tbl.Kosten[[#This Row],[KSnr.]]=AR$7,Tbl.Kosten[[#This Row],[Totaal kosten]],"")</f>
        <v/>
      </c>
      <c r="AS124" s="15" t="str">
        <f>IF(Tbl.Kosten[[#This Row],[KSnr.]]=AS$7,Tbl.Kosten[[#This Row],[Totaal kosten]],"")</f>
        <v/>
      </c>
      <c r="AT124" s="15" t="str">
        <f>IF(Tbl.Kosten[[#This Row],[KSnr.]]=AT$7,Tbl.Kosten[[#This Row],[Totaal kosten]],"")</f>
        <v/>
      </c>
      <c r="AU124" s="122" t="str">
        <f>_xlfn.XLOOKUP(Tbl.Kosten[[#This Row],[Activiteitencode]],Tbl.Activiteiten[Activiteitcode],Tbl.Activiteiten[Anr.],"",,)</f>
        <v/>
      </c>
      <c r="AV124" s="122" t="str">
        <f>IF(Tbl.Kosten[[#This Row],[Anr.]]=AV$7,Tbl.Kosten[[#This Row],[Totaal kosten]],"")</f>
        <v/>
      </c>
      <c r="AW124" s="122" t="str">
        <f>IF(Tbl.Kosten[[#This Row],[Anr.]]=AW$7,Tbl.Kosten[[#This Row],[Totaal kosten]],"")</f>
        <v/>
      </c>
      <c r="AX124" s="122" t="str">
        <f>IF(Tbl.Kosten[[#This Row],[Anr.]]=AX$7,Tbl.Kosten[[#This Row],[Totaal kosten]],"")</f>
        <v/>
      </c>
      <c r="AY124" s="122" t="str">
        <f>IF(Tbl.Kosten[[#This Row],[Anr.]]=AY$7,Tbl.Kosten[[#This Row],[Totaal kosten]],"")</f>
        <v/>
      </c>
      <c r="AZ124" s="122" t="str">
        <f>IF(Tbl.Kosten[[#This Row],[Anr.]]=AZ$7,Tbl.Kosten[[#This Row],[Totaal kosten]],"")</f>
        <v/>
      </c>
      <c r="BA124" s="122" t="str">
        <f>IF(Tbl.Kosten[[#This Row],[Anr.]]=BA$7,Tbl.Kosten[[#This Row],[Totaal kosten]],"")</f>
        <v/>
      </c>
      <c r="BB124" s="122" t="str">
        <f>IF(Tbl.Kosten[[#This Row],[Anr.]]=BB$7,Tbl.Kosten[[#This Row],[Totaal kosten]],"")</f>
        <v/>
      </c>
      <c r="BC124" s="122" t="str">
        <f>IF(Tbl.Kosten[[#This Row],[Anr.]]=BC$7,Tbl.Kosten[[#This Row],[Totaal kosten]],"")</f>
        <v/>
      </c>
      <c r="BD124" s="122" t="str">
        <f>IF(Tbl.Kosten[[#This Row],[Anr.]]=BD$7,Tbl.Kosten[[#This Row],[Totaal kosten]],"")</f>
        <v/>
      </c>
      <c r="BE124" s="122" t="str">
        <f>IF(Tbl.Kosten[[#This Row],[Anr.]]=BE$7,Tbl.Kosten[[#This Row],[Totaal kosten]],"")</f>
        <v/>
      </c>
      <c r="BF124" s="122" t="str">
        <f>IF(Tbl.Kosten[[#This Row],[Anr.]]=BF$7,Tbl.Kosten[[#This Row],[Totaal kosten]],"")</f>
        <v/>
      </c>
      <c r="BG124" s="122" t="str">
        <f>IF(Tbl.Kosten[[#This Row],[Anr.]]=BG$7,Tbl.Kosten[[#This Row],[Totaal kosten]],"")</f>
        <v/>
      </c>
      <c r="BH124" s="122" t="str">
        <f>IF(Tbl.Kosten[[#This Row],[Anr.]]=BH$7,Tbl.Kosten[[#This Row],[Totaal kosten]],"")</f>
        <v/>
      </c>
      <c r="BI124" s="122" t="str">
        <f>IF(Tbl.Kosten[[#This Row],[Anr.]]=BI$7,Tbl.Kosten[[#This Row],[Totaal kosten]],"")</f>
        <v/>
      </c>
      <c r="BJ124" s="122" t="str">
        <f>IF(Tbl.Kosten[[#This Row],[Anr.]]=BJ$7,Tbl.Kosten[[#This Row],[Totaal kosten]],"")</f>
        <v/>
      </c>
      <c r="BK124" s="122" t="str">
        <f>IF(Tbl.Kosten[[#This Row],[Anr.]]=BK$7,Tbl.Kosten[[#This Row],[Totaal kosten]],"")</f>
        <v/>
      </c>
      <c r="BL124" s="122" t="str">
        <f>IF(Tbl.Kosten[[#This Row],[Anr.]]=BL$7,Tbl.Kosten[[#This Row],[Totaal kosten]],"")</f>
        <v/>
      </c>
      <c r="BM124" s="122" t="str">
        <f>IF(Tbl.Kosten[[#This Row],[Anr.]]=BM$7,Tbl.Kosten[[#This Row],[Totaal kosten]],"")</f>
        <v/>
      </c>
      <c r="BN124" s="122" t="str">
        <f>IF(Tbl.Kosten[[#This Row],[Anr.]]=BN$7,Tbl.Kosten[[#This Row],[Totaal kosten]],"")</f>
        <v/>
      </c>
      <c r="BO124" s="122" t="str">
        <f>IF(Tbl.Kosten[[#This Row],[Anr.]]=BO$7,Tbl.Kosten[[#This Row],[Totaal kosten]],"")</f>
        <v/>
      </c>
      <c r="BP124" s="122" t="str">
        <f>IF(Tbl.Kosten[[#This Row],[Anr.]]=BP$7,Tbl.Kosten[[#This Row],[Totaal kosten]],"")</f>
        <v/>
      </c>
      <c r="BQ124" s="122" t="str">
        <f>IF(Tbl.Kosten[[#This Row],[Anr.]]=BQ$7,Tbl.Kosten[[#This Row],[Totaal kosten]],"")</f>
        <v/>
      </c>
      <c r="BR124" s="122" t="str">
        <f>IF(Tbl.Kosten[[#This Row],[Anr.]]=BR$7,Tbl.Kosten[[#This Row],[Totaal kosten]],"")</f>
        <v/>
      </c>
      <c r="BS124" s="122" t="str">
        <f>IF(Tbl.Kosten[[#This Row],[Anr.]]=BS$7,Tbl.Kosten[[#This Row],[Totaal kosten]],"")</f>
        <v/>
      </c>
      <c r="BT124" s="122" t="str">
        <f>IF(Tbl.Kosten[[#This Row],[Anr.]]=BT$7,Tbl.Kosten[[#This Row],[Totaal kosten]],"")</f>
        <v/>
      </c>
      <c r="BU124" s="122" t="str">
        <f>IF(Tbl.Kosten[[#This Row],[Anr.]]=BU$7,Tbl.Kosten[[#This Row],[Totaal kosten]],"")</f>
        <v/>
      </c>
      <c r="BV124" s="122" t="str">
        <f>IF(Tbl.Kosten[[#This Row],[Anr.]]=BV$7,Tbl.Kosten[[#This Row],[Totaal kosten]],"")</f>
        <v/>
      </c>
      <c r="BW124" s="122" t="str">
        <f>IF(Tbl.Kosten[[#This Row],[Anr.]]=BW$7,Tbl.Kosten[[#This Row],[Totaal kosten]],"")</f>
        <v/>
      </c>
      <c r="BX124" s="122" t="str">
        <f>IF(Tbl.Kosten[[#This Row],[Anr.]]=BX$7,Tbl.Kosten[[#This Row],[Totaal kosten]],"")</f>
        <v/>
      </c>
      <c r="BY124" s="122" t="str">
        <f>IF(Tbl.Kosten[[#This Row],[Anr.]]=BY$7,Tbl.Kosten[[#This Row],[Totaal kosten]],"")</f>
        <v/>
      </c>
      <c r="BZ124" s="122" t="str">
        <f>IF(Tbl.Kosten[[#This Row],[Anr.]]=BZ$7,Tbl.Kosten[[#This Row],[Totaal kosten]],"")</f>
        <v/>
      </c>
      <c r="CA124" s="122" t="str">
        <f>IF(Tbl.Kosten[[#This Row],[Anr.]]=CA$7,Tbl.Kosten[[#This Row],[Totaal kosten]],"")</f>
        <v/>
      </c>
      <c r="CB124" s="122" t="str">
        <f>IF(Tbl.Kosten[[#This Row],[Anr.]]=CB$7,Tbl.Kosten[[#This Row],[Totaal kosten]],"")</f>
        <v/>
      </c>
      <c r="CC124" s="122" t="str">
        <f>IF(Tbl.Kosten[[#This Row],[Anr.]]=CC$7,Tbl.Kosten[[#This Row],[Totaal kosten]],"")</f>
        <v/>
      </c>
      <c r="CD124" s="122" t="str">
        <f>IF(Tbl.Kosten[[#This Row],[Anr.]]=CD$7,Tbl.Kosten[[#This Row],[Totaal kosten]],"")</f>
        <v/>
      </c>
      <c r="CE124" s="122" t="str">
        <f>IF(Tbl.Kosten[[#This Row],[Anr.]]=CE$7,Tbl.Kosten[[#This Row],[Totaal kosten]],"")</f>
        <v/>
      </c>
      <c r="CF124" s="122" t="str">
        <f>IF(Tbl.Kosten[[#This Row],[Anr.]]=CF$7,Tbl.Kosten[[#This Row],[Totaal kosten]],"")</f>
        <v/>
      </c>
      <c r="CG124" s="122" t="str">
        <f>IF(Tbl.Kosten[[#This Row],[Anr.]]=CG$7,Tbl.Kosten[[#This Row],[Totaal kosten]],"")</f>
        <v/>
      </c>
      <c r="CH124" s="122" t="str">
        <f>IF(Tbl.Kosten[[#This Row],[Anr.]]=CH$7,Tbl.Kosten[[#This Row],[Totaal kosten]],"")</f>
        <v/>
      </c>
      <c r="CI124" s="122" t="str">
        <f>IF(Tbl.Kosten[[#This Row],[Anr.]]=CI$7,Tbl.Kosten[[#This Row],[Totaal kosten]],"")</f>
        <v/>
      </c>
      <c r="CJ124" s="122" t="str">
        <f>IF(Tbl.Kosten[[#This Row],[Anr.]]=CJ$7,Tbl.Kosten[[#This Row],[Totaal kosten]],"")</f>
        <v/>
      </c>
      <c r="CK124" s="122" t="str">
        <f>IF(Tbl.Kosten[[#This Row],[Anr.]]=CK$7,Tbl.Kosten[[#This Row],[Totaal kosten]],"")</f>
        <v/>
      </c>
      <c r="CL124" s="122" t="str">
        <f>IF(Tbl.Kosten[[#This Row],[Anr.]]=CL$7,Tbl.Kosten[[#This Row],[Totaal kosten]],"")</f>
        <v/>
      </c>
      <c r="CM124" s="122" t="str">
        <f>IF(Tbl.Kosten[[#This Row],[Anr.]]=CM$7,Tbl.Kosten[[#This Row],[Totaal kosten]],"")</f>
        <v/>
      </c>
      <c r="CN124" s="122" t="str">
        <f>IF(Tbl.Kosten[[#This Row],[Anr.]]=CN$7,Tbl.Kosten[[#This Row],[Totaal kosten]],"")</f>
        <v/>
      </c>
      <c r="CO124" s="122" t="str">
        <f>IF(Tbl.Kosten[[#This Row],[Anr.]]=CO$7,Tbl.Kosten[[#This Row],[Totaal kosten]],"")</f>
        <v/>
      </c>
      <c r="CP124" s="122" t="str">
        <f>IF(Tbl.Kosten[[#This Row],[Anr.]]=CP$7,Tbl.Kosten[[#This Row],[Totaal kosten]],"")</f>
        <v/>
      </c>
      <c r="CQ124" s="122" t="str">
        <f>IF(Tbl.Kosten[[#This Row],[Anr.]]=CQ$7,Tbl.Kosten[[#This Row],[Totaal kosten]],"")</f>
        <v/>
      </c>
      <c r="CR124" s="122" t="str">
        <f>IF(Tbl.Kosten[[#This Row],[Anr.]]=CR$7,Tbl.Kosten[[#This Row],[Totaal kosten]],"")</f>
        <v/>
      </c>
      <c r="CS124" s="122" t="str">
        <f>IF(Tbl.Kosten[[#This Row],[Anr.]]=CS$7,Tbl.Kosten[[#This Row],[Totaal kosten]],"")</f>
        <v/>
      </c>
      <c r="CT124" s="122" t="str">
        <f>IF(Tbl.Kosten[[#This Row],[Anr.]]=CT$7,Tbl.Kosten[[#This Row],[Totaal kosten]],"")</f>
        <v/>
      </c>
      <c r="CU124" s="122" t="str">
        <f>IF(Tbl.Kosten[[#This Row],[Anr.]]=CU$7,Tbl.Kosten[[#This Row],[Totaal kosten]],"")</f>
        <v/>
      </c>
      <c r="CV124" s="122" t="str">
        <f>IF(Tbl.Kosten[[#This Row],[Anr.]]=CV$7,Tbl.Kosten[[#This Row],[Totaal kosten]],"")</f>
        <v/>
      </c>
      <c r="CW124" s="122" t="str">
        <f>IF(Tbl.Kosten[[#This Row],[Anr.]]=CW$7,Tbl.Kosten[[#This Row],[Totaal kosten]],"")</f>
        <v/>
      </c>
      <c r="CX124" s="122" t="str">
        <f>IF(Tbl.Kosten[[#This Row],[Anr.]]=CX$7,Tbl.Kosten[[#This Row],[Totaal kosten]],"")</f>
        <v/>
      </c>
      <c r="CY124" s="122" t="str">
        <f>IF(Tbl.Kosten[[#This Row],[Anr.]]=CY$7,Tbl.Kosten[[#This Row],[Totaal kosten]],"")</f>
        <v/>
      </c>
      <c r="CZ124" s="122" t="str">
        <f>IF(Tbl.Kosten[[#This Row],[Anr.]]=CZ$7,Tbl.Kosten[[#This Row],[Totaal kosten]],"")</f>
        <v/>
      </c>
      <c r="DA124" s="122" t="str">
        <f>IF(Tbl.Kosten[[#This Row],[Anr.]]=DA$7,Tbl.Kosten[[#This Row],[Totaal kosten]],"")</f>
        <v/>
      </c>
      <c r="DB124" s="122" t="str">
        <f>IF(Tbl.Kosten[[#This Row],[Anr.]]=DB$7,Tbl.Kosten[[#This Row],[Totaal kosten]],"")</f>
        <v/>
      </c>
      <c r="DC124" s="122" t="str">
        <f>IF(Tbl.Kosten[[#This Row],[Anr.]]=DC$7,Tbl.Kosten[[#This Row],[Totaal kosten]],"")</f>
        <v/>
      </c>
      <c r="DD124" s="122" t="str">
        <f>IF(Tbl.Kosten[[#This Row],[Anr.]]=DD$7,Tbl.Kosten[[#This Row],[Totaal kosten]],"")</f>
        <v/>
      </c>
      <c r="DE124" s="122" t="str">
        <f>IF(Tbl.Kosten[[#This Row],[Anr.]]=DE$7,Tbl.Kosten[[#This Row],[Totaal kosten]],"")</f>
        <v/>
      </c>
      <c r="DF124" s="122" t="str">
        <f>IF(Tbl.Kosten[[#This Row],[Anr.]]=DF$7,Tbl.Kosten[[#This Row],[Totaal kosten]],"")</f>
        <v/>
      </c>
      <c r="DG124" s="122" t="str">
        <f>IF(Tbl.Kosten[[#This Row],[Anr.]]=DG$7,Tbl.Kosten[[#This Row],[Totaal kosten]],"")</f>
        <v/>
      </c>
      <c r="DH124" s="122" t="str">
        <f>IF(Tbl.Kosten[[#This Row],[Anr.]]=DH$7,Tbl.Kosten[[#This Row],[Totaal kosten]],"")</f>
        <v/>
      </c>
      <c r="DI124" s="122" t="str">
        <f>IF(Tbl.Kosten[[#This Row],[Anr.]]=DI$7,Tbl.Kosten[[#This Row],[Totaal kosten]],"")</f>
        <v/>
      </c>
      <c r="DJ124" s="122" t="str">
        <f>IF(Tbl.Kosten[[#This Row],[Anr.]]=DJ$7,Tbl.Kosten[[#This Row],[Totaal kosten]],"")</f>
        <v/>
      </c>
      <c r="DK124" s="122" t="str">
        <f>IF(Tbl.Kosten[[#This Row],[Anr.]]=DK$7,Tbl.Kosten[[#This Row],[Totaal kosten]],"")</f>
        <v/>
      </c>
      <c r="DL124" s="122" t="str">
        <f>IF(Tbl.Kosten[[#This Row],[Anr.]]=DL$7,Tbl.Kosten[[#This Row],[Totaal kosten]],"")</f>
        <v/>
      </c>
      <c r="DM124" s="122" t="str">
        <f>IF(Tbl.Kosten[[#This Row],[Anr.]]=DM$7,Tbl.Kosten[[#This Row],[Totaal kosten]],"")</f>
        <v/>
      </c>
      <c r="DN124" s="122" t="str">
        <f>IF(Tbl.Kosten[[#This Row],[Anr.]]=DN$7,Tbl.Kosten[[#This Row],[Totaal kosten]],"")</f>
        <v/>
      </c>
      <c r="DO124" s="122" t="str">
        <f>IF(Tbl.Kosten[[#This Row],[Anr.]]=DO$7,Tbl.Kosten[[#This Row],[Totaal kosten]],"")</f>
        <v/>
      </c>
      <c r="DP124" s="122" t="str">
        <f>IF(Tbl.Kosten[[#This Row],[Anr.]]=DP$7,Tbl.Kosten[[#This Row],[Totaal kosten]],"")</f>
        <v/>
      </c>
      <c r="DQ124" s="122" t="str">
        <f>IF(Tbl.Kosten[[#This Row],[Anr.]]=DQ$7,Tbl.Kosten[[#This Row],[Totaal kosten]],"")</f>
        <v/>
      </c>
      <c r="DR124" s="122" t="str">
        <f>IF(Tbl.Kosten[[#This Row],[Anr.]]=DR$7,Tbl.Kosten[[#This Row],[Totaal kosten]],"")</f>
        <v/>
      </c>
      <c r="DS124" s="122" t="str">
        <f>IF(Tbl.Kosten[[#This Row],[Anr.]]=DS$7,Tbl.Kosten[[#This Row],[Totaal kosten]],"")</f>
        <v/>
      </c>
      <c r="DT124" s="122" t="str">
        <f>IF(Tbl.Kosten[[#This Row],[Anr.]]=DT$7,Tbl.Kosten[[#This Row],[Totaal kosten]],"")</f>
        <v/>
      </c>
      <c r="DU124" s="122" t="str">
        <f>IF(Tbl.Kosten[[#This Row],[Anr.]]=DU$7,Tbl.Kosten[[#This Row],[Totaal kosten]],"")</f>
        <v/>
      </c>
      <c r="DV124" s="122" t="str">
        <f>IF(Tbl.Kosten[[#This Row],[Anr.]]=DV$7,Tbl.Kosten[[#This Row],[Totaal kosten]],"")</f>
        <v/>
      </c>
      <c r="DW124" s="122" t="str">
        <f>IF(Tbl.Kosten[[#This Row],[Anr.]]=DW$7,Tbl.Kosten[[#This Row],[Totaal kosten]],"")</f>
        <v/>
      </c>
      <c r="DX124" s="122" t="str">
        <f>IF(Tbl.Kosten[[#This Row],[Anr.]]=DX$7,Tbl.Kosten[[#This Row],[Totaal kosten]],"")</f>
        <v/>
      </c>
      <c r="DY124" s="122" t="str">
        <f>IF(Tbl.Kosten[[#This Row],[Anr.]]=DY$7,Tbl.Kosten[[#This Row],[Totaal kosten]],"")</f>
        <v/>
      </c>
      <c r="DZ124" s="122" t="str">
        <f>IF(Tbl.Kosten[[#This Row],[Anr.]]=DZ$7,Tbl.Kosten[[#This Row],[Totaal kosten]],"")</f>
        <v/>
      </c>
      <c r="EA124" s="122" t="str">
        <f>IF(Tbl.Kosten[[#This Row],[Anr.]]=EA$7,Tbl.Kosten[[#This Row],[Totaal kosten]],"")</f>
        <v/>
      </c>
      <c r="EB124" s="122" t="str">
        <f>IF(Tbl.Kosten[[#This Row],[Anr.]]=EB$7,Tbl.Kosten[[#This Row],[Totaal kosten]],"")</f>
        <v/>
      </c>
      <c r="EC124" s="122" t="str">
        <f>IF(Tbl.Kosten[[#This Row],[Anr.]]=EC$7,Tbl.Kosten[[#This Row],[Totaal kosten]],"")</f>
        <v/>
      </c>
      <c r="ED124" s="122" t="str">
        <f>IF(Tbl.Kosten[[#This Row],[Anr.]]=ED$7,Tbl.Kosten[[#This Row],[Totaal kosten]],"")</f>
        <v/>
      </c>
      <c r="EE124" s="122" t="str">
        <f>IF(Tbl.Kosten[[#This Row],[Anr.]]=EE$7,Tbl.Kosten[[#This Row],[Totaal kosten]],"")</f>
        <v/>
      </c>
      <c r="EF124" s="122" t="str">
        <f>IF(Tbl.Kosten[[#This Row],[Anr.]]=EF$7,Tbl.Kosten[[#This Row],[Totaal kosten]],"")</f>
        <v/>
      </c>
      <c r="EG124" s="122" t="str">
        <f>IF(Tbl.Kosten[[#This Row],[Anr.]]=EG$7,Tbl.Kosten[[#This Row],[Totaal kosten]],"")</f>
        <v/>
      </c>
      <c r="EH124" s="122" t="str">
        <f>IF(Tbl.Kosten[[#This Row],[Anr.]]=EH$7,Tbl.Kosten[[#This Row],[Totaal kosten]],"")</f>
        <v/>
      </c>
      <c r="EI124" s="122" t="str">
        <f>IF(Tbl.Kosten[[#This Row],[Anr.]]=EI$7,Tbl.Kosten[[#This Row],[Totaal kosten]],"")</f>
        <v/>
      </c>
      <c r="EJ124" s="122" t="str">
        <f>IF(Tbl.Kosten[[#This Row],[Anr.]]=EJ$7,Tbl.Kosten[[#This Row],[Totaal kosten]],"")</f>
        <v/>
      </c>
      <c r="EK124" s="122" t="str">
        <f>IF(Tbl.Kosten[[#This Row],[Anr.]]=EK$7,Tbl.Kosten[[#This Row],[Totaal kosten]],"")</f>
        <v/>
      </c>
      <c r="EL124" s="122" t="str">
        <f>IF(Tbl.Kosten[[#This Row],[Anr.]]=EL$7,Tbl.Kosten[[#This Row],[Totaal kosten]],"")</f>
        <v/>
      </c>
      <c r="EM124" s="122" t="str">
        <f>IF(Tbl.Kosten[[#This Row],[Anr.]]=EM$7,Tbl.Kosten[[#This Row],[Totaal kosten]],"")</f>
        <v/>
      </c>
      <c r="EN124" s="122" t="str">
        <f>IF(Tbl.Kosten[[#This Row],[Anr.]]=EN$7,Tbl.Kosten[[#This Row],[Totaal kosten]],"")</f>
        <v/>
      </c>
      <c r="EO124" s="122" t="str">
        <f>IF(Tbl.Kosten[[#This Row],[Anr.]]=EO$7,Tbl.Kosten[[#This Row],[Totaal kosten]],"")</f>
        <v/>
      </c>
      <c r="EP124" s="122" t="str">
        <f>IF(Tbl.Kosten[[#This Row],[Anr.]]=EP$7,Tbl.Kosten[[#This Row],[Totaal kosten]],"")</f>
        <v/>
      </c>
      <c r="EQ124" s="122" t="str">
        <f>IF(Tbl.Kosten[[#This Row],[Anr.]]=EQ$7,Tbl.Kosten[[#This Row],[Totaal kosten]],"")</f>
        <v/>
      </c>
    </row>
    <row r="125" spans="2:147" x14ac:dyDescent="0.35">
      <c r="B125" s="99"/>
      <c r="C125" s="68"/>
      <c r="D125" s="119"/>
      <c r="E125" s="100"/>
      <c r="F125" s="13">
        <f>_xlfn.XLOOKUP(Tbl.Kosten[[#This Row],[Medewerker e/o 
functie]],Tbl.Uurtarief[Medewerker en/of functie],Tbl.Uurtarief[Uurtarief],"",,)</f>
        <v>0</v>
      </c>
      <c r="G125" s="118">
        <f>PRODUCT(Tbl.Kosten[[#This Row],[Uren]],Tbl.Kosten[[#This Row],[Uurtarief]])</f>
        <v>0</v>
      </c>
      <c r="H125" s="100"/>
      <c r="I125" s="98"/>
      <c r="J125" s="97">
        <f>Tbl.Kosten[[#This Row],[Aantal]]*Tbl.Kosten[[#This Row],[Tarief]]</f>
        <v>0</v>
      </c>
      <c r="K125" s="118">
        <f>Tbl.Kosten[[#This Row],[Subtotaal andere kosten]]+Tbl.Kosten[[#This Row],[Subtotaal arbeidskosten]]</f>
        <v>0</v>
      </c>
      <c r="L125" s="190">
        <f>IF(Tbl.Kosten[[#This Row],[Subtotaal andere kosten]]&lt;&gt;0,"Andere kosten",(_xlfn.XLOOKUP(Tbl.Kosten[[#This Row],[Medewerker e/o 
functie]],Tbl.Uurtarief[Medewerker en/of functie],Tbl.Uurtarief[Kostensoort],"",,)))</f>
        <v>0</v>
      </c>
      <c r="M125" s="190" t="str">
        <f>IF(AND(Tbl.Kosten[[#This Row],[Subtotaal arbeidskosten]]&lt;&gt;0,Tbl.Kosten[[#This Row],[Subtotaal andere kosten]]&lt;&gt;0),"Begroot Arbeidskosten en Overige kosten op verschillende regels!","")</f>
        <v/>
      </c>
      <c r="N125" s="3" t="str">
        <f>_xlfn.XLOOKUP(Tbl.Kosten[[#This Row],[Activiteitencode]],Tbl.Activiteiten[Activiteitcode],Tbl.Activiteiten[Werkpakketcode],"",,)</f>
        <v/>
      </c>
      <c r="O125" s="9" t="str">
        <f>_xlfn.XLOOKUP(Tbl.Kosten[[#This Row],[Werkpakketcode]],Tbl.Werkpakketten[Werkpakketcode],Tbl.Werkpakketten[WPnr.],"",,)</f>
        <v/>
      </c>
      <c r="P125" s="9" t="str">
        <f>IF(Tbl.Kosten[[#This Row],[WPnr.]]=P$7,Tbl.Kosten[[#This Row],[Totaal kosten]],"")</f>
        <v/>
      </c>
      <c r="Q125" s="9" t="str">
        <f>IF(Tbl.Kosten[[#This Row],[WPnr.]]=Q$7,Tbl.Kosten[[#This Row],[Totaal kosten]],"")</f>
        <v/>
      </c>
      <c r="R125" s="9" t="str">
        <f>IF(Tbl.Kosten[[#This Row],[WPnr.]]=R$7,Tbl.Kosten[[#This Row],[Totaal kosten]],"")</f>
        <v/>
      </c>
      <c r="S125" s="9" t="str">
        <f>IF(Tbl.Kosten[[#This Row],[WPnr.]]=S$7,Tbl.Kosten[[#This Row],[Totaal kosten]],"")</f>
        <v/>
      </c>
      <c r="T125" s="9" t="str">
        <f>IF(Tbl.Kosten[[#This Row],[WPnr.]]=T$7,Tbl.Kosten[[#This Row],[Totaal kosten]],"")</f>
        <v/>
      </c>
      <c r="U125" s="9" t="str">
        <f>IF(Tbl.Kosten[[#This Row],[WPnr.]]=U$7,Tbl.Kosten[[#This Row],[Totaal kosten]],"")</f>
        <v/>
      </c>
      <c r="V125" s="9" t="str">
        <f>IF(Tbl.Kosten[[#This Row],[WPnr.]]=V$7,Tbl.Kosten[[#This Row],[Totaal kosten]],"")</f>
        <v/>
      </c>
      <c r="W125" s="9" t="str">
        <f>IF(Tbl.Kosten[[#This Row],[WPnr.]]=W$7,Tbl.Kosten[[#This Row],[Totaal kosten]],"")</f>
        <v/>
      </c>
      <c r="X125" s="9" t="str">
        <f>IF(Tbl.Kosten[[#This Row],[WPnr.]]=X$7,Tbl.Kosten[[#This Row],[Totaal kosten]],"")</f>
        <v/>
      </c>
      <c r="Y125" s="9" t="str">
        <f>IF(Tbl.Kosten[[#This Row],[WPnr.]]=Y$7,Tbl.Kosten[[#This Row],[Totaal kosten]],"")</f>
        <v/>
      </c>
      <c r="Z125" s="15" t="str">
        <f>IFERROR(VLOOKUP(Tbl.Kosten[[#This Row],[Kostensoort]],Tbl.Kostensoorten[],2,FALSE),"")</f>
        <v/>
      </c>
      <c r="AA125" s="15" t="str">
        <f>IF(Tbl.Kosten[[#This Row],[KSnr.]]=AA$7,Tbl.Kosten[[#This Row],[Totaal kosten]],"")</f>
        <v/>
      </c>
      <c r="AB125" s="15" t="str">
        <f>IF(Tbl.Kosten[[#This Row],[KSnr.]]=AB$7,Tbl.Kosten[[#This Row],[Totaal kosten]],"")</f>
        <v/>
      </c>
      <c r="AC125" s="15" t="str">
        <f>IF(Tbl.Kosten[[#This Row],[KSnr.]]=AC$7,Tbl.Kosten[[#This Row],[Totaal kosten]],"")</f>
        <v/>
      </c>
      <c r="AD125" s="15" t="str">
        <f>IF(Tbl.Kosten[[#This Row],[KSnr.]]=AD$7,Tbl.Kosten[[#This Row],[Totaal kosten]],"")</f>
        <v/>
      </c>
      <c r="AE125" s="15" t="str">
        <f>IF(Tbl.Kosten[[#This Row],[KSnr.]]=AE$7,Tbl.Kosten[[#This Row],[Totaal kosten]],"")</f>
        <v/>
      </c>
      <c r="AF125" s="15" t="str">
        <f>IF(Tbl.Kosten[[#This Row],[KSnr.]]=AF$7,Tbl.Kosten[[#This Row],[Totaal kosten]],"")</f>
        <v/>
      </c>
      <c r="AG125" s="15" t="str">
        <f>IF(Tbl.Kosten[[#This Row],[KSnr.]]=AG$7,Tbl.Kosten[[#This Row],[Totaal kosten]],"")</f>
        <v/>
      </c>
      <c r="AH125" s="15" t="str">
        <f>IF(Tbl.Kosten[[#This Row],[KSnr.]]=AH$7,Tbl.Kosten[[#This Row],[Totaal kosten]],"")</f>
        <v/>
      </c>
      <c r="AI125" s="15" t="str">
        <f>IF(Tbl.Kosten[[#This Row],[KSnr.]]=AI$7,Tbl.Kosten[[#This Row],[Totaal kosten]],"")</f>
        <v/>
      </c>
      <c r="AJ125" s="15" t="str">
        <f>IF(Tbl.Kosten[[#This Row],[KSnr.]]=AJ$7,Tbl.Kosten[[#This Row],[Totaal kosten]],"")</f>
        <v/>
      </c>
      <c r="AK125" s="15" t="str">
        <f>IF(Tbl.Kosten[[#This Row],[KSnr.]]=AK$7,Tbl.Kosten[[#This Row],[Totaal kosten]],"")</f>
        <v/>
      </c>
      <c r="AL125" s="15" t="str">
        <f>IF(Tbl.Kosten[[#This Row],[KSnr.]]=AL$7,Tbl.Kosten[[#This Row],[Totaal kosten]],"")</f>
        <v/>
      </c>
      <c r="AM125" s="15" t="str">
        <f>IF(Tbl.Kosten[[#This Row],[KSnr.]]=AM$7,Tbl.Kosten[[#This Row],[Totaal kosten]],"")</f>
        <v/>
      </c>
      <c r="AN125" s="15" t="str">
        <f>IF(Tbl.Kosten[[#This Row],[KSnr.]]=AN$7,Tbl.Kosten[[#This Row],[Totaal kosten]],"")</f>
        <v/>
      </c>
      <c r="AO125" s="15" t="str">
        <f>IF(Tbl.Kosten[[#This Row],[KSnr.]]=AO$7,Tbl.Kosten[[#This Row],[Totaal kosten]],"")</f>
        <v/>
      </c>
      <c r="AP125" s="15" t="str">
        <f>IF(Tbl.Kosten[[#This Row],[KSnr.]]=AP$7,Tbl.Kosten[[#This Row],[Totaal kosten]],"")</f>
        <v/>
      </c>
      <c r="AQ125" s="15" t="str">
        <f>IF(Tbl.Kosten[[#This Row],[KSnr.]]=AQ$7,Tbl.Kosten[[#This Row],[Totaal kosten]],"")</f>
        <v/>
      </c>
      <c r="AR125" s="15" t="str">
        <f>IF(Tbl.Kosten[[#This Row],[KSnr.]]=AR$7,Tbl.Kosten[[#This Row],[Totaal kosten]],"")</f>
        <v/>
      </c>
      <c r="AS125" s="15" t="str">
        <f>IF(Tbl.Kosten[[#This Row],[KSnr.]]=AS$7,Tbl.Kosten[[#This Row],[Totaal kosten]],"")</f>
        <v/>
      </c>
      <c r="AT125" s="15" t="str">
        <f>IF(Tbl.Kosten[[#This Row],[KSnr.]]=AT$7,Tbl.Kosten[[#This Row],[Totaal kosten]],"")</f>
        <v/>
      </c>
      <c r="AU125" s="122" t="str">
        <f>_xlfn.XLOOKUP(Tbl.Kosten[[#This Row],[Activiteitencode]],Tbl.Activiteiten[Activiteitcode],Tbl.Activiteiten[Anr.],"",,)</f>
        <v/>
      </c>
      <c r="AV125" s="122" t="str">
        <f>IF(Tbl.Kosten[[#This Row],[Anr.]]=AV$7,Tbl.Kosten[[#This Row],[Totaal kosten]],"")</f>
        <v/>
      </c>
      <c r="AW125" s="122" t="str">
        <f>IF(Tbl.Kosten[[#This Row],[Anr.]]=AW$7,Tbl.Kosten[[#This Row],[Totaal kosten]],"")</f>
        <v/>
      </c>
      <c r="AX125" s="122" t="str">
        <f>IF(Tbl.Kosten[[#This Row],[Anr.]]=AX$7,Tbl.Kosten[[#This Row],[Totaal kosten]],"")</f>
        <v/>
      </c>
      <c r="AY125" s="122" t="str">
        <f>IF(Tbl.Kosten[[#This Row],[Anr.]]=AY$7,Tbl.Kosten[[#This Row],[Totaal kosten]],"")</f>
        <v/>
      </c>
      <c r="AZ125" s="122" t="str">
        <f>IF(Tbl.Kosten[[#This Row],[Anr.]]=AZ$7,Tbl.Kosten[[#This Row],[Totaal kosten]],"")</f>
        <v/>
      </c>
      <c r="BA125" s="122" t="str">
        <f>IF(Tbl.Kosten[[#This Row],[Anr.]]=BA$7,Tbl.Kosten[[#This Row],[Totaal kosten]],"")</f>
        <v/>
      </c>
      <c r="BB125" s="122" t="str">
        <f>IF(Tbl.Kosten[[#This Row],[Anr.]]=BB$7,Tbl.Kosten[[#This Row],[Totaal kosten]],"")</f>
        <v/>
      </c>
      <c r="BC125" s="122" t="str">
        <f>IF(Tbl.Kosten[[#This Row],[Anr.]]=BC$7,Tbl.Kosten[[#This Row],[Totaal kosten]],"")</f>
        <v/>
      </c>
      <c r="BD125" s="122" t="str">
        <f>IF(Tbl.Kosten[[#This Row],[Anr.]]=BD$7,Tbl.Kosten[[#This Row],[Totaal kosten]],"")</f>
        <v/>
      </c>
      <c r="BE125" s="122" t="str">
        <f>IF(Tbl.Kosten[[#This Row],[Anr.]]=BE$7,Tbl.Kosten[[#This Row],[Totaal kosten]],"")</f>
        <v/>
      </c>
      <c r="BF125" s="122" t="str">
        <f>IF(Tbl.Kosten[[#This Row],[Anr.]]=BF$7,Tbl.Kosten[[#This Row],[Totaal kosten]],"")</f>
        <v/>
      </c>
      <c r="BG125" s="122" t="str">
        <f>IF(Tbl.Kosten[[#This Row],[Anr.]]=BG$7,Tbl.Kosten[[#This Row],[Totaal kosten]],"")</f>
        <v/>
      </c>
      <c r="BH125" s="122" t="str">
        <f>IF(Tbl.Kosten[[#This Row],[Anr.]]=BH$7,Tbl.Kosten[[#This Row],[Totaal kosten]],"")</f>
        <v/>
      </c>
      <c r="BI125" s="122" t="str">
        <f>IF(Tbl.Kosten[[#This Row],[Anr.]]=BI$7,Tbl.Kosten[[#This Row],[Totaal kosten]],"")</f>
        <v/>
      </c>
      <c r="BJ125" s="122" t="str">
        <f>IF(Tbl.Kosten[[#This Row],[Anr.]]=BJ$7,Tbl.Kosten[[#This Row],[Totaal kosten]],"")</f>
        <v/>
      </c>
      <c r="BK125" s="122" t="str">
        <f>IF(Tbl.Kosten[[#This Row],[Anr.]]=BK$7,Tbl.Kosten[[#This Row],[Totaal kosten]],"")</f>
        <v/>
      </c>
      <c r="BL125" s="122" t="str">
        <f>IF(Tbl.Kosten[[#This Row],[Anr.]]=BL$7,Tbl.Kosten[[#This Row],[Totaal kosten]],"")</f>
        <v/>
      </c>
      <c r="BM125" s="122" t="str">
        <f>IF(Tbl.Kosten[[#This Row],[Anr.]]=BM$7,Tbl.Kosten[[#This Row],[Totaal kosten]],"")</f>
        <v/>
      </c>
      <c r="BN125" s="122" t="str">
        <f>IF(Tbl.Kosten[[#This Row],[Anr.]]=BN$7,Tbl.Kosten[[#This Row],[Totaal kosten]],"")</f>
        <v/>
      </c>
      <c r="BO125" s="122" t="str">
        <f>IF(Tbl.Kosten[[#This Row],[Anr.]]=BO$7,Tbl.Kosten[[#This Row],[Totaal kosten]],"")</f>
        <v/>
      </c>
      <c r="BP125" s="122" t="str">
        <f>IF(Tbl.Kosten[[#This Row],[Anr.]]=BP$7,Tbl.Kosten[[#This Row],[Totaal kosten]],"")</f>
        <v/>
      </c>
      <c r="BQ125" s="122" t="str">
        <f>IF(Tbl.Kosten[[#This Row],[Anr.]]=BQ$7,Tbl.Kosten[[#This Row],[Totaal kosten]],"")</f>
        <v/>
      </c>
      <c r="BR125" s="122" t="str">
        <f>IF(Tbl.Kosten[[#This Row],[Anr.]]=BR$7,Tbl.Kosten[[#This Row],[Totaal kosten]],"")</f>
        <v/>
      </c>
      <c r="BS125" s="122" t="str">
        <f>IF(Tbl.Kosten[[#This Row],[Anr.]]=BS$7,Tbl.Kosten[[#This Row],[Totaal kosten]],"")</f>
        <v/>
      </c>
      <c r="BT125" s="122" t="str">
        <f>IF(Tbl.Kosten[[#This Row],[Anr.]]=BT$7,Tbl.Kosten[[#This Row],[Totaal kosten]],"")</f>
        <v/>
      </c>
      <c r="BU125" s="122" t="str">
        <f>IF(Tbl.Kosten[[#This Row],[Anr.]]=BU$7,Tbl.Kosten[[#This Row],[Totaal kosten]],"")</f>
        <v/>
      </c>
      <c r="BV125" s="122" t="str">
        <f>IF(Tbl.Kosten[[#This Row],[Anr.]]=BV$7,Tbl.Kosten[[#This Row],[Totaal kosten]],"")</f>
        <v/>
      </c>
      <c r="BW125" s="122" t="str">
        <f>IF(Tbl.Kosten[[#This Row],[Anr.]]=BW$7,Tbl.Kosten[[#This Row],[Totaal kosten]],"")</f>
        <v/>
      </c>
      <c r="BX125" s="122" t="str">
        <f>IF(Tbl.Kosten[[#This Row],[Anr.]]=BX$7,Tbl.Kosten[[#This Row],[Totaal kosten]],"")</f>
        <v/>
      </c>
      <c r="BY125" s="122" t="str">
        <f>IF(Tbl.Kosten[[#This Row],[Anr.]]=BY$7,Tbl.Kosten[[#This Row],[Totaal kosten]],"")</f>
        <v/>
      </c>
      <c r="BZ125" s="122" t="str">
        <f>IF(Tbl.Kosten[[#This Row],[Anr.]]=BZ$7,Tbl.Kosten[[#This Row],[Totaal kosten]],"")</f>
        <v/>
      </c>
      <c r="CA125" s="122" t="str">
        <f>IF(Tbl.Kosten[[#This Row],[Anr.]]=CA$7,Tbl.Kosten[[#This Row],[Totaal kosten]],"")</f>
        <v/>
      </c>
      <c r="CB125" s="122" t="str">
        <f>IF(Tbl.Kosten[[#This Row],[Anr.]]=CB$7,Tbl.Kosten[[#This Row],[Totaal kosten]],"")</f>
        <v/>
      </c>
      <c r="CC125" s="122" t="str">
        <f>IF(Tbl.Kosten[[#This Row],[Anr.]]=CC$7,Tbl.Kosten[[#This Row],[Totaal kosten]],"")</f>
        <v/>
      </c>
      <c r="CD125" s="122" t="str">
        <f>IF(Tbl.Kosten[[#This Row],[Anr.]]=CD$7,Tbl.Kosten[[#This Row],[Totaal kosten]],"")</f>
        <v/>
      </c>
      <c r="CE125" s="122" t="str">
        <f>IF(Tbl.Kosten[[#This Row],[Anr.]]=CE$7,Tbl.Kosten[[#This Row],[Totaal kosten]],"")</f>
        <v/>
      </c>
      <c r="CF125" s="122" t="str">
        <f>IF(Tbl.Kosten[[#This Row],[Anr.]]=CF$7,Tbl.Kosten[[#This Row],[Totaal kosten]],"")</f>
        <v/>
      </c>
      <c r="CG125" s="122" t="str">
        <f>IF(Tbl.Kosten[[#This Row],[Anr.]]=CG$7,Tbl.Kosten[[#This Row],[Totaal kosten]],"")</f>
        <v/>
      </c>
      <c r="CH125" s="122" t="str">
        <f>IF(Tbl.Kosten[[#This Row],[Anr.]]=CH$7,Tbl.Kosten[[#This Row],[Totaal kosten]],"")</f>
        <v/>
      </c>
      <c r="CI125" s="122" t="str">
        <f>IF(Tbl.Kosten[[#This Row],[Anr.]]=CI$7,Tbl.Kosten[[#This Row],[Totaal kosten]],"")</f>
        <v/>
      </c>
      <c r="CJ125" s="122" t="str">
        <f>IF(Tbl.Kosten[[#This Row],[Anr.]]=CJ$7,Tbl.Kosten[[#This Row],[Totaal kosten]],"")</f>
        <v/>
      </c>
      <c r="CK125" s="122" t="str">
        <f>IF(Tbl.Kosten[[#This Row],[Anr.]]=CK$7,Tbl.Kosten[[#This Row],[Totaal kosten]],"")</f>
        <v/>
      </c>
      <c r="CL125" s="122" t="str">
        <f>IF(Tbl.Kosten[[#This Row],[Anr.]]=CL$7,Tbl.Kosten[[#This Row],[Totaal kosten]],"")</f>
        <v/>
      </c>
      <c r="CM125" s="122" t="str">
        <f>IF(Tbl.Kosten[[#This Row],[Anr.]]=CM$7,Tbl.Kosten[[#This Row],[Totaal kosten]],"")</f>
        <v/>
      </c>
      <c r="CN125" s="122" t="str">
        <f>IF(Tbl.Kosten[[#This Row],[Anr.]]=CN$7,Tbl.Kosten[[#This Row],[Totaal kosten]],"")</f>
        <v/>
      </c>
      <c r="CO125" s="122" t="str">
        <f>IF(Tbl.Kosten[[#This Row],[Anr.]]=CO$7,Tbl.Kosten[[#This Row],[Totaal kosten]],"")</f>
        <v/>
      </c>
      <c r="CP125" s="122" t="str">
        <f>IF(Tbl.Kosten[[#This Row],[Anr.]]=CP$7,Tbl.Kosten[[#This Row],[Totaal kosten]],"")</f>
        <v/>
      </c>
      <c r="CQ125" s="122" t="str">
        <f>IF(Tbl.Kosten[[#This Row],[Anr.]]=CQ$7,Tbl.Kosten[[#This Row],[Totaal kosten]],"")</f>
        <v/>
      </c>
      <c r="CR125" s="122" t="str">
        <f>IF(Tbl.Kosten[[#This Row],[Anr.]]=CR$7,Tbl.Kosten[[#This Row],[Totaal kosten]],"")</f>
        <v/>
      </c>
      <c r="CS125" s="122" t="str">
        <f>IF(Tbl.Kosten[[#This Row],[Anr.]]=CS$7,Tbl.Kosten[[#This Row],[Totaal kosten]],"")</f>
        <v/>
      </c>
      <c r="CT125" s="122" t="str">
        <f>IF(Tbl.Kosten[[#This Row],[Anr.]]=CT$7,Tbl.Kosten[[#This Row],[Totaal kosten]],"")</f>
        <v/>
      </c>
      <c r="CU125" s="122" t="str">
        <f>IF(Tbl.Kosten[[#This Row],[Anr.]]=CU$7,Tbl.Kosten[[#This Row],[Totaal kosten]],"")</f>
        <v/>
      </c>
      <c r="CV125" s="122" t="str">
        <f>IF(Tbl.Kosten[[#This Row],[Anr.]]=CV$7,Tbl.Kosten[[#This Row],[Totaal kosten]],"")</f>
        <v/>
      </c>
      <c r="CW125" s="122" t="str">
        <f>IF(Tbl.Kosten[[#This Row],[Anr.]]=CW$7,Tbl.Kosten[[#This Row],[Totaal kosten]],"")</f>
        <v/>
      </c>
      <c r="CX125" s="122" t="str">
        <f>IF(Tbl.Kosten[[#This Row],[Anr.]]=CX$7,Tbl.Kosten[[#This Row],[Totaal kosten]],"")</f>
        <v/>
      </c>
      <c r="CY125" s="122" t="str">
        <f>IF(Tbl.Kosten[[#This Row],[Anr.]]=CY$7,Tbl.Kosten[[#This Row],[Totaal kosten]],"")</f>
        <v/>
      </c>
      <c r="CZ125" s="122" t="str">
        <f>IF(Tbl.Kosten[[#This Row],[Anr.]]=CZ$7,Tbl.Kosten[[#This Row],[Totaal kosten]],"")</f>
        <v/>
      </c>
      <c r="DA125" s="122" t="str">
        <f>IF(Tbl.Kosten[[#This Row],[Anr.]]=DA$7,Tbl.Kosten[[#This Row],[Totaal kosten]],"")</f>
        <v/>
      </c>
      <c r="DB125" s="122" t="str">
        <f>IF(Tbl.Kosten[[#This Row],[Anr.]]=DB$7,Tbl.Kosten[[#This Row],[Totaal kosten]],"")</f>
        <v/>
      </c>
      <c r="DC125" s="122" t="str">
        <f>IF(Tbl.Kosten[[#This Row],[Anr.]]=DC$7,Tbl.Kosten[[#This Row],[Totaal kosten]],"")</f>
        <v/>
      </c>
      <c r="DD125" s="122" t="str">
        <f>IF(Tbl.Kosten[[#This Row],[Anr.]]=DD$7,Tbl.Kosten[[#This Row],[Totaal kosten]],"")</f>
        <v/>
      </c>
      <c r="DE125" s="122" t="str">
        <f>IF(Tbl.Kosten[[#This Row],[Anr.]]=DE$7,Tbl.Kosten[[#This Row],[Totaal kosten]],"")</f>
        <v/>
      </c>
      <c r="DF125" s="122" t="str">
        <f>IF(Tbl.Kosten[[#This Row],[Anr.]]=DF$7,Tbl.Kosten[[#This Row],[Totaal kosten]],"")</f>
        <v/>
      </c>
      <c r="DG125" s="122" t="str">
        <f>IF(Tbl.Kosten[[#This Row],[Anr.]]=DG$7,Tbl.Kosten[[#This Row],[Totaal kosten]],"")</f>
        <v/>
      </c>
      <c r="DH125" s="122" t="str">
        <f>IF(Tbl.Kosten[[#This Row],[Anr.]]=DH$7,Tbl.Kosten[[#This Row],[Totaal kosten]],"")</f>
        <v/>
      </c>
      <c r="DI125" s="122" t="str">
        <f>IF(Tbl.Kosten[[#This Row],[Anr.]]=DI$7,Tbl.Kosten[[#This Row],[Totaal kosten]],"")</f>
        <v/>
      </c>
      <c r="DJ125" s="122" t="str">
        <f>IF(Tbl.Kosten[[#This Row],[Anr.]]=DJ$7,Tbl.Kosten[[#This Row],[Totaal kosten]],"")</f>
        <v/>
      </c>
      <c r="DK125" s="122" t="str">
        <f>IF(Tbl.Kosten[[#This Row],[Anr.]]=DK$7,Tbl.Kosten[[#This Row],[Totaal kosten]],"")</f>
        <v/>
      </c>
      <c r="DL125" s="122" t="str">
        <f>IF(Tbl.Kosten[[#This Row],[Anr.]]=DL$7,Tbl.Kosten[[#This Row],[Totaal kosten]],"")</f>
        <v/>
      </c>
      <c r="DM125" s="122" t="str">
        <f>IF(Tbl.Kosten[[#This Row],[Anr.]]=DM$7,Tbl.Kosten[[#This Row],[Totaal kosten]],"")</f>
        <v/>
      </c>
      <c r="DN125" s="122" t="str">
        <f>IF(Tbl.Kosten[[#This Row],[Anr.]]=DN$7,Tbl.Kosten[[#This Row],[Totaal kosten]],"")</f>
        <v/>
      </c>
      <c r="DO125" s="122" t="str">
        <f>IF(Tbl.Kosten[[#This Row],[Anr.]]=DO$7,Tbl.Kosten[[#This Row],[Totaal kosten]],"")</f>
        <v/>
      </c>
      <c r="DP125" s="122" t="str">
        <f>IF(Tbl.Kosten[[#This Row],[Anr.]]=DP$7,Tbl.Kosten[[#This Row],[Totaal kosten]],"")</f>
        <v/>
      </c>
      <c r="DQ125" s="122" t="str">
        <f>IF(Tbl.Kosten[[#This Row],[Anr.]]=DQ$7,Tbl.Kosten[[#This Row],[Totaal kosten]],"")</f>
        <v/>
      </c>
      <c r="DR125" s="122" t="str">
        <f>IF(Tbl.Kosten[[#This Row],[Anr.]]=DR$7,Tbl.Kosten[[#This Row],[Totaal kosten]],"")</f>
        <v/>
      </c>
      <c r="DS125" s="122" t="str">
        <f>IF(Tbl.Kosten[[#This Row],[Anr.]]=DS$7,Tbl.Kosten[[#This Row],[Totaal kosten]],"")</f>
        <v/>
      </c>
      <c r="DT125" s="122" t="str">
        <f>IF(Tbl.Kosten[[#This Row],[Anr.]]=DT$7,Tbl.Kosten[[#This Row],[Totaal kosten]],"")</f>
        <v/>
      </c>
      <c r="DU125" s="122" t="str">
        <f>IF(Tbl.Kosten[[#This Row],[Anr.]]=DU$7,Tbl.Kosten[[#This Row],[Totaal kosten]],"")</f>
        <v/>
      </c>
      <c r="DV125" s="122" t="str">
        <f>IF(Tbl.Kosten[[#This Row],[Anr.]]=DV$7,Tbl.Kosten[[#This Row],[Totaal kosten]],"")</f>
        <v/>
      </c>
      <c r="DW125" s="122" t="str">
        <f>IF(Tbl.Kosten[[#This Row],[Anr.]]=DW$7,Tbl.Kosten[[#This Row],[Totaal kosten]],"")</f>
        <v/>
      </c>
      <c r="DX125" s="122" t="str">
        <f>IF(Tbl.Kosten[[#This Row],[Anr.]]=DX$7,Tbl.Kosten[[#This Row],[Totaal kosten]],"")</f>
        <v/>
      </c>
      <c r="DY125" s="122" t="str">
        <f>IF(Tbl.Kosten[[#This Row],[Anr.]]=DY$7,Tbl.Kosten[[#This Row],[Totaal kosten]],"")</f>
        <v/>
      </c>
      <c r="DZ125" s="122" t="str">
        <f>IF(Tbl.Kosten[[#This Row],[Anr.]]=DZ$7,Tbl.Kosten[[#This Row],[Totaal kosten]],"")</f>
        <v/>
      </c>
      <c r="EA125" s="122" t="str">
        <f>IF(Tbl.Kosten[[#This Row],[Anr.]]=EA$7,Tbl.Kosten[[#This Row],[Totaal kosten]],"")</f>
        <v/>
      </c>
      <c r="EB125" s="122" t="str">
        <f>IF(Tbl.Kosten[[#This Row],[Anr.]]=EB$7,Tbl.Kosten[[#This Row],[Totaal kosten]],"")</f>
        <v/>
      </c>
      <c r="EC125" s="122" t="str">
        <f>IF(Tbl.Kosten[[#This Row],[Anr.]]=EC$7,Tbl.Kosten[[#This Row],[Totaal kosten]],"")</f>
        <v/>
      </c>
      <c r="ED125" s="122" t="str">
        <f>IF(Tbl.Kosten[[#This Row],[Anr.]]=ED$7,Tbl.Kosten[[#This Row],[Totaal kosten]],"")</f>
        <v/>
      </c>
      <c r="EE125" s="122" t="str">
        <f>IF(Tbl.Kosten[[#This Row],[Anr.]]=EE$7,Tbl.Kosten[[#This Row],[Totaal kosten]],"")</f>
        <v/>
      </c>
      <c r="EF125" s="122" t="str">
        <f>IF(Tbl.Kosten[[#This Row],[Anr.]]=EF$7,Tbl.Kosten[[#This Row],[Totaal kosten]],"")</f>
        <v/>
      </c>
      <c r="EG125" s="122" t="str">
        <f>IF(Tbl.Kosten[[#This Row],[Anr.]]=EG$7,Tbl.Kosten[[#This Row],[Totaal kosten]],"")</f>
        <v/>
      </c>
      <c r="EH125" s="122" t="str">
        <f>IF(Tbl.Kosten[[#This Row],[Anr.]]=EH$7,Tbl.Kosten[[#This Row],[Totaal kosten]],"")</f>
        <v/>
      </c>
      <c r="EI125" s="122" t="str">
        <f>IF(Tbl.Kosten[[#This Row],[Anr.]]=EI$7,Tbl.Kosten[[#This Row],[Totaal kosten]],"")</f>
        <v/>
      </c>
      <c r="EJ125" s="122" t="str">
        <f>IF(Tbl.Kosten[[#This Row],[Anr.]]=EJ$7,Tbl.Kosten[[#This Row],[Totaal kosten]],"")</f>
        <v/>
      </c>
      <c r="EK125" s="122" t="str">
        <f>IF(Tbl.Kosten[[#This Row],[Anr.]]=EK$7,Tbl.Kosten[[#This Row],[Totaal kosten]],"")</f>
        <v/>
      </c>
      <c r="EL125" s="122" t="str">
        <f>IF(Tbl.Kosten[[#This Row],[Anr.]]=EL$7,Tbl.Kosten[[#This Row],[Totaal kosten]],"")</f>
        <v/>
      </c>
      <c r="EM125" s="122" t="str">
        <f>IF(Tbl.Kosten[[#This Row],[Anr.]]=EM$7,Tbl.Kosten[[#This Row],[Totaal kosten]],"")</f>
        <v/>
      </c>
      <c r="EN125" s="122" t="str">
        <f>IF(Tbl.Kosten[[#This Row],[Anr.]]=EN$7,Tbl.Kosten[[#This Row],[Totaal kosten]],"")</f>
        <v/>
      </c>
      <c r="EO125" s="122" t="str">
        <f>IF(Tbl.Kosten[[#This Row],[Anr.]]=EO$7,Tbl.Kosten[[#This Row],[Totaal kosten]],"")</f>
        <v/>
      </c>
      <c r="EP125" s="122" t="str">
        <f>IF(Tbl.Kosten[[#This Row],[Anr.]]=EP$7,Tbl.Kosten[[#This Row],[Totaal kosten]],"")</f>
        <v/>
      </c>
      <c r="EQ125" s="122" t="str">
        <f>IF(Tbl.Kosten[[#This Row],[Anr.]]=EQ$7,Tbl.Kosten[[#This Row],[Totaal kosten]],"")</f>
        <v/>
      </c>
    </row>
    <row r="126" spans="2:147" x14ac:dyDescent="0.35">
      <c r="B126" s="99"/>
      <c r="C126" s="68"/>
      <c r="D126" s="119"/>
      <c r="E126" s="100"/>
      <c r="F126" s="13">
        <f>_xlfn.XLOOKUP(Tbl.Kosten[[#This Row],[Medewerker e/o 
functie]],Tbl.Uurtarief[Medewerker en/of functie],Tbl.Uurtarief[Uurtarief],"",,)</f>
        <v>0</v>
      </c>
      <c r="G126" s="118">
        <f>PRODUCT(Tbl.Kosten[[#This Row],[Uren]],Tbl.Kosten[[#This Row],[Uurtarief]])</f>
        <v>0</v>
      </c>
      <c r="H126" s="100"/>
      <c r="I126" s="98"/>
      <c r="J126" s="97">
        <f>Tbl.Kosten[[#This Row],[Aantal]]*Tbl.Kosten[[#This Row],[Tarief]]</f>
        <v>0</v>
      </c>
      <c r="K126" s="118">
        <f>Tbl.Kosten[[#This Row],[Subtotaal andere kosten]]+Tbl.Kosten[[#This Row],[Subtotaal arbeidskosten]]</f>
        <v>0</v>
      </c>
      <c r="L126" s="190">
        <f>IF(Tbl.Kosten[[#This Row],[Subtotaal andere kosten]]&lt;&gt;0,"Andere kosten",(_xlfn.XLOOKUP(Tbl.Kosten[[#This Row],[Medewerker e/o 
functie]],Tbl.Uurtarief[Medewerker en/of functie],Tbl.Uurtarief[Kostensoort],"",,)))</f>
        <v>0</v>
      </c>
      <c r="M126" s="190" t="str">
        <f>IF(AND(Tbl.Kosten[[#This Row],[Subtotaal arbeidskosten]]&lt;&gt;0,Tbl.Kosten[[#This Row],[Subtotaal andere kosten]]&lt;&gt;0),"Begroot Arbeidskosten en Overige kosten op verschillende regels!","")</f>
        <v/>
      </c>
      <c r="N126" s="3" t="str">
        <f>_xlfn.XLOOKUP(Tbl.Kosten[[#This Row],[Activiteitencode]],Tbl.Activiteiten[Activiteitcode],Tbl.Activiteiten[Werkpakketcode],"",,)</f>
        <v/>
      </c>
      <c r="O126" s="9" t="str">
        <f>_xlfn.XLOOKUP(Tbl.Kosten[[#This Row],[Werkpakketcode]],Tbl.Werkpakketten[Werkpakketcode],Tbl.Werkpakketten[WPnr.],"",,)</f>
        <v/>
      </c>
      <c r="P126" s="9" t="str">
        <f>IF(Tbl.Kosten[[#This Row],[WPnr.]]=P$7,Tbl.Kosten[[#This Row],[Totaal kosten]],"")</f>
        <v/>
      </c>
      <c r="Q126" s="9" t="str">
        <f>IF(Tbl.Kosten[[#This Row],[WPnr.]]=Q$7,Tbl.Kosten[[#This Row],[Totaal kosten]],"")</f>
        <v/>
      </c>
      <c r="R126" s="9" t="str">
        <f>IF(Tbl.Kosten[[#This Row],[WPnr.]]=R$7,Tbl.Kosten[[#This Row],[Totaal kosten]],"")</f>
        <v/>
      </c>
      <c r="S126" s="9" t="str">
        <f>IF(Tbl.Kosten[[#This Row],[WPnr.]]=S$7,Tbl.Kosten[[#This Row],[Totaal kosten]],"")</f>
        <v/>
      </c>
      <c r="T126" s="9" t="str">
        <f>IF(Tbl.Kosten[[#This Row],[WPnr.]]=T$7,Tbl.Kosten[[#This Row],[Totaal kosten]],"")</f>
        <v/>
      </c>
      <c r="U126" s="9" t="str">
        <f>IF(Tbl.Kosten[[#This Row],[WPnr.]]=U$7,Tbl.Kosten[[#This Row],[Totaal kosten]],"")</f>
        <v/>
      </c>
      <c r="V126" s="9" t="str">
        <f>IF(Tbl.Kosten[[#This Row],[WPnr.]]=V$7,Tbl.Kosten[[#This Row],[Totaal kosten]],"")</f>
        <v/>
      </c>
      <c r="W126" s="9" t="str">
        <f>IF(Tbl.Kosten[[#This Row],[WPnr.]]=W$7,Tbl.Kosten[[#This Row],[Totaal kosten]],"")</f>
        <v/>
      </c>
      <c r="X126" s="9" t="str">
        <f>IF(Tbl.Kosten[[#This Row],[WPnr.]]=X$7,Tbl.Kosten[[#This Row],[Totaal kosten]],"")</f>
        <v/>
      </c>
      <c r="Y126" s="9" t="str">
        <f>IF(Tbl.Kosten[[#This Row],[WPnr.]]=Y$7,Tbl.Kosten[[#This Row],[Totaal kosten]],"")</f>
        <v/>
      </c>
      <c r="Z126" s="15" t="str">
        <f>IFERROR(VLOOKUP(Tbl.Kosten[[#This Row],[Kostensoort]],Tbl.Kostensoorten[],2,FALSE),"")</f>
        <v/>
      </c>
      <c r="AA126" s="15" t="str">
        <f>IF(Tbl.Kosten[[#This Row],[KSnr.]]=AA$7,Tbl.Kosten[[#This Row],[Totaal kosten]],"")</f>
        <v/>
      </c>
      <c r="AB126" s="15" t="str">
        <f>IF(Tbl.Kosten[[#This Row],[KSnr.]]=AB$7,Tbl.Kosten[[#This Row],[Totaal kosten]],"")</f>
        <v/>
      </c>
      <c r="AC126" s="15" t="str">
        <f>IF(Tbl.Kosten[[#This Row],[KSnr.]]=AC$7,Tbl.Kosten[[#This Row],[Totaal kosten]],"")</f>
        <v/>
      </c>
      <c r="AD126" s="15" t="str">
        <f>IF(Tbl.Kosten[[#This Row],[KSnr.]]=AD$7,Tbl.Kosten[[#This Row],[Totaal kosten]],"")</f>
        <v/>
      </c>
      <c r="AE126" s="15" t="str">
        <f>IF(Tbl.Kosten[[#This Row],[KSnr.]]=AE$7,Tbl.Kosten[[#This Row],[Totaal kosten]],"")</f>
        <v/>
      </c>
      <c r="AF126" s="15" t="str">
        <f>IF(Tbl.Kosten[[#This Row],[KSnr.]]=AF$7,Tbl.Kosten[[#This Row],[Totaal kosten]],"")</f>
        <v/>
      </c>
      <c r="AG126" s="15" t="str">
        <f>IF(Tbl.Kosten[[#This Row],[KSnr.]]=AG$7,Tbl.Kosten[[#This Row],[Totaal kosten]],"")</f>
        <v/>
      </c>
      <c r="AH126" s="15" t="str">
        <f>IF(Tbl.Kosten[[#This Row],[KSnr.]]=AH$7,Tbl.Kosten[[#This Row],[Totaal kosten]],"")</f>
        <v/>
      </c>
      <c r="AI126" s="15" t="str">
        <f>IF(Tbl.Kosten[[#This Row],[KSnr.]]=AI$7,Tbl.Kosten[[#This Row],[Totaal kosten]],"")</f>
        <v/>
      </c>
      <c r="AJ126" s="15" t="str">
        <f>IF(Tbl.Kosten[[#This Row],[KSnr.]]=AJ$7,Tbl.Kosten[[#This Row],[Totaal kosten]],"")</f>
        <v/>
      </c>
      <c r="AK126" s="15" t="str">
        <f>IF(Tbl.Kosten[[#This Row],[KSnr.]]=AK$7,Tbl.Kosten[[#This Row],[Totaal kosten]],"")</f>
        <v/>
      </c>
      <c r="AL126" s="15" t="str">
        <f>IF(Tbl.Kosten[[#This Row],[KSnr.]]=AL$7,Tbl.Kosten[[#This Row],[Totaal kosten]],"")</f>
        <v/>
      </c>
      <c r="AM126" s="15" t="str">
        <f>IF(Tbl.Kosten[[#This Row],[KSnr.]]=AM$7,Tbl.Kosten[[#This Row],[Totaal kosten]],"")</f>
        <v/>
      </c>
      <c r="AN126" s="15" t="str">
        <f>IF(Tbl.Kosten[[#This Row],[KSnr.]]=AN$7,Tbl.Kosten[[#This Row],[Totaal kosten]],"")</f>
        <v/>
      </c>
      <c r="AO126" s="15" t="str">
        <f>IF(Tbl.Kosten[[#This Row],[KSnr.]]=AO$7,Tbl.Kosten[[#This Row],[Totaal kosten]],"")</f>
        <v/>
      </c>
      <c r="AP126" s="15" t="str">
        <f>IF(Tbl.Kosten[[#This Row],[KSnr.]]=AP$7,Tbl.Kosten[[#This Row],[Totaal kosten]],"")</f>
        <v/>
      </c>
      <c r="AQ126" s="15" t="str">
        <f>IF(Tbl.Kosten[[#This Row],[KSnr.]]=AQ$7,Tbl.Kosten[[#This Row],[Totaal kosten]],"")</f>
        <v/>
      </c>
      <c r="AR126" s="15" t="str">
        <f>IF(Tbl.Kosten[[#This Row],[KSnr.]]=AR$7,Tbl.Kosten[[#This Row],[Totaal kosten]],"")</f>
        <v/>
      </c>
      <c r="AS126" s="15" t="str">
        <f>IF(Tbl.Kosten[[#This Row],[KSnr.]]=AS$7,Tbl.Kosten[[#This Row],[Totaal kosten]],"")</f>
        <v/>
      </c>
      <c r="AT126" s="15" t="str">
        <f>IF(Tbl.Kosten[[#This Row],[KSnr.]]=AT$7,Tbl.Kosten[[#This Row],[Totaal kosten]],"")</f>
        <v/>
      </c>
      <c r="AU126" s="122" t="str">
        <f>_xlfn.XLOOKUP(Tbl.Kosten[[#This Row],[Activiteitencode]],Tbl.Activiteiten[Activiteitcode],Tbl.Activiteiten[Anr.],"",,)</f>
        <v/>
      </c>
      <c r="AV126" s="122" t="str">
        <f>IF(Tbl.Kosten[[#This Row],[Anr.]]=AV$7,Tbl.Kosten[[#This Row],[Totaal kosten]],"")</f>
        <v/>
      </c>
      <c r="AW126" s="122" t="str">
        <f>IF(Tbl.Kosten[[#This Row],[Anr.]]=AW$7,Tbl.Kosten[[#This Row],[Totaal kosten]],"")</f>
        <v/>
      </c>
      <c r="AX126" s="122" t="str">
        <f>IF(Tbl.Kosten[[#This Row],[Anr.]]=AX$7,Tbl.Kosten[[#This Row],[Totaal kosten]],"")</f>
        <v/>
      </c>
      <c r="AY126" s="122" t="str">
        <f>IF(Tbl.Kosten[[#This Row],[Anr.]]=AY$7,Tbl.Kosten[[#This Row],[Totaal kosten]],"")</f>
        <v/>
      </c>
      <c r="AZ126" s="122" t="str">
        <f>IF(Tbl.Kosten[[#This Row],[Anr.]]=AZ$7,Tbl.Kosten[[#This Row],[Totaal kosten]],"")</f>
        <v/>
      </c>
      <c r="BA126" s="122" t="str">
        <f>IF(Tbl.Kosten[[#This Row],[Anr.]]=BA$7,Tbl.Kosten[[#This Row],[Totaal kosten]],"")</f>
        <v/>
      </c>
      <c r="BB126" s="122" t="str">
        <f>IF(Tbl.Kosten[[#This Row],[Anr.]]=BB$7,Tbl.Kosten[[#This Row],[Totaal kosten]],"")</f>
        <v/>
      </c>
      <c r="BC126" s="122" t="str">
        <f>IF(Tbl.Kosten[[#This Row],[Anr.]]=BC$7,Tbl.Kosten[[#This Row],[Totaal kosten]],"")</f>
        <v/>
      </c>
      <c r="BD126" s="122" t="str">
        <f>IF(Tbl.Kosten[[#This Row],[Anr.]]=BD$7,Tbl.Kosten[[#This Row],[Totaal kosten]],"")</f>
        <v/>
      </c>
      <c r="BE126" s="122" t="str">
        <f>IF(Tbl.Kosten[[#This Row],[Anr.]]=BE$7,Tbl.Kosten[[#This Row],[Totaal kosten]],"")</f>
        <v/>
      </c>
      <c r="BF126" s="122" t="str">
        <f>IF(Tbl.Kosten[[#This Row],[Anr.]]=BF$7,Tbl.Kosten[[#This Row],[Totaal kosten]],"")</f>
        <v/>
      </c>
      <c r="BG126" s="122" t="str">
        <f>IF(Tbl.Kosten[[#This Row],[Anr.]]=BG$7,Tbl.Kosten[[#This Row],[Totaal kosten]],"")</f>
        <v/>
      </c>
      <c r="BH126" s="122" t="str">
        <f>IF(Tbl.Kosten[[#This Row],[Anr.]]=BH$7,Tbl.Kosten[[#This Row],[Totaal kosten]],"")</f>
        <v/>
      </c>
      <c r="BI126" s="122" t="str">
        <f>IF(Tbl.Kosten[[#This Row],[Anr.]]=BI$7,Tbl.Kosten[[#This Row],[Totaal kosten]],"")</f>
        <v/>
      </c>
      <c r="BJ126" s="122" t="str">
        <f>IF(Tbl.Kosten[[#This Row],[Anr.]]=BJ$7,Tbl.Kosten[[#This Row],[Totaal kosten]],"")</f>
        <v/>
      </c>
      <c r="BK126" s="122" t="str">
        <f>IF(Tbl.Kosten[[#This Row],[Anr.]]=BK$7,Tbl.Kosten[[#This Row],[Totaal kosten]],"")</f>
        <v/>
      </c>
      <c r="BL126" s="122" t="str">
        <f>IF(Tbl.Kosten[[#This Row],[Anr.]]=BL$7,Tbl.Kosten[[#This Row],[Totaal kosten]],"")</f>
        <v/>
      </c>
      <c r="BM126" s="122" t="str">
        <f>IF(Tbl.Kosten[[#This Row],[Anr.]]=BM$7,Tbl.Kosten[[#This Row],[Totaal kosten]],"")</f>
        <v/>
      </c>
      <c r="BN126" s="122" t="str">
        <f>IF(Tbl.Kosten[[#This Row],[Anr.]]=BN$7,Tbl.Kosten[[#This Row],[Totaal kosten]],"")</f>
        <v/>
      </c>
      <c r="BO126" s="122" t="str">
        <f>IF(Tbl.Kosten[[#This Row],[Anr.]]=BO$7,Tbl.Kosten[[#This Row],[Totaal kosten]],"")</f>
        <v/>
      </c>
      <c r="BP126" s="122" t="str">
        <f>IF(Tbl.Kosten[[#This Row],[Anr.]]=BP$7,Tbl.Kosten[[#This Row],[Totaal kosten]],"")</f>
        <v/>
      </c>
      <c r="BQ126" s="122" t="str">
        <f>IF(Tbl.Kosten[[#This Row],[Anr.]]=BQ$7,Tbl.Kosten[[#This Row],[Totaal kosten]],"")</f>
        <v/>
      </c>
      <c r="BR126" s="122" t="str">
        <f>IF(Tbl.Kosten[[#This Row],[Anr.]]=BR$7,Tbl.Kosten[[#This Row],[Totaal kosten]],"")</f>
        <v/>
      </c>
      <c r="BS126" s="122" t="str">
        <f>IF(Tbl.Kosten[[#This Row],[Anr.]]=BS$7,Tbl.Kosten[[#This Row],[Totaal kosten]],"")</f>
        <v/>
      </c>
      <c r="BT126" s="122" t="str">
        <f>IF(Tbl.Kosten[[#This Row],[Anr.]]=BT$7,Tbl.Kosten[[#This Row],[Totaal kosten]],"")</f>
        <v/>
      </c>
      <c r="BU126" s="122" t="str">
        <f>IF(Tbl.Kosten[[#This Row],[Anr.]]=BU$7,Tbl.Kosten[[#This Row],[Totaal kosten]],"")</f>
        <v/>
      </c>
      <c r="BV126" s="122" t="str">
        <f>IF(Tbl.Kosten[[#This Row],[Anr.]]=BV$7,Tbl.Kosten[[#This Row],[Totaal kosten]],"")</f>
        <v/>
      </c>
      <c r="BW126" s="122" t="str">
        <f>IF(Tbl.Kosten[[#This Row],[Anr.]]=BW$7,Tbl.Kosten[[#This Row],[Totaal kosten]],"")</f>
        <v/>
      </c>
      <c r="BX126" s="122" t="str">
        <f>IF(Tbl.Kosten[[#This Row],[Anr.]]=BX$7,Tbl.Kosten[[#This Row],[Totaal kosten]],"")</f>
        <v/>
      </c>
      <c r="BY126" s="122" t="str">
        <f>IF(Tbl.Kosten[[#This Row],[Anr.]]=BY$7,Tbl.Kosten[[#This Row],[Totaal kosten]],"")</f>
        <v/>
      </c>
      <c r="BZ126" s="122" t="str">
        <f>IF(Tbl.Kosten[[#This Row],[Anr.]]=BZ$7,Tbl.Kosten[[#This Row],[Totaal kosten]],"")</f>
        <v/>
      </c>
      <c r="CA126" s="122" t="str">
        <f>IF(Tbl.Kosten[[#This Row],[Anr.]]=CA$7,Tbl.Kosten[[#This Row],[Totaal kosten]],"")</f>
        <v/>
      </c>
      <c r="CB126" s="122" t="str">
        <f>IF(Tbl.Kosten[[#This Row],[Anr.]]=CB$7,Tbl.Kosten[[#This Row],[Totaal kosten]],"")</f>
        <v/>
      </c>
      <c r="CC126" s="122" t="str">
        <f>IF(Tbl.Kosten[[#This Row],[Anr.]]=CC$7,Tbl.Kosten[[#This Row],[Totaal kosten]],"")</f>
        <v/>
      </c>
      <c r="CD126" s="122" t="str">
        <f>IF(Tbl.Kosten[[#This Row],[Anr.]]=CD$7,Tbl.Kosten[[#This Row],[Totaal kosten]],"")</f>
        <v/>
      </c>
      <c r="CE126" s="122" t="str">
        <f>IF(Tbl.Kosten[[#This Row],[Anr.]]=CE$7,Tbl.Kosten[[#This Row],[Totaal kosten]],"")</f>
        <v/>
      </c>
      <c r="CF126" s="122" t="str">
        <f>IF(Tbl.Kosten[[#This Row],[Anr.]]=CF$7,Tbl.Kosten[[#This Row],[Totaal kosten]],"")</f>
        <v/>
      </c>
      <c r="CG126" s="122" t="str">
        <f>IF(Tbl.Kosten[[#This Row],[Anr.]]=CG$7,Tbl.Kosten[[#This Row],[Totaal kosten]],"")</f>
        <v/>
      </c>
      <c r="CH126" s="122" t="str">
        <f>IF(Tbl.Kosten[[#This Row],[Anr.]]=CH$7,Tbl.Kosten[[#This Row],[Totaal kosten]],"")</f>
        <v/>
      </c>
      <c r="CI126" s="122" t="str">
        <f>IF(Tbl.Kosten[[#This Row],[Anr.]]=CI$7,Tbl.Kosten[[#This Row],[Totaal kosten]],"")</f>
        <v/>
      </c>
      <c r="CJ126" s="122" t="str">
        <f>IF(Tbl.Kosten[[#This Row],[Anr.]]=CJ$7,Tbl.Kosten[[#This Row],[Totaal kosten]],"")</f>
        <v/>
      </c>
      <c r="CK126" s="122" t="str">
        <f>IF(Tbl.Kosten[[#This Row],[Anr.]]=CK$7,Tbl.Kosten[[#This Row],[Totaal kosten]],"")</f>
        <v/>
      </c>
      <c r="CL126" s="122" t="str">
        <f>IF(Tbl.Kosten[[#This Row],[Anr.]]=CL$7,Tbl.Kosten[[#This Row],[Totaal kosten]],"")</f>
        <v/>
      </c>
      <c r="CM126" s="122" t="str">
        <f>IF(Tbl.Kosten[[#This Row],[Anr.]]=CM$7,Tbl.Kosten[[#This Row],[Totaal kosten]],"")</f>
        <v/>
      </c>
      <c r="CN126" s="122" t="str">
        <f>IF(Tbl.Kosten[[#This Row],[Anr.]]=CN$7,Tbl.Kosten[[#This Row],[Totaal kosten]],"")</f>
        <v/>
      </c>
      <c r="CO126" s="122" t="str">
        <f>IF(Tbl.Kosten[[#This Row],[Anr.]]=CO$7,Tbl.Kosten[[#This Row],[Totaal kosten]],"")</f>
        <v/>
      </c>
      <c r="CP126" s="122" t="str">
        <f>IF(Tbl.Kosten[[#This Row],[Anr.]]=CP$7,Tbl.Kosten[[#This Row],[Totaal kosten]],"")</f>
        <v/>
      </c>
      <c r="CQ126" s="122" t="str">
        <f>IF(Tbl.Kosten[[#This Row],[Anr.]]=CQ$7,Tbl.Kosten[[#This Row],[Totaal kosten]],"")</f>
        <v/>
      </c>
      <c r="CR126" s="122" t="str">
        <f>IF(Tbl.Kosten[[#This Row],[Anr.]]=CR$7,Tbl.Kosten[[#This Row],[Totaal kosten]],"")</f>
        <v/>
      </c>
      <c r="CS126" s="122" t="str">
        <f>IF(Tbl.Kosten[[#This Row],[Anr.]]=CS$7,Tbl.Kosten[[#This Row],[Totaal kosten]],"")</f>
        <v/>
      </c>
      <c r="CT126" s="122" t="str">
        <f>IF(Tbl.Kosten[[#This Row],[Anr.]]=CT$7,Tbl.Kosten[[#This Row],[Totaal kosten]],"")</f>
        <v/>
      </c>
      <c r="CU126" s="122" t="str">
        <f>IF(Tbl.Kosten[[#This Row],[Anr.]]=CU$7,Tbl.Kosten[[#This Row],[Totaal kosten]],"")</f>
        <v/>
      </c>
      <c r="CV126" s="122" t="str">
        <f>IF(Tbl.Kosten[[#This Row],[Anr.]]=CV$7,Tbl.Kosten[[#This Row],[Totaal kosten]],"")</f>
        <v/>
      </c>
      <c r="CW126" s="122" t="str">
        <f>IF(Tbl.Kosten[[#This Row],[Anr.]]=CW$7,Tbl.Kosten[[#This Row],[Totaal kosten]],"")</f>
        <v/>
      </c>
      <c r="CX126" s="122" t="str">
        <f>IF(Tbl.Kosten[[#This Row],[Anr.]]=CX$7,Tbl.Kosten[[#This Row],[Totaal kosten]],"")</f>
        <v/>
      </c>
      <c r="CY126" s="122" t="str">
        <f>IF(Tbl.Kosten[[#This Row],[Anr.]]=CY$7,Tbl.Kosten[[#This Row],[Totaal kosten]],"")</f>
        <v/>
      </c>
      <c r="CZ126" s="122" t="str">
        <f>IF(Tbl.Kosten[[#This Row],[Anr.]]=CZ$7,Tbl.Kosten[[#This Row],[Totaal kosten]],"")</f>
        <v/>
      </c>
      <c r="DA126" s="122" t="str">
        <f>IF(Tbl.Kosten[[#This Row],[Anr.]]=DA$7,Tbl.Kosten[[#This Row],[Totaal kosten]],"")</f>
        <v/>
      </c>
      <c r="DB126" s="122" t="str">
        <f>IF(Tbl.Kosten[[#This Row],[Anr.]]=DB$7,Tbl.Kosten[[#This Row],[Totaal kosten]],"")</f>
        <v/>
      </c>
      <c r="DC126" s="122" t="str">
        <f>IF(Tbl.Kosten[[#This Row],[Anr.]]=DC$7,Tbl.Kosten[[#This Row],[Totaal kosten]],"")</f>
        <v/>
      </c>
      <c r="DD126" s="122" t="str">
        <f>IF(Tbl.Kosten[[#This Row],[Anr.]]=DD$7,Tbl.Kosten[[#This Row],[Totaal kosten]],"")</f>
        <v/>
      </c>
      <c r="DE126" s="122" t="str">
        <f>IF(Tbl.Kosten[[#This Row],[Anr.]]=DE$7,Tbl.Kosten[[#This Row],[Totaal kosten]],"")</f>
        <v/>
      </c>
      <c r="DF126" s="122" t="str">
        <f>IF(Tbl.Kosten[[#This Row],[Anr.]]=DF$7,Tbl.Kosten[[#This Row],[Totaal kosten]],"")</f>
        <v/>
      </c>
      <c r="DG126" s="122" t="str">
        <f>IF(Tbl.Kosten[[#This Row],[Anr.]]=DG$7,Tbl.Kosten[[#This Row],[Totaal kosten]],"")</f>
        <v/>
      </c>
      <c r="DH126" s="122" t="str">
        <f>IF(Tbl.Kosten[[#This Row],[Anr.]]=DH$7,Tbl.Kosten[[#This Row],[Totaal kosten]],"")</f>
        <v/>
      </c>
      <c r="DI126" s="122" t="str">
        <f>IF(Tbl.Kosten[[#This Row],[Anr.]]=DI$7,Tbl.Kosten[[#This Row],[Totaal kosten]],"")</f>
        <v/>
      </c>
      <c r="DJ126" s="122" t="str">
        <f>IF(Tbl.Kosten[[#This Row],[Anr.]]=DJ$7,Tbl.Kosten[[#This Row],[Totaal kosten]],"")</f>
        <v/>
      </c>
      <c r="DK126" s="122" t="str">
        <f>IF(Tbl.Kosten[[#This Row],[Anr.]]=DK$7,Tbl.Kosten[[#This Row],[Totaal kosten]],"")</f>
        <v/>
      </c>
      <c r="DL126" s="122" t="str">
        <f>IF(Tbl.Kosten[[#This Row],[Anr.]]=DL$7,Tbl.Kosten[[#This Row],[Totaal kosten]],"")</f>
        <v/>
      </c>
      <c r="DM126" s="122" t="str">
        <f>IF(Tbl.Kosten[[#This Row],[Anr.]]=DM$7,Tbl.Kosten[[#This Row],[Totaal kosten]],"")</f>
        <v/>
      </c>
      <c r="DN126" s="122" t="str">
        <f>IF(Tbl.Kosten[[#This Row],[Anr.]]=DN$7,Tbl.Kosten[[#This Row],[Totaal kosten]],"")</f>
        <v/>
      </c>
      <c r="DO126" s="122" t="str">
        <f>IF(Tbl.Kosten[[#This Row],[Anr.]]=DO$7,Tbl.Kosten[[#This Row],[Totaal kosten]],"")</f>
        <v/>
      </c>
      <c r="DP126" s="122" t="str">
        <f>IF(Tbl.Kosten[[#This Row],[Anr.]]=DP$7,Tbl.Kosten[[#This Row],[Totaal kosten]],"")</f>
        <v/>
      </c>
      <c r="DQ126" s="122" t="str">
        <f>IF(Tbl.Kosten[[#This Row],[Anr.]]=DQ$7,Tbl.Kosten[[#This Row],[Totaal kosten]],"")</f>
        <v/>
      </c>
      <c r="DR126" s="122" t="str">
        <f>IF(Tbl.Kosten[[#This Row],[Anr.]]=DR$7,Tbl.Kosten[[#This Row],[Totaal kosten]],"")</f>
        <v/>
      </c>
      <c r="DS126" s="122" t="str">
        <f>IF(Tbl.Kosten[[#This Row],[Anr.]]=DS$7,Tbl.Kosten[[#This Row],[Totaal kosten]],"")</f>
        <v/>
      </c>
      <c r="DT126" s="122" t="str">
        <f>IF(Tbl.Kosten[[#This Row],[Anr.]]=DT$7,Tbl.Kosten[[#This Row],[Totaal kosten]],"")</f>
        <v/>
      </c>
      <c r="DU126" s="122" t="str">
        <f>IF(Tbl.Kosten[[#This Row],[Anr.]]=DU$7,Tbl.Kosten[[#This Row],[Totaal kosten]],"")</f>
        <v/>
      </c>
      <c r="DV126" s="122" t="str">
        <f>IF(Tbl.Kosten[[#This Row],[Anr.]]=DV$7,Tbl.Kosten[[#This Row],[Totaal kosten]],"")</f>
        <v/>
      </c>
      <c r="DW126" s="122" t="str">
        <f>IF(Tbl.Kosten[[#This Row],[Anr.]]=DW$7,Tbl.Kosten[[#This Row],[Totaal kosten]],"")</f>
        <v/>
      </c>
      <c r="DX126" s="122" t="str">
        <f>IF(Tbl.Kosten[[#This Row],[Anr.]]=DX$7,Tbl.Kosten[[#This Row],[Totaal kosten]],"")</f>
        <v/>
      </c>
      <c r="DY126" s="122" t="str">
        <f>IF(Tbl.Kosten[[#This Row],[Anr.]]=DY$7,Tbl.Kosten[[#This Row],[Totaal kosten]],"")</f>
        <v/>
      </c>
      <c r="DZ126" s="122" t="str">
        <f>IF(Tbl.Kosten[[#This Row],[Anr.]]=DZ$7,Tbl.Kosten[[#This Row],[Totaal kosten]],"")</f>
        <v/>
      </c>
      <c r="EA126" s="122" t="str">
        <f>IF(Tbl.Kosten[[#This Row],[Anr.]]=EA$7,Tbl.Kosten[[#This Row],[Totaal kosten]],"")</f>
        <v/>
      </c>
      <c r="EB126" s="122" t="str">
        <f>IF(Tbl.Kosten[[#This Row],[Anr.]]=EB$7,Tbl.Kosten[[#This Row],[Totaal kosten]],"")</f>
        <v/>
      </c>
      <c r="EC126" s="122" t="str">
        <f>IF(Tbl.Kosten[[#This Row],[Anr.]]=EC$7,Tbl.Kosten[[#This Row],[Totaal kosten]],"")</f>
        <v/>
      </c>
      <c r="ED126" s="122" t="str">
        <f>IF(Tbl.Kosten[[#This Row],[Anr.]]=ED$7,Tbl.Kosten[[#This Row],[Totaal kosten]],"")</f>
        <v/>
      </c>
      <c r="EE126" s="122" t="str">
        <f>IF(Tbl.Kosten[[#This Row],[Anr.]]=EE$7,Tbl.Kosten[[#This Row],[Totaal kosten]],"")</f>
        <v/>
      </c>
      <c r="EF126" s="122" t="str">
        <f>IF(Tbl.Kosten[[#This Row],[Anr.]]=EF$7,Tbl.Kosten[[#This Row],[Totaal kosten]],"")</f>
        <v/>
      </c>
      <c r="EG126" s="122" t="str">
        <f>IF(Tbl.Kosten[[#This Row],[Anr.]]=EG$7,Tbl.Kosten[[#This Row],[Totaal kosten]],"")</f>
        <v/>
      </c>
      <c r="EH126" s="122" t="str">
        <f>IF(Tbl.Kosten[[#This Row],[Anr.]]=EH$7,Tbl.Kosten[[#This Row],[Totaal kosten]],"")</f>
        <v/>
      </c>
      <c r="EI126" s="122" t="str">
        <f>IF(Tbl.Kosten[[#This Row],[Anr.]]=EI$7,Tbl.Kosten[[#This Row],[Totaal kosten]],"")</f>
        <v/>
      </c>
      <c r="EJ126" s="122" t="str">
        <f>IF(Tbl.Kosten[[#This Row],[Anr.]]=EJ$7,Tbl.Kosten[[#This Row],[Totaal kosten]],"")</f>
        <v/>
      </c>
      <c r="EK126" s="122" t="str">
        <f>IF(Tbl.Kosten[[#This Row],[Anr.]]=EK$7,Tbl.Kosten[[#This Row],[Totaal kosten]],"")</f>
        <v/>
      </c>
      <c r="EL126" s="122" t="str">
        <f>IF(Tbl.Kosten[[#This Row],[Anr.]]=EL$7,Tbl.Kosten[[#This Row],[Totaal kosten]],"")</f>
        <v/>
      </c>
      <c r="EM126" s="122" t="str">
        <f>IF(Tbl.Kosten[[#This Row],[Anr.]]=EM$7,Tbl.Kosten[[#This Row],[Totaal kosten]],"")</f>
        <v/>
      </c>
      <c r="EN126" s="122" t="str">
        <f>IF(Tbl.Kosten[[#This Row],[Anr.]]=EN$7,Tbl.Kosten[[#This Row],[Totaal kosten]],"")</f>
        <v/>
      </c>
      <c r="EO126" s="122" t="str">
        <f>IF(Tbl.Kosten[[#This Row],[Anr.]]=EO$7,Tbl.Kosten[[#This Row],[Totaal kosten]],"")</f>
        <v/>
      </c>
      <c r="EP126" s="122" t="str">
        <f>IF(Tbl.Kosten[[#This Row],[Anr.]]=EP$7,Tbl.Kosten[[#This Row],[Totaal kosten]],"")</f>
        <v/>
      </c>
      <c r="EQ126" s="122" t="str">
        <f>IF(Tbl.Kosten[[#This Row],[Anr.]]=EQ$7,Tbl.Kosten[[#This Row],[Totaal kosten]],"")</f>
        <v/>
      </c>
    </row>
    <row r="127" spans="2:147" x14ac:dyDescent="0.35">
      <c r="B127" s="99"/>
      <c r="C127" s="68"/>
      <c r="D127" s="119"/>
      <c r="E127" s="100"/>
      <c r="F127" s="13">
        <f>_xlfn.XLOOKUP(Tbl.Kosten[[#This Row],[Medewerker e/o 
functie]],Tbl.Uurtarief[Medewerker en/of functie],Tbl.Uurtarief[Uurtarief],"",,)</f>
        <v>0</v>
      </c>
      <c r="G127" s="118">
        <f>PRODUCT(Tbl.Kosten[[#This Row],[Uren]],Tbl.Kosten[[#This Row],[Uurtarief]])</f>
        <v>0</v>
      </c>
      <c r="H127" s="100"/>
      <c r="I127" s="98"/>
      <c r="J127" s="97">
        <f>Tbl.Kosten[[#This Row],[Aantal]]*Tbl.Kosten[[#This Row],[Tarief]]</f>
        <v>0</v>
      </c>
      <c r="K127" s="118">
        <f>Tbl.Kosten[[#This Row],[Subtotaal andere kosten]]+Tbl.Kosten[[#This Row],[Subtotaal arbeidskosten]]</f>
        <v>0</v>
      </c>
      <c r="L127" s="190">
        <f>IF(Tbl.Kosten[[#This Row],[Subtotaal andere kosten]]&lt;&gt;0,"Andere kosten",(_xlfn.XLOOKUP(Tbl.Kosten[[#This Row],[Medewerker e/o 
functie]],Tbl.Uurtarief[Medewerker en/of functie],Tbl.Uurtarief[Kostensoort],"",,)))</f>
        <v>0</v>
      </c>
      <c r="M127" s="190" t="str">
        <f>IF(AND(Tbl.Kosten[[#This Row],[Subtotaal arbeidskosten]]&lt;&gt;0,Tbl.Kosten[[#This Row],[Subtotaal andere kosten]]&lt;&gt;0),"Begroot Arbeidskosten en Overige kosten op verschillende regels!","")</f>
        <v/>
      </c>
      <c r="N127" s="3" t="str">
        <f>_xlfn.XLOOKUP(Tbl.Kosten[[#This Row],[Activiteitencode]],Tbl.Activiteiten[Activiteitcode],Tbl.Activiteiten[Werkpakketcode],"",,)</f>
        <v/>
      </c>
      <c r="O127" s="9" t="str">
        <f>_xlfn.XLOOKUP(Tbl.Kosten[[#This Row],[Werkpakketcode]],Tbl.Werkpakketten[Werkpakketcode],Tbl.Werkpakketten[WPnr.],"",,)</f>
        <v/>
      </c>
      <c r="P127" s="9" t="str">
        <f>IF(Tbl.Kosten[[#This Row],[WPnr.]]=P$7,Tbl.Kosten[[#This Row],[Totaal kosten]],"")</f>
        <v/>
      </c>
      <c r="Q127" s="9" t="str">
        <f>IF(Tbl.Kosten[[#This Row],[WPnr.]]=Q$7,Tbl.Kosten[[#This Row],[Totaal kosten]],"")</f>
        <v/>
      </c>
      <c r="R127" s="9" t="str">
        <f>IF(Tbl.Kosten[[#This Row],[WPnr.]]=R$7,Tbl.Kosten[[#This Row],[Totaal kosten]],"")</f>
        <v/>
      </c>
      <c r="S127" s="9" t="str">
        <f>IF(Tbl.Kosten[[#This Row],[WPnr.]]=S$7,Tbl.Kosten[[#This Row],[Totaal kosten]],"")</f>
        <v/>
      </c>
      <c r="T127" s="9" t="str">
        <f>IF(Tbl.Kosten[[#This Row],[WPnr.]]=T$7,Tbl.Kosten[[#This Row],[Totaal kosten]],"")</f>
        <v/>
      </c>
      <c r="U127" s="9" t="str">
        <f>IF(Tbl.Kosten[[#This Row],[WPnr.]]=U$7,Tbl.Kosten[[#This Row],[Totaal kosten]],"")</f>
        <v/>
      </c>
      <c r="V127" s="9" t="str">
        <f>IF(Tbl.Kosten[[#This Row],[WPnr.]]=V$7,Tbl.Kosten[[#This Row],[Totaal kosten]],"")</f>
        <v/>
      </c>
      <c r="W127" s="9" t="str">
        <f>IF(Tbl.Kosten[[#This Row],[WPnr.]]=W$7,Tbl.Kosten[[#This Row],[Totaal kosten]],"")</f>
        <v/>
      </c>
      <c r="X127" s="9" t="str">
        <f>IF(Tbl.Kosten[[#This Row],[WPnr.]]=X$7,Tbl.Kosten[[#This Row],[Totaal kosten]],"")</f>
        <v/>
      </c>
      <c r="Y127" s="9" t="str">
        <f>IF(Tbl.Kosten[[#This Row],[WPnr.]]=Y$7,Tbl.Kosten[[#This Row],[Totaal kosten]],"")</f>
        <v/>
      </c>
      <c r="Z127" s="15" t="str">
        <f>IFERROR(VLOOKUP(Tbl.Kosten[[#This Row],[Kostensoort]],Tbl.Kostensoorten[],2,FALSE),"")</f>
        <v/>
      </c>
      <c r="AA127" s="15" t="str">
        <f>IF(Tbl.Kosten[[#This Row],[KSnr.]]=AA$7,Tbl.Kosten[[#This Row],[Totaal kosten]],"")</f>
        <v/>
      </c>
      <c r="AB127" s="15" t="str">
        <f>IF(Tbl.Kosten[[#This Row],[KSnr.]]=AB$7,Tbl.Kosten[[#This Row],[Totaal kosten]],"")</f>
        <v/>
      </c>
      <c r="AC127" s="15" t="str">
        <f>IF(Tbl.Kosten[[#This Row],[KSnr.]]=AC$7,Tbl.Kosten[[#This Row],[Totaal kosten]],"")</f>
        <v/>
      </c>
      <c r="AD127" s="15" t="str">
        <f>IF(Tbl.Kosten[[#This Row],[KSnr.]]=AD$7,Tbl.Kosten[[#This Row],[Totaal kosten]],"")</f>
        <v/>
      </c>
      <c r="AE127" s="15" t="str">
        <f>IF(Tbl.Kosten[[#This Row],[KSnr.]]=AE$7,Tbl.Kosten[[#This Row],[Totaal kosten]],"")</f>
        <v/>
      </c>
      <c r="AF127" s="15" t="str">
        <f>IF(Tbl.Kosten[[#This Row],[KSnr.]]=AF$7,Tbl.Kosten[[#This Row],[Totaal kosten]],"")</f>
        <v/>
      </c>
      <c r="AG127" s="15" t="str">
        <f>IF(Tbl.Kosten[[#This Row],[KSnr.]]=AG$7,Tbl.Kosten[[#This Row],[Totaal kosten]],"")</f>
        <v/>
      </c>
      <c r="AH127" s="15" t="str">
        <f>IF(Tbl.Kosten[[#This Row],[KSnr.]]=AH$7,Tbl.Kosten[[#This Row],[Totaal kosten]],"")</f>
        <v/>
      </c>
      <c r="AI127" s="15" t="str">
        <f>IF(Tbl.Kosten[[#This Row],[KSnr.]]=AI$7,Tbl.Kosten[[#This Row],[Totaal kosten]],"")</f>
        <v/>
      </c>
      <c r="AJ127" s="15" t="str">
        <f>IF(Tbl.Kosten[[#This Row],[KSnr.]]=AJ$7,Tbl.Kosten[[#This Row],[Totaal kosten]],"")</f>
        <v/>
      </c>
      <c r="AK127" s="15" t="str">
        <f>IF(Tbl.Kosten[[#This Row],[KSnr.]]=AK$7,Tbl.Kosten[[#This Row],[Totaal kosten]],"")</f>
        <v/>
      </c>
      <c r="AL127" s="15" t="str">
        <f>IF(Tbl.Kosten[[#This Row],[KSnr.]]=AL$7,Tbl.Kosten[[#This Row],[Totaal kosten]],"")</f>
        <v/>
      </c>
      <c r="AM127" s="15" t="str">
        <f>IF(Tbl.Kosten[[#This Row],[KSnr.]]=AM$7,Tbl.Kosten[[#This Row],[Totaal kosten]],"")</f>
        <v/>
      </c>
      <c r="AN127" s="15" t="str">
        <f>IF(Tbl.Kosten[[#This Row],[KSnr.]]=AN$7,Tbl.Kosten[[#This Row],[Totaal kosten]],"")</f>
        <v/>
      </c>
      <c r="AO127" s="15" t="str">
        <f>IF(Tbl.Kosten[[#This Row],[KSnr.]]=AO$7,Tbl.Kosten[[#This Row],[Totaal kosten]],"")</f>
        <v/>
      </c>
      <c r="AP127" s="15" t="str">
        <f>IF(Tbl.Kosten[[#This Row],[KSnr.]]=AP$7,Tbl.Kosten[[#This Row],[Totaal kosten]],"")</f>
        <v/>
      </c>
      <c r="AQ127" s="15" t="str">
        <f>IF(Tbl.Kosten[[#This Row],[KSnr.]]=AQ$7,Tbl.Kosten[[#This Row],[Totaal kosten]],"")</f>
        <v/>
      </c>
      <c r="AR127" s="15" t="str">
        <f>IF(Tbl.Kosten[[#This Row],[KSnr.]]=AR$7,Tbl.Kosten[[#This Row],[Totaal kosten]],"")</f>
        <v/>
      </c>
      <c r="AS127" s="15" t="str">
        <f>IF(Tbl.Kosten[[#This Row],[KSnr.]]=AS$7,Tbl.Kosten[[#This Row],[Totaal kosten]],"")</f>
        <v/>
      </c>
      <c r="AT127" s="15" t="str">
        <f>IF(Tbl.Kosten[[#This Row],[KSnr.]]=AT$7,Tbl.Kosten[[#This Row],[Totaal kosten]],"")</f>
        <v/>
      </c>
      <c r="AU127" s="122" t="str">
        <f>_xlfn.XLOOKUP(Tbl.Kosten[[#This Row],[Activiteitencode]],Tbl.Activiteiten[Activiteitcode],Tbl.Activiteiten[Anr.],"",,)</f>
        <v/>
      </c>
      <c r="AV127" s="122" t="str">
        <f>IF(Tbl.Kosten[[#This Row],[Anr.]]=AV$7,Tbl.Kosten[[#This Row],[Totaal kosten]],"")</f>
        <v/>
      </c>
      <c r="AW127" s="122" t="str">
        <f>IF(Tbl.Kosten[[#This Row],[Anr.]]=AW$7,Tbl.Kosten[[#This Row],[Totaal kosten]],"")</f>
        <v/>
      </c>
      <c r="AX127" s="122" t="str">
        <f>IF(Tbl.Kosten[[#This Row],[Anr.]]=AX$7,Tbl.Kosten[[#This Row],[Totaal kosten]],"")</f>
        <v/>
      </c>
      <c r="AY127" s="122" t="str">
        <f>IF(Tbl.Kosten[[#This Row],[Anr.]]=AY$7,Tbl.Kosten[[#This Row],[Totaal kosten]],"")</f>
        <v/>
      </c>
      <c r="AZ127" s="122" t="str">
        <f>IF(Tbl.Kosten[[#This Row],[Anr.]]=AZ$7,Tbl.Kosten[[#This Row],[Totaal kosten]],"")</f>
        <v/>
      </c>
      <c r="BA127" s="122" t="str">
        <f>IF(Tbl.Kosten[[#This Row],[Anr.]]=BA$7,Tbl.Kosten[[#This Row],[Totaal kosten]],"")</f>
        <v/>
      </c>
      <c r="BB127" s="122" t="str">
        <f>IF(Tbl.Kosten[[#This Row],[Anr.]]=BB$7,Tbl.Kosten[[#This Row],[Totaal kosten]],"")</f>
        <v/>
      </c>
      <c r="BC127" s="122" t="str">
        <f>IF(Tbl.Kosten[[#This Row],[Anr.]]=BC$7,Tbl.Kosten[[#This Row],[Totaal kosten]],"")</f>
        <v/>
      </c>
      <c r="BD127" s="122" t="str">
        <f>IF(Tbl.Kosten[[#This Row],[Anr.]]=BD$7,Tbl.Kosten[[#This Row],[Totaal kosten]],"")</f>
        <v/>
      </c>
      <c r="BE127" s="122" t="str">
        <f>IF(Tbl.Kosten[[#This Row],[Anr.]]=BE$7,Tbl.Kosten[[#This Row],[Totaal kosten]],"")</f>
        <v/>
      </c>
      <c r="BF127" s="122" t="str">
        <f>IF(Tbl.Kosten[[#This Row],[Anr.]]=BF$7,Tbl.Kosten[[#This Row],[Totaal kosten]],"")</f>
        <v/>
      </c>
      <c r="BG127" s="122" t="str">
        <f>IF(Tbl.Kosten[[#This Row],[Anr.]]=BG$7,Tbl.Kosten[[#This Row],[Totaal kosten]],"")</f>
        <v/>
      </c>
      <c r="BH127" s="122" t="str">
        <f>IF(Tbl.Kosten[[#This Row],[Anr.]]=BH$7,Tbl.Kosten[[#This Row],[Totaal kosten]],"")</f>
        <v/>
      </c>
      <c r="BI127" s="122" t="str">
        <f>IF(Tbl.Kosten[[#This Row],[Anr.]]=BI$7,Tbl.Kosten[[#This Row],[Totaal kosten]],"")</f>
        <v/>
      </c>
      <c r="BJ127" s="122" t="str">
        <f>IF(Tbl.Kosten[[#This Row],[Anr.]]=BJ$7,Tbl.Kosten[[#This Row],[Totaal kosten]],"")</f>
        <v/>
      </c>
      <c r="BK127" s="122" t="str">
        <f>IF(Tbl.Kosten[[#This Row],[Anr.]]=BK$7,Tbl.Kosten[[#This Row],[Totaal kosten]],"")</f>
        <v/>
      </c>
      <c r="BL127" s="122" t="str">
        <f>IF(Tbl.Kosten[[#This Row],[Anr.]]=BL$7,Tbl.Kosten[[#This Row],[Totaal kosten]],"")</f>
        <v/>
      </c>
      <c r="BM127" s="122" t="str">
        <f>IF(Tbl.Kosten[[#This Row],[Anr.]]=BM$7,Tbl.Kosten[[#This Row],[Totaal kosten]],"")</f>
        <v/>
      </c>
      <c r="BN127" s="122" t="str">
        <f>IF(Tbl.Kosten[[#This Row],[Anr.]]=BN$7,Tbl.Kosten[[#This Row],[Totaal kosten]],"")</f>
        <v/>
      </c>
      <c r="BO127" s="122" t="str">
        <f>IF(Tbl.Kosten[[#This Row],[Anr.]]=BO$7,Tbl.Kosten[[#This Row],[Totaal kosten]],"")</f>
        <v/>
      </c>
      <c r="BP127" s="122" t="str">
        <f>IF(Tbl.Kosten[[#This Row],[Anr.]]=BP$7,Tbl.Kosten[[#This Row],[Totaal kosten]],"")</f>
        <v/>
      </c>
      <c r="BQ127" s="122" t="str">
        <f>IF(Tbl.Kosten[[#This Row],[Anr.]]=BQ$7,Tbl.Kosten[[#This Row],[Totaal kosten]],"")</f>
        <v/>
      </c>
      <c r="BR127" s="122" t="str">
        <f>IF(Tbl.Kosten[[#This Row],[Anr.]]=BR$7,Tbl.Kosten[[#This Row],[Totaal kosten]],"")</f>
        <v/>
      </c>
      <c r="BS127" s="122" t="str">
        <f>IF(Tbl.Kosten[[#This Row],[Anr.]]=BS$7,Tbl.Kosten[[#This Row],[Totaal kosten]],"")</f>
        <v/>
      </c>
      <c r="BT127" s="122" t="str">
        <f>IF(Tbl.Kosten[[#This Row],[Anr.]]=BT$7,Tbl.Kosten[[#This Row],[Totaal kosten]],"")</f>
        <v/>
      </c>
      <c r="BU127" s="122" t="str">
        <f>IF(Tbl.Kosten[[#This Row],[Anr.]]=BU$7,Tbl.Kosten[[#This Row],[Totaal kosten]],"")</f>
        <v/>
      </c>
      <c r="BV127" s="122" t="str">
        <f>IF(Tbl.Kosten[[#This Row],[Anr.]]=BV$7,Tbl.Kosten[[#This Row],[Totaal kosten]],"")</f>
        <v/>
      </c>
      <c r="BW127" s="122" t="str">
        <f>IF(Tbl.Kosten[[#This Row],[Anr.]]=BW$7,Tbl.Kosten[[#This Row],[Totaal kosten]],"")</f>
        <v/>
      </c>
      <c r="BX127" s="122" t="str">
        <f>IF(Tbl.Kosten[[#This Row],[Anr.]]=BX$7,Tbl.Kosten[[#This Row],[Totaal kosten]],"")</f>
        <v/>
      </c>
      <c r="BY127" s="122" t="str">
        <f>IF(Tbl.Kosten[[#This Row],[Anr.]]=BY$7,Tbl.Kosten[[#This Row],[Totaal kosten]],"")</f>
        <v/>
      </c>
      <c r="BZ127" s="122" t="str">
        <f>IF(Tbl.Kosten[[#This Row],[Anr.]]=BZ$7,Tbl.Kosten[[#This Row],[Totaal kosten]],"")</f>
        <v/>
      </c>
      <c r="CA127" s="122" t="str">
        <f>IF(Tbl.Kosten[[#This Row],[Anr.]]=CA$7,Tbl.Kosten[[#This Row],[Totaal kosten]],"")</f>
        <v/>
      </c>
      <c r="CB127" s="122" t="str">
        <f>IF(Tbl.Kosten[[#This Row],[Anr.]]=CB$7,Tbl.Kosten[[#This Row],[Totaal kosten]],"")</f>
        <v/>
      </c>
      <c r="CC127" s="122" t="str">
        <f>IF(Tbl.Kosten[[#This Row],[Anr.]]=CC$7,Tbl.Kosten[[#This Row],[Totaal kosten]],"")</f>
        <v/>
      </c>
      <c r="CD127" s="122" t="str">
        <f>IF(Tbl.Kosten[[#This Row],[Anr.]]=CD$7,Tbl.Kosten[[#This Row],[Totaal kosten]],"")</f>
        <v/>
      </c>
      <c r="CE127" s="122" t="str">
        <f>IF(Tbl.Kosten[[#This Row],[Anr.]]=CE$7,Tbl.Kosten[[#This Row],[Totaal kosten]],"")</f>
        <v/>
      </c>
      <c r="CF127" s="122" t="str">
        <f>IF(Tbl.Kosten[[#This Row],[Anr.]]=CF$7,Tbl.Kosten[[#This Row],[Totaal kosten]],"")</f>
        <v/>
      </c>
      <c r="CG127" s="122" t="str">
        <f>IF(Tbl.Kosten[[#This Row],[Anr.]]=CG$7,Tbl.Kosten[[#This Row],[Totaal kosten]],"")</f>
        <v/>
      </c>
      <c r="CH127" s="122" t="str">
        <f>IF(Tbl.Kosten[[#This Row],[Anr.]]=CH$7,Tbl.Kosten[[#This Row],[Totaal kosten]],"")</f>
        <v/>
      </c>
      <c r="CI127" s="122" t="str">
        <f>IF(Tbl.Kosten[[#This Row],[Anr.]]=CI$7,Tbl.Kosten[[#This Row],[Totaal kosten]],"")</f>
        <v/>
      </c>
      <c r="CJ127" s="122" t="str">
        <f>IF(Tbl.Kosten[[#This Row],[Anr.]]=CJ$7,Tbl.Kosten[[#This Row],[Totaal kosten]],"")</f>
        <v/>
      </c>
      <c r="CK127" s="122" t="str">
        <f>IF(Tbl.Kosten[[#This Row],[Anr.]]=CK$7,Tbl.Kosten[[#This Row],[Totaal kosten]],"")</f>
        <v/>
      </c>
      <c r="CL127" s="122" t="str">
        <f>IF(Tbl.Kosten[[#This Row],[Anr.]]=CL$7,Tbl.Kosten[[#This Row],[Totaal kosten]],"")</f>
        <v/>
      </c>
      <c r="CM127" s="122" t="str">
        <f>IF(Tbl.Kosten[[#This Row],[Anr.]]=CM$7,Tbl.Kosten[[#This Row],[Totaal kosten]],"")</f>
        <v/>
      </c>
      <c r="CN127" s="122" t="str">
        <f>IF(Tbl.Kosten[[#This Row],[Anr.]]=CN$7,Tbl.Kosten[[#This Row],[Totaal kosten]],"")</f>
        <v/>
      </c>
      <c r="CO127" s="122" t="str">
        <f>IF(Tbl.Kosten[[#This Row],[Anr.]]=CO$7,Tbl.Kosten[[#This Row],[Totaal kosten]],"")</f>
        <v/>
      </c>
      <c r="CP127" s="122" t="str">
        <f>IF(Tbl.Kosten[[#This Row],[Anr.]]=CP$7,Tbl.Kosten[[#This Row],[Totaal kosten]],"")</f>
        <v/>
      </c>
      <c r="CQ127" s="122" t="str">
        <f>IF(Tbl.Kosten[[#This Row],[Anr.]]=CQ$7,Tbl.Kosten[[#This Row],[Totaal kosten]],"")</f>
        <v/>
      </c>
      <c r="CR127" s="122" t="str">
        <f>IF(Tbl.Kosten[[#This Row],[Anr.]]=CR$7,Tbl.Kosten[[#This Row],[Totaal kosten]],"")</f>
        <v/>
      </c>
      <c r="CS127" s="122" t="str">
        <f>IF(Tbl.Kosten[[#This Row],[Anr.]]=CS$7,Tbl.Kosten[[#This Row],[Totaal kosten]],"")</f>
        <v/>
      </c>
      <c r="CT127" s="122" t="str">
        <f>IF(Tbl.Kosten[[#This Row],[Anr.]]=CT$7,Tbl.Kosten[[#This Row],[Totaal kosten]],"")</f>
        <v/>
      </c>
      <c r="CU127" s="122" t="str">
        <f>IF(Tbl.Kosten[[#This Row],[Anr.]]=CU$7,Tbl.Kosten[[#This Row],[Totaal kosten]],"")</f>
        <v/>
      </c>
      <c r="CV127" s="122" t="str">
        <f>IF(Tbl.Kosten[[#This Row],[Anr.]]=CV$7,Tbl.Kosten[[#This Row],[Totaal kosten]],"")</f>
        <v/>
      </c>
      <c r="CW127" s="122" t="str">
        <f>IF(Tbl.Kosten[[#This Row],[Anr.]]=CW$7,Tbl.Kosten[[#This Row],[Totaal kosten]],"")</f>
        <v/>
      </c>
      <c r="CX127" s="122" t="str">
        <f>IF(Tbl.Kosten[[#This Row],[Anr.]]=CX$7,Tbl.Kosten[[#This Row],[Totaal kosten]],"")</f>
        <v/>
      </c>
      <c r="CY127" s="122" t="str">
        <f>IF(Tbl.Kosten[[#This Row],[Anr.]]=CY$7,Tbl.Kosten[[#This Row],[Totaal kosten]],"")</f>
        <v/>
      </c>
      <c r="CZ127" s="122" t="str">
        <f>IF(Tbl.Kosten[[#This Row],[Anr.]]=CZ$7,Tbl.Kosten[[#This Row],[Totaal kosten]],"")</f>
        <v/>
      </c>
      <c r="DA127" s="122" t="str">
        <f>IF(Tbl.Kosten[[#This Row],[Anr.]]=DA$7,Tbl.Kosten[[#This Row],[Totaal kosten]],"")</f>
        <v/>
      </c>
      <c r="DB127" s="122" t="str">
        <f>IF(Tbl.Kosten[[#This Row],[Anr.]]=DB$7,Tbl.Kosten[[#This Row],[Totaal kosten]],"")</f>
        <v/>
      </c>
      <c r="DC127" s="122" t="str">
        <f>IF(Tbl.Kosten[[#This Row],[Anr.]]=DC$7,Tbl.Kosten[[#This Row],[Totaal kosten]],"")</f>
        <v/>
      </c>
      <c r="DD127" s="122" t="str">
        <f>IF(Tbl.Kosten[[#This Row],[Anr.]]=DD$7,Tbl.Kosten[[#This Row],[Totaal kosten]],"")</f>
        <v/>
      </c>
      <c r="DE127" s="122" t="str">
        <f>IF(Tbl.Kosten[[#This Row],[Anr.]]=DE$7,Tbl.Kosten[[#This Row],[Totaal kosten]],"")</f>
        <v/>
      </c>
      <c r="DF127" s="122" t="str">
        <f>IF(Tbl.Kosten[[#This Row],[Anr.]]=DF$7,Tbl.Kosten[[#This Row],[Totaal kosten]],"")</f>
        <v/>
      </c>
      <c r="DG127" s="122" t="str">
        <f>IF(Tbl.Kosten[[#This Row],[Anr.]]=DG$7,Tbl.Kosten[[#This Row],[Totaal kosten]],"")</f>
        <v/>
      </c>
      <c r="DH127" s="122" t="str">
        <f>IF(Tbl.Kosten[[#This Row],[Anr.]]=DH$7,Tbl.Kosten[[#This Row],[Totaal kosten]],"")</f>
        <v/>
      </c>
      <c r="DI127" s="122" t="str">
        <f>IF(Tbl.Kosten[[#This Row],[Anr.]]=DI$7,Tbl.Kosten[[#This Row],[Totaal kosten]],"")</f>
        <v/>
      </c>
      <c r="DJ127" s="122" t="str">
        <f>IF(Tbl.Kosten[[#This Row],[Anr.]]=DJ$7,Tbl.Kosten[[#This Row],[Totaal kosten]],"")</f>
        <v/>
      </c>
      <c r="DK127" s="122" t="str">
        <f>IF(Tbl.Kosten[[#This Row],[Anr.]]=DK$7,Tbl.Kosten[[#This Row],[Totaal kosten]],"")</f>
        <v/>
      </c>
      <c r="DL127" s="122" t="str">
        <f>IF(Tbl.Kosten[[#This Row],[Anr.]]=DL$7,Tbl.Kosten[[#This Row],[Totaal kosten]],"")</f>
        <v/>
      </c>
      <c r="DM127" s="122" t="str">
        <f>IF(Tbl.Kosten[[#This Row],[Anr.]]=DM$7,Tbl.Kosten[[#This Row],[Totaal kosten]],"")</f>
        <v/>
      </c>
      <c r="DN127" s="122" t="str">
        <f>IF(Tbl.Kosten[[#This Row],[Anr.]]=DN$7,Tbl.Kosten[[#This Row],[Totaal kosten]],"")</f>
        <v/>
      </c>
      <c r="DO127" s="122" t="str">
        <f>IF(Tbl.Kosten[[#This Row],[Anr.]]=DO$7,Tbl.Kosten[[#This Row],[Totaal kosten]],"")</f>
        <v/>
      </c>
      <c r="DP127" s="122" t="str">
        <f>IF(Tbl.Kosten[[#This Row],[Anr.]]=DP$7,Tbl.Kosten[[#This Row],[Totaal kosten]],"")</f>
        <v/>
      </c>
      <c r="DQ127" s="122" t="str">
        <f>IF(Tbl.Kosten[[#This Row],[Anr.]]=DQ$7,Tbl.Kosten[[#This Row],[Totaal kosten]],"")</f>
        <v/>
      </c>
      <c r="DR127" s="122" t="str">
        <f>IF(Tbl.Kosten[[#This Row],[Anr.]]=DR$7,Tbl.Kosten[[#This Row],[Totaal kosten]],"")</f>
        <v/>
      </c>
      <c r="DS127" s="122" t="str">
        <f>IF(Tbl.Kosten[[#This Row],[Anr.]]=DS$7,Tbl.Kosten[[#This Row],[Totaal kosten]],"")</f>
        <v/>
      </c>
      <c r="DT127" s="122" t="str">
        <f>IF(Tbl.Kosten[[#This Row],[Anr.]]=DT$7,Tbl.Kosten[[#This Row],[Totaal kosten]],"")</f>
        <v/>
      </c>
      <c r="DU127" s="122" t="str">
        <f>IF(Tbl.Kosten[[#This Row],[Anr.]]=DU$7,Tbl.Kosten[[#This Row],[Totaal kosten]],"")</f>
        <v/>
      </c>
      <c r="DV127" s="122" t="str">
        <f>IF(Tbl.Kosten[[#This Row],[Anr.]]=DV$7,Tbl.Kosten[[#This Row],[Totaal kosten]],"")</f>
        <v/>
      </c>
      <c r="DW127" s="122" t="str">
        <f>IF(Tbl.Kosten[[#This Row],[Anr.]]=DW$7,Tbl.Kosten[[#This Row],[Totaal kosten]],"")</f>
        <v/>
      </c>
      <c r="DX127" s="122" t="str">
        <f>IF(Tbl.Kosten[[#This Row],[Anr.]]=DX$7,Tbl.Kosten[[#This Row],[Totaal kosten]],"")</f>
        <v/>
      </c>
      <c r="DY127" s="122" t="str">
        <f>IF(Tbl.Kosten[[#This Row],[Anr.]]=DY$7,Tbl.Kosten[[#This Row],[Totaal kosten]],"")</f>
        <v/>
      </c>
      <c r="DZ127" s="122" t="str">
        <f>IF(Tbl.Kosten[[#This Row],[Anr.]]=DZ$7,Tbl.Kosten[[#This Row],[Totaal kosten]],"")</f>
        <v/>
      </c>
      <c r="EA127" s="122" t="str">
        <f>IF(Tbl.Kosten[[#This Row],[Anr.]]=EA$7,Tbl.Kosten[[#This Row],[Totaal kosten]],"")</f>
        <v/>
      </c>
      <c r="EB127" s="122" t="str">
        <f>IF(Tbl.Kosten[[#This Row],[Anr.]]=EB$7,Tbl.Kosten[[#This Row],[Totaal kosten]],"")</f>
        <v/>
      </c>
      <c r="EC127" s="122" t="str">
        <f>IF(Tbl.Kosten[[#This Row],[Anr.]]=EC$7,Tbl.Kosten[[#This Row],[Totaal kosten]],"")</f>
        <v/>
      </c>
      <c r="ED127" s="122" t="str">
        <f>IF(Tbl.Kosten[[#This Row],[Anr.]]=ED$7,Tbl.Kosten[[#This Row],[Totaal kosten]],"")</f>
        <v/>
      </c>
      <c r="EE127" s="122" t="str">
        <f>IF(Tbl.Kosten[[#This Row],[Anr.]]=EE$7,Tbl.Kosten[[#This Row],[Totaal kosten]],"")</f>
        <v/>
      </c>
      <c r="EF127" s="122" t="str">
        <f>IF(Tbl.Kosten[[#This Row],[Anr.]]=EF$7,Tbl.Kosten[[#This Row],[Totaal kosten]],"")</f>
        <v/>
      </c>
      <c r="EG127" s="122" t="str">
        <f>IF(Tbl.Kosten[[#This Row],[Anr.]]=EG$7,Tbl.Kosten[[#This Row],[Totaal kosten]],"")</f>
        <v/>
      </c>
      <c r="EH127" s="122" t="str">
        <f>IF(Tbl.Kosten[[#This Row],[Anr.]]=EH$7,Tbl.Kosten[[#This Row],[Totaal kosten]],"")</f>
        <v/>
      </c>
      <c r="EI127" s="122" t="str">
        <f>IF(Tbl.Kosten[[#This Row],[Anr.]]=EI$7,Tbl.Kosten[[#This Row],[Totaal kosten]],"")</f>
        <v/>
      </c>
      <c r="EJ127" s="122" t="str">
        <f>IF(Tbl.Kosten[[#This Row],[Anr.]]=EJ$7,Tbl.Kosten[[#This Row],[Totaal kosten]],"")</f>
        <v/>
      </c>
      <c r="EK127" s="122" t="str">
        <f>IF(Tbl.Kosten[[#This Row],[Anr.]]=EK$7,Tbl.Kosten[[#This Row],[Totaal kosten]],"")</f>
        <v/>
      </c>
      <c r="EL127" s="122" t="str">
        <f>IF(Tbl.Kosten[[#This Row],[Anr.]]=EL$7,Tbl.Kosten[[#This Row],[Totaal kosten]],"")</f>
        <v/>
      </c>
      <c r="EM127" s="122" t="str">
        <f>IF(Tbl.Kosten[[#This Row],[Anr.]]=EM$7,Tbl.Kosten[[#This Row],[Totaal kosten]],"")</f>
        <v/>
      </c>
      <c r="EN127" s="122" t="str">
        <f>IF(Tbl.Kosten[[#This Row],[Anr.]]=EN$7,Tbl.Kosten[[#This Row],[Totaal kosten]],"")</f>
        <v/>
      </c>
      <c r="EO127" s="122" t="str">
        <f>IF(Tbl.Kosten[[#This Row],[Anr.]]=EO$7,Tbl.Kosten[[#This Row],[Totaal kosten]],"")</f>
        <v/>
      </c>
      <c r="EP127" s="122" t="str">
        <f>IF(Tbl.Kosten[[#This Row],[Anr.]]=EP$7,Tbl.Kosten[[#This Row],[Totaal kosten]],"")</f>
        <v/>
      </c>
      <c r="EQ127" s="122" t="str">
        <f>IF(Tbl.Kosten[[#This Row],[Anr.]]=EQ$7,Tbl.Kosten[[#This Row],[Totaal kosten]],"")</f>
        <v/>
      </c>
    </row>
    <row r="128" spans="2:147" x14ac:dyDescent="0.35">
      <c r="B128" s="99"/>
      <c r="C128" s="68"/>
      <c r="D128" s="119"/>
      <c r="E128" s="100"/>
      <c r="F128" s="13">
        <f>_xlfn.XLOOKUP(Tbl.Kosten[[#This Row],[Medewerker e/o 
functie]],Tbl.Uurtarief[Medewerker en/of functie],Tbl.Uurtarief[Uurtarief],"",,)</f>
        <v>0</v>
      </c>
      <c r="G128" s="118">
        <f>PRODUCT(Tbl.Kosten[[#This Row],[Uren]],Tbl.Kosten[[#This Row],[Uurtarief]])</f>
        <v>0</v>
      </c>
      <c r="H128" s="100"/>
      <c r="I128" s="98"/>
      <c r="J128" s="97">
        <f>Tbl.Kosten[[#This Row],[Aantal]]*Tbl.Kosten[[#This Row],[Tarief]]</f>
        <v>0</v>
      </c>
      <c r="K128" s="118">
        <f>Tbl.Kosten[[#This Row],[Subtotaal andere kosten]]+Tbl.Kosten[[#This Row],[Subtotaal arbeidskosten]]</f>
        <v>0</v>
      </c>
      <c r="L128" s="190">
        <f>IF(Tbl.Kosten[[#This Row],[Subtotaal andere kosten]]&lt;&gt;0,"Andere kosten",(_xlfn.XLOOKUP(Tbl.Kosten[[#This Row],[Medewerker e/o 
functie]],Tbl.Uurtarief[Medewerker en/of functie],Tbl.Uurtarief[Kostensoort],"",,)))</f>
        <v>0</v>
      </c>
      <c r="M128" s="190" t="str">
        <f>IF(AND(Tbl.Kosten[[#This Row],[Subtotaal arbeidskosten]]&lt;&gt;0,Tbl.Kosten[[#This Row],[Subtotaal andere kosten]]&lt;&gt;0),"Begroot Arbeidskosten en Overige kosten op verschillende regels!","")</f>
        <v/>
      </c>
      <c r="N128" s="3" t="str">
        <f>_xlfn.XLOOKUP(Tbl.Kosten[[#This Row],[Activiteitencode]],Tbl.Activiteiten[Activiteitcode],Tbl.Activiteiten[Werkpakketcode],"",,)</f>
        <v/>
      </c>
      <c r="O128" s="9" t="str">
        <f>_xlfn.XLOOKUP(Tbl.Kosten[[#This Row],[Werkpakketcode]],Tbl.Werkpakketten[Werkpakketcode],Tbl.Werkpakketten[WPnr.],"",,)</f>
        <v/>
      </c>
      <c r="P128" s="9" t="str">
        <f>IF(Tbl.Kosten[[#This Row],[WPnr.]]=P$7,Tbl.Kosten[[#This Row],[Totaal kosten]],"")</f>
        <v/>
      </c>
      <c r="Q128" s="9" t="str">
        <f>IF(Tbl.Kosten[[#This Row],[WPnr.]]=Q$7,Tbl.Kosten[[#This Row],[Totaal kosten]],"")</f>
        <v/>
      </c>
      <c r="R128" s="9" t="str">
        <f>IF(Tbl.Kosten[[#This Row],[WPnr.]]=R$7,Tbl.Kosten[[#This Row],[Totaal kosten]],"")</f>
        <v/>
      </c>
      <c r="S128" s="9" t="str">
        <f>IF(Tbl.Kosten[[#This Row],[WPnr.]]=S$7,Tbl.Kosten[[#This Row],[Totaal kosten]],"")</f>
        <v/>
      </c>
      <c r="T128" s="9" t="str">
        <f>IF(Tbl.Kosten[[#This Row],[WPnr.]]=T$7,Tbl.Kosten[[#This Row],[Totaal kosten]],"")</f>
        <v/>
      </c>
      <c r="U128" s="9" t="str">
        <f>IF(Tbl.Kosten[[#This Row],[WPnr.]]=U$7,Tbl.Kosten[[#This Row],[Totaal kosten]],"")</f>
        <v/>
      </c>
      <c r="V128" s="9" t="str">
        <f>IF(Tbl.Kosten[[#This Row],[WPnr.]]=V$7,Tbl.Kosten[[#This Row],[Totaal kosten]],"")</f>
        <v/>
      </c>
      <c r="W128" s="9" t="str">
        <f>IF(Tbl.Kosten[[#This Row],[WPnr.]]=W$7,Tbl.Kosten[[#This Row],[Totaal kosten]],"")</f>
        <v/>
      </c>
      <c r="X128" s="9" t="str">
        <f>IF(Tbl.Kosten[[#This Row],[WPnr.]]=X$7,Tbl.Kosten[[#This Row],[Totaal kosten]],"")</f>
        <v/>
      </c>
      <c r="Y128" s="9" t="str">
        <f>IF(Tbl.Kosten[[#This Row],[WPnr.]]=Y$7,Tbl.Kosten[[#This Row],[Totaal kosten]],"")</f>
        <v/>
      </c>
      <c r="Z128" s="15" t="str">
        <f>IFERROR(VLOOKUP(Tbl.Kosten[[#This Row],[Kostensoort]],Tbl.Kostensoorten[],2,FALSE),"")</f>
        <v/>
      </c>
      <c r="AA128" s="15" t="str">
        <f>IF(Tbl.Kosten[[#This Row],[KSnr.]]=AA$7,Tbl.Kosten[[#This Row],[Totaal kosten]],"")</f>
        <v/>
      </c>
      <c r="AB128" s="15" t="str">
        <f>IF(Tbl.Kosten[[#This Row],[KSnr.]]=AB$7,Tbl.Kosten[[#This Row],[Totaal kosten]],"")</f>
        <v/>
      </c>
      <c r="AC128" s="15" t="str">
        <f>IF(Tbl.Kosten[[#This Row],[KSnr.]]=AC$7,Tbl.Kosten[[#This Row],[Totaal kosten]],"")</f>
        <v/>
      </c>
      <c r="AD128" s="15" t="str">
        <f>IF(Tbl.Kosten[[#This Row],[KSnr.]]=AD$7,Tbl.Kosten[[#This Row],[Totaal kosten]],"")</f>
        <v/>
      </c>
      <c r="AE128" s="15" t="str">
        <f>IF(Tbl.Kosten[[#This Row],[KSnr.]]=AE$7,Tbl.Kosten[[#This Row],[Totaal kosten]],"")</f>
        <v/>
      </c>
      <c r="AF128" s="15" t="str">
        <f>IF(Tbl.Kosten[[#This Row],[KSnr.]]=AF$7,Tbl.Kosten[[#This Row],[Totaal kosten]],"")</f>
        <v/>
      </c>
      <c r="AG128" s="15" t="str">
        <f>IF(Tbl.Kosten[[#This Row],[KSnr.]]=AG$7,Tbl.Kosten[[#This Row],[Totaal kosten]],"")</f>
        <v/>
      </c>
      <c r="AH128" s="15" t="str">
        <f>IF(Tbl.Kosten[[#This Row],[KSnr.]]=AH$7,Tbl.Kosten[[#This Row],[Totaal kosten]],"")</f>
        <v/>
      </c>
      <c r="AI128" s="15" t="str">
        <f>IF(Tbl.Kosten[[#This Row],[KSnr.]]=AI$7,Tbl.Kosten[[#This Row],[Totaal kosten]],"")</f>
        <v/>
      </c>
      <c r="AJ128" s="15" t="str">
        <f>IF(Tbl.Kosten[[#This Row],[KSnr.]]=AJ$7,Tbl.Kosten[[#This Row],[Totaal kosten]],"")</f>
        <v/>
      </c>
      <c r="AK128" s="15" t="str">
        <f>IF(Tbl.Kosten[[#This Row],[KSnr.]]=AK$7,Tbl.Kosten[[#This Row],[Totaal kosten]],"")</f>
        <v/>
      </c>
      <c r="AL128" s="15" t="str">
        <f>IF(Tbl.Kosten[[#This Row],[KSnr.]]=AL$7,Tbl.Kosten[[#This Row],[Totaal kosten]],"")</f>
        <v/>
      </c>
      <c r="AM128" s="15" t="str">
        <f>IF(Tbl.Kosten[[#This Row],[KSnr.]]=AM$7,Tbl.Kosten[[#This Row],[Totaal kosten]],"")</f>
        <v/>
      </c>
      <c r="AN128" s="15" t="str">
        <f>IF(Tbl.Kosten[[#This Row],[KSnr.]]=AN$7,Tbl.Kosten[[#This Row],[Totaal kosten]],"")</f>
        <v/>
      </c>
      <c r="AO128" s="15" t="str">
        <f>IF(Tbl.Kosten[[#This Row],[KSnr.]]=AO$7,Tbl.Kosten[[#This Row],[Totaal kosten]],"")</f>
        <v/>
      </c>
      <c r="AP128" s="15" t="str">
        <f>IF(Tbl.Kosten[[#This Row],[KSnr.]]=AP$7,Tbl.Kosten[[#This Row],[Totaal kosten]],"")</f>
        <v/>
      </c>
      <c r="AQ128" s="15" t="str">
        <f>IF(Tbl.Kosten[[#This Row],[KSnr.]]=AQ$7,Tbl.Kosten[[#This Row],[Totaal kosten]],"")</f>
        <v/>
      </c>
      <c r="AR128" s="15" t="str">
        <f>IF(Tbl.Kosten[[#This Row],[KSnr.]]=AR$7,Tbl.Kosten[[#This Row],[Totaal kosten]],"")</f>
        <v/>
      </c>
      <c r="AS128" s="15" t="str">
        <f>IF(Tbl.Kosten[[#This Row],[KSnr.]]=AS$7,Tbl.Kosten[[#This Row],[Totaal kosten]],"")</f>
        <v/>
      </c>
      <c r="AT128" s="15" t="str">
        <f>IF(Tbl.Kosten[[#This Row],[KSnr.]]=AT$7,Tbl.Kosten[[#This Row],[Totaal kosten]],"")</f>
        <v/>
      </c>
      <c r="AU128" s="122" t="str">
        <f>_xlfn.XLOOKUP(Tbl.Kosten[[#This Row],[Activiteitencode]],Tbl.Activiteiten[Activiteitcode],Tbl.Activiteiten[Anr.],"",,)</f>
        <v/>
      </c>
      <c r="AV128" s="122" t="str">
        <f>IF(Tbl.Kosten[[#This Row],[Anr.]]=AV$7,Tbl.Kosten[[#This Row],[Totaal kosten]],"")</f>
        <v/>
      </c>
      <c r="AW128" s="122" t="str">
        <f>IF(Tbl.Kosten[[#This Row],[Anr.]]=AW$7,Tbl.Kosten[[#This Row],[Totaal kosten]],"")</f>
        <v/>
      </c>
      <c r="AX128" s="122" t="str">
        <f>IF(Tbl.Kosten[[#This Row],[Anr.]]=AX$7,Tbl.Kosten[[#This Row],[Totaal kosten]],"")</f>
        <v/>
      </c>
      <c r="AY128" s="122" t="str">
        <f>IF(Tbl.Kosten[[#This Row],[Anr.]]=AY$7,Tbl.Kosten[[#This Row],[Totaal kosten]],"")</f>
        <v/>
      </c>
      <c r="AZ128" s="122" t="str">
        <f>IF(Tbl.Kosten[[#This Row],[Anr.]]=AZ$7,Tbl.Kosten[[#This Row],[Totaal kosten]],"")</f>
        <v/>
      </c>
      <c r="BA128" s="122" t="str">
        <f>IF(Tbl.Kosten[[#This Row],[Anr.]]=BA$7,Tbl.Kosten[[#This Row],[Totaal kosten]],"")</f>
        <v/>
      </c>
      <c r="BB128" s="122" t="str">
        <f>IF(Tbl.Kosten[[#This Row],[Anr.]]=BB$7,Tbl.Kosten[[#This Row],[Totaal kosten]],"")</f>
        <v/>
      </c>
      <c r="BC128" s="122" t="str">
        <f>IF(Tbl.Kosten[[#This Row],[Anr.]]=BC$7,Tbl.Kosten[[#This Row],[Totaal kosten]],"")</f>
        <v/>
      </c>
      <c r="BD128" s="122" t="str">
        <f>IF(Tbl.Kosten[[#This Row],[Anr.]]=BD$7,Tbl.Kosten[[#This Row],[Totaal kosten]],"")</f>
        <v/>
      </c>
      <c r="BE128" s="122" t="str">
        <f>IF(Tbl.Kosten[[#This Row],[Anr.]]=BE$7,Tbl.Kosten[[#This Row],[Totaal kosten]],"")</f>
        <v/>
      </c>
      <c r="BF128" s="122" t="str">
        <f>IF(Tbl.Kosten[[#This Row],[Anr.]]=BF$7,Tbl.Kosten[[#This Row],[Totaal kosten]],"")</f>
        <v/>
      </c>
      <c r="BG128" s="122" t="str">
        <f>IF(Tbl.Kosten[[#This Row],[Anr.]]=BG$7,Tbl.Kosten[[#This Row],[Totaal kosten]],"")</f>
        <v/>
      </c>
      <c r="BH128" s="122" t="str">
        <f>IF(Tbl.Kosten[[#This Row],[Anr.]]=BH$7,Tbl.Kosten[[#This Row],[Totaal kosten]],"")</f>
        <v/>
      </c>
      <c r="BI128" s="122" t="str">
        <f>IF(Tbl.Kosten[[#This Row],[Anr.]]=BI$7,Tbl.Kosten[[#This Row],[Totaal kosten]],"")</f>
        <v/>
      </c>
      <c r="BJ128" s="122" t="str">
        <f>IF(Tbl.Kosten[[#This Row],[Anr.]]=BJ$7,Tbl.Kosten[[#This Row],[Totaal kosten]],"")</f>
        <v/>
      </c>
      <c r="BK128" s="122" t="str">
        <f>IF(Tbl.Kosten[[#This Row],[Anr.]]=BK$7,Tbl.Kosten[[#This Row],[Totaal kosten]],"")</f>
        <v/>
      </c>
      <c r="BL128" s="122" t="str">
        <f>IF(Tbl.Kosten[[#This Row],[Anr.]]=BL$7,Tbl.Kosten[[#This Row],[Totaal kosten]],"")</f>
        <v/>
      </c>
      <c r="BM128" s="122" t="str">
        <f>IF(Tbl.Kosten[[#This Row],[Anr.]]=BM$7,Tbl.Kosten[[#This Row],[Totaal kosten]],"")</f>
        <v/>
      </c>
      <c r="BN128" s="122" t="str">
        <f>IF(Tbl.Kosten[[#This Row],[Anr.]]=BN$7,Tbl.Kosten[[#This Row],[Totaal kosten]],"")</f>
        <v/>
      </c>
      <c r="BO128" s="122" t="str">
        <f>IF(Tbl.Kosten[[#This Row],[Anr.]]=BO$7,Tbl.Kosten[[#This Row],[Totaal kosten]],"")</f>
        <v/>
      </c>
      <c r="BP128" s="122" t="str">
        <f>IF(Tbl.Kosten[[#This Row],[Anr.]]=BP$7,Tbl.Kosten[[#This Row],[Totaal kosten]],"")</f>
        <v/>
      </c>
      <c r="BQ128" s="122" t="str">
        <f>IF(Tbl.Kosten[[#This Row],[Anr.]]=BQ$7,Tbl.Kosten[[#This Row],[Totaal kosten]],"")</f>
        <v/>
      </c>
      <c r="BR128" s="122" t="str">
        <f>IF(Tbl.Kosten[[#This Row],[Anr.]]=BR$7,Tbl.Kosten[[#This Row],[Totaal kosten]],"")</f>
        <v/>
      </c>
      <c r="BS128" s="122" t="str">
        <f>IF(Tbl.Kosten[[#This Row],[Anr.]]=BS$7,Tbl.Kosten[[#This Row],[Totaal kosten]],"")</f>
        <v/>
      </c>
      <c r="BT128" s="122" t="str">
        <f>IF(Tbl.Kosten[[#This Row],[Anr.]]=BT$7,Tbl.Kosten[[#This Row],[Totaal kosten]],"")</f>
        <v/>
      </c>
      <c r="BU128" s="122" t="str">
        <f>IF(Tbl.Kosten[[#This Row],[Anr.]]=BU$7,Tbl.Kosten[[#This Row],[Totaal kosten]],"")</f>
        <v/>
      </c>
      <c r="BV128" s="122" t="str">
        <f>IF(Tbl.Kosten[[#This Row],[Anr.]]=BV$7,Tbl.Kosten[[#This Row],[Totaal kosten]],"")</f>
        <v/>
      </c>
      <c r="BW128" s="122" t="str">
        <f>IF(Tbl.Kosten[[#This Row],[Anr.]]=BW$7,Tbl.Kosten[[#This Row],[Totaal kosten]],"")</f>
        <v/>
      </c>
      <c r="BX128" s="122" t="str">
        <f>IF(Tbl.Kosten[[#This Row],[Anr.]]=BX$7,Tbl.Kosten[[#This Row],[Totaal kosten]],"")</f>
        <v/>
      </c>
      <c r="BY128" s="122" t="str">
        <f>IF(Tbl.Kosten[[#This Row],[Anr.]]=BY$7,Tbl.Kosten[[#This Row],[Totaal kosten]],"")</f>
        <v/>
      </c>
      <c r="BZ128" s="122" t="str">
        <f>IF(Tbl.Kosten[[#This Row],[Anr.]]=BZ$7,Tbl.Kosten[[#This Row],[Totaal kosten]],"")</f>
        <v/>
      </c>
      <c r="CA128" s="122" t="str">
        <f>IF(Tbl.Kosten[[#This Row],[Anr.]]=CA$7,Tbl.Kosten[[#This Row],[Totaal kosten]],"")</f>
        <v/>
      </c>
      <c r="CB128" s="122" t="str">
        <f>IF(Tbl.Kosten[[#This Row],[Anr.]]=CB$7,Tbl.Kosten[[#This Row],[Totaal kosten]],"")</f>
        <v/>
      </c>
      <c r="CC128" s="122" t="str">
        <f>IF(Tbl.Kosten[[#This Row],[Anr.]]=CC$7,Tbl.Kosten[[#This Row],[Totaal kosten]],"")</f>
        <v/>
      </c>
      <c r="CD128" s="122" t="str">
        <f>IF(Tbl.Kosten[[#This Row],[Anr.]]=CD$7,Tbl.Kosten[[#This Row],[Totaal kosten]],"")</f>
        <v/>
      </c>
      <c r="CE128" s="122" t="str">
        <f>IF(Tbl.Kosten[[#This Row],[Anr.]]=CE$7,Tbl.Kosten[[#This Row],[Totaal kosten]],"")</f>
        <v/>
      </c>
      <c r="CF128" s="122" t="str">
        <f>IF(Tbl.Kosten[[#This Row],[Anr.]]=CF$7,Tbl.Kosten[[#This Row],[Totaal kosten]],"")</f>
        <v/>
      </c>
      <c r="CG128" s="122" t="str">
        <f>IF(Tbl.Kosten[[#This Row],[Anr.]]=CG$7,Tbl.Kosten[[#This Row],[Totaal kosten]],"")</f>
        <v/>
      </c>
      <c r="CH128" s="122" t="str">
        <f>IF(Tbl.Kosten[[#This Row],[Anr.]]=CH$7,Tbl.Kosten[[#This Row],[Totaal kosten]],"")</f>
        <v/>
      </c>
      <c r="CI128" s="122" t="str">
        <f>IF(Tbl.Kosten[[#This Row],[Anr.]]=CI$7,Tbl.Kosten[[#This Row],[Totaal kosten]],"")</f>
        <v/>
      </c>
      <c r="CJ128" s="122" t="str">
        <f>IF(Tbl.Kosten[[#This Row],[Anr.]]=CJ$7,Tbl.Kosten[[#This Row],[Totaal kosten]],"")</f>
        <v/>
      </c>
      <c r="CK128" s="122" t="str">
        <f>IF(Tbl.Kosten[[#This Row],[Anr.]]=CK$7,Tbl.Kosten[[#This Row],[Totaal kosten]],"")</f>
        <v/>
      </c>
      <c r="CL128" s="122" t="str">
        <f>IF(Tbl.Kosten[[#This Row],[Anr.]]=CL$7,Tbl.Kosten[[#This Row],[Totaal kosten]],"")</f>
        <v/>
      </c>
      <c r="CM128" s="122" t="str">
        <f>IF(Tbl.Kosten[[#This Row],[Anr.]]=CM$7,Tbl.Kosten[[#This Row],[Totaal kosten]],"")</f>
        <v/>
      </c>
      <c r="CN128" s="122" t="str">
        <f>IF(Tbl.Kosten[[#This Row],[Anr.]]=CN$7,Tbl.Kosten[[#This Row],[Totaal kosten]],"")</f>
        <v/>
      </c>
      <c r="CO128" s="122" t="str">
        <f>IF(Tbl.Kosten[[#This Row],[Anr.]]=CO$7,Tbl.Kosten[[#This Row],[Totaal kosten]],"")</f>
        <v/>
      </c>
      <c r="CP128" s="122" t="str">
        <f>IF(Tbl.Kosten[[#This Row],[Anr.]]=CP$7,Tbl.Kosten[[#This Row],[Totaal kosten]],"")</f>
        <v/>
      </c>
      <c r="CQ128" s="122" t="str">
        <f>IF(Tbl.Kosten[[#This Row],[Anr.]]=CQ$7,Tbl.Kosten[[#This Row],[Totaal kosten]],"")</f>
        <v/>
      </c>
      <c r="CR128" s="122" t="str">
        <f>IF(Tbl.Kosten[[#This Row],[Anr.]]=CR$7,Tbl.Kosten[[#This Row],[Totaal kosten]],"")</f>
        <v/>
      </c>
      <c r="CS128" s="122" t="str">
        <f>IF(Tbl.Kosten[[#This Row],[Anr.]]=CS$7,Tbl.Kosten[[#This Row],[Totaal kosten]],"")</f>
        <v/>
      </c>
      <c r="CT128" s="122" t="str">
        <f>IF(Tbl.Kosten[[#This Row],[Anr.]]=CT$7,Tbl.Kosten[[#This Row],[Totaal kosten]],"")</f>
        <v/>
      </c>
      <c r="CU128" s="122" t="str">
        <f>IF(Tbl.Kosten[[#This Row],[Anr.]]=CU$7,Tbl.Kosten[[#This Row],[Totaal kosten]],"")</f>
        <v/>
      </c>
      <c r="CV128" s="122" t="str">
        <f>IF(Tbl.Kosten[[#This Row],[Anr.]]=CV$7,Tbl.Kosten[[#This Row],[Totaal kosten]],"")</f>
        <v/>
      </c>
      <c r="CW128" s="122" t="str">
        <f>IF(Tbl.Kosten[[#This Row],[Anr.]]=CW$7,Tbl.Kosten[[#This Row],[Totaal kosten]],"")</f>
        <v/>
      </c>
      <c r="CX128" s="122" t="str">
        <f>IF(Tbl.Kosten[[#This Row],[Anr.]]=CX$7,Tbl.Kosten[[#This Row],[Totaal kosten]],"")</f>
        <v/>
      </c>
      <c r="CY128" s="122" t="str">
        <f>IF(Tbl.Kosten[[#This Row],[Anr.]]=CY$7,Tbl.Kosten[[#This Row],[Totaal kosten]],"")</f>
        <v/>
      </c>
      <c r="CZ128" s="122" t="str">
        <f>IF(Tbl.Kosten[[#This Row],[Anr.]]=CZ$7,Tbl.Kosten[[#This Row],[Totaal kosten]],"")</f>
        <v/>
      </c>
      <c r="DA128" s="122" t="str">
        <f>IF(Tbl.Kosten[[#This Row],[Anr.]]=DA$7,Tbl.Kosten[[#This Row],[Totaal kosten]],"")</f>
        <v/>
      </c>
      <c r="DB128" s="122" t="str">
        <f>IF(Tbl.Kosten[[#This Row],[Anr.]]=DB$7,Tbl.Kosten[[#This Row],[Totaal kosten]],"")</f>
        <v/>
      </c>
      <c r="DC128" s="122" t="str">
        <f>IF(Tbl.Kosten[[#This Row],[Anr.]]=DC$7,Tbl.Kosten[[#This Row],[Totaal kosten]],"")</f>
        <v/>
      </c>
      <c r="DD128" s="122" t="str">
        <f>IF(Tbl.Kosten[[#This Row],[Anr.]]=DD$7,Tbl.Kosten[[#This Row],[Totaal kosten]],"")</f>
        <v/>
      </c>
      <c r="DE128" s="122" t="str">
        <f>IF(Tbl.Kosten[[#This Row],[Anr.]]=DE$7,Tbl.Kosten[[#This Row],[Totaal kosten]],"")</f>
        <v/>
      </c>
      <c r="DF128" s="122" t="str">
        <f>IF(Tbl.Kosten[[#This Row],[Anr.]]=DF$7,Tbl.Kosten[[#This Row],[Totaal kosten]],"")</f>
        <v/>
      </c>
      <c r="DG128" s="122" t="str">
        <f>IF(Tbl.Kosten[[#This Row],[Anr.]]=DG$7,Tbl.Kosten[[#This Row],[Totaal kosten]],"")</f>
        <v/>
      </c>
      <c r="DH128" s="122" t="str">
        <f>IF(Tbl.Kosten[[#This Row],[Anr.]]=DH$7,Tbl.Kosten[[#This Row],[Totaal kosten]],"")</f>
        <v/>
      </c>
      <c r="DI128" s="122" t="str">
        <f>IF(Tbl.Kosten[[#This Row],[Anr.]]=DI$7,Tbl.Kosten[[#This Row],[Totaal kosten]],"")</f>
        <v/>
      </c>
      <c r="DJ128" s="122" t="str">
        <f>IF(Tbl.Kosten[[#This Row],[Anr.]]=DJ$7,Tbl.Kosten[[#This Row],[Totaal kosten]],"")</f>
        <v/>
      </c>
      <c r="DK128" s="122" t="str">
        <f>IF(Tbl.Kosten[[#This Row],[Anr.]]=DK$7,Tbl.Kosten[[#This Row],[Totaal kosten]],"")</f>
        <v/>
      </c>
      <c r="DL128" s="122" t="str">
        <f>IF(Tbl.Kosten[[#This Row],[Anr.]]=DL$7,Tbl.Kosten[[#This Row],[Totaal kosten]],"")</f>
        <v/>
      </c>
      <c r="DM128" s="122" t="str">
        <f>IF(Tbl.Kosten[[#This Row],[Anr.]]=DM$7,Tbl.Kosten[[#This Row],[Totaal kosten]],"")</f>
        <v/>
      </c>
      <c r="DN128" s="122" t="str">
        <f>IF(Tbl.Kosten[[#This Row],[Anr.]]=DN$7,Tbl.Kosten[[#This Row],[Totaal kosten]],"")</f>
        <v/>
      </c>
      <c r="DO128" s="122" t="str">
        <f>IF(Tbl.Kosten[[#This Row],[Anr.]]=DO$7,Tbl.Kosten[[#This Row],[Totaal kosten]],"")</f>
        <v/>
      </c>
      <c r="DP128" s="122" t="str">
        <f>IF(Tbl.Kosten[[#This Row],[Anr.]]=DP$7,Tbl.Kosten[[#This Row],[Totaal kosten]],"")</f>
        <v/>
      </c>
      <c r="DQ128" s="122" t="str">
        <f>IF(Tbl.Kosten[[#This Row],[Anr.]]=DQ$7,Tbl.Kosten[[#This Row],[Totaal kosten]],"")</f>
        <v/>
      </c>
      <c r="DR128" s="122" t="str">
        <f>IF(Tbl.Kosten[[#This Row],[Anr.]]=DR$7,Tbl.Kosten[[#This Row],[Totaal kosten]],"")</f>
        <v/>
      </c>
      <c r="DS128" s="122" t="str">
        <f>IF(Tbl.Kosten[[#This Row],[Anr.]]=DS$7,Tbl.Kosten[[#This Row],[Totaal kosten]],"")</f>
        <v/>
      </c>
      <c r="DT128" s="122" t="str">
        <f>IF(Tbl.Kosten[[#This Row],[Anr.]]=DT$7,Tbl.Kosten[[#This Row],[Totaal kosten]],"")</f>
        <v/>
      </c>
      <c r="DU128" s="122" t="str">
        <f>IF(Tbl.Kosten[[#This Row],[Anr.]]=DU$7,Tbl.Kosten[[#This Row],[Totaal kosten]],"")</f>
        <v/>
      </c>
      <c r="DV128" s="122" t="str">
        <f>IF(Tbl.Kosten[[#This Row],[Anr.]]=DV$7,Tbl.Kosten[[#This Row],[Totaal kosten]],"")</f>
        <v/>
      </c>
      <c r="DW128" s="122" t="str">
        <f>IF(Tbl.Kosten[[#This Row],[Anr.]]=DW$7,Tbl.Kosten[[#This Row],[Totaal kosten]],"")</f>
        <v/>
      </c>
      <c r="DX128" s="122" t="str">
        <f>IF(Tbl.Kosten[[#This Row],[Anr.]]=DX$7,Tbl.Kosten[[#This Row],[Totaal kosten]],"")</f>
        <v/>
      </c>
      <c r="DY128" s="122" t="str">
        <f>IF(Tbl.Kosten[[#This Row],[Anr.]]=DY$7,Tbl.Kosten[[#This Row],[Totaal kosten]],"")</f>
        <v/>
      </c>
      <c r="DZ128" s="122" t="str">
        <f>IF(Tbl.Kosten[[#This Row],[Anr.]]=DZ$7,Tbl.Kosten[[#This Row],[Totaal kosten]],"")</f>
        <v/>
      </c>
      <c r="EA128" s="122" t="str">
        <f>IF(Tbl.Kosten[[#This Row],[Anr.]]=EA$7,Tbl.Kosten[[#This Row],[Totaal kosten]],"")</f>
        <v/>
      </c>
      <c r="EB128" s="122" t="str">
        <f>IF(Tbl.Kosten[[#This Row],[Anr.]]=EB$7,Tbl.Kosten[[#This Row],[Totaal kosten]],"")</f>
        <v/>
      </c>
      <c r="EC128" s="122" t="str">
        <f>IF(Tbl.Kosten[[#This Row],[Anr.]]=EC$7,Tbl.Kosten[[#This Row],[Totaal kosten]],"")</f>
        <v/>
      </c>
      <c r="ED128" s="122" t="str">
        <f>IF(Tbl.Kosten[[#This Row],[Anr.]]=ED$7,Tbl.Kosten[[#This Row],[Totaal kosten]],"")</f>
        <v/>
      </c>
      <c r="EE128" s="122" t="str">
        <f>IF(Tbl.Kosten[[#This Row],[Anr.]]=EE$7,Tbl.Kosten[[#This Row],[Totaal kosten]],"")</f>
        <v/>
      </c>
      <c r="EF128" s="122" t="str">
        <f>IF(Tbl.Kosten[[#This Row],[Anr.]]=EF$7,Tbl.Kosten[[#This Row],[Totaal kosten]],"")</f>
        <v/>
      </c>
      <c r="EG128" s="122" t="str">
        <f>IF(Tbl.Kosten[[#This Row],[Anr.]]=EG$7,Tbl.Kosten[[#This Row],[Totaal kosten]],"")</f>
        <v/>
      </c>
      <c r="EH128" s="122" t="str">
        <f>IF(Tbl.Kosten[[#This Row],[Anr.]]=EH$7,Tbl.Kosten[[#This Row],[Totaal kosten]],"")</f>
        <v/>
      </c>
      <c r="EI128" s="122" t="str">
        <f>IF(Tbl.Kosten[[#This Row],[Anr.]]=EI$7,Tbl.Kosten[[#This Row],[Totaal kosten]],"")</f>
        <v/>
      </c>
      <c r="EJ128" s="122" t="str">
        <f>IF(Tbl.Kosten[[#This Row],[Anr.]]=EJ$7,Tbl.Kosten[[#This Row],[Totaal kosten]],"")</f>
        <v/>
      </c>
      <c r="EK128" s="122" t="str">
        <f>IF(Tbl.Kosten[[#This Row],[Anr.]]=EK$7,Tbl.Kosten[[#This Row],[Totaal kosten]],"")</f>
        <v/>
      </c>
      <c r="EL128" s="122" t="str">
        <f>IF(Tbl.Kosten[[#This Row],[Anr.]]=EL$7,Tbl.Kosten[[#This Row],[Totaal kosten]],"")</f>
        <v/>
      </c>
      <c r="EM128" s="122" t="str">
        <f>IF(Tbl.Kosten[[#This Row],[Anr.]]=EM$7,Tbl.Kosten[[#This Row],[Totaal kosten]],"")</f>
        <v/>
      </c>
      <c r="EN128" s="122" t="str">
        <f>IF(Tbl.Kosten[[#This Row],[Anr.]]=EN$7,Tbl.Kosten[[#This Row],[Totaal kosten]],"")</f>
        <v/>
      </c>
      <c r="EO128" s="122" t="str">
        <f>IF(Tbl.Kosten[[#This Row],[Anr.]]=EO$7,Tbl.Kosten[[#This Row],[Totaal kosten]],"")</f>
        <v/>
      </c>
      <c r="EP128" s="122" t="str">
        <f>IF(Tbl.Kosten[[#This Row],[Anr.]]=EP$7,Tbl.Kosten[[#This Row],[Totaal kosten]],"")</f>
        <v/>
      </c>
      <c r="EQ128" s="122" t="str">
        <f>IF(Tbl.Kosten[[#This Row],[Anr.]]=EQ$7,Tbl.Kosten[[#This Row],[Totaal kosten]],"")</f>
        <v/>
      </c>
    </row>
    <row r="129" spans="2:147" x14ac:dyDescent="0.35">
      <c r="B129" s="99"/>
      <c r="C129" s="68"/>
      <c r="D129" s="119"/>
      <c r="E129" s="100"/>
      <c r="F129" s="13">
        <f>_xlfn.XLOOKUP(Tbl.Kosten[[#This Row],[Medewerker e/o 
functie]],Tbl.Uurtarief[Medewerker en/of functie],Tbl.Uurtarief[Uurtarief],"",,)</f>
        <v>0</v>
      </c>
      <c r="G129" s="118">
        <f>PRODUCT(Tbl.Kosten[[#This Row],[Uren]],Tbl.Kosten[[#This Row],[Uurtarief]])</f>
        <v>0</v>
      </c>
      <c r="H129" s="100"/>
      <c r="I129" s="98"/>
      <c r="J129" s="97">
        <f>Tbl.Kosten[[#This Row],[Aantal]]*Tbl.Kosten[[#This Row],[Tarief]]</f>
        <v>0</v>
      </c>
      <c r="K129" s="118">
        <f>Tbl.Kosten[[#This Row],[Subtotaal andere kosten]]+Tbl.Kosten[[#This Row],[Subtotaal arbeidskosten]]</f>
        <v>0</v>
      </c>
      <c r="L129" s="190">
        <f>IF(Tbl.Kosten[[#This Row],[Subtotaal andere kosten]]&lt;&gt;0,"Andere kosten",(_xlfn.XLOOKUP(Tbl.Kosten[[#This Row],[Medewerker e/o 
functie]],Tbl.Uurtarief[Medewerker en/of functie],Tbl.Uurtarief[Kostensoort],"",,)))</f>
        <v>0</v>
      </c>
      <c r="M129" s="190" t="str">
        <f>IF(AND(Tbl.Kosten[[#This Row],[Subtotaal arbeidskosten]]&lt;&gt;0,Tbl.Kosten[[#This Row],[Subtotaal andere kosten]]&lt;&gt;0),"Begroot Arbeidskosten en Overige kosten op verschillende regels!","")</f>
        <v/>
      </c>
      <c r="N129" s="3" t="str">
        <f>_xlfn.XLOOKUP(Tbl.Kosten[[#This Row],[Activiteitencode]],Tbl.Activiteiten[Activiteitcode],Tbl.Activiteiten[Werkpakketcode],"",,)</f>
        <v/>
      </c>
      <c r="O129" s="9" t="str">
        <f>_xlfn.XLOOKUP(Tbl.Kosten[[#This Row],[Werkpakketcode]],Tbl.Werkpakketten[Werkpakketcode],Tbl.Werkpakketten[WPnr.],"",,)</f>
        <v/>
      </c>
      <c r="P129" s="9" t="str">
        <f>IF(Tbl.Kosten[[#This Row],[WPnr.]]=P$7,Tbl.Kosten[[#This Row],[Totaal kosten]],"")</f>
        <v/>
      </c>
      <c r="Q129" s="9" t="str">
        <f>IF(Tbl.Kosten[[#This Row],[WPnr.]]=Q$7,Tbl.Kosten[[#This Row],[Totaal kosten]],"")</f>
        <v/>
      </c>
      <c r="R129" s="9" t="str">
        <f>IF(Tbl.Kosten[[#This Row],[WPnr.]]=R$7,Tbl.Kosten[[#This Row],[Totaal kosten]],"")</f>
        <v/>
      </c>
      <c r="S129" s="9" t="str">
        <f>IF(Tbl.Kosten[[#This Row],[WPnr.]]=S$7,Tbl.Kosten[[#This Row],[Totaal kosten]],"")</f>
        <v/>
      </c>
      <c r="T129" s="9" t="str">
        <f>IF(Tbl.Kosten[[#This Row],[WPnr.]]=T$7,Tbl.Kosten[[#This Row],[Totaal kosten]],"")</f>
        <v/>
      </c>
      <c r="U129" s="9" t="str">
        <f>IF(Tbl.Kosten[[#This Row],[WPnr.]]=U$7,Tbl.Kosten[[#This Row],[Totaal kosten]],"")</f>
        <v/>
      </c>
      <c r="V129" s="9" t="str">
        <f>IF(Tbl.Kosten[[#This Row],[WPnr.]]=V$7,Tbl.Kosten[[#This Row],[Totaal kosten]],"")</f>
        <v/>
      </c>
      <c r="W129" s="9" t="str">
        <f>IF(Tbl.Kosten[[#This Row],[WPnr.]]=W$7,Tbl.Kosten[[#This Row],[Totaal kosten]],"")</f>
        <v/>
      </c>
      <c r="X129" s="9" t="str">
        <f>IF(Tbl.Kosten[[#This Row],[WPnr.]]=X$7,Tbl.Kosten[[#This Row],[Totaal kosten]],"")</f>
        <v/>
      </c>
      <c r="Y129" s="9" t="str">
        <f>IF(Tbl.Kosten[[#This Row],[WPnr.]]=Y$7,Tbl.Kosten[[#This Row],[Totaal kosten]],"")</f>
        <v/>
      </c>
      <c r="Z129" s="15" t="str">
        <f>IFERROR(VLOOKUP(Tbl.Kosten[[#This Row],[Kostensoort]],Tbl.Kostensoorten[],2,FALSE),"")</f>
        <v/>
      </c>
      <c r="AA129" s="15" t="str">
        <f>IF(Tbl.Kosten[[#This Row],[KSnr.]]=AA$7,Tbl.Kosten[[#This Row],[Totaal kosten]],"")</f>
        <v/>
      </c>
      <c r="AB129" s="15" t="str">
        <f>IF(Tbl.Kosten[[#This Row],[KSnr.]]=AB$7,Tbl.Kosten[[#This Row],[Totaal kosten]],"")</f>
        <v/>
      </c>
      <c r="AC129" s="15" t="str">
        <f>IF(Tbl.Kosten[[#This Row],[KSnr.]]=AC$7,Tbl.Kosten[[#This Row],[Totaal kosten]],"")</f>
        <v/>
      </c>
      <c r="AD129" s="15" t="str">
        <f>IF(Tbl.Kosten[[#This Row],[KSnr.]]=AD$7,Tbl.Kosten[[#This Row],[Totaal kosten]],"")</f>
        <v/>
      </c>
      <c r="AE129" s="15" t="str">
        <f>IF(Tbl.Kosten[[#This Row],[KSnr.]]=AE$7,Tbl.Kosten[[#This Row],[Totaal kosten]],"")</f>
        <v/>
      </c>
      <c r="AF129" s="15" t="str">
        <f>IF(Tbl.Kosten[[#This Row],[KSnr.]]=AF$7,Tbl.Kosten[[#This Row],[Totaal kosten]],"")</f>
        <v/>
      </c>
      <c r="AG129" s="15" t="str">
        <f>IF(Tbl.Kosten[[#This Row],[KSnr.]]=AG$7,Tbl.Kosten[[#This Row],[Totaal kosten]],"")</f>
        <v/>
      </c>
      <c r="AH129" s="15" t="str">
        <f>IF(Tbl.Kosten[[#This Row],[KSnr.]]=AH$7,Tbl.Kosten[[#This Row],[Totaal kosten]],"")</f>
        <v/>
      </c>
      <c r="AI129" s="15" t="str">
        <f>IF(Tbl.Kosten[[#This Row],[KSnr.]]=AI$7,Tbl.Kosten[[#This Row],[Totaal kosten]],"")</f>
        <v/>
      </c>
      <c r="AJ129" s="15" t="str">
        <f>IF(Tbl.Kosten[[#This Row],[KSnr.]]=AJ$7,Tbl.Kosten[[#This Row],[Totaal kosten]],"")</f>
        <v/>
      </c>
      <c r="AK129" s="15" t="str">
        <f>IF(Tbl.Kosten[[#This Row],[KSnr.]]=AK$7,Tbl.Kosten[[#This Row],[Totaal kosten]],"")</f>
        <v/>
      </c>
      <c r="AL129" s="15" t="str">
        <f>IF(Tbl.Kosten[[#This Row],[KSnr.]]=AL$7,Tbl.Kosten[[#This Row],[Totaal kosten]],"")</f>
        <v/>
      </c>
      <c r="AM129" s="15" t="str">
        <f>IF(Tbl.Kosten[[#This Row],[KSnr.]]=AM$7,Tbl.Kosten[[#This Row],[Totaal kosten]],"")</f>
        <v/>
      </c>
      <c r="AN129" s="15" t="str">
        <f>IF(Tbl.Kosten[[#This Row],[KSnr.]]=AN$7,Tbl.Kosten[[#This Row],[Totaal kosten]],"")</f>
        <v/>
      </c>
      <c r="AO129" s="15" t="str">
        <f>IF(Tbl.Kosten[[#This Row],[KSnr.]]=AO$7,Tbl.Kosten[[#This Row],[Totaal kosten]],"")</f>
        <v/>
      </c>
      <c r="AP129" s="15" t="str">
        <f>IF(Tbl.Kosten[[#This Row],[KSnr.]]=AP$7,Tbl.Kosten[[#This Row],[Totaal kosten]],"")</f>
        <v/>
      </c>
      <c r="AQ129" s="15" t="str">
        <f>IF(Tbl.Kosten[[#This Row],[KSnr.]]=AQ$7,Tbl.Kosten[[#This Row],[Totaal kosten]],"")</f>
        <v/>
      </c>
      <c r="AR129" s="15" t="str">
        <f>IF(Tbl.Kosten[[#This Row],[KSnr.]]=AR$7,Tbl.Kosten[[#This Row],[Totaal kosten]],"")</f>
        <v/>
      </c>
      <c r="AS129" s="15" t="str">
        <f>IF(Tbl.Kosten[[#This Row],[KSnr.]]=AS$7,Tbl.Kosten[[#This Row],[Totaal kosten]],"")</f>
        <v/>
      </c>
      <c r="AT129" s="15" t="str">
        <f>IF(Tbl.Kosten[[#This Row],[KSnr.]]=AT$7,Tbl.Kosten[[#This Row],[Totaal kosten]],"")</f>
        <v/>
      </c>
      <c r="AU129" s="122" t="str">
        <f>_xlfn.XLOOKUP(Tbl.Kosten[[#This Row],[Activiteitencode]],Tbl.Activiteiten[Activiteitcode],Tbl.Activiteiten[Anr.],"",,)</f>
        <v/>
      </c>
      <c r="AV129" s="122" t="str">
        <f>IF(Tbl.Kosten[[#This Row],[Anr.]]=AV$7,Tbl.Kosten[[#This Row],[Totaal kosten]],"")</f>
        <v/>
      </c>
      <c r="AW129" s="122" t="str">
        <f>IF(Tbl.Kosten[[#This Row],[Anr.]]=AW$7,Tbl.Kosten[[#This Row],[Totaal kosten]],"")</f>
        <v/>
      </c>
      <c r="AX129" s="122" t="str">
        <f>IF(Tbl.Kosten[[#This Row],[Anr.]]=AX$7,Tbl.Kosten[[#This Row],[Totaal kosten]],"")</f>
        <v/>
      </c>
      <c r="AY129" s="122" t="str">
        <f>IF(Tbl.Kosten[[#This Row],[Anr.]]=AY$7,Tbl.Kosten[[#This Row],[Totaal kosten]],"")</f>
        <v/>
      </c>
      <c r="AZ129" s="122" t="str">
        <f>IF(Tbl.Kosten[[#This Row],[Anr.]]=AZ$7,Tbl.Kosten[[#This Row],[Totaal kosten]],"")</f>
        <v/>
      </c>
      <c r="BA129" s="122" t="str">
        <f>IF(Tbl.Kosten[[#This Row],[Anr.]]=BA$7,Tbl.Kosten[[#This Row],[Totaal kosten]],"")</f>
        <v/>
      </c>
      <c r="BB129" s="122" t="str">
        <f>IF(Tbl.Kosten[[#This Row],[Anr.]]=BB$7,Tbl.Kosten[[#This Row],[Totaal kosten]],"")</f>
        <v/>
      </c>
      <c r="BC129" s="122" t="str">
        <f>IF(Tbl.Kosten[[#This Row],[Anr.]]=BC$7,Tbl.Kosten[[#This Row],[Totaal kosten]],"")</f>
        <v/>
      </c>
      <c r="BD129" s="122" t="str">
        <f>IF(Tbl.Kosten[[#This Row],[Anr.]]=BD$7,Tbl.Kosten[[#This Row],[Totaal kosten]],"")</f>
        <v/>
      </c>
      <c r="BE129" s="122" t="str">
        <f>IF(Tbl.Kosten[[#This Row],[Anr.]]=BE$7,Tbl.Kosten[[#This Row],[Totaal kosten]],"")</f>
        <v/>
      </c>
      <c r="BF129" s="122" t="str">
        <f>IF(Tbl.Kosten[[#This Row],[Anr.]]=BF$7,Tbl.Kosten[[#This Row],[Totaal kosten]],"")</f>
        <v/>
      </c>
      <c r="BG129" s="122" t="str">
        <f>IF(Tbl.Kosten[[#This Row],[Anr.]]=BG$7,Tbl.Kosten[[#This Row],[Totaal kosten]],"")</f>
        <v/>
      </c>
      <c r="BH129" s="122" t="str">
        <f>IF(Tbl.Kosten[[#This Row],[Anr.]]=BH$7,Tbl.Kosten[[#This Row],[Totaal kosten]],"")</f>
        <v/>
      </c>
      <c r="BI129" s="122" t="str">
        <f>IF(Tbl.Kosten[[#This Row],[Anr.]]=BI$7,Tbl.Kosten[[#This Row],[Totaal kosten]],"")</f>
        <v/>
      </c>
      <c r="BJ129" s="122" t="str">
        <f>IF(Tbl.Kosten[[#This Row],[Anr.]]=BJ$7,Tbl.Kosten[[#This Row],[Totaal kosten]],"")</f>
        <v/>
      </c>
      <c r="BK129" s="122" t="str">
        <f>IF(Tbl.Kosten[[#This Row],[Anr.]]=BK$7,Tbl.Kosten[[#This Row],[Totaal kosten]],"")</f>
        <v/>
      </c>
      <c r="BL129" s="122" t="str">
        <f>IF(Tbl.Kosten[[#This Row],[Anr.]]=BL$7,Tbl.Kosten[[#This Row],[Totaal kosten]],"")</f>
        <v/>
      </c>
      <c r="BM129" s="122" t="str">
        <f>IF(Tbl.Kosten[[#This Row],[Anr.]]=BM$7,Tbl.Kosten[[#This Row],[Totaal kosten]],"")</f>
        <v/>
      </c>
      <c r="BN129" s="122" t="str">
        <f>IF(Tbl.Kosten[[#This Row],[Anr.]]=BN$7,Tbl.Kosten[[#This Row],[Totaal kosten]],"")</f>
        <v/>
      </c>
      <c r="BO129" s="122" t="str">
        <f>IF(Tbl.Kosten[[#This Row],[Anr.]]=BO$7,Tbl.Kosten[[#This Row],[Totaal kosten]],"")</f>
        <v/>
      </c>
      <c r="BP129" s="122" t="str">
        <f>IF(Tbl.Kosten[[#This Row],[Anr.]]=BP$7,Tbl.Kosten[[#This Row],[Totaal kosten]],"")</f>
        <v/>
      </c>
      <c r="BQ129" s="122" t="str">
        <f>IF(Tbl.Kosten[[#This Row],[Anr.]]=BQ$7,Tbl.Kosten[[#This Row],[Totaal kosten]],"")</f>
        <v/>
      </c>
      <c r="BR129" s="122" t="str">
        <f>IF(Tbl.Kosten[[#This Row],[Anr.]]=BR$7,Tbl.Kosten[[#This Row],[Totaal kosten]],"")</f>
        <v/>
      </c>
      <c r="BS129" s="122" t="str">
        <f>IF(Tbl.Kosten[[#This Row],[Anr.]]=BS$7,Tbl.Kosten[[#This Row],[Totaal kosten]],"")</f>
        <v/>
      </c>
      <c r="BT129" s="122" t="str">
        <f>IF(Tbl.Kosten[[#This Row],[Anr.]]=BT$7,Tbl.Kosten[[#This Row],[Totaal kosten]],"")</f>
        <v/>
      </c>
      <c r="BU129" s="122" t="str">
        <f>IF(Tbl.Kosten[[#This Row],[Anr.]]=BU$7,Tbl.Kosten[[#This Row],[Totaal kosten]],"")</f>
        <v/>
      </c>
      <c r="BV129" s="122" t="str">
        <f>IF(Tbl.Kosten[[#This Row],[Anr.]]=BV$7,Tbl.Kosten[[#This Row],[Totaal kosten]],"")</f>
        <v/>
      </c>
      <c r="BW129" s="122" t="str">
        <f>IF(Tbl.Kosten[[#This Row],[Anr.]]=BW$7,Tbl.Kosten[[#This Row],[Totaal kosten]],"")</f>
        <v/>
      </c>
      <c r="BX129" s="122" t="str">
        <f>IF(Tbl.Kosten[[#This Row],[Anr.]]=BX$7,Tbl.Kosten[[#This Row],[Totaal kosten]],"")</f>
        <v/>
      </c>
      <c r="BY129" s="122" t="str">
        <f>IF(Tbl.Kosten[[#This Row],[Anr.]]=BY$7,Tbl.Kosten[[#This Row],[Totaal kosten]],"")</f>
        <v/>
      </c>
      <c r="BZ129" s="122" t="str">
        <f>IF(Tbl.Kosten[[#This Row],[Anr.]]=BZ$7,Tbl.Kosten[[#This Row],[Totaal kosten]],"")</f>
        <v/>
      </c>
      <c r="CA129" s="122" t="str">
        <f>IF(Tbl.Kosten[[#This Row],[Anr.]]=CA$7,Tbl.Kosten[[#This Row],[Totaal kosten]],"")</f>
        <v/>
      </c>
      <c r="CB129" s="122" t="str">
        <f>IF(Tbl.Kosten[[#This Row],[Anr.]]=CB$7,Tbl.Kosten[[#This Row],[Totaal kosten]],"")</f>
        <v/>
      </c>
      <c r="CC129" s="122" t="str">
        <f>IF(Tbl.Kosten[[#This Row],[Anr.]]=CC$7,Tbl.Kosten[[#This Row],[Totaal kosten]],"")</f>
        <v/>
      </c>
      <c r="CD129" s="122" t="str">
        <f>IF(Tbl.Kosten[[#This Row],[Anr.]]=CD$7,Tbl.Kosten[[#This Row],[Totaal kosten]],"")</f>
        <v/>
      </c>
      <c r="CE129" s="122" t="str">
        <f>IF(Tbl.Kosten[[#This Row],[Anr.]]=CE$7,Tbl.Kosten[[#This Row],[Totaal kosten]],"")</f>
        <v/>
      </c>
      <c r="CF129" s="122" t="str">
        <f>IF(Tbl.Kosten[[#This Row],[Anr.]]=CF$7,Tbl.Kosten[[#This Row],[Totaal kosten]],"")</f>
        <v/>
      </c>
      <c r="CG129" s="122" t="str">
        <f>IF(Tbl.Kosten[[#This Row],[Anr.]]=CG$7,Tbl.Kosten[[#This Row],[Totaal kosten]],"")</f>
        <v/>
      </c>
      <c r="CH129" s="122" t="str">
        <f>IF(Tbl.Kosten[[#This Row],[Anr.]]=CH$7,Tbl.Kosten[[#This Row],[Totaal kosten]],"")</f>
        <v/>
      </c>
      <c r="CI129" s="122" t="str">
        <f>IF(Tbl.Kosten[[#This Row],[Anr.]]=CI$7,Tbl.Kosten[[#This Row],[Totaal kosten]],"")</f>
        <v/>
      </c>
      <c r="CJ129" s="122" t="str">
        <f>IF(Tbl.Kosten[[#This Row],[Anr.]]=CJ$7,Tbl.Kosten[[#This Row],[Totaal kosten]],"")</f>
        <v/>
      </c>
      <c r="CK129" s="122" t="str">
        <f>IF(Tbl.Kosten[[#This Row],[Anr.]]=CK$7,Tbl.Kosten[[#This Row],[Totaal kosten]],"")</f>
        <v/>
      </c>
      <c r="CL129" s="122" t="str">
        <f>IF(Tbl.Kosten[[#This Row],[Anr.]]=CL$7,Tbl.Kosten[[#This Row],[Totaal kosten]],"")</f>
        <v/>
      </c>
      <c r="CM129" s="122" t="str">
        <f>IF(Tbl.Kosten[[#This Row],[Anr.]]=CM$7,Tbl.Kosten[[#This Row],[Totaal kosten]],"")</f>
        <v/>
      </c>
      <c r="CN129" s="122" t="str">
        <f>IF(Tbl.Kosten[[#This Row],[Anr.]]=CN$7,Tbl.Kosten[[#This Row],[Totaal kosten]],"")</f>
        <v/>
      </c>
      <c r="CO129" s="122" t="str">
        <f>IF(Tbl.Kosten[[#This Row],[Anr.]]=CO$7,Tbl.Kosten[[#This Row],[Totaal kosten]],"")</f>
        <v/>
      </c>
      <c r="CP129" s="122" t="str">
        <f>IF(Tbl.Kosten[[#This Row],[Anr.]]=CP$7,Tbl.Kosten[[#This Row],[Totaal kosten]],"")</f>
        <v/>
      </c>
      <c r="CQ129" s="122" t="str">
        <f>IF(Tbl.Kosten[[#This Row],[Anr.]]=CQ$7,Tbl.Kosten[[#This Row],[Totaal kosten]],"")</f>
        <v/>
      </c>
      <c r="CR129" s="122" t="str">
        <f>IF(Tbl.Kosten[[#This Row],[Anr.]]=CR$7,Tbl.Kosten[[#This Row],[Totaal kosten]],"")</f>
        <v/>
      </c>
      <c r="CS129" s="122" t="str">
        <f>IF(Tbl.Kosten[[#This Row],[Anr.]]=CS$7,Tbl.Kosten[[#This Row],[Totaal kosten]],"")</f>
        <v/>
      </c>
      <c r="CT129" s="122" t="str">
        <f>IF(Tbl.Kosten[[#This Row],[Anr.]]=CT$7,Tbl.Kosten[[#This Row],[Totaal kosten]],"")</f>
        <v/>
      </c>
      <c r="CU129" s="122" t="str">
        <f>IF(Tbl.Kosten[[#This Row],[Anr.]]=CU$7,Tbl.Kosten[[#This Row],[Totaal kosten]],"")</f>
        <v/>
      </c>
      <c r="CV129" s="122" t="str">
        <f>IF(Tbl.Kosten[[#This Row],[Anr.]]=CV$7,Tbl.Kosten[[#This Row],[Totaal kosten]],"")</f>
        <v/>
      </c>
      <c r="CW129" s="122" t="str">
        <f>IF(Tbl.Kosten[[#This Row],[Anr.]]=CW$7,Tbl.Kosten[[#This Row],[Totaal kosten]],"")</f>
        <v/>
      </c>
      <c r="CX129" s="122" t="str">
        <f>IF(Tbl.Kosten[[#This Row],[Anr.]]=CX$7,Tbl.Kosten[[#This Row],[Totaal kosten]],"")</f>
        <v/>
      </c>
      <c r="CY129" s="122" t="str">
        <f>IF(Tbl.Kosten[[#This Row],[Anr.]]=CY$7,Tbl.Kosten[[#This Row],[Totaal kosten]],"")</f>
        <v/>
      </c>
      <c r="CZ129" s="122" t="str">
        <f>IF(Tbl.Kosten[[#This Row],[Anr.]]=CZ$7,Tbl.Kosten[[#This Row],[Totaal kosten]],"")</f>
        <v/>
      </c>
      <c r="DA129" s="122" t="str">
        <f>IF(Tbl.Kosten[[#This Row],[Anr.]]=DA$7,Tbl.Kosten[[#This Row],[Totaal kosten]],"")</f>
        <v/>
      </c>
      <c r="DB129" s="122" t="str">
        <f>IF(Tbl.Kosten[[#This Row],[Anr.]]=DB$7,Tbl.Kosten[[#This Row],[Totaal kosten]],"")</f>
        <v/>
      </c>
      <c r="DC129" s="122" t="str">
        <f>IF(Tbl.Kosten[[#This Row],[Anr.]]=DC$7,Tbl.Kosten[[#This Row],[Totaal kosten]],"")</f>
        <v/>
      </c>
      <c r="DD129" s="122" t="str">
        <f>IF(Tbl.Kosten[[#This Row],[Anr.]]=DD$7,Tbl.Kosten[[#This Row],[Totaal kosten]],"")</f>
        <v/>
      </c>
      <c r="DE129" s="122" t="str">
        <f>IF(Tbl.Kosten[[#This Row],[Anr.]]=DE$7,Tbl.Kosten[[#This Row],[Totaal kosten]],"")</f>
        <v/>
      </c>
      <c r="DF129" s="122" t="str">
        <f>IF(Tbl.Kosten[[#This Row],[Anr.]]=DF$7,Tbl.Kosten[[#This Row],[Totaal kosten]],"")</f>
        <v/>
      </c>
      <c r="DG129" s="122" t="str">
        <f>IF(Tbl.Kosten[[#This Row],[Anr.]]=DG$7,Tbl.Kosten[[#This Row],[Totaal kosten]],"")</f>
        <v/>
      </c>
      <c r="DH129" s="122" t="str">
        <f>IF(Tbl.Kosten[[#This Row],[Anr.]]=DH$7,Tbl.Kosten[[#This Row],[Totaal kosten]],"")</f>
        <v/>
      </c>
      <c r="DI129" s="122" t="str">
        <f>IF(Tbl.Kosten[[#This Row],[Anr.]]=DI$7,Tbl.Kosten[[#This Row],[Totaal kosten]],"")</f>
        <v/>
      </c>
      <c r="DJ129" s="122" t="str">
        <f>IF(Tbl.Kosten[[#This Row],[Anr.]]=DJ$7,Tbl.Kosten[[#This Row],[Totaal kosten]],"")</f>
        <v/>
      </c>
      <c r="DK129" s="122" t="str">
        <f>IF(Tbl.Kosten[[#This Row],[Anr.]]=DK$7,Tbl.Kosten[[#This Row],[Totaal kosten]],"")</f>
        <v/>
      </c>
      <c r="DL129" s="122" t="str">
        <f>IF(Tbl.Kosten[[#This Row],[Anr.]]=DL$7,Tbl.Kosten[[#This Row],[Totaal kosten]],"")</f>
        <v/>
      </c>
      <c r="DM129" s="122" t="str">
        <f>IF(Tbl.Kosten[[#This Row],[Anr.]]=DM$7,Tbl.Kosten[[#This Row],[Totaal kosten]],"")</f>
        <v/>
      </c>
      <c r="DN129" s="122" t="str">
        <f>IF(Tbl.Kosten[[#This Row],[Anr.]]=DN$7,Tbl.Kosten[[#This Row],[Totaal kosten]],"")</f>
        <v/>
      </c>
      <c r="DO129" s="122" t="str">
        <f>IF(Tbl.Kosten[[#This Row],[Anr.]]=DO$7,Tbl.Kosten[[#This Row],[Totaal kosten]],"")</f>
        <v/>
      </c>
      <c r="DP129" s="122" t="str">
        <f>IF(Tbl.Kosten[[#This Row],[Anr.]]=DP$7,Tbl.Kosten[[#This Row],[Totaal kosten]],"")</f>
        <v/>
      </c>
      <c r="DQ129" s="122" t="str">
        <f>IF(Tbl.Kosten[[#This Row],[Anr.]]=DQ$7,Tbl.Kosten[[#This Row],[Totaal kosten]],"")</f>
        <v/>
      </c>
      <c r="DR129" s="122" t="str">
        <f>IF(Tbl.Kosten[[#This Row],[Anr.]]=DR$7,Tbl.Kosten[[#This Row],[Totaal kosten]],"")</f>
        <v/>
      </c>
      <c r="DS129" s="122" t="str">
        <f>IF(Tbl.Kosten[[#This Row],[Anr.]]=DS$7,Tbl.Kosten[[#This Row],[Totaal kosten]],"")</f>
        <v/>
      </c>
      <c r="DT129" s="122" t="str">
        <f>IF(Tbl.Kosten[[#This Row],[Anr.]]=DT$7,Tbl.Kosten[[#This Row],[Totaal kosten]],"")</f>
        <v/>
      </c>
      <c r="DU129" s="122" t="str">
        <f>IF(Tbl.Kosten[[#This Row],[Anr.]]=DU$7,Tbl.Kosten[[#This Row],[Totaal kosten]],"")</f>
        <v/>
      </c>
      <c r="DV129" s="122" t="str">
        <f>IF(Tbl.Kosten[[#This Row],[Anr.]]=DV$7,Tbl.Kosten[[#This Row],[Totaal kosten]],"")</f>
        <v/>
      </c>
      <c r="DW129" s="122" t="str">
        <f>IF(Tbl.Kosten[[#This Row],[Anr.]]=DW$7,Tbl.Kosten[[#This Row],[Totaal kosten]],"")</f>
        <v/>
      </c>
      <c r="DX129" s="122" t="str">
        <f>IF(Tbl.Kosten[[#This Row],[Anr.]]=DX$7,Tbl.Kosten[[#This Row],[Totaal kosten]],"")</f>
        <v/>
      </c>
      <c r="DY129" s="122" t="str">
        <f>IF(Tbl.Kosten[[#This Row],[Anr.]]=DY$7,Tbl.Kosten[[#This Row],[Totaal kosten]],"")</f>
        <v/>
      </c>
      <c r="DZ129" s="122" t="str">
        <f>IF(Tbl.Kosten[[#This Row],[Anr.]]=DZ$7,Tbl.Kosten[[#This Row],[Totaal kosten]],"")</f>
        <v/>
      </c>
      <c r="EA129" s="122" t="str">
        <f>IF(Tbl.Kosten[[#This Row],[Anr.]]=EA$7,Tbl.Kosten[[#This Row],[Totaal kosten]],"")</f>
        <v/>
      </c>
      <c r="EB129" s="122" t="str">
        <f>IF(Tbl.Kosten[[#This Row],[Anr.]]=EB$7,Tbl.Kosten[[#This Row],[Totaal kosten]],"")</f>
        <v/>
      </c>
      <c r="EC129" s="122" t="str">
        <f>IF(Tbl.Kosten[[#This Row],[Anr.]]=EC$7,Tbl.Kosten[[#This Row],[Totaal kosten]],"")</f>
        <v/>
      </c>
      <c r="ED129" s="122" t="str">
        <f>IF(Tbl.Kosten[[#This Row],[Anr.]]=ED$7,Tbl.Kosten[[#This Row],[Totaal kosten]],"")</f>
        <v/>
      </c>
      <c r="EE129" s="122" t="str">
        <f>IF(Tbl.Kosten[[#This Row],[Anr.]]=EE$7,Tbl.Kosten[[#This Row],[Totaal kosten]],"")</f>
        <v/>
      </c>
      <c r="EF129" s="122" t="str">
        <f>IF(Tbl.Kosten[[#This Row],[Anr.]]=EF$7,Tbl.Kosten[[#This Row],[Totaal kosten]],"")</f>
        <v/>
      </c>
      <c r="EG129" s="122" t="str">
        <f>IF(Tbl.Kosten[[#This Row],[Anr.]]=EG$7,Tbl.Kosten[[#This Row],[Totaal kosten]],"")</f>
        <v/>
      </c>
      <c r="EH129" s="122" t="str">
        <f>IF(Tbl.Kosten[[#This Row],[Anr.]]=EH$7,Tbl.Kosten[[#This Row],[Totaal kosten]],"")</f>
        <v/>
      </c>
      <c r="EI129" s="122" t="str">
        <f>IF(Tbl.Kosten[[#This Row],[Anr.]]=EI$7,Tbl.Kosten[[#This Row],[Totaal kosten]],"")</f>
        <v/>
      </c>
      <c r="EJ129" s="122" t="str">
        <f>IF(Tbl.Kosten[[#This Row],[Anr.]]=EJ$7,Tbl.Kosten[[#This Row],[Totaal kosten]],"")</f>
        <v/>
      </c>
      <c r="EK129" s="122" t="str">
        <f>IF(Tbl.Kosten[[#This Row],[Anr.]]=EK$7,Tbl.Kosten[[#This Row],[Totaal kosten]],"")</f>
        <v/>
      </c>
      <c r="EL129" s="122" t="str">
        <f>IF(Tbl.Kosten[[#This Row],[Anr.]]=EL$7,Tbl.Kosten[[#This Row],[Totaal kosten]],"")</f>
        <v/>
      </c>
      <c r="EM129" s="122" t="str">
        <f>IF(Tbl.Kosten[[#This Row],[Anr.]]=EM$7,Tbl.Kosten[[#This Row],[Totaal kosten]],"")</f>
        <v/>
      </c>
      <c r="EN129" s="122" t="str">
        <f>IF(Tbl.Kosten[[#This Row],[Anr.]]=EN$7,Tbl.Kosten[[#This Row],[Totaal kosten]],"")</f>
        <v/>
      </c>
      <c r="EO129" s="122" t="str">
        <f>IF(Tbl.Kosten[[#This Row],[Anr.]]=EO$7,Tbl.Kosten[[#This Row],[Totaal kosten]],"")</f>
        <v/>
      </c>
      <c r="EP129" s="122" t="str">
        <f>IF(Tbl.Kosten[[#This Row],[Anr.]]=EP$7,Tbl.Kosten[[#This Row],[Totaal kosten]],"")</f>
        <v/>
      </c>
      <c r="EQ129" s="122" t="str">
        <f>IF(Tbl.Kosten[[#This Row],[Anr.]]=EQ$7,Tbl.Kosten[[#This Row],[Totaal kosten]],"")</f>
        <v/>
      </c>
    </row>
    <row r="130" spans="2:147" x14ac:dyDescent="0.35">
      <c r="B130" s="99"/>
      <c r="C130" s="68"/>
      <c r="D130" s="119"/>
      <c r="E130" s="100"/>
      <c r="F130" s="13">
        <f>_xlfn.XLOOKUP(Tbl.Kosten[[#This Row],[Medewerker e/o 
functie]],Tbl.Uurtarief[Medewerker en/of functie],Tbl.Uurtarief[Uurtarief],"",,)</f>
        <v>0</v>
      </c>
      <c r="G130" s="118">
        <f>PRODUCT(Tbl.Kosten[[#This Row],[Uren]],Tbl.Kosten[[#This Row],[Uurtarief]])</f>
        <v>0</v>
      </c>
      <c r="H130" s="100"/>
      <c r="I130" s="98"/>
      <c r="J130" s="97">
        <f>Tbl.Kosten[[#This Row],[Aantal]]*Tbl.Kosten[[#This Row],[Tarief]]</f>
        <v>0</v>
      </c>
      <c r="K130" s="118">
        <f>Tbl.Kosten[[#This Row],[Subtotaal andere kosten]]+Tbl.Kosten[[#This Row],[Subtotaal arbeidskosten]]</f>
        <v>0</v>
      </c>
      <c r="L130" s="190">
        <f>IF(Tbl.Kosten[[#This Row],[Subtotaal andere kosten]]&lt;&gt;0,"Andere kosten",(_xlfn.XLOOKUP(Tbl.Kosten[[#This Row],[Medewerker e/o 
functie]],Tbl.Uurtarief[Medewerker en/of functie],Tbl.Uurtarief[Kostensoort],"",,)))</f>
        <v>0</v>
      </c>
      <c r="M130" s="190" t="str">
        <f>IF(AND(Tbl.Kosten[[#This Row],[Subtotaal arbeidskosten]]&lt;&gt;0,Tbl.Kosten[[#This Row],[Subtotaal andere kosten]]&lt;&gt;0),"Begroot Arbeidskosten en Overige kosten op verschillende regels!","")</f>
        <v/>
      </c>
      <c r="N130" s="3" t="str">
        <f>_xlfn.XLOOKUP(Tbl.Kosten[[#This Row],[Activiteitencode]],Tbl.Activiteiten[Activiteitcode],Tbl.Activiteiten[Werkpakketcode],"",,)</f>
        <v/>
      </c>
      <c r="O130" s="9" t="str">
        <f>_xlfn.XLOOKUP(Tbl.Kosten[[#This Row],[Werkpakketcode]],Tbl.Werkpakketten[Werkpakketcode],Tbl.Werkpakketten[WPnr.],"",,)</f>
        <v/>
      </c>
      <c r="P130" s="9" t="str">
        <f>IF(Tbl.Kosten[[#This Row],[WPnr.]]=P$7,Tbl.Kosten[[#This Row],[Totaal kosten]],"")</f>
        <v/>
      </c>
      <c r="Q130" s="9" t="str">
        <f>IF(Tbl.Kosten[[#This Row],[WPnr.]]=Q$7,Tbl.Kosten[[#This Row],[Totaal kosten]],"")</f>
        <v/>
      </c>
      <c r="R130" s="9" t="str">
        <f>IF(Tbl.Kosten[[#This Row],[WPnr.]]=R$7,Tbl.Kosten[[#This Row],[Totaal kosten]],"")</f>
        <v/>
      </c>
      <c r="S130" s="9" t="str">
        <f>IF(Tbl.Kosten[[#This Row],[WPnr.]]=S$7,Tbl.Kosten[[#This Row],[Totaal kosten]],"")</f>
        <v/>
      </c>
      <c r="T130" s="9" t="str">
        <f>IF(Tbl.Kosten[[#This Row],[WPnr.]]=T$7,Tbl.Kosten[[#This Row],[Totaal kosten]],"")</f>
        <v/>
      </c>
      <c r="U130" s="9" t="str">
        <f>IF(Tbl.Kosten[[#This Row],[WPnr.]]=U$7,Tbl.Kosten[[#This Row],[Totaal kosten]],"")</f>
        <v/>
      </c>
      <c r="V130" s="9" t="str">
        <f>IF(Tbl.Kosten[[#This Row],[WPnr.]]=V$7,Tbl.Kosten[[#This Row],[Totaal kosten]],"")</f>
        <v/>
      </c>
      <c r="W130" s="9" t="str">
        <f>IF(Tbl.Kosten[[#This Row],[WPnr.]]=W$7,Tbl.Kosten[[#This Row],[Totaal kosten]],"")</f>
        <v/>
      </c>
      <c r="X130" s="9" t="str">
        <f>IF(Tbl.Kosten[[#This Row],[WPnr.]]=X$7,Tbl.Kosten[[#This Row],[Totaal kosten]],"")</f>
        <v/>
      </c>
      <c r="Y130" s="9" t="str">
        <f>IF(Tbl.Kosten[[#This Row],[WPnr.]]=Y$7,Tbl.Kosten[[#This Row],[Totaal kosten]],"")</f>
        <v/>
      </c>
      <c r="Z130" s="15" t="str">
        <f>IFERROR(VLOOKUP(Tbl.Kosten[[#This Row],[Kostensoort]],Tbl.Kostensoorten[],2,FALSE),"")</f>
        <v/>
      </c>
      <c r="AA130" s="15" t="str">
        <f>IF(Tbl.Kosten[[#This Row],[KSnr.]]=AA$7,Tbl.Kosten[[#This Row],[Totaal kosten]],"")</f>
        <v/>
      </c>
      <c r="AB130" s="15" t="str">
        <f>IF(Tbl.Kosten[[#This Row],[KSnr.]]=AB$7,Tbl.Kosten[[#This Row],[Totaal kosten]],"")</f>
        <v/>
      </c>
      <c r="AC130" s="15" t="str">
        <f>IF(Tbl.Kosten[[#This Row],[KSnr.]]=AC$7,Tbl.Kosten[[#This Row],[Totaal kosten]],"")</f>
        <v/>
      </c>
      <c r="AD130" s="15" t="str">
        <f>IF(Tbl.Kosten[[#This Row],[KSnr.]]=AD$7,Tbl.Kosten[[#This Row],[Totaal kosten]],"")</f>
        <v/>
      </c>
      <c r="AE130" s="15" t="str">
        <f>IF(Tbl.Kosten[[#This Row],[KSnr.]]=AE$7,Tbl.Kosten[[#This Row],[Totaal kosten]],"")</f>
        <v/>
      </c>
      <c r="AF130" s="15" t="str">
        <f>IF(Tbl.Kosten[[#This Row],[KSnr.]]=AF$7,Tbl.Kosten[[#This Row],[Totaal kosten]],"")</f>
        <v/>
      </c>
      <c r="AG130" s="15" t="str">
        <f>IF(Tbl.Kosten[[#This Row],[KSnr.]]=AG$7,Tbl.Kosten[[#This Row],[Totaal kosten]],"")</f>
        <v/>
      </c>
      <c r="AH130" s="15" t="str">
        <f>IF(Tbl.Kosten[[#This Row],[KSnr.]]=AH$7,Tbl.Kosten[[#This Row],[Totaal kosten]],"")</f>
        <v/>
      </c>
      <c r="AI130" s="15" t="str">
        <f>IF(Tbl.Kosten[[#This Row],[KSnr.]]=AI$7,Tbl.Kosten[[#This Row],[Totaal kosten]],"")</f>
        <v/>
      </c>
      <c r="AJ130" s="15" t="str">
        <f>IF(Tbl.Kosten[[#This Row],[KSnr.]]=AJ$7,Tbl.Kosten[[#This Row],[Totaal kosten]],"")</f>
        <v/>
      </c>
      <c r="AK130" s="15" t="str">
        <f>IF(Tbl.Kosten[[#This Row],[KSnr.]]=AK$7,Tbl.Kosten[[#This Row],[Totaal kosten]],"")</f>
        <v/>
      </c>
      <c r="AL130" s="15" t="str">
        <f>IF(Tbl.Kosten[[#This Row],[KSnr.]]=AL$7,Tbl.Kosten[[#This Row],[Totaal kosten]],"")</f>
        <v/>
      </c>
      <c r="AM130" s="15" t="str">
        <f>IF(Tbl.Kosten[[#This Row],[KSnr.]]=AM$7,Tbl.Kosten[[#This Row],[Totaal kosten]],"")</f>
        <v/>
      </c>
      <c r="AN130" s="15" t="str">
        <f>IF(Tbl.Kosten[[#This Row],[KSnr.]]=AN$7,Tbl.Kosten[[#This Row],[Totaal kosten]],"")</f>
        <v/>
      </c>
      <c r="AO130" s="15" t="str">
        <f>IF(Tbl.Kosten[[#This Row],[KSnr.]]=AO$7,Tbl.Kosten[[#This Row],[Totaal kosten]],"")</f>
        <v/>
      </c>
      <c r="AP130" s="15" t="str">
        <f>IF(Tbl.Kosten[[#This Row],[KSnr.]]=AP$7,Tbl.Kosten[[#This Row],[Totaal kosten]],"")</f>
        <v/>
      </c>
      <c r="AQ130" s="15" t="str">
        <f>IF(Tbl.Kosten[[#This Row],[KSnr.]]=AQ$7,Tbl.Kosten[[#This Row],[Totaal kosten]],"")</f>
        <v/>
      </c>
      <c r="AR130" s="15" t="str">
        <f>IF(Tbl.Kosten[[#This Row],[KSnr.]]=AR$7,Tbl.Kosten[[#This Row],[Totaal kosten]],"")</f>
        <v/>
      </c>
      <c r="AS130" s="15" t="str">
        <f>IF(Tbl.Kosten[[#This Row],[KSnr.]]=AS$7,Tbl.Kosten[[#This Row],[Totaal kosten]],"")</f>
        <v/>
      </c>
      <c r="AT130" s="15" t="str">
        <f>IF(Tbl.Kosten[[#This Row],[KSnr.]]=AT$7,Tbl.Kosten[[#This Row],[Totaal kosten]],"")</f>
        <v/>
      </c>
      <c r="AU130" s="122" t="str">
        <f>_xlfn.XLOOKUP(Tbl.Kosten[[#This Row],[Activiteitencode]],Tbl.Activiteiten[Activiteitcode],Tbl.Activiteiten[Anr.],"",,)</f>
        <v/>
      </c>
      <c r="AV130" s="122" t="str">
        <f>IF(Tbl.Kosten[[#This Row],[Anr.]]=AV$7,Tbl.Kosten[[#This Row],[Totaal kosten]],"")</f>
        <v/>
      </c>
      <c r="AW130" s="122" t="str">
        <f>IF(Tbl.Kosten[[#This Row],[Anr.]]=AW$7,Tbl.Kosten[[#This Row],[Totaal kosten]],"")</f>
        <v/>
      </c>
      <c r="AX130" s="122" t="str">
        <f>IF(Tbl.Kosten[[#This Row],[Anr.]]=AX$7,Tbl.Kosten[[#This Row],[Totaal kosten]],"")</f>
        <v/>
      </c>
      <c r="AY130" s="122" t="str">
        <f>IF(Tbl.Kosten[[#This Row],[Anr.]]=AY$7,Tbl.Kosten[[#This Row],[Totaal kosten]],"")</f>
        <v/>
      </c>
      <c r="AZ130" s="122" t="str">
        <f>IF(Tbl.Kosten[[#This Row],[Anr.]]=AZ$7,Tbl.Kosten[[#This Row],[Totaal kosten]],"")</f>
        <v/>
      </c>
      <c r="BA130" s="122" t="str">
        <f>IF(Tbl.Kosten[[#This Row],[Anr.]]=BA$7,Tbl.Kosten[[#This Row],[Totaal kosten]],"")</f>
        <v/>
      </c>
      <c r="BB130" s="122" t="str">
        <f>IF(Tbl.Kosten[[#This Row],[Anr.]]=BB$7,Tbl.Kosten[[#This Row],[Totaal kosten]],"")</f>
        <v/>
      </c>
      <c r="BC130" s="122" t="str">
        <f>IF(Tbl.Kosten[[#This Row],[Anr.]]=BC$7,Tbl.Kosten[[#This Row],[Totaal kosten]],"")</f>
        <v/>
      </c>
      <c r="BD130" s="122" t="str">
        <f>IF(Tbl.Kosten[[#This Row],[Anr.]]=BD$7,Tbl.Kosten[[#This Row],[Totaal kosten]],"")</f>
        <v/>
      </c>
      <c r="BE130" s="122" t="str">
        <f>IF(Tbl.Kosten[[#This Row],[Anr.]]=BE$7,Tbl.Kosten[[#This Row],[Totaal kosten]],"")</f>
        <v/>
      </c>
      <c r="BF130" s="122" t="str">
        <f>IF(Tbl.Kosten[[#This Row],[Anr.]]=BF$7,Tbl.Kosten[[#This Row],[Totaal kosten]],"")</f>
        <v/>
      </c>
      <c r="BG130" s="122" t="str">
        <f>IF(Tbl.Kosten[[#This Row],[Anr.]]=BG$7,Tbl.Kosten[[#This Row],[Totaal kosten]],"")</f>
        <v/>
      </c>
      <c r="BH130" s="122" t="str">
        <f>IF(Tbl.Kosten[[#This Row],[Anr.]]=BH$7,Tbl.Kosten[[#This Row],[Totaal kosten]],"")</f>
        <v/>
      </c>
      <c r="BI130" s="122" t="str">
        <f>IF(Tbl.Kosten[[#This Row],[Anr.]]=BI$7,Tbl.Kosten[[#This Row],[Totaal kosten]],"")</f>
        <v/>
      </c>
      <c r="BJ130" s="122" t="str">
        <f>IF(Tbl.Kosten[[#This Row],[Anr.]]=BJ$7,Tbl.Kosten[[#This Row],[Totaal kosten]],"")</f>
        <v/>
      </c>
      <c r="BK130" s="122" t="str">
        <f>IF(Tbl.Kosten[[#This Row],[Anr.]]=BK$7,Tbl.Kosten[[#This Row],[Totaal kosten]],"")</f>
        <v/>
      </c>
      <c r="BL130" s="122" t="str">
        <f>IF(Tbl.Kosten[[#This Row],[Anr.]]=BL$7,Tbl.Kosten[[#This Row],[Totaal kosten]],"")</f>
        <v/>
      </c>
      <c r="BM130" s="122" t="str">
        <f>IF(Tbl.Kosten[[#This Row],[Anr.]]=BM$7,Tbl.Kosten[[#This Row],[Totaal kosten]],"")</f>
        <v/>
      </c>
      <c r="BN130" s="122" t="str">
        <f>IF(Tbl.Kosten[[#This Row],[Anr.]]=BN$7,Tbl.Kosten[[#This Row],[Totaal kosten]],"")</f>
        <v/>
      </c>
      <c r="BO130" s="122" t="str">
        <f>IF(Tbl.Kosten[[#This Row],[Anr.]]=BO$7,Tbl.Kosten[[#This Row],[Totaal kosten]],"")</f>
        <v/>
      </c>
      <c r="BP130" s="122" t="str">
        <f>IF(Tbl.Kosten[[#This Row],[Anr.]]=BP$7,Tbl.Kosten[[#This Row],[Totaal kosten]],"")</f>
        <v/>
      </c>
      <c r="BQ130" s="122" t="str">
        <f>IF(Tbl.Kosten[[#This Row],[Anr.]]=BQ$7,Tbl.Kosten[[#This Row],[Totaal kosten]],"")</f>
        <v/>
      </c>
      <c r="BR130" s="122" t="str">
        <f>IF(Tbl.Kosten[[#This Row],[Anr.]]=BR$7,Tbl.Kosten[[#This Row],[Totaal kosten]],"")</f>
        <v/>
      </c>
      <c r="BS130" s="122" t="str">
        <f>IF(Tbl.Kosten[[#This Row],[Anr.]]=BS$7,Tbl.Kosten[[#This Row],[Totaal kosten]],"")</f>
        <v/>
      </c>
      <c r="BT130" s="122" t="str">
        <f>IF(Tbl.Kosten[[#This Row],[Anr.]]=BT$7,Tbl.Kosten[[#This Row],[Totaal kosten]],"")</f>
        <v/>
      </c>
      <c r="BU130" s="122" t="str">
        <f>IF(Tbl.Kosten[[#This Row],[Anr.]]=BU$7,Tbl.Kosten[[#This Row],[Totaal kosten]],"")</f>
        <v/>
      </c>
      <c r="BV130" s="122" t="str">
        <f>IF(Tbl.Kosten[[#This Row],[Anr.]]=BV$7,Tbl.Kosten[[#This Row],[Totaal kosten]],"")</f>
        <v/>
      </c>
      <c r="BW130" s="122" t="str">
        <f>IF(Tbl.Kosten[[#This Row],[Anr.]]=BW$7,Tbl.Kosten[[#This Row],[Totaal kosten]],"")</f>
        <v/>
      </c>
      <c r="BX130" s="122" t="str">
        <f>IF(Tbl.Kosten[[#This Row],[Anr.]]=BX$7,Tbl.Kosten[[#This Row],[Totaal kosten]],"")</f>
        <v/>
      </c>
      <c r="BY130" s="122" t="str">
        <f>IF(Tbl.Kosten[[#This Row],[Anr.]]=BY$7,Tbl.Kosten[[#This Row],[Totaal kosten]],"")</f>
        <v/>
      </c>
      <c r="BZ130" s="122" t="str">
        <f>IF(Tbl.Kosten[[#This Row],[Anr.]]=BZ$7,Tbl.Kosten[[#This Row],[Totaal kosten]],"")</f>
        <v/>
      </c>
      <c r="CA130" s="122" t="str">
        <f>IF(Tbl.Kosten[[#This Row],[Anr.]]=CA$7,Tbl.Kosten[[#This Row],[Totaal kosten]],"")</f>
        <v/>
      </c>
      <c r="CB130" s="122" t="str">
        <f>IF(Tbl.Kosten[[#This Row],[Anr.]]=CB$7,Tbl.Kosten[[#This Row],[Totaal kosten]],"")</f>
        <v/>
      </c>
      <c r="CC130" s="122" t="str">
        <f>IF(Tbl.Kosten[[#This Row],[Anr.]]=CC$7,Tbl.Kosten[[#This Row],[Totaal kosten]],"")</f>
        <v/>
      </c>
      <c r="CD130" s="122" t="str">
        <f>IF(Tbl.Kosten[[#This Row],[Anr.]]=CD$7,Tbl.Kosten[[#This Row],[Totaal kosten]],"")</f>
        <v/>
      </c>
      <c r="CE130" s="122" t="str">
        <f>IF(Tbl.Kosten[[#This Row],[Anr.]]=CE$7,Tbl.Kosten[[#This Row],[Totaal kosten]],"")</f>
        <v/>
      </c>
      <c r="CF130" s="122" t="str">
        <f>IF(Tbl.Kosten[[#This Row],[Anr.]]=CF$7,Tbl.Kosten[[#This Row],[Totaal kosten]],"")</f>
        <v/>
      </c>
      <c r="CG130" s="122" t="str">
        <f>IF(Tbl.Kosten[[#This Row],[Anr.]]=CG$7,Tbl.Kosten[[#This Row],[Totaal kosten]],"")</f>
        <v/>
      </c>
      <c r="CH130" s="122" t="str">
        <f>IF(Tbl.Kosten[[#This Row],[Anr.]]=CH$7,Tbl.Kosten[[#This Row],[Totaal kosten]],"")</f>
        <v/>
      </c>
      <c r="CI130" s="122" t="str">
        <f>IF(Tbl.Kosten[[#This Row],[Anr.]]=CI$7,Tbl.Kosten[[#This Row],[Totaal kosten]],"")</f>
        <v/>
      </c>
      <c r="CJ130" s="122" t="str">
        <f>IF(Tbl.Kosten[[#This Row],[Anr.]]=CJ$7,Tbl.Kosten[[#This Row],[Totaal kosten]],"")</f>
        <v/>
      </c>
      <c r="CK130" s="122" t="str">
        <f>IF(Tbl.Kosten[[#This Row],[Anr.]]=CK$7,Tbl.Kosten[[#This Row],[Totaal kosten]],"")</f>
        <v/>
      </c>
      <c r="CL130" s="122" t="str">
        <f>IF(Tbl.Kosten[[#This Row],[Anr.]]=CL$7,Tbl.Kosten[[#This Row],[Totaal kosten]],"")</f>
        <v/>
      </c>
      <c r="CM130" s="122" t="str">
        <f>IF(Tbl.Kosten[[#This Row],[Anr.]]=CM$7,Tbl.Kosten[[#This Row],[Totaal kosten]],"")</f>
        <v/>
      </c>
      <c r="CN130" s="122" t="str">
        <f>IF(Tbl.Kosten[[#This Row],[Anr.]]=CN$7,Tbl.Kosten[[#This Row],[Totaal kosten]],"")</f>
        <v/>
      </c>
      <c r="CO130" s="122" t="str">
        <f>IF(Tbl.Kosten[[#This Row],[Anr.]]=CO$7,Tbl.Kosten[[#This Row],[Totaal kosten]],"")</f>
        <v/>
      </c>
      <c r="CP130" s="122" t="str">
        <f>IF(Tbl.Kosten[[#This Row],[Anr.]]=CP$7,Tbl.Kosten[[#This Row],[Totaal kosten]],"")</f>
        <v/>
      </c>
      <c r="CQ130" s="122" t="str">
        <f>IF(Tbl.Kosten[[#This Row],[Anr.]]=CQ$7,Tbl.Kosten[[#This Row],[Totaal kosten]],"")</f>
        <v/>
      </c>
      <c r="CR130" s="122" t="str">
        <f>IF(Tbl.Kosten[[#This Row],[Anr.]]=CR$7,Tbl.Kosten[[#This Row],[Totaal kosten]],"")</f>
        <v/>
      </c>
      <c r="CS130" s="122" t="str">
        <f>IF(Tbl.Kosten[[#This Row],[Anr.]]=CS$7,Tbl.Kosten[[#This Row],[Totaal kosten]],"")</f>
        <v/>
      </c>
      <c r="CT130" s="122" t="str">
        <f>IF(Tbl.Kosten[[#This Row],[Anr.]]=CT$7,Tbl.Kosten[[#This Row],[Totaal kosten]],"")</f>
        <v/>
      </c>
      <c r="CU130" s="122" t="str">
        <f>IF(Tbl.Kosten[[#This Row],[Anr.]]=CU$7,Tbl.Kosten[[#This Row],[Totaal kosten]],"")</f>
        <v/>
      </c>
      <c r="CV130" s="122" t="str">
        <f>IF(Tbl.Kosten[[#This Row],[Anr.]]=CV$7,Tbl.Kosten[[#This Row],[Totaal kosten]],"")</f>
        <v/>
      </c>
      <c r="CW130" s="122" t="str">
        <f>IF(Tbl.Kosten[[#This Row],[Anr.]]=CW$7,Tbl.Kosten[[#This Row],[Totaal kosten]],"")</f>
        <v/>
      </c>
      <c r="CX130" s="122" t="str">
        <f>IF(Tbl.Kosten[[#This Row],[Anr.]]=CX$7,Tbl.Kosten[[#This Row],[Totaal kosten]],"")</f>
        <v/>
      </c>
      <c r="CY130" s="122" t="str">
        <f>IF(Tbl.Kosten[[#This Row],[Anr.]]=CY$7,Tbl.Kosten[[#This Row],[Totaal kosten]],"")</f>
        <v/>
      </c>
      <c r="CZ130" s="122" t="str">
        <f>IF(Tbl.Kosten[[#This Row],[Anr.]]=CZ$7,Tbl.Kosten[[#This Row],[Totaal kosten]],"")</f>
        <v/>
      </c>
      <c r="DA130" s="122" t="str">
        <f>IF(Tbl.Kosten[[#This Row],[Anr.]]=DA$7,Tbl.Kosten[[#This Row],[Totaal kosten]],"")</f>
        <v/>
      </c>
      <c r="DB130" s="122" t="str">
        <f>IF(Tbl.Kosten[[#This Row],[Anr.]]=DB$7,Tbl.Kosten[[#This Row],[Totaal kosten]],"")</f>
        <v/>
      </c>
      <c r="DC130" s="122" t="str">
        <f>IF(Tbl.Kosten[[#This Row],[Anr.]]=DC$7,Tbl.Kosten[[#This Row],[Totaal kosten]],"")</f>
        <v/>
      </c>
      <c r="DD130" s="122" t="str">
        <f>IF(Tbl.Kosten[[#This Row],[Anr.]]=DD$7,Tbl.Kosten[[#This Row],[Totaal kosten]],"")</f>
        <v/>
      </c>
      <c r="DE130" s="122" t="str">
        <f>IF(Tbl.Kosten[[#This Row],[Anr.]]=DE$7,Tbl.Kosten[[#This Row],[Totaal kosten]],"")</f>
        <v/>
      </c>
      <c r="DF130" s="122" t="str">
        <f>IF(Tbl.Kosten[[#This Row],[Anr.]]=DF$7,Tbl.Kosten[[#This Row],[Totaal kosten]],"")</f>
        <v/>
      </c>
      <c r="DG130" s="122" t="str">
        <f>IF(Tbl.Kosten[[#This Row],[Anr.]]=DG$7,Tbl.Kosten[[#This Row],[Totaal kosten]],"")</f>
        <v/>
      </c>
      <c r="DH130" s="122" t="str">
        <f>IF(Tbl.Kosten[[#This Row],[Anr.]]=DH$7,Tbl.Kosten[[#This Row],[Totaal kosten]],"")</f>
        <v/>
      </c>
      <c r="DI130" s="122" t="str">
        <f>IF(Tbl.Kosten[[#This Row],[Anr.]]=DI$7,Tbl.Kosten[[#This Row],[Totaal kosten]],"")</f>
        <v/>
      </c>
      <c r="DJ130" s="122" t="str">
        <f>IF(Tbl.Kosten[[#This Row],[Anr.]]=DJ$7,Tbl.Kosten[[#This Row],[Totaal kosten]],"")</f>
        <v/>
      </c>
      <c r="DK130" s="122" t="str">
        <f>IF(Tbl.Kosten[[#This Row],[Anr.]]=DK$7,Tbl.Kosten[[#This Row],[Totaal kosten]],"")</f>
        <v/>
      </c>
      <c r="DL130" s="122" t="str">
        <f>IF(Tbl.Kosten[[#This Row],[Anr.]]=DL$7,Tbl.Kosten[[#This Row],[Totaal kosten]],"")</f>
        <v/>
      </c>
      <c r="DM130" s="122" t="str">
        <f>IF(Tbl.Kosten[[#This Row],[Anr.]]=DM$7,Tbl.Kosten[[#This Row],[Totaal kosten]],"")</f>
        <v/>
      </c>
      <c r="DN130" s="122" t="str">
        <f>IF(Tbl.Kosten[[#This Row],[Anr.]]=DN$7,Tbl.Kosten[[#This Row],[Totaal kosten]],"")</f>
        <v/>
      </c>
      <c r="DO130" s="122" t="str">
        <f>IF(Tbl.Kosten[[#This Row],[Anr.]]=DO$7,Tbl.Kosten[[#This Row],[Totaal kosten]],"")</f>
        <v/>
      </c>
      <c r="DP130" s="122" t="str">
        <f>IF(Tbl.Kosten[[#This Row],[Anr.]]=DP$7,Tbl.Kosten[[#This Row],[Totaal kosten]],"")</f>
        <v/>
      </c>
      <c r="DQ130" s="122" t="str">
        <f>IF(Tbl.Kosten[[#This Row],[Anr.]]=DQ$7,Tbl.Kosten[[#This Row],[Totaal kosten]],"")</f>
        <v/>
      </c>
      <c r="DR130" s="122" t="str">
        <f>IF(Tbl.Kosten[[#This Row],[Anr.]]=DR$7,Tbl.Kosten[[#This Row],[Totaal kosten]],"")</f>
        <v/>
      </c>
      <c r="DS130" s="122" t="str">
        <f>IF(Tbl.Kosten[[#This Row],[Anr.]]=DS$7,Tbl.Kosten[[#This Row],[Totaal kosten]],"")</f>
        <v/>
      </c>
      <c r="DT130" s="122" t="str">
        <f>IF(Tbl.Kosten[[#This Row],[Anr.]]=DT$7,Tbl.Kosten[[#This Row],[Totaal kosten]],"")</f>
        <v/>
      </c>
      <c r="DU130" s="122" t="str">
        <f>IF(Tbl.Kosten[[#This Row],[Anr.]]=DU$7,Tbl.Kosten[[#This Row],[Totaal kosten]],"")</f>
        <v/>
      </c>
      <c r="DV130" s="122" t="str">
        <f>IF(Tbl.Kosten[[#This Row],[Anr.]]=DV$7,Tbl.Kosten[[#This Row],[Totaal kosten]],"")</f>
        <v/>
      </c>
      <c r="DW130" s="122" t="str">
        <f>IF(Tbl.Kosten[[#This Row],[Anr.]]=DW$7,Tbl.Kosten[[#This Row],[Totaal kosten]],"")</f>
        <v/>
      </c>
      <c r="DX130" s="122" t="str">
        <f>IF(Tbl.Kosten[[#This Row],[Anr.]]=DX$7,Tbl.Kosten[[#This Row],[Totaal kosten]],"")</f>
        <v/>
      </c>
      <c r="DY130" s="122" t="str">
        <f>IF(Tbl.Kosten[[#This Row],[Anr.]]=DY$7,Tbl.Kosten[[#This Row],[Totaal kosten]],"")</f>
        <v/>
      </c>
      <c r="DZ130" s="122" t="str">
        <f>IF(Tbl.Kosten[[#This Row],[Anr.]]=DZ$7,Tbl.Kosten[[#This Row],[Totaal kosten]],"")</f>
        <v/>
      </c>
      <c r="EA130" s="122" t="str">
        <f>IF(Tbl.Kosten[[#This Row],[Anr.]]=EA$7,Tbl.Kosten[[#This Row],[Totaal kosten]],"")</f>
        <v/>
      </c>
      <c r="EB130" s="122" t="str">
        <f>IF(Tbl.Kosten[[#This Row],[Anr.]]=EB$7,Tbl.Kosten[[#This Row],[Totaal kosten]],"")</f>
        <v/>
      </c>
      <c r="EC130" s="122" t="str">
        <f>IF(Tbl.Kosten[[#This Row],[Anr.]]=EC$7,Tbl.Kosten[[#This Row],[Totaal kosten]],"")</f>
        <v/>
      </c>
      <c r="ED130" s="122" t="str">
        <f>IF(Tbl.Kosten[[#This Row],[Anr.]]=ED$7,Tbl.Kosten[[#This Row],[Totaal kosten]],"")</f>
        <v/>
      </c>
      <c r="EE130" s="122" t="str">
        <f>IF(Tbl.Kosten[[#This Row],[Anr.]]=EE$7,Tbl.Kosten[[#This Row],[Totaal kosten]],"")</f>
        <v/>
      </c>
      <c r="EF130" s="122" t="str">
        <f>IF(Tbl.Kosten[[#This Row],[Anr.]]=EF$7,Tbl.Kosten[[#This Row],[Totaal kosten]],"")</f>
        <v/>
      </c>
      <c r="EG130" s="122" t="str">
        <f>IF(Tbl.Kosten[[#This Row],[Anr.]]=EG$7,Tbl.Kosten[[#This Row],[Totaal kosten]],"")</f>
        <v/>
      </c>
      <c r="EH130" s="122" t="str">
        <f>IF(Tbl.Kosten[[#This Row],[Anr.]]=EH$7,Tbl.Kosten[[#This Row],[Totaal kosten]],"")</f>
        <v/>
      </c>
      <c r="EI130" s="122" t="str">
        <f>IF(Tbl.Kosten[[#This Row],[Anr.]]=EI$7,Tbl.Kosten[[#This Row],[Totaal kosten]],"")</f>
        <v/>
      </c>
      <c r="EJ130" s="122" t="str">
        <f>IF(Tbl.Kosten[[#This Row],[Anr.]]=EJ$7,Tbl.Kosten[[#This Row],[Totaal kosten]],"")</f>
        <v/>
      </c>
      <c r="EK130" s="122" t="str">
        <f>IF(Tbl.Kosten[[#This Row],[Anr.]]=EK$7,Tbl.Kosten[[#This Row],[Totaal kosten]],"")</f>
        <v/>
      </c>
      <c r="EL130" s="122" t="str">
        <f>IF(Tbl.Kosten[[#This Row],[Anr.]]=EL$7,Tbl.Kosten[[#This Row],[Totaal kosten]],"")</f>
        <v/>
      </c>
      <c r="EM130" s="122" t="str">
        <f>IF(Tbl.Kosten[[#This Row],[Anr.]]=EM$7,Tbl.Kosten[[#This Row],[Totaal kosten]],"")</f>
        <v/>
      </c>
      <c r="EN130" s="122" t="str">
        <f>IF(Tbl.Kosten[[#This Row],[Anr.]]=EN$7,Tbl.Kosten[[#This Row],[Totaal kosten]],"")</f>
        <v/>
      </c>
      <c r="EO130" s="122" t="str">
        <f>IF(Tbl.Kosten[[#This Row],[Anr.]]=EO$7,Tbl.Kosten[[#This Row],[Totaal kosten]],"")</f>
        <v/>
      </c>
      <c r="EP130" s="122" t="str">
        <f>IF(Tbl.Kosten[[#This Row],[Anr.]]=EP$7,Tbl.Kosten[[#This Row],[Totaal kosten]],"")</f>
        <v/>
      </c>
      <c r="EQ130" s="122" t="str">
        <f>IF(Tbl.Kosten[[#This Row],[Anr.]]=EQ$7,Tbl.Kosten[[#This Row],[Totaal kosten]],"")</f>
        <v/>
      </c>
    </row>
    <row r="131" spans="2:147" x14ac:dyDescent="0.35">
      <c r="B131" s="99"/>
      <c r="C131" s="68"/>
      <c r="D131" s="119"/>
      <c r="E131" s="100"/>
      <c r="F131" s="13">
        <f>_xlfn.XLOOKUP(Tbl.Kosten[[#This Row],[Medewerker e/o 
functie]],Tbl.Uurtarief[Medewerker en/of functie],Tbl.Uurtarief[Uurtarief],"",,)</f>
        <v>0</v>
      </c>
      <c r="G131" s="118">
        <f>PRODUCT(Tbl.Kosten[[#This Row],[Uren]],Tbl.Kosten[[#This Row],[Uurtarief]])</f>
        <v>0</v>
      </c>
      <c r="H131" s="100"/>
      <c r="I131" s="98"/>
      <c r="J131" s="97">
        <f>Tbl.Kosten[[#This Row],[Aantal]]*Tbl.Kosten[[#This Row],[Tarief]]</f>
        <v>0</v>
      </c>
      <c r="K131" s="118">
        <f>Tbl.Kosten[[#This Row],[Subtotaal andere kosten]]+Tbl.Kosten[[#This Row],[Subtotaal arbeidskosten]]</f>
        <v>0</v>
      </c>
      <c r="L131" s="190">
        <f>IF(Tbl.Kosten[[#This Row],[Subtotaal andere kosten]]&lt;&gt;0,"Andere kosten",(_xlfn.XLOOKUP(Tbl.Kosten[[#This Row],[Medewerker e/o 
functie]],Tbl.Uurtarief[Medewerker en/of functie],Tbl.Uurtarief[Kostensoort],"",,)))</f>
        <v>0</v>
      </c>
      <c r="M131" s="190" t="str">
        <f>IF(AND(Tbl.Kosten[[#This Row],[Subtotaal arbeidskosten]]&lt;&gt;0,Tbl.Kosten[[#This Row],[Subtotaal andere kosten]]&lt;&gt;0),"Begroot Arbeidskosten en Overige kosten op verschillende regels!","")</f>
        <v/>
      </c>
      <c r="N131" s="3" t="str">
        <f>_xlfn.XLOOKUP(Tbl.Kosten[[#This Row],[Activiteitencode]],Tbl.Activiteiten[Activiteitcode],Tbl.Activiteiten[Werkpakketcode],"",,)</f>
        <v/>
      </c>
      <c r="O131" s="9" t="str">
        <f>_xlfn.XLOOKUP(Tbl.Kosten[[#This Row],[Werkpakketcode]],Tbl.Werkpakketten[Werkpakketcode],Tbl.Werkpakketten[WPnr.],"",,)</f>
        <v/>
      </c>
      <c r="P131" s="9" t="str">
        <f>IF(Tbl.Kosten[[#This Row],[WPnr.]]=P$7,Tbl.Kosten[[#This Row],[Totaal kosten]],"")</f>
        <v/>
      </c>
      <c r="Q131" s="9" t="str">
        <f>IF(Tbl.Kosten[[#This Row],[WPnr.]]=Q$7,Tbl.Kosten[[#This Row],[Totaal kosten]],"")</f>
        <v/>
      </c>
      <c r="R131" s="9" t="str">
        <f>IF(Tbl.Kosten[[#This Row],[WPnr.]]=R$7,Tbl.Kosten[[#This Row],[Totaal kosten]],"")</f>
        <v/>
      </c>
      <c r="S131" s="9" t="str">
        <f>IF(Tbl.Kosten[[#This Row],[WPnr.]]=S$7,Tbl.Kosten[[#This Row],[Totaal kosten]],"")</f>
        <v/>
      </c>
      <c r="T131" s="9" t="str">
        <f>IF(Tbl.Kosten[[#This Row],[WPnr.]]=T$7,Tbl.Kosten[[#This Row],[Totaal kosten]],"")</f>
        <v/>
      </c>
      <c r="U131" s="9" t="str">
        <f>IF(Tbl.Kosten[[#This Row],[WPnr.]]=U$7,Tbl.Kosten[[#This Row],[Totaal kosten]],"")</f>
        <v/>
      </c>
      <c r="V131" s="9" t="str">
        <f>IF(Tbl.Kosten[[#This Row],[WPnr.]]=V$7,Tbl.Kosten[[#This Row],[Totaal kosten]],"")</f>
        <v/>
      </c>
      <c r="W131" s="9" t="str">
        <f>IF(Tbl.Kosten[[#This Row],[WPnr.]]=W$7,Tbl.Kosten[[#This Row],[Totaal kosten]],"")</f>
        <v/>
      </c>
      <c r="X131" s="9" t="str">
        <f>IF(Tbl.Kosten[[#This Row],[WPnr.]]=X$7,Tbl.Kosten[[#This Row],[Totaal kosten]],"")</f>
        <v/>
      </c>
      <c r="Y131" s="9" t="str">
        <f>IF(Tbl.Kosten[[#This Row],[WPnr.]]=Y$7,Tbl.Kosten[[#This Row],[Totaal kosten]],"")</f>
        <v/>
      </c>
      <c r="Z131" s="15" t="str">
        <f>IFERROR(VLOOKUP(Tbl.Kosten[[#This Row],[Kostensoort]],Tbl.Kostensoorten[],2,FALSE),"")</f>
        <v/>
      </c>
      <c r="AA131" s="15" t="str">
        <f>IF(Tbl.Kosten[[#This Row],[KSnr.]]=AA$7,Tbl.Kosten[[#This Row],[Totaal kosten]],"")</f>
        <v/>
      </c>
      <c r="AB131" s="15" t="str">
        <f>IF(Tbl.Kosten[[#This Row],[KSnr.]]=AB$7,Tbl.Kosten[[#This Row],[Totaal kosten]],"")</f>
        <v/>
      </c>
      <c r="AC131" s="15" t="str">
        <f>IF(Tbl.Kosten[[#This Row],[KSnr.]]=AC$7,Tbl.Kosten[[#This Row],[Totaal kosten]],"")</f>
        <v/>
      </c>
      <c r="AD131" s="15" t="str">
        <f>IF(Tbl.Kosten[[#This Row],[KSnr.]]=AD$7,Tbl.Kosten[[#This Row],[Totaal kosten]],"")</f>
        <v/>
      </c>
      <c r="AE131" s="15" t="str">
        <f>IF(Tbl.Kosten[[#This Row],[KSnr.]]=AE$7,Tbl.Kosten[[#This Row],[Totaal kosten]],"")</f>
        <v/>
      </c>
      <c r="AF131" s="15" t="str">
        <f>IF(Tbl.Kosten[[#This Row],[KSnr.]]=AF$7,Tbl.Kosten[[#This Row],[Totaal kosten]],"")</f>
        <v/>
      </c>
      <c r="AG131" s="15" t="str">
        <f>IF(Tbl.Kosten[[#This Row],[KSnr.]]=AG$7,Tbl.Kosten[[#This Row],[Totaal kosten]],"")</f>
        <v/>
      </c>
      <c r="AH131" s="15" t="str">
        <f>IF(Tbl.Kosten[[#This Row],[KSnr.]]=AH$7,Tbl.Kosten[[#This Row],[Totaal kosten]],"")</f>
        <v/>
      </c>
      <c r="AI131" s="15" t="str">
        <f>IF(Tbl.Kosten[[#This Row],[KSnr.]]=AI$7,Tbl.Kosten[[#This Row],[Totaal kosten]],"")</f>
        <v/>
      </c>
      <c r="AJ131" s="15" t="str">
        <f>IF(Tbl.Kosten[[#This Row],[KSnr.]]=AJ$7,Tbl.Kosten[[#This Row],[Totaal kosten]],"")</f>
        <v/>
      </c>
      <c r="AK131" s="15" t="str">
        <f>IF(Tbl.Kosten[[#This Row],[KSnr.]]=AK$7,Tbl.Kosten[[#This Row],[Totaal kosten]],"")</f>
        <v/>
      </c>
      <c r="AL131" s="15" t="str">
        <f>IF(Tbl.Kosten[[#This Row],[KSnr.]]=AL$7,Tbl.Kosten[[#This Row],[Totaal kosten]],"")</f>
        <v/>
      </c>
      <c r="AM131" s="15" t="str">
        <f>IF(Tbl.Kosten[[#This Row],[KSnr.]]=AM$7,Tbl.Kosten[[#This Row],[Totaal kosten]],"")</f>
        <v/>
      </c>
      <c r="AN131" s="15" t="str">
        <f>IF(Tbl.Kosten[[#This Row],[KSnr.]]=AN$7,Tbl.Kosten[[#This Row],[Totaal kosten]],"")</f>
        <v/>
      </c>
      <c r="AO131" s="15" t="str">
        <f>IF(Tbl.Kosten[[#This Row],[KSnr.]]=AO$7,Tbl.Kosten[[#This Row],[Totaal kosten]],"")</f>
        <v/>
      </c>
      <c r="AP131" s="15" t="str">
        <f>IF(Tbl.Kosten[[#This Row],[KSnr.]]=AP$7,Tbl.Kosten[[#This Row],[Totaal kosten]],"")</f>
        <v/>
      </c>
      <c r="AQ131" s="15" t="str">
        <f>IF(Tbl.Kosten[[#This Row],[KSnr.]]=AQ$7,Tbl.Kosten[[#This Row],[Totaal kosten]],"")</f>
        <v/>
      </c>
      <c r="AR131" s="15" t="str">
        <f>IF(Tbl.Kosten[[#This Row],[KSnr.]]=AR$7,Tbl.Kosten[[#This Row],[Totaal kosten]],"")</f>
        <v/>
      </c>
      <c r="AS131" s="15" t="str">
        <f>IF(Tbl.Kosten[[#This Row],[KSnr.]]=AS$7,Tbl.Kosten[[#This Row],[Totaal kosten]],"")</f>
        <v/>
      </c>
      <c r="AT131" s="15" t="str">
        <f>IF(Tbl.Kosten[[#This Row],[KSnr.]]=AT$7,Tbl.Kosten[[#This Row],[Totaal kosten]],"")</f>
        <v/>
      </c>
      <c r="AU131" s="122" t="str">
        <f>_xlfn.XLOOKUP(Tbl.Kosten[[#This Row],[Activiteitencode]],Tbl.Activiteiten[Activiteitcode],Tbl.Activiteiten[Anr.],"",,)</f>
        <v/>
      </c>
      <c r="AV131" s="122" t="str">
        <f>IF(Tbl.Kosten[[#This Row],[Anr.]]=AV$7,Tbl.Kosten[[#This Row],[Totaal kosten]],"")</f>
        <v/>
      </c>
      <c r="AW131" s="122" t="str">
        <f>IF(Tbl.Kosten[[#This Row],[Anr.]]=AW$7,Tbl.Kosten[[#This Row],[Totaal kosten]],"")</f>
        <v/>
      </c>
      <c r="AX131" s="122" t="str">
        <f>IF(Tbl.Kosten[[#This Row],[Anr.]]=AX$7,Tbl.Kosten[[#This Row],[Totaal kosten]],"")</f>
        <v/>
      </c>
      <c r="AY131" s="122" t="str">
        <f>IF(Tbl.Kosten[[#This Row],[Anr.]]=AY$7,Tbl.Kosten[[#This Row],[Totaal kosten]],"")</f>
        <v/>
      </c>
      <c r="AZ131" s="122" t="str">
        <f>IF(Tbl.Kosten[[#This Row],[Anr.]]=AZ$7,Tbl.Kosten[[#This Row],[Totaal kosten]],"")</f>
        <v/>
      </c>
      <c r="BA131" s="122" t="str">
        <f>IF(Tbl.Kosten[[#This Row],[Anr.]]=BA$7,Tbl.Kosten[[#This Row],[Totaal kosten]],"")</f>
        <v/>
      </c>
      <c r="BB131" s="122" t="str">
        <f>IF(Tbl.Kosten[[#This Row],[Anr.]]=BB$7,Tbl.Kosten[[#This Row],[Totaal kosten]],"")</f>
        <v/>
      </c>
      <c r="BC131" s="122" t="str">
        <f>IF(Tbl.Kosten[[#This Row],[Anr.]]=BC$7,Tbl.Kosten[[#This Row],[Totaal kosten]],"")</f>
        <v/>
      </c>
      <c r="BD131" s="122" t="str">
        <f>IF(Tbl.Kosten[[#This Row],[Anr.]]=BD$7,Tbl.Kosten[[#This Row],[Totaal kosten]],"")</f>
        <v/>
      </c>
      <c r="BE131" s="122" t="str">
        <f>IF(Tbl.Kosten[[#This Row],[Anr.]]=BE$7,Tbl.Kosten[[#This Row],[Totaal kosten]],"")</f>
        <v/>
      </c>
      <c r="BF131" s="122" t="str">
        <f>IF(Tbl.Kosten[[#This Row],[Anr.]]=BF$7,Tbl.Kosten[[#This Row],[Totaal kosten]],"")</f>
        <v/>
      </c>
      <c r="BG131" s="122" t="str">
        <f>IF(Tbl.Kosten[[#This Row],[Anr.]]=BG$7,Tbl.Kosten[[#This Row],[Totaal kosten]],"")</f>
        <v/>
      </c>
      <c r="BH131" s="122" t="str">
        <f>IF(Tbl.Kosten[[#This Row],[Anr.]]=BH$7,Tbl.Kosten[[#This Row],[Totaal kosten]],"")</f>
        <v/>
      </c>
      <c r="BI131" s="122" t="str">
        <f>IF(Tbl.Kosten[[#This Row],[Anr.]]=BI$7,Tbl.Kosten[[#This Row],[Totaal kosten]],"")</f>
        <v/>
      </c>
      <c r="BJ131" s="122" t="str">
        <f>IF(Tbl.Kosten[[#This Row],[Anr.]]=BJ$7,Tbl.Kosten[[#This Row],[Totaal kosten]],"")</f>
        <v/>
      </c>
      <c r="BK131" s="122" t="str">
        <f>IF(Tbl.Kosten[[#This Row],[Anr.]]=BK$7,Tbl.Kosten[[#This Row],[Totaal kosten]],"")</f>
        <v/>
      </c>
      <c r="BL131" s="122" t="str">
        <f>IF(Tbl.Kosten[[#This Row],[Anr.]]=BL$7,Tbl.Kosten[[#This Row],[Totaal kosten]],"")</f>
        <v/>
      </c>
      <c r="BM131" s="122" t="str">
        <f>IF(Tbl.Kosten[[#This Row],[Anr.]]=BM$7,Tbl.Kosten[[#This Row],[Totaal kosten]],"")</f>
        <v/>
      </c>
      <c r="BN131" s="122" t="str">
        <f>IF(Tbl.Kosten[[#This Row],[Anr.]]=BN$7,Tbl.Kosten[[#This Row],[Totaal kosten]],"")</f>
        <v/>
      </c>
      <c r="BO131" s="122" t="str">
        <f>IF(Tbl.Kosten[[#This Row],[Anr.]]=BO$7,Tbl.Kosten[[#This Row],[Totaal kosten]],"")</f>
        <v/>
      </c>
      <c r="BP131" s="122" t="str">
        <f>IF(Tbl.Kosten[[#This Row],[Anr.]]=BP$7,Tbl.Kosten[[#This Row],[Totaal kosten]],"")</f>
        <v/>
      </c>
      <c r="BQ131" s="122" t="str">
        <f>IF(Tbl.Kosten[[#This Row],[Anr.]]=BQ$7,Tbl.Kosten[[#This Row],[Totaal kosten]],"")</f>
        <v/>
      </c>
      <c r="BR131" s="122" t="str">
        <f>IF(Tbl.Kosten[[#This Row],[Anr.]]=BR$7,Tbl.Kosten[[#This Row],[Totaal kosten]],"")</f>
        <v/>
      </c>
      <c r="BS131" s="122" t="str">
        <f>IF(Tbl.Kosten[[#This Row],[Anr.]]=BS$7,Tbl.Kosten[[#This Row],[Totaal kosten]],"")</f>
        <v/>
      </c>
      <c r="BT131" s="122" t="str">
        <f>IF(Tbl.Kosten[[#This Row],[Anr.]]=BT$7,Tbl.Kosten[[#This Row],[Totaal kosten]],"")</f>
        <v/>
      </c>
      <c r="BU131" s="122" t="str">
        <f>IF(Tbl.Kosten[[#This Row],[Anr.]]=BU$7,Tbl.Kosten[[#This Row],[Totaal kosten]],"")</f>
        <v/>
      </c>
      <c r="BV131" s="122" t="str">
        <f>IF(Tbl.Kosten[[#This Row],[Anr.]]=BV$7,Tbl.Kosten[[#This Row],[Totaal kosten]],"")</f>
        <v/>
      </c>
      <c r="BW131" s="122" t="str">
        <f>IF(Tbl.Kosten[[#This Row],[Anr.]]=BW$7,Tbl.Kosten[[#This Row],[Totaal kosten]],"")</f>
        <v/>
      </c>
      <c r="BX131" s="122" t="str">
        <f>IF(Tbl.Kosten[[#This Row],[Anr.]]=BX$7,Tbl.Kosten[[#This Row],[Totaal kosten]],"")</f>
        <v/>
      </c>
      <c r="BY131" s="122" t="str">
        <f>IF(Tbl.Kosten[[#This Row],[Anr.]]=BY$7,Tbl.Kosten[[#This Row],[Totaal kosten]],"")</f>
        <v/>
      </c>
      <c r="BZ131" s="122" t="str">
        <f>IF(Tbl.Kosten[[#This Row],[Anr.]]=BZ$7,Tbl.Kosten[[#This Row],[Totaal kosten]],"")</f>
        <v/>
      </c>
      <c r="CA131" s="122" t="str">
        <f>IF(Tbl.Kosten[[#This Row],[Anr.]]=CA$7,Tbl.Kosten[[#This Row],[Totaal kosten]],"")</f>
        <v/>
      </c>
      <c r="CB131" s="122" t="str">
        <f>IF(Tbl.Kosten[[#This Row],[Anr.]]=CB$7,Tbl.Kosten[[#This Row],[Totaal kosten]],"")</f>
        <v/>
      </c>
      <c r="CC131" s="122" t="str">
        <f>IF(Tbl.Kosten[[#This Row],[Anr.]]=CC$7,Tbl.Kosten[[#This Row],[Totaal kosten]],"")</f>
        <v/>
      </c>
      <c r="CD131" s="122" t="str">
        <f>IF(Tbl.Kosten[[#This Row],[Anr.]]=CD$7,Tbl.Kosten[[#This Row],[Totaal kosten]],"")</f>
        <v/>
      </c>
      <c r="CE131" s="122" t="str">
        <f>IF(Tbl.Kosten[[#This Row],[Anr.]]=CE$7,Tbl.Kosten[[#This Row],[Totaal kosten]],"")</f>
        <v/>
      </c>
      <c r="CF131" s="122" t="str">
        <f>IF(Tbl.Kosten[[#This Row],[Anr.]]=CF$7,Tbl.Kosten[[#This Row],[Totaal kosten]],"")</f>
        <v/>
      </c>
      <c r="CG131" s="122" t="str">
        <f>IF(Tbl.Kosten[[#This Row],[Anr.]]=CG$7,Tbl.Kosten[[#This Row],[Totaal kosten]],"")</f>
        <v/>
      </c>
      <c r="CH131" s="122" t="str">
        <f>IF(Tbl.Kosten[[#This Row],[Anr.]]=CH$7,Tbl.Kosten[[#This Row],[Totaal kosten]],"")</f>
        <v/>
      </c>
      <c r="CI131" s="122" t="str">
        <f>IF(Tbl.Kosten[[#This Row],[Anr.]]=CI$7,Tbl.Kosten[[#This Row],[Totaal kosten]],"")</f>
        <v/>
      </c>
      <c r="CJ131" s="122" t="str">
        <f>IF(Tbl.Kosten[[#This Row],[Anr.]]=CJ$7,Tbl.Kosten[[#This Row],[Totaal kosten]],"")</f>
        <v/>
      </c>
      <c r="CK131" s="122" t="str">
        <f>IF(Tbl.Kosten[[#This Row],[Anr.]]=CK$7,Tbl.Kosten[[#This Row],[Totaal kosten]],"")</f>
        <v/>
      </c>
      <c r="CL131" s="122" t="str">
        <f>IF(Tbl.Kosten[[#This Row],[Anr.]]=CL$7,Tbl.Kosten[[#This Row],[Totaal kosten]],"")</f>
        <v/>
      </c>
      <c r="CM131" s="122" t="str">
        <f>IF(Tbl.Kosten[[#This Row],[Anr.]]=CM$7,Tbl.Kosten[[#This Row],[Totaal kosten]],"")</f>
        <v/>
      </c>
      <c r="CN131" s="122" t="str">
        <f>IF(Tbl.Kosten[[#This Row],[Anr.]]=CN$7,Tbl.Kosten[[#This Row],[Totaal kosten]],"")</f>
        <v/>
      </c>
      <c r="CO131" s="122" t="str">
        <f>IF(Tbl.Kosten[[#This Row],[Anr.]]=CO$7,Tbl.Kosten[[#This Row],[Totaal kosten]],"")</f>
        <v/>
      </c>
      <c r="CP131" s="122" t="str">
        <f>IF(Tbl.Kosten[[#This Row],[Anr.]]=CP$7,Tbl.Kosten[[#This Row],[Totaal kosten]],"")</f>
        <v/>
      </c>
      <c r="CQ131" s="122" t="str">
        <f>IF(Tbl.Kosten[[#This Row],[Anr.]]=CQ$7,Tbl.Kosten[[#This Row],[Totaal kosten]],"")</f>
        <v/>
      </c>
      <c r="CR131" s="122" t="str">
        <f>IF(Tbl.Kosten[[#This Row],[Anr.]]=CR$7,Tbl.Kosten[[#This Row],[Totaal kosten]],"")</f>
        <v/>
      </c>
      <c r="CS131" s="122" t="str">
        <f>IF(Tbl.Kosten[[#This Row],[Anr.]]=CS$7,Tbl.Kosten[[#This Row],[Totaal kosten]],"")</f>
        <v/>
      </c>
      <c r="CT131" s="122" t="str">
        <f>IF(Tbl.Kosten[[#This Row],[Anr.]]=CT$7,Tbl.Kosten[[#This Row],[Totaal kosten]],"")</f>
        <v/>
      </c>
      <c r="CU131" s="122" t="str">
        <f>IF(Tbl.Kosten[[#This Row],[Anr.]]=CU$7,Tbl.Kosten[[#This Row],[Totaal kosten]],"")</f>
        <v/>
      </c>
      <c r="CV131" s="122" t="str">
        <f>IF(Tbl.Kosten[[#This Row],[Anr.]]=CV$7,Tbl.Kosten[[#This Row],[Totaal kosten]],"")</f>
        <v/>
      </c>
      <c r="CW131" s="122" t="str">
        <f>IF(Tbl.Kosten[[#This Row],[Anr.]]=CW$7,Tbl.Kosten[[#This Row],[Totaal kosten]],"")</f>
        <v/>
      </c>
      <c r="CX131" s="122" t="str">
        <f>IF(Tbl.Kosten[[#This Row],[Anr.]]=CX$7,Tbl.Kosten[[#This Row],[Totaal kosten]],"")</f>
        <v/>
      </c>
      <c r="CY131" s="122" t="str">
        <f>IF(Tbl.Kosten[[#This Row],[Anr.]]=CY$7,Tbl.Kosten[[#This Row],[Totaal kosten]],"")</f>
        <v/>
      </c>
      <c r="CZ131" s="122" t="str">
        <f>IF(Tbl.Kosten[[#This Row],[Anr.]]=CZ$7,Tbl.Kosten[[#This Row],[Totaal kosten]],"")</f>
        <v/>
      </c>
      <c r="DA131" s="122" t="str">
        <f>IF(Tbl.Kosten[[#This Row],[Anr.]]=DA$7,Tbl.Kosten[[#This Row],[Totaal kosten]],"")</f>
        <v/>
      </c>
      <c r="DB131" s="122" t="str">
        <f>IF(Tbl.Kosten[[#This Row],[Anr.]]=DB$7,Tbl.Kosten[[#This Row],[Totaal kosten]],"")</f>
        <v/>
      </c>
      <c r="DC131" s="122" t="str">
        <f>IF(Tbl.Kosten[[#This Row],[Anr.]]=DC$7,Tbl.Kosten[[#This Row],[Totaal kosten]],"")</f>
        <v/>
      </c>
      <c r="DD131" s="122" t="str">
        <f>IF(Tbl.Kosten[[#This Row],[Anr.]]=DD$7,Tbl.Kosten[[#This Row],[Totaal kosten]],"")</f>
        <v/>
      </c>
      <c r="DE131" s="122" t="str">
        <f>IF(Tbl.Kosten[[#This Row],[Anr.]]=DE$7,Tbl.Kosten[[#This Row],[Totaal kosten]],"")</f>
        <v/>
      </c>
      <c r="DF131" s="122" t="str">
        <f>IF(Tbl.Kosten[[#This Row],[Anr.]]=DF$7,Tbl.Kosten[[#This Row],[Totaal kosten]],"")</f>
        <v/>
      </c>
      <c r="DG131" s="122" t="str">
        <f>IF(Tbl.Kosten[[#This Row],[Anr.]]=DG$7,Tbl.Kosten[[#This Row],[Totaal kosten]],"")</f>
        <v/>
      </c>
      <c r="DH131" s="122" t="str">
        <f>IF(Tbl.Kosten[[#This Row],[Anr.]]=DH$7,Tbl.Kosten[[#This Row],[Totaal kosten]],"")</f>
        <v/>
      </c>
      <c r="DI131" s="122" t="str">
        <f>IF(Tbl.Kosten[[#This Row],[Anr.]]=DI$7,Tbl.Kosten[[#This Row],[Totaal kosten]],"")</f>
        <v/>
      </c>
      <c r="DJ131" s="122" t="str">
        <f>IF(Tbl.Kosten[[#This Row],[Anr.]]=DJ$7,Tbl.Kosten[[#This Row],[Totaal kosten]],"")</f>
        <v/>
      </c>
      <c r="DK131" s="122" t="str">
        <f>IF(Tbl.Kosten[[#This Row],[Anr.]]=DK$7,Tbl.Kosten[[#This Row],[Totaal kosten]],"")</f>
        <v/>
      </c>
      <c r="DL131" s="122" t="str">
        <f>IF(Tbl.Kosten[[#This Row],[Anr.]]=DL$7,Tbl.Kosten[[#This Row],[Totaal kosten]],"")</f>
        <v/>
      </c>
      <c r="DM131" s="122" t="str">
        <f>IF(Tbl.Kosten[[#This Row],[Anr.]]=DM$7,Tbl.Kosten[[#This Row],[Totaal kosten]],"")</f>
        <v/>
      </c>
      <c r="DN131" s="122" t="str">
        <f>IF(Tbl.Kosten[[#This Row],[Anr.]]=DN$7,Tbl.Kosten[[#This Row],[Totaal kosten]],"")</f>
        <v/>
      </c>
      <c r="DO131" s="122" t="str">
        <f>IF(Tbl.Kosten[[#This Row],[Anr.]]=DO$7,Tbl.Kosten[[#This Row],[Totaal kosten]],"")</f>
        <v/>
      </c>
      <c r="DP131" s="122" t="str">
        <f>IF(Tbl.Kosten[[#This Row],[Anr.]]=DP$7,Tbl.Kosten[[#This Row],[Totaal kosten]],"")</f>
        <v/>
      </c>
      <c r="DQ131" s="122" t="str">
        <f>IF(Tbl.Kosten[[#This Row],[Anr.]]=DQ$7,Tbl.Kosten[[#This Row],[Totaal kosten]],"")</f>
        <v/>
      </c>
      <c r="DR131" s="122" t="str">
        <f>IF(Tbl.Kosten[[#This Row],[Anr.]]=DR$7,Tbl.Kosten[[#This Row],[Totaal kosten]],"")</f>
        <v/>
      </c>
      <c r="DS131" s="122" t="str">
        <f>IF(Tbl.Kosten[[#This Row],[Anr.]]=DS$7,Tbl.Kosten[[#This Row],[Totaal kosten]],"")</f>
        <v/>
      </c>
      <c r="DT131" s="122" t="str">
        <f>IF(Tbl.Kosten[[#This Row],[Anr.]]=DT$7,Tbl.Kosten[[#This Row],[Totaal kosten]],"")</f>
        <v/>
      </c>
      <c r="DU131" s="122" t="str">
        <f>IF(Tbl.Kosten[[#This Row],[Anr.]]=DU$7,Tbl.Kosten[[#This Row],[Totaal kosten]],"")</f>
        <v/>
      </c>
      <c r="DV131" s="122" t="str">
        <f>IF(Tbl.Kosten[[#This Row],[Anr.]]=DV$7,Tbl.Kosten[[#This Row],[Totaal kosten]],"")</f>
        <v/>
      </c>
      <c r="DW131" s="122" t="str">
        <f>IF(Tbl.Kosten[[#This Row],[Anr.]]=DW$7,Tbl.Kosten[[#This Row],[Totaal kosten]],"")</f>
        <v/>
      </c>
      <c r="DX131" s="122" t="str">
        <f>IF(Tbl.Kosten[[#This Row],[Anr.]]=DX$7,Tbl.Kosten[[#This Row],[Totaal kosten]],"")</f>
        <v/>
      </c>
      <c r="DY131" s="122" t="str">
        <f>IF(Tbl.Kosten[[#This Row],[Anr.]]=DY$7,Tbl.Kosten[[#This Row],[Totaal kosten]],"")</f>
        <v/>
      </c>
      <c r="DZ131" s="122" t="str">
        <f>IF(Tbl.Kosten[[#This Row],[Anr.]]=DZ$7,Tbl.Kosten[[#This Row],[Totaal kosten]],"")</f>
        <v/>
      </c>
      <c r="EA131" s="122" t="str">
        <f>IF(Tbl.Kosten[[#This Row],[Anr.]]=EA$7,Tbl.Kosten[[#This Row],[Totaal kosten]],"")</f>
        <v/>
      </c>
      <c r="EB131" s="122" t="str">
        <f>IF(Tbl.Kosten[[#This Row],[Anr.]]=EB$7,Tbl.Kosten[[#This Row],[Totaal kosten]],"")</f>
        <v/>
      </c>
      <c r="EC131" s="122" t="str">
        <f>IF(Tbl.Kosten[[#This Row],[Anr.]]=EC$7,Tbl.Kosten[[#This Row],[Totaal kosten]],"")</f>
        <v/>
      </c>
      <c r="ED131" s="122" t="str">
        <f>IF(Tbl.Kosten[[#This Row],[Anr.]]=ED$7,Tbl.Kosten[[#This Row],[Totaal kosten]],"")</f>
        <v/>
      </c>
      <c r="EE131" s="122" t="str">
        <f>IF(Tbl.Kosten[[#This Row],[Anr.]]=EE$7,Tbl.Kosten[[#This Row],[Totaal kosten]],"")</f>
        <v/>
      </c>
      <c r="EF131" s="122" t="str">
        <f>IF(Tbl.Kosten[[#This Row],[Anr.]]=EF$7,Tbl.Kosten[[#This Row],[Totaal kosten]],"")</f>
        <v/>
      </c>
      <c r="EG131" s="122" t="str">
        <f>IF(Tbl.Kosten[[#This Row],[Anr.]]=EG$7,Tbl.Kosten[[#This Row],[Totaal kosten]],"")</f>
        <v/>
      </c>
      <c r="EH131" s="122" t="str">
        <f>IF(Tbl.Kosten[[#This Row],[Anr.]]=EH$7,Tbl.Kosten[[#This Row],[Totaal kosten]],"")</f>
        <v/>
      </c>
      <c r="EI131" s="122" t="str">
        <f>IF(Tbl.Kosten[[#This Row],[Anr.]]=EI$7,Tbl.Kosten[[#This Row],[Totaal kosten]],"")</f>
        <v/>
      </c>
      <c r="EJ131" s="122" t="str">
        <f>IF(Tbl.Kosten[[#This Row],[Anr.]]=EJ$7,Tbl.Kosten[[#This Row],[Totaal kosten]],"")</f>
        <v/>
      </c>
      <c r="EK131" s="122" t="str">
        <f>IF(Tbl.Kosten[[#This Row],[Anr.]]=EK$7,Tbl.Kosten[[#This Row],[Totaal kosten]],"")</f>
        <v/>
      </c>
      <c r="EL131" s="122" t="str">
        <f>IF(Tbl.Kosten[[#This Row],[Anr.]]=EL$7,Tbl.Kosten[[#This Row],[Totaal kosten]],"")</f>
        <v/>
      </c>
      <c r="EM131" s="122" t="str">
        <f>IF(Tbl.Kosten[[#This Row],[Anr.]]=EM$7,Tbl.Kosten[[#This Row],[Totaal kosten]],"")</f>
        <v/>
      </c>
      <c r="EN131" s="122" t="str">
        <f>IF(Tbl.Kosten[[#This Row],[Anr.]]=EN$7,Tbl.Kosten[[#This Row],[Totaal kosten]],"")</f>
        <v/>
      </c>
      <c r="EO131" s="122" t="str">
        <f>IF(Tbl.Kosten[[#This Row],[Anr.]]=EO$7,Tbl.Kosten[[#This Row],[Totaal kosten]],"")</f>
        <v/>
      </c>
      <c r="EP131" s="122" t="str">
        <f>IF(Tbl.Kosten[[#This Row],[Anr.]]=EP$7,Tbl.Kosten[[#This Row],[Totaal kosten]],"")</f>
        <v/>
      </c>
      <c r="EQ131" s="122" t="str">
        <f>IF(Tbl.Kosten[[#This Row],[Anr.]]=EQ$7,Tbl.Kosten[[#This Row],[Totaal kosten]],"")</f>
        <v/>
      </c>
    </row>
    <row r="132" spans="2:147" x14ac:dyDescent="0.35">
      <c r="B132" s="99"/>
      <c r="C132" s="68"/>
      <c r="D132" s="119"/>
      <c r="E132" s="100"/>
      <c r="F132" s="13">
        <f>_xlfn.XLOOKUP(Tbl.Kosten[[#This Row],[Medewerker e/o 
functie]],Tbl.Uurtarief[Medewerker en/of functie],Tbl.Uurtarief[Uurtarief],"",,)</f>
        <v>0</v>
      </c>
      <c r="G132" s="118">
        <f>PRODUCT(Tbl.Kosten[[#This Row],[Uren]],Tbl.Kosten[[#This Row],[Uurtarief]])</f>
        <v>0</v>
      </c>
      <c r="H132" s="100"/>
      <c r="I132" s="98"/>
      <c r="J132" s="97">
        <f>Tbl.Kosten[[#This Row],[Aantal]]*Tbl.Kosten[[#This Row],[Tarief]]</f>
        <v>0</v>
      </c>
      <c r="K132" s="118">
        <f>Tbl.Kosten[[#This Row],[Subtotaal andere kosten]]+Tbl.Kosten[[#This Row],[Subtotaal arbeidskosten]]</f>
        <v>0</v>
      </c>
      <c r="L132" s="190">
        <f>IF(Tbl.Kosten[[#This Row],[Subtotaal andere kosten]]&lt;&gt;0,"Andere kosten",(_xlfn.XLOOKUP(Tbl.Kosten[[#This Row],[Medewerker e/o 
functie]],Tbl.Uurtarief[Medewerker en/of functie],Tbl.Uurtarief[Kostensoort],"",,)))</f>
        <v>0</v>
      </c>
      <c r="M132" s="190" t="str">
        <f>IF(AND(Tbl.Kosten[[#This Row],[Subtotaal arbeidskosten]]&lt;&gt;0,Tbl.Kosten[[#This Row],[Subtotaal andere kosten]]&lt;&gt;0),"Begroot Arbeidskosten en Overige kosten op verschillende regels!","")</f>
        <v/>
      </c>
      <c r="N132" s="3" t="str">
        <f>_xlfn.XLOOKUP(Tbl.Kosten[[#This Row],[Activiteitencode]],Tbl.Activiteiten[Activiteitcode],Tbl.Activiteiten[Werkpakketcode],"",,)</f>
        <v/>
      </c>
      <c r="O132" s="9" t="str">
        <f>_xlfn.XLOOKUP(Tbl.Kosten[[#This Row],[Werkpakketcode]],Tbl.Werkpakketten[Werkpakketcode],Tbl.Werkpakketten[WPnr.],"",,)</f>
        <v/>
      </c>
      <c r="P132" s="9" t="str">
        <f>IF(Tbl.Kosten[[#This Row],[WPnr.]]=P$7,Tbl.Kosten[[#This Row],[Totaal kosten]],"")</f>
        <v/>
      </c>
      <c r="Q132" s="9" t="str">
        <f>IF(Tbl.Kosten[[#This Row],[WPnr.]]=Q$7,Tbl.Kosten[[#This Row],[Totaal kosten]],"")</f>
        <v/>
      </c>
      <c r="R132" s="9" t="str">
        <f>IF(Tbl.Kosten[[#This Row],[WPnr.]]=R$7,Tbl.Kosten[[#This Row],[Totaal kosten]],"")</f>
        <v/>
      </c>
      <c r="S132" s="9" t="str">
        <f>IF(Tbl.Kosten[[#This Row],[WPnr.]]=S$7,Tbl.Kosten[[#This Row],[Totaal kosten]],"")</f>
        <v/>
      </c>
      <c r="T132" s="9" t="str">
        <f>IF(Tbl.Kosten[[#This Row],[WPnr.]]=T$7,Tbl.Kosten[[#This Row],[Totaal kosten]],"")</f>
        <v/>
      </c>
      <c r="U132" s="9" t="str">
        <f>IF(Tbl.Kosten[[#This Row],[WPnr.]]=U$7,Tbl.Kosten[[#This Row],[Totaal kosten]],"")</f>
        <v/>
      </c>
      <c r="V132" s="9" t="str">
        <f>IF(Tbl.Kosten[[#This Row],[WPnr.]]=V$7,Tbl.Kosten[[#This Row],[Totaal kosten]],"")</f>
        <v/>
      </c>
      <c r="W132" s="9" t="str">
        <f>IF(Tbl.Kosten[[#This Row],[WPnr.]]=W$7,Tbl.Kosten[[#This Row],[Totaal kosten]],"")</f>
        <v/>
      </c>
      <c r="X132" s="9" t="str">
        <f>IF(Tbl.Kosten[[#This Row],[WPnr.]]=X$7,Tbl.Kosten[[#This Row],[Totaal kosten]],"")</f>
        <v/>
      </c>
      <c r="Y132" s="9" t="str">
        <f>IF(Tbl.Kosten[[#This Row],[WPnr.]]=Y$7,Tbl.Kosten[[#This Row],[Totaal kosten]],"")</f>
        <v/>
      </c>
      <c r="Z132" s="15" t="str">
        <f>IFERROR(VLOOKUP(Tbl.Kosten[[#This Row],[Kostensoort]],Tbl.Kostensoorten[],2,FALSE),"")</f>
        <v/>
      </c>
      <c r="AA132" s="15" t="str">
        <f>IF(Tbl.Kosten[[#This Row],[KSnr.]]=AA$7,Tbl.Kosten[[#This Row],[Totaal kosten]],"")</f>
        <v/>
      </c>
      <c r="AB132" s="15" t="str">
        <f>IF(Tbl.Kosten[[#This Row],[KSnr.]]=AB$7,Tbl.Kosten[[#This Row],[Totaal kosten]],"")</f>
        <v/>
      </c>
      <c r="AC132" s="15" t="str">
        <f>IF(Tbl.Kosten[[#This Row],[KSnr.]]=AC$7,Tbl.Kosten[[#This Row],[Totaal kosten]],"")</f>
        <v/>
      </c>
      <c r="AD132" s="15" t="str">
        <f>IF(Tbl.Kosten[[#This Row],[KSnr.]]=AD$7,Tbl.Kosten[[#This Row],[Totaal kosten]],"")</f>
        <v/>
      </c>
      <c r="AE132" s="15" t="str">
        <f>IF(Tbl.Kosten[[#This Row],[KSnr.]]=AE$7,Tbl.Kosten[[#This Row],[Totaal kosten]],"")</f>
        <v/>
      </c>
      <c r="AF132" s="15" t="str">
        <f>IF(Tbl.Kosten[[#This Row],[KSnr.]]=AF$7,Tbl.Kosten[[#This Row],[Totaal kosten]],"")</f>
        <v/>
      </c>
      <c r="AG132" s="15" t="str">
        <f>IF(Tbl.Kosten[[#This Row],[KSnr.]]=AG$7,Tbl.Kosten[[#This Row],[Totaal kosten]],"")</f>
        <v/>
      </c>
      <c r="AH132" s="15" t="str">
        <f>IF(Tbl.Kosten[[#This Row],[KSnr.]]=AH$7,Tbl.Kosten[[#This Row],[Totaal kosten]],"")</f>
        <v/>
      </c>
      <c r="AI132" s="15" t="str">
        <f>IF(Tbl.Kosten[[#This Row],[KSnr.]]=AI$7,Tbl.Kosten[[#This Row],[Totaal kosten]],"")</f>
        <v/>
      </c>
      <c r="AJ132" s="15" t="str">
        <f>IF(Tbl.Kosten[[#This Row],[KSnr.]]=AJ$7,Tbl.Kosten[[#This Row],[Totaal kosten]],"")</f>
        <v/>
      </c>
      <c r="AK132" s="15" t="str">
        <f>IF(Tbl.Kosten[[#This Row],[KSnr.]]=AK$7,Tbl.Kosten[[#This Row],[Totaal kosten]],"")</f>
        <v/>
      </c>
      <c r="AL132" s="15" t="str">
        <f>IF(Tbl.Kosten[[#This Row],[KSnr.]]=AL$7,Tbl.Kosten[[#This Row],[Totaal kosten]],"")</f>
        <v/>
      </c>
      <c r="AM132" s="15" t="str">
        <f>IF(Tbl.Kosten[[#This Row],[KSnr.]]=AM$7,Tbl.Kosten[[#This Row],[Totaal kosten]],"")</f>
        <v/>
      </c>
      <c r="AN132" s="15" t="str">
        <f>IF(Tbl.Kosten[[#This Row],[KSnr.]]=AN$7,Tbl.Kosten[[#This Row],[Totaal kosten]],"")</f>
        <v/>
      </c>
      <c r="AO132" s="15" t="str">
        <f>IF(Tbl.Kosten[[#This Row],[KSnr.]]=AO$7,Tbl.Kosten[[#This Row],[Totaal kosten]],"")</f>
        <v/>
      </c>
      <c r="AP132" s="15" t="str">
        <f>IF(Tbl.Kosten[[#This Row],[KSnr.]]=AP$7,Tbl.Kosten[[#This Row],[Totaal kosten]],"")</f>
        <v/>
      </c>
      <c r="AQ132" s="15" t="str">
        <f>IF(Tbl.Kosten[[#This Row],[KSnr.]]=AQ$7,Tbl.Kosten[[#This Row],[Totaal kosten]],"")</f>
        <v/>
      </c>
      <c r="AR132" s="15" t="str">
        <f>IF(Tbl.Kosten[[#This Row],[KSnr.]]=AR$7,Tbl.Kosten[[#This Row],[Totaal kosten]],"")</f>
        <v/>
      </c>
      <c r="AS132" s="15" t="str">
        <f>IF(Tbl.Kosten[[#This Row],[KSnr.]]=AS$7,Tbl.Kosten[[#This Row],[Totaal kosten]],"")</f>
        <v/>
      </c>
      <c r="AT132" s="15" t="str">
        <f>IF(Tbl.Kosten[[#This Row],[KSnr.]]=AT$7,Tbl.Kosten[[#This Row],[Totaal kosten]],"")</f>
        <v/>
      </c>
      <c r="AU132" s="122" t="str">
        <f>_xlfn.XLOOKUP(Tbl.Kosten[[#This Row],[Activiteitencode]],Tbl.Activiteiten[Activiteitcode],Tbl.Activiteiten[Anr.],"",,)</f>
        <v/>
      </c>
      <c r="AV132" s="122" t="str">
        <f>IF(Tbl.Kosten[[#This Row],[Anr.]]=AV$7,Tbl.Kosten[[#This Row],[Totaal kosten]],"")</f>
        <v/>
      </c>
      <c r="AW132" s="122" t="str">
        <f>IF(Tbl.Kosten[[#This Row],[Anr.]]=AW$7,Tbl.Kosten[[#This Row],[Totaal kosten]],"")</f>
        <v/>
      </c>
      <c r="AX132" s="122" t="str">
        <f>IF(Tbl.Kosten[[#This Row],[Anr.]]=AX$7,Tbl.Kosten[[#This Row],[Totaal kosten]],"")</f>
        <v/>
      </c>
      <c r="AY132" s="122" t="str">
        <f>IF(Tbl.Kosten[[#This Row],[Anr.]]=AY$7,Tbl.Kosten[[#This Row],[Totaal kosten]],"")</f>
        <v/>
      </c>
      <c r="AZ132" s="122" t="str">
        <f>IF(Tbl.Kosten[[#This Row],[Anr.]]=AZ$7,Tbl.Kosten[[#This Row],[Totaal kosten]],"")</f>
        <v/>
      </c>
      <c r="BA132" s="122" t="str">
        <f>IF(Tbl.Kosten[[#This Row],[Anr.]]=BA$7,Tbl.Kosten[[#This Row],[Totaal kosten]],"")</f>
        <v/>
      </c>
      <c r="BB132" s="122" t="str">
        <f>IF(Tbl.Kosten[[#This Row],[Anr.]]=BB$7,Tbl.Kosten[[#This Row],[Totaal kosten]],"")</f>
        <v/>
      </c>
      <c r="BC132" s="122" t="str">
        <f>IF(Tbl.Kosten[[#This Row],[Anr.]]=BC$7,Tbl.Kosten[[#This Row],[Totaal kosten]],"")</f>
        <v/>
      </c>
      <c r="BD132" s="122" t="str">
        <f>IF(Tbl.Kosten[[#This Row],[Anr.]]=BD$7,Tbl.Kosten[[#This Row],[Totaal kosten]],"")</f>
        <v/>
      </c>
      <c r="BE132" s="122" t="str">
        <f>IF(Tbl.Kosten[[#This Row],[Anr.]]=BE$7,Tbl.Kosten[[#This Row],[Totaal kosten]],"")</f>
        <v/>
      </c>
      <c r="BF132" s="122" t="str">
        <f>IF(Tbl.Kosten[[#This Row],[Anr.]]=BF$7,Tbl.Kosten[[#This Row],[Totaal kosten]],"")</f>
        <v/>
      </c>
      <c r="BG132" s="122" t="str">
        <f>IF(Tbl.Kosten[[#This Row],[Anr.]]=BG$7,Tbl.Kosten[[#This Row],[Totaal kosten]],"")</f>
        <v/>
      </c>
      <c r="BH132" s="122" t="str">
        <f>IF(Tbl.Kosten[[#This Row],[Anr.]]=BH$7,Tbl.Kosten[[#This Row],[Totaal kosten]],"")</f>
        <v/>
      </c>
      <c r="BI132" s="122" t="str">
        <f>IF(Tbl.Kosten[[#This Row],[Anr.]]=BI$7,Tbl.Kosten[[#This Row],[Totaal kosten]],"")</f>
        <v/>
      </c>
      <c r="BJ132" s="122" t="str">
        <f>IF(Tbl.Kosten[[#This Row],[Anr.]]=BJ$7,Tbl.Kosten[[#This Row],[Totaal kosten]],"")</f>
        <v/>
      </c>
      <c r="BK132" s="122" t="str">
        <f>IF(Tbl.Kosten[[#This Row],[Anr.]]=BK$7,Tbl.Kosten[[#This Row],[Totaal kosten]],"")</f>
        <v/>
      </c>
      <c r="BL132" s="122" t="str">
        <f>IF(Tbl.Kosten[[#This Row],[Anr.]]=BL$7,Tbl.Kosten[[#This Row],[Totaal kosten]],"")</f>
        <v/>
      </c>
      <c r="BM132" s="122" t="str">
        <f>IF(Tbl.Kosten[[#This Row],[Anr.]]=BM$7,Tbl.Kosten[[#This Row],[Totaal kosten]],"")</f>
        <v/>
      </c>
      <c r="BN132" s="122" t="str">
        <f>IF(Tbl.Kosten[[#This Row],[Anr.]]=BN$7,Tbl.Kosten[[#This Row],[Totaal kosten]],"")</f>
        <v/>
      </c>
      <c r="BO132" s="122" t="str">
        <f>IF(Tbl.Kosten[[#This Row],[Anr.]]=BO$7,Tbl.Kosten[[#This Row],[Totaal kosten]],"")</f>
        <v/>
      </c>
      <c r="BP132" s="122" t="str">
        <f>IF(Tbl.Kosten[[#This Row],[Anr.]]=BP$7,Tbl.Kosten[[#This Row],[Totaal kosten]],"")</f>
        <v/>
      </c>
      <c r="BQ132" s="122" t="str">
        <f>IF(Tbl.Kosten[[#This Row],[Anr.]]=BQ$7,Tbl.Kosten[[#This Row],[Totaal kosten]],"")</f>
        <v/>
      </c>
      <c r="BR132" s="122" t="str">
        <f>IF(Tbl.Kosten[[#This Row],[Anr.]]=BR$7,Tbl.Kosten[[#This Row],[Totaal kosten]],"")</f>
        <v/>
      </c>
      <c r="BS132" s="122" t="str">
        <f>IF(Tbl.Kosten[[#This Row],[Anr.]]=BS$7,Tbl.Kosten[[#This Row],[Totaal kosten]],"")</f>
        <v/>
      </c>
      <c r="BT132" s="122" t="str">
        <f>IF(Tbl.Kosten[[#This Row],[Anr.]]=BT$7,Tbl.Kosten[[#This Row],[Totaal kosten]],"")</f>
        <v/>
      </c>
      <c r="BU132" s="122" t="str">
        <f>IF(Tbl.Kosten[[#This Row],[Anr.]]=BU$7,Tbl.Kosten[[#This Row],[Totaal kosten]],"")</f>
        <v/>
      </c>
      <c r="BV132" s="122" t="str">
        <f>IF(Tbl.Kosten[[#This Row],[Anr.]]=BV$7,Tbl.Kosten[[#This Row],[Totaal kosten]],"")</f>
        <v/>
      </c>
      <c r="BW132" s="122" t="str">
        <f>IF(Tbl.Kosten[[#This Row],[Anr.]]=BW$7,Tbl.Kosten[[#This Row],[Totaal kosten]],"")</f>
        <v/>
      </c>
      <c r="BX132" s="122" t="str">
        <f>IF(Tbl.Kosten[[#This Row],[Anr.]]=BX$7,Tbl.Kosten[[#This Row],[Totaal kosten]],"")</f>
        <v/>
      </c>
      <c r="BY132" s="122" t="str">
        <f>IF(Tbl.Kosten[[#This Row],[Anr.]]=BY$7,Tbl.Kosten[[#This Row],[Totaal kosten]],"")</f>
        <v/>
      </c>
      <c r="BZ132" s="122" t="str">
        <f>IF(Tbl.Kosten[[#This Row],[Anr.]]=BZ$7,Tbl.Kosten[[#This Row],[Totaal kosten]],"")</f>
        <v/>
      </c>
      <c r="CA132" s="122" t="str">
        <f>IF(Tbl.Kosten[[#This Row],[Anr.]]=CA$7,Tbl.Kosten[[#This Row],[Totaal kosten]],"")</f>
        <v/>
      </c>
      <c r="CB132" s="122" t="str">
        <f>IF(Tbl.Kosten[[#This Row],[Anr.]]=CB$7,Tbl.Kosten[[#This Row],[Totaal kosten]],"")</f>
        <v/>
      </c>
      <c r="CC132" s="122" t="str">
        <f>IF(Tbl.Kosten[[#This Row],[Anr.]]=CC$7,Tbl.Kosten[[#This Row],[Totaal kosten]],"")</f>
        <v/>
      </c>
      <c r="CD132" s="122" t="str">
        <f>IF(Tbl.Kosten[[#This Row],[Anr.]]=CD$7,Tbl.Kosten[[#This Row],[Totaal kosten]],"")</f>
        <v/>
      </c>
      <c r="CE132" s="122" t="str">
        <f>IF(Tbl.Kosten[[#This Row],[Anr.]]=CE$7,Tbl.Kosten[[#This Row],[Totaal kosten]],"")</f>
        <v/>
      </c>
      <c r="CF132" s="122" t="str">
        <f>IF(Tbl.Kosten[[#This Row],[Anr.]]=CF$7,Tbl.Kosten[[#This Row],[Totaal kosten]],"")</f>
        <v/>
      </c>
      <c r="CG132" s="122" t="str">
        <f>IF(Tbl.Kosten[[#This Row],[Anr.]]=CG$7,Tbl.Kosten[[#This Row],[Totaal kosten]],"")</f>
        <v/>
      </c>
      <c r="CH132" s="122" t="str">
        <f>IF(Tbl.Kosten[[#This Row],[Anr.]]=CH$7,Tbl.Kosten[[#This Row],[Totaal kosten]],"")</f>
        <v/>
      </c>
      <c r="CI132" s="122" t="str">
        <f>IF(Tbl.Kosten[[#This Row],[Anr.]]=CI$7,Tbl.Kosten[[#This Row],[Totaal kosten]],"")</f>
        <v/>
      </c>
      <c r="CJ132" s="122" t="str">
        <f>IF(Tbl.Kosten[[#This Row],[Anr.]]=CJ$7,Tbl.Kosten[[#This Row],[Totaal kosten]],"")</f>
        <v/>
      </c>
      <c r="CK132" s="122" t="str">
        <f>IF(Tbl.Kosten[[#This Row],[Anr.]]=CK$7,Tbl.Kosten[[#This Row],[Totaal kosten]],"")</f>
        <v/>
      </c>
      <c r="CL132" s="122" t="str">
        <f>IF(Tbl.Kosten[[#This Row],[Anr.]]=CL$7,Tbl.Kosten[[#This Row],[Totaal kosten]],"")</f>
        <v/>
      </c>
      <c r="CM132" s="122" t="str">
        <f>IF(Tbl.Kosten[[#This Row],[Anr.]]=CM$7,Tbl.Kosten[[#This Row],[Totaal kosten]],"")</f>
        <v/>
      </c>
      <c r="CN132" s="122" t="str">
        <f>IF(Tbl.Kosten[[#This Row],[Anr.]]=CN$7,Tbl.Kosten[[#This Row],[Totaal kosten]],"")</f>
        <v/>
      </c>
      <c r="CO132" s="122" t="str">
        <f>IF(Tbl.Kosten[[#This Row],[Anr.]]=CO$7,Tbl.Kosten[[#This Row],[Totaal kosten]],"")</f>
        <v/>
      </c>
      <c r="CP132" s="122" t="str">
        <f>IF(Tbl.Kosten[[#This Row],[Anr.]]=CP$7,Tbl.Kosten[[#This Row],[Totaal kosten]],"")</f>
        <v/>
      </c>
      <c r="CQ132" s="122" t="str">
        <f>IF(Tbl.Kosten[[#This Row],[Anr.]]=CQ$7,Tbl.Kosten[[#This Row],[Totaal kosten]],"")</f>
        <v/>
      </c>
      <c r="CR132" s="122" t="str">
        <f>IF(Tbl.Kosten[[#This Row],[Anr.]]=CR$7,Tbl.Kosten[[#This Row],[Totaal kosten]],"")</f>
        <v/>
      </c>
      <c r="CS132" s="122" t="str">
        <f>IF(Tbl.Kosten[[#This Row],[Anr.]]=CS$7,Tbl.Kosten[[#This Row],[Totaal kosten]],"")</f>
        <v/>
      </c>
      <c r="CT132" s="122" t="str">
        <f>IF(Tbl.Kosten[[#This Row],[Anr.]]=CT$7,Tbl.Kosten[[#This Row],[Totaal kosten]],"")</f>
        <v/>
      </c>
      <c r="CU132" s="122" t="str">
        <f>IF(Tbl.Kosten[[#This Row],[Anr.]]=CU$7,Tbl.Kosten[[#This Row],[Totaal kosten]],"")</f>
        <v/>
      </c>
      <c r="CV132" s="122" t="str">
        <f>IF(Tbl.Kosten[[#This Row],[Anr.]]=CV$7,Tbl.Kosten[[#This Row],[Totaal kosten]],"")</f>
        <v/>
      </c>
      <c r="CW132" s="122" t="str">
        <f>IF(Tbl.Kosten[[#This Row],[Anr.]]=CW$7,Tbl.Kosten[[#This Row],[Totaal kosten]],"")</f>
        <v/>
      </c>
      <c r="CX132" s="122" t="str">
        <f>IF(Tbl.Kosten[[#This Row],[Anr.]]=CX$7,Tbl.Kosten[[#This Row],[Totaal kosten]],"")</f>
        <v/>
      </c>
      <c r="CY132" s="122" t="str">
        <f>IF(Tbl.Kosten[[#This Row],[Anr.]]=CY$7,Tbl.Kosten[[#This Row],[Totaal kosten]],"")</f>
        <v/>
      </c>
      <c r="CZ132" s="122" t="str">
        <f>IF(Tbl.Kosten[[#This Row],[Anr.]]=CZ$7,Tbl.Kosten[[#This Row],[Totaal kosten]],"")</f>
        <v/>
      </c>
      <c r="DA132" s="122" t="str">
        <f>IF(Tbl.Kosten[[#This Row],[Anr.]]=DA$7,Tbl.Kosten[[#This Row],[Totaal kosten]],"")</f>
        <v/>
      </c>
      <c r="DB132" s="122" t="str">
        <f>IF(Tbl.Kosten[[#This Row],[Anr.]]=DB$7,Tbl.Kosten[[#This Row],[Totaal kosten]],"")</f>
        <v/>
      </c>
      <c r="DC132" s="122" t="str">
        <f>IF(Tbl.Kosten[[#This Row],[Anr.]]=DC$7,Tbl.Kosten[[#This Row],[Totaal kosten]],"")</f>
        <v/>
      </c>
      <c r="DD132" s="122" t="str">
        <f>IF(Tbl.Kosten[[#This Row],[Anr.]]=DD$7,Tbl.Kosten[[#This Row],[Totaal kosten]],"")</f>
        <v/>
      </c>
      <c r="DE132" s="122" t="str">
        <f>IF(Tbl.Kosten[[#This Row],[Anr.]]=DE$7,Tbl.Kosten[[#This Row],[Totaal kosten]],"")</f>
        <v/>
      </c>
      <c r="DF132" s="122" t="str">
        <f>IF(Tbl.Kosten[[#This Row],[Anr.]]=DF$7,Tbl.Kosten[[#This Row],[Totaal kosten]],"")</f>
        <v/>
      </c>
      <c r="DG132" s="122" t="str">
        <f>IF(Tbl.Kosten[[#This Row],[Anr.]]=DG$7,Tbl.Kosten[[#This Row],[Totaal kosten]],"")</f>
        <v/>
      </c>
      <c r="DH132" s="122" t="str">
        <f>IF(Tbl.Kosten[[#This Row],[Anr.]]=DH$7,Tbl.Kosten[[#This Row],[Totaal kosten]],"")</f>
        <v/>
      </c>
      <c r="DI132" s="122" t="str">
        <f>IF(Tbl.Kosten[[#This Row],[Anr.]]=DI$7,Tbl.Kosten[[#This Row],[Totaal kosten]],"")</f>
        <v/>
      </c>
      <c r="DJ132" s="122" t="str">
        <f>IF(Tbl.Kosten[[#This Row],[Anr.]]=DJ$7,Tbl.Kosten[[#This Row],[Totaal kosten]],"")</f>
        <v/>
      </c>
      <c r="DK132" s="122" t="str">
        <f>IF(Tbl.Kosten[[#This Row],[Anr.]]=DK$7,Tbl.Kosten[[#This Row],[Totaal kosten]],"")</f>
        <v/>
      </c>
      <c r="DL132" s="122" t="str">
        <f>IF(Tbl.Kosten[[#This Row],[Anr.]]=DL$7,Tbl.Kosten[[#This Row],[Totaal kosten]],"")</f>
        <v/>
      </c>
      <c r="DM132" s="122" t="str">
        <f>IF(Tbl.Kosten[[#This Row],[Anr.]]=DM$7,Tbl.Kosten[[#This Row],[Totaal kosten]],"")</f>
        <v/>
      </c>
      <c r="DN132" s="122" t="str">
        <f>IF(Tbl.Kosten[[#This Row],[Anr.]]=DN$7,Tbl.Kosten[[#This Row],[Totaal kosten]],"")</f>
        <v/>
      </c>
      <c r="DO132" s="122" t="str">
        <f>IF(Tbl.Kosten[[#This Row],[Anr.]]=DO$7,Tbl.Kosten[[#This Row],[Totaal kosten]],"")</f>
        <v/>
      </c>
      <c r="DP132" s="122" t="str">
        <f>IF(Tbl.Kosten[[#This Row],[Anr.]]=DP$7,Tbl.Kosten[[#This Row],[Totaal kosten]],"")</f>
        <v/>
      </c>
      <c r="DQ132" s="122" t="str">
        <f>IF(Tbl.Kosten[[#This Row],[Anr.]]=DQ$7,Tbl.Kosten[[#This Row],[Totaal kosten]],"")</f>
        <v/>
      </c>
      <c r="DR132" s="122" t="str">
        <f>IF(Tbl.Kosten[[#This Row],[Anr.]]=DR$7,Tbl.Kosten[[#This Row],[Totaal kosten]],"")</f>
        <v/>
      </c>
      <c r="DS132" s="122" t="str">
        <f>IF(Tbl.Kosten[[#This Row],[Anr.]]=DS$7,Tbl.Kosten[[#This Row],[Totaal kosten]],"")</f>
        <v/>
      </c>
      <c r="DT132" s="122" t="str">
        <f>IF(Tbl.Kosten[[#This Row],[Anr.]]=DT$7,Tbl.Kosten[[#This Row],[Totaal kosten]],"")</f>
        <v/>
      </c>
      <c r="DU132" s="122" t="str">
        <f>IF(Tbl.Kosten[[#This Row],[Anr.]]=DU$7,Tbl.Kosten[[#This Row],[Totaal kosten]],"")</f>
        <v/>
      </c>
      <c r="DV132" s="122" t="str">
        <f>IF(Tbl.Kosten[[#This Row],[Anr.]]=DV$7,Tbl.Kosten[[#This Row],[Totaal kosten]],"")</f>
        <v/>
      </c>
      <c r="DW132" s="122" t="str">
        <f>IF(Tbl.Kosten[[#This Row],[Anr.]]=DW$7,Tbl.Kosten[[#This Row],[Totaal kosten]],"")</f>
        <v/>
      </c>
      <c r="DX132" s="122" t="str">
        <f>IF(Tbl.Kosten[[#This Row],[Anr.]]=DX$7,Tbl.Kosten[[#This Row],[Totaal kosten]],"")</f>
        <v/>
      </c>
      <c r="DY132" s="122" t="str">
        <f>IF(Tbl.Kosten[[#This Row],[Anr.]]=DY$7,Tbl.Kosten[[#This Row],[Totaal kosten]],"")</f>
        <v/>
      </c>
      <c r="DZ132" s="122" t="str">
        <f>IF(Tbl.Kosten[[#This Row],[Anr.]]=DZ$7,Tbl.Kosten[[#This Row],[Totaal kosten]],"")</f>
        <v/>
      </c>
      <c r="EA132" s="122" t="str">
        <f>IF(Tbl.Kosten[[#This Row],[Anr.]]=EA$7,Tbl.Kosten[[#This Row],[Totaal kosten]],"")</f>
        <v/>
      </c>
      <c r="EB132" s="122" t="str">
        <f>IF(Tbl.Kosten[[#This Row],[Anr.]]=EB$7,Tbl.Kosten[[#This Row],[Totaal kosten]],"")</f>
        <v/>
      </c>
      <c r="EC132" s="122" t="str">
        <f>IF(Tbl.Kosten[[#This Row],[Anr.]]=EC$7,Tbl.Kosten[[#This Row],[Totaal kosten]],"")</f>
        <v/>
      </c>
      <c r="ED132" s="122" t="str">
        <f>IF(Tbl.Kosten[[#This Row],[Anr.]]=ED$7,Tbl.Kosten[[#This Row],[Totaal kosten]],"")</f>
        <v/>
      </c>
      <c r="EE132" s="122" t="str">
        <f>IF(Tbl.Kosten[[#This Row],[Anr.]]=EE$7,Tbl.Kosten[[#This Row],[Totaal kosten]],"")</f>
        <v/>
      </c>
      <c r="EF132" s="122" t="str">
        <f>IF(Tbl.Kosten[[#This Row],[Anr.]]=EF$7,Tbl.Kosten[[#This Row],[Totaal kosten]],"")</f>
        <v/>
      </c>
      <c r="EG132" s="122" t="str">
        <f>IF(Tbl.Kosten[[#This Row],[Anr.]]=EG$7,Tbl.Kosten[[#This Row],[Totaal kosten]],"")</f>
        <v/>
      </c>
      <c r="EH132" s="122" t="str">
        <f>IF(Tbl.Kosten[[#This Row],[Anr.]]=EH$7,Tbl.Kosten[[#This Row],[Totaal kosten]],"")</f>
        <v/>
      </c>
      <c r="EI132" s="122" t="str">
        <f>IF(Tbl.Kosten[[#This Row],[Anr.]]=EI$7,Tbl.Kosten[[#This Row],[Totaal kosten]],"")</f>
        <v/>
      </c>
      <c r="EJ132" s="122" t="str">
        <f>IF(Tbl.Kosten[[#This Row],[Anr.]]=EJ$7,Tbl.Kosten[[#This Row],[Totaal kosten]],"")</f>
        <v/>
      </c>
      <c r="EK132" s="122" t="str">
        <f>IF(Tbl.Kosten[[#This Row],[Anr.]]=EK$7,Tbl.Kosten[[#This Row],[Totaal kosten]],"")</f>
        <v/>
      </c>
      <c r="EL132" s="122" t="str">
        <f>IF(Tbl.Kosten[[#This Row],[Anr.]]=EL$7,Tbl.Kosten[[#This Row],[Totaal kosten]],"")</f>
        <v/>
      </c>
      <c r="EM132" s="122" t="str">
        <f>IF(Tbl.Kosten[[#This Row],[Anr.]]=EM$7,Tbl.Kosten[[#This Row],[Totaal kosten]],"")</f>
        <v/>
      </c>
      <c r="EN132" s="122" t="str">
        <f>IF(Tbl.Kosten[[#This Row],[Anr.]]=EN$7,Tbl.Kosten[[#This Row],[Totaal kosten]],"")</f>
        <v/>
      </c>
      <c r="EO132" s="122" t="str">
        <f>IF(Tbl.Kosten[[#This Row],[Anr.]]=EO$7,Tbl.Kosten[[#This Row],[Totaal kosten]],"")</f>
        <v/>
      </c>
      <c r="EP132" s="122" t="str">
        <f>IF(Tbl.Kosten[[#This Row],[Anr.]]=EP$7,Tbl.Kosten[[#This Row],[Totaal kosten]],"")</f>
        <v/>
      </c>
      <c r="EQ132" s="122" t="str">
        <f>IF(Tbl.Kosten[[#This Row],[Anr.]]=EQ$7,Tbl.Kosten[[#This Row],[Totaal kosten]],"")</f>
        <v/>
      </c>
    </row>
    <row r="133" spans="2:147" x14ac:dyDescent="0.35">
      <c r="B133" s="99"/>
      <c r="C133" s="68"/>
      <c r="D133" s="119"/>
      <c r="E133" s="100"/>
      <c r="F133" s="13">
        <f>_xlfn.XLOOKUP(Tbl.Kosten[[#This Row],[Medewerker e/o 
functie]],Tbl.Uurtarief[Medewerker en/of functie],Tbl.Uurtarief[Uurtarief],"",,)</f>
        <v>0</v>
      </c>
      <c r="G133" s="118">
        <f>PRODUCT(Tbl.Kosten[[#This Row],[Uren]],Tbl.Kosten[[#This Row],[Uurtarief]])</f>
        <v>0</v>
      </c>
      <c r="H133" s="100"/>
      <c r="I133" s="98"/>
      <c r="J133" s="97">
        <f>Tbl.Kosten[[#This Row],[Aantal]]*Tbl.Kosten[[#This Row],[Tarief]]</f>
        <v>0</v>
      </c>
      <c r="K133" s="118">
        <f>Tbl.Kosten[[#This Row],[Subtotaal andere kosten]]+Tbl.Kosten[[#This Row],[Subtotaal arbeidskosten]]</f>
        <v>0</v>
      </c>
      <c r="L133" s="190">
        <f>IF(Tbl.Kosten[[#This Row],[Subtotaal andere kosten]]&lt;&gt;0,"Andere kosten",(_xlfn.XLOOKUP(Tbl.Kosten[[#This Row],[Medewerker e/o 
functie]],Tbl.Uurtarief[Medewerker en/of functie],Tbl.Uurtarief[Kostensoort],"",,)))</f>
        <v>0</v>
      </c>
      <c r="M133" s="190" t="str">
        <f>IF(AND(Tbl.Kosten[[#This Row],[Subtotaal arbeidskosten]]&lt;&gt;0,Tbl.Kosten[[#This Row],[Subtotaal andere kosten]]&lt;&gt;0),"Begroot Arbeidskosten en Overige kosten op verschillende regels!","")</f>
        <v/>
      </c>
      <c r="N133" s="3" t="str">
        <f>_xlfn.XLOOKUP(Tbl.Kosten[[#This Row],[Activiteitencode]],Tbl.Activiteiten[Activiteitcode],Tbl.Activiteiten[Werkpakketcode],"",,)</f>
        <v/>
      </c>
      <c r="O133" s="9" t="str">
        <f>_xlfn.XLOOKUP(Tbl.Kosten[[#This Row],[Werkpakketcode]],Tbl.Werkpakketten[Werkpakketcode],Tbl.Werkpakketten[WPnr.],"",,)</f>
        <v/>
      </c>
      <c r="P133" s="9" t="str">
        <f>IF(Tbl.Kosten[[#This Row],[WPnr.]]=P$7,Tbl.Kosten[[#This Row],[Totaal kosten]],"")</f>
        <v/>
      </c>
      <c r="Q133" s="9" t="str">
        <f>IF(Tbl.Kosten[[#This Row],[WPnr.]]=Q$7,Tbl.Kosten[[#This Row],[Totaal kosten]],"")</f>
        <v/>
      </c>
      <c r="R133" s="9" t="str">
        <f>IF(Tbl.Kosten[[#This Row],[WPnr.]]=R$7,Tbl.Kosten[[#This Row],[Totaal kosten]],"")</f>
        <v/>
      </c>
      <c r="S133" s="9" t="str">
        <f>IF(Tbl.Kosten[[#This Row],[WPnr.]]=S$7,Tbl.Kosten[[#This Row],[Totaal kosten]],"")</f>
        <v/>
      </c>
      <c r="T133" s="9" t="str">
        <f>IF(Tbl.Kosten[[#This Row],[WPnr.]]=T$7,Tbl.Kosten[[#This Row],[Totaal kosten]],"")</f>
        <v/>
      </c>
      <c r="U133" s="9" t="str">
        <f>IF(Tbl.Kosten[[#This Row],[WPnr.]]=U$7,Tbl.Kosten[[#This Row],[Totaal kosten]],"")</f>
        <v/>
      </c>
      <c r="V133" s="9" t="str">
        <f>IF(Tbl.Kosten[[#This Row],[WPnr.]]=V$7,Tbl.Kosten[[#This Row],[Totaal kosten]],"")</f>
        <v/>
      </c>
      <c r="W133" s="9" t="str">
        <f>IF(Tbl.Kosten[[#This Row],[WPnr.]]=W$7,Tbl.Kosten[[#This Row],[Totaal kosten]],"")</f>
        <v/>
      </c>
      <c r="X133" s="9" t="str">
        <f>IF(Tbl.Kosten[[#This Row],[WPnr.]]=X$7,Tbl.Kosten[[#This Row],[Totaal kosten]],"")</f>
        <v/>
      </c>
      <c r="Y133" s="9" t="str">
        <f>IF(Tbl.Kosten[[#This Row],[WPnr.]]=Y$7,Tbl.Kosten[[#This Row],[Totaal kosten]],"")</f>
        <v/>
      </c>
      <c r="Z133" s="15" t="str">
        <f>IFERROR(VLOOKUP(Tbl.Kosten[[#This Row],[Kostensoort]],Tbl.Kostensoorten[],2,FALSE),"")</f>
        <v/>
      </c>
      <c r="AA133" s="15" t="str">
        <f>IF(Tbl.Kosten[[#This Row],[KSnr.]]=AA$7,Tbl.Kosten[[#This Row],[Totaal kosten]],"")</f>
        <v/>
      </c>
      <c r="AB133" s="15" t="str">
        <f>IF(Tbl.Kosten[[#This Row],[KSnr.]]=AB$7,Tbl.Kosten[[#This Row],[Totaal kosten]],"")</f>
        <v/>
      </c>
      <c r="AC133" s="15" t="str">
        <f>IF(Tbl.Kosten[[#This Row],[KSnr.]]=AC$7,Tbl.Kosten[[#This Row],[Totaal kosten]],"")</f>
        <v/>
      </c>
      <c r="AD133" s="15" t="str">
        <f>IF(Tbl.Kosten[[#This Row],[KSnr.]]=AD$7,Tbl.Kosten[[#This Row],[Totaal kosten]],"")</f>
        <v/>
      </c>
      <c r="AE133" s="15" t="str">
        <f>IF(Tbl.Kosten[[#This Row],[KSnr.]]=AE$7,Tbl.Kosten[[#This Row],[Totaal kosten]],"")</f>
        <v/>
      </c>
      <c r="AF133" s="15" t="str">
        <f>IF(Tbl.Kosten[[#This Row],[KSnr.]]=AF$7,Tbl.Kosten[[#This Row],[Totaal kosten]],"")</f>
        <v/>
      </c>
      <c r="AG133" s="15" t="str">
        <f>IF(Tbl.Kosten[[#This Row],[KSnr.]]=AG$7,Tbl.Kosten[[#This Row],[Totaal kosten]],"")</f>
        <v/>
      </c>
      <c r="AH133" s="15" t="str">
        <f>IF(Tbl.Kosten[[#This Row],[KSnr.]]=AH$7,Tbl.Kosten[[#This Row],[Totaal kosten]],"")</f>
        <v/>
      </c>
      <c r="AI133" s="15" t="str">
        <f>IF(Tbl.Kosten[[#This Row],[KSnr.]]=AI$7,Tbl.Kosten[[#This Row],[Totaal kosten]],"")</f>
        <v/>
      </c>
      <c r="AJ133" s="15" t="str">
        <f>IF(Tbl.Kosten[[#This Row],[KSnr.]]=AJ$7,Tbl.Kosten[[#This Row],[Totaal kosten]],"")</f>
        <v/>
      </c>
      <c r="AK133" s="15" t="str">
        <f>IF(Tbl.Kosten[[#This Row],[KSnr.]]=AK$7,Tbl.Kosten[[#This Row],[Totaal kosten]],"")</f>
        <v/>
      </c>
      <c r="AL133" s="15" t="str">
        <f>IF(Tbl.Kosten[[#This Row],[KSnr.]]=AL$7,Tbl.Kosten[[#This Row],[Totaal kosten]],"")</f>
        <v/>
      </c>
      <c r="AM133" s="15" t="str">
        <f>IF(Tbl.Kosten[[#This Row],[KSnr.]]=AM$7,Tbl.Kosten[[#This Row],[Totaal kosten]],"")</f>
        <v/>
      </c>
      <c r="AN133" s="15" t="str">
        <f>IF(Tbl.Kosten[[#This Row],[KSnr.]]=AN$7,Tbl.Kosten[[#This Row],[Totaal kosten]],"")</f>
        <v/>
      </c>
      <c r="AO133" s="15" t="str">
        <f>IF(Tbl.Kosten[[#This Row],[KSnr.]]=AO$7,Tbl.Kosten[[#This Row],[Totaal kosten]],"")</f>
        <v/>
      </c>
      <c r="AP133" s="15" t="str">
        <f>IF(Tbl.Kosten[[#This Row],[KSnr.]]=AP$7,Tbl.Kosten[[#This Row],[Totaal kosten]],"")</f>
        <v/>
      </c>
      <c r="AQ133" s="15" t="str">
        <f>IF(Tbl.Kosten[[#This Row],[KSnr.]]=AQ$7,Tbl.Kosten[[#This Row],[Totaal kosten]],"")</f>
        <v/>
      </c>
      <c r="AR133" s="15" t="str">
        <f>IF(Tbl.Kosten[[#This Row],[KSnr.]]=AR$7,Tbl.Kosten[[#This Row],[Totaal kosten]],"")</f>
        <v/>
      </c>
      <c r="AS133" s="15" t="str">
        <f>IF(Tbl.Kosten[[#This Row],[KSnr.]]=AS$7,Tbl.Kosten[[#This Row],[Totaal kosten]],"")</f>
        <v/>
      </c>
      <c r="AT133" s="15" t="str">
        <f>IF(Tbl.Kosten[[#This Row],[KSnr.]]=AT$7,Tbl.Kosten[[#This Row],[Totaal kosten]],"")</f>
        <v/>
      </c>
      <c r="AU133" s="122" t="str">
        <f>_xlfn.XLOOKUP(Tbl.Kosten[[#This Row],[Activiteitencode]],Tbl.Activiteiten[Activiteitcode],Tbl.Activiteiten[Anr.],"",,)</f>
        <v/>
      </c>
      <c r="AV133" s="122" t="str">
        <f>IF(Tbl.Kosten[[#This Row],[Anr.]]=AV$7,Tbl.Kosten[[#This Row],[Totaal kosten]],"")</f>
        <v/>
      </c>
      <c r="AW133" s="122" t="str">
        <f>IF(Tbl.Kosten[[#This Row],[Anr.]]=AW$7,Tbl.Kosten[[#This Row],[Totaal kosten]],"")</f>
        <v/>
      </c>
      <c r="AX133" s="122" t="str">
        <f>IF(Tbl.Kosten[[#This Row],[Anr.]]=AX$7,Tbl.Kosten[[#This Row],[Totaal kosten]],"")</f>
        <v/>
      </c>
      <c r="AY133" s="122" t="str">
        <f>IF(Tbl.Kosten[[#This Row],[Anr.]]=AY$7,Tbl.Kosten[[#This Row],[Totaal kosten]],"")</f>
        <v/>
      </c>
      <c r="AZ133" s="122" t="str">
        <f>IF(Tbl.Kosten[[#This Row],[Anr.]]=AZ$7,Tbl.Kosten[[#This Row],[Totaal kosten]],"")</f>
        <v/>
      </c>
      <c r="BA133" s="122" t="str">
        <f>IF(Tbl.Kosten[[#This Row],[Anr.]]=BA$7,Tbl.Kosten[[#This Row],[Totaal kosten]],"")</f>
        <v/>
      </c>
      <c r="BB133" s="122" t="str">
        <f>IF(Tbl.Kosten[[#This Row],[Anr.]]=BB$7,Tbl.Kosten[[#This Row],[Totaal kosten]],"")</f>
        <v/>
      </c>
      <c r="BC133" s="122" t="str">
        <f>IF(Tbl.Kosten[[#This Row],[Anr.]]=BC$7,Tbl.Kosten[[#This Row],[Totaal kosten]],"")</f>
        <v/>
      </c>
      <c r="BD133" s="122" t="str">
        <f>IF(Tbl.Kosten[[#This Row],[Anr.]]=BD$7,Tbl.Kosten[[#This Row],[Totaal kosten]],"")</f>
        <v/>
      </c>
      <c r="BE133" s="122" t="str">
        <f>IF(Tbl.Kosten[[#This Row],[Anr.]]=BE$7,Tbl.Kosten[[#This Row],[Totaal kosten]],"")</f>
        <v/>
      </c>
      <c r="BF133" s="122" t="str">
        <f>IF(Tbl.Kosten[[#This Row],[Anr.]]=BF$7,Tbl.Kosten[[#This Row],[Totaal kosten]],"")</f>
        <v/>
      </c>
      <c r="BG133" s="122" t="str">
        <f>IF(Tbl.Kosten[[#This Row],[Anr.]]=BG$7,Tbl.Kosten[[#This Row],[Totaal kosten]],"")</f>
        <v/>
      </c>
      <c r="BH133" s="122" t="str">
        <f>IF(Tbl.Kosten[[#This Row],[Anr.]]=BH$7,Tbl.Kosten[[#This Row],[Totaal kosten]],"")</f>
        <v/>
      </c>
      <c r="BI133" s="122" t="str">
        <f>IF(Tbl.Kosten[[#This Row],[Anr.]]=BI$7,Tbl.Kosten[[#This Row],[Totaal kosten]],"")</f>
        <v/>
      </c>
      <c r="BJ133" s="122" t="str">
        <f>IF(Tbl.Kosten[[#This Row],[Anr.]]=BJ$7,Tbl.Kosten[[#This Row],[Totaal kosten]],"")</f>
        <v/>
      </c>
      <c r="BK133" s="122" t="str">
        <f>IF(Tbl.Kosten[[#This Row],[Anr.]]=BK$7,Tbl.Kosten[[#This Row],[Totaal kosten]],"")</f>
        <v/>
      </c>
      <c r="BL133" s="122" t="str">
        <f>IF(Tbl.Kosten[[#This Row],[Anr.]]=BL$7,Tbl.Kosten[[#This Row],[Totaal kosten]],"")</f>
        <v/>
      </c>
      <c r="BM133" s="122" t="str">
        <f>IF(Tbl.Kosten[[#This Row],[Anr.]]=BM$7,Tbl.Kosten[[#This Row],[Totaal kosten]],"")</f>
        <v/>
      </c>
      <c r="BN133" s="122" t="str">
        <f>IF(Tbl.Kosten[[#This Row],[Anr.]]=BN$7,Tbl.Kosten[[#This Row],[Totaal kosten]],"")</f>
        <v/>
      </c>
      <c r="BO133" s="122" t="str">
        <f>IF(Tbl.Kosten[[#This Row],[Anr.]]=BO$7,Tbl.Kosten[[#This Row],[Totaal kosten]],"")</f>
        <v/>
      </c>
      <c r="BP133" s="122" t="str">
        <f>IF(Tbl.Kosten[[#This Row],[Anr.]]=BP$7,Tbl.Kosten[[#This Row],[Totaal kosten]],"")</f>
        <v/>
      </c>
      <c r="BQ133" s="122" t="str">
        <f>IF(Tbl.Kosten[[#This Row],[Anr.]]=BQ$7,Tbl.Kosten[[#This Row],[Totaal kosten]],"")</f>
        <v/>
      </c>
      <c r="BR133" s="122" t="str">
        <f>IF(Tbl.Kosten[[#This Row],[Anr.]]=BR$7,Tbl.Kosten[[#This Row],[Totaal kosten]],"")</f>
        <v/>
      </c>
      <c r="BS133" s="122" t="str">
        <f>IF(Tbl.Kosten[[#This Row],[Anr.]]=BS$7,Tbl.Kosten[[#This Row],[Totaal kosten]],"")</f>
        <v/>
      </c>
      <c r="BT133" s="122" t="str">
        <f>IF(Tbl.Kosten[[#This Row],[Anr.]]=BT$7,Tbl.Kosten[[#This Row],[Totaal kosten]],"")</f>
        <v/>
      </c>
      <c r="BU133" s="122" t="str">
        <f>IF(Tbl.Kosten[[#This Row],[Anr.]]=BU$7,Tbl.Kosten[[#This Row],[Totaal kosten]],"")</f>
        <v/>
      </c>
      <c r="BV133" s="122" t="str">
        <f>IF(Tbl.Kosten[[#This Row],[Anr.]]=BV$7,Tbl.Kosten[[#This Row],[Totaal kosten]],"")</f>
        <v/>
      </c>
      <c r="BW133" s="122" t="str">
        <f>IF(Tbl.Kosten[[#This Row],[Anr.]]=BW$7,Tbl.Kosten[[#This Row],[Totaal kosten]],"")</f>
        <v/>
      </c>
      <c r="BX133" s="122" t="str">
        <f>IF(Tbl.Kosten[[#This Row],[Anr.]]=BX$7,Tbl.Kosten[[#This Row],[Totaal kosten]],"")</f>
        <v/>
      </c>
      <c r="BY133" s="122" t="str">
        <f>IF(Tbl.Kosten[[#This Row],[Anr.]]=BY$7,Tbl.Kosten[[#This Row],[Totaal kosten]],"")</f>
        <v/>
      </c>
      <c r="BZ133" s="122" t="str">
        <f>IF(Tbl.Kosten[[#This Row],[Anr.]]=BZ$7,Tbl.Kosten[[#This Row],[Totaal kosten]],"")</f>
        <v/>
      </c>
      <c r="CA133" s="122" t="str">
        <f>IF(Tbl.Kosten[[#This Row],[Anr.]]=CA$7,Tbl.Kosten[[#This Row],[Totaal kosten]],"")</f>
        <v/>
      </c>
      <c r="CB133" s="122" t="str">
        <f>IF(Tbl.Kosten[[#This Row],[Anr.]]=CB$7,Tbl.Kosten[[#This Row],[Totaal kosten]],"")</f>
        <v/>
      </c>
      <c r="CC133" s="122" t="str">
        <f>IF(Tbl.Kosten[[#This Row],[Anr.]]=CC$7,Tbl.Kosten[[#This Row],[Totaal kosten]],"")</f>
        <v/>
      </c>
      <c r="CD133" s="122" t="str">
        <f>IF(Tbl.Kosten[[#This Row],[Anr.]]=CD$7,Tbl.Kosten[[#This Row],[Totaal kosten]],"")</f>
        <v/>
      </c>
      <c r="CE133" s="122" t="str">
        <f>IF(Tbl.Kosten[[#This Row],[Anr.]]=CE$7,Tbl.Kosten[[#This Row],[Totaal kosten]],"")</f>
        <v/>
      </c>
      <c r="CF133" s="122" t="str">
        <f>IF(Tbl.Kosten[[#This Row],[Anr.]]=CF$7,Tbl.Kosten[[#This Row],[Totaal kosten]],"")</f>
        <v/>
      </c>
      <c r="CG133" s="122" t="str">
        <f>IF(Tbl.Kosten[[#This Row],[Anr.]]=CG$7,Tbl.Kosten[[#This Row],[Totaal kosten]],"")</f>
        <v/>
      </c>
      <c r="CH133" s="122" t="str">
        <f>IF(Tbl.Kosten[[#This Row],[Anr.]]=CH$7,Tbl.Kosten[[#This Row],[Totaal kosten]],"")</f>
        <v/>
      </c>
      <c r="CI133" s="122" t="str">
        <f>IF(Tbl.Kosten[[#This Row],[Anr.]]=CI$7,Tbl.Kosten[[#This Row],[Totaal kosten]],"")</f>
        <v/>
      </c>
      <c r="CJ133" s="122" t="str">
        <f>IF(Tbl.Kosten[[#This Row],[Anr.]]=CJ$7,Tbl.Kosten[[#This Row],[Totaal kosten]],"")</f>
        <v/>
      </c>
      <c r="CK133" s="122" t="str">
        <f>IF(Tbl.Kosten[[#This Row],[Anr.]]=CK$7,Tbl.Kosten[[#This Row],[Totaal kosten]],"")</f>
        <v/>
      </c>
      <c r="CL133" s="122" t="str">
        <f>IF(Tbl.Kosten[[#This Row],[Anr.]]=CL$7,Tbl.Kosten[[#This Row],[Totaal kosten]],"")</f>
        <v/>
      </c>
      <c r="CM133" s="122" t="str">
        <f>IF(Tbl.Kosten[[#This Row],[Anr.]]=CM$7,Tbl.Kosten[[#This Row],[Totaal kosten]],"")</f>
        <v/>
      </c>
      <c r="CN133" s="122" t="str">
        <f>IF(Tbl.Kosten[[#This Row],[Anr.]]=CN$7,Tbl.Kosten[[#This Row],[Totaal kosten]],"")</f>
        <v/>
      </c>
      <c r="CO133" s="122" t="str">
        <f>IF(Tbl.Kosten[[#This Row],[Anr.]]=CO$7,Tbl.Kosten[[#This Row],[Totaal kosten]],"")</f>
        <v/>
      </c>
      <c r="CP133" s="122" t="str">
        <f>IF(Tbl.Kosten[[#This Row],[Anr.]]=CP$7,Tbl.Kosten[[#This Row],[Totaal kosten]],"")</f>
        <v/>
      </c>
      <c r="CQ133" s="122" t="str">
        <f>IF(Tbl.Kosten[[#This Row],[Anr.]]=CQ$7,Tbl.Kosten[[#This Row],[Totaal kosten]],"")</f>
        <v/>
      </c>
      <c r="CR133" s="122" t="str">
        <f>IF(Tbl.Kosten[[#This Row],[Anr.]]=CR$7,Tbl.Kosten[[#This Row],[Totaal kosten]],"")</f>
        <v/>
      </c>
      <c r="CS133" s="122" t="str">
        <f>IF(Tbl.Kosten[[#This Row],[Anr.]]=CS$7,Tbl.Kosten[[#This Row],[Totaal kosten]],"")</f>
        <v/>
      </c>
      <c r="CT133" s="122" t="str">
        <f>IF(Tbl.Kosten[[#This Row],[Anr.]]=CT$7,Tbl.Kosten[[#This Row],[Totaal kosten]],"")</f>
        <v/>
      </c>
      <c r="CU133" s="122" t="str">
        <f>IF(Tbl.Kosten[[#This Row],[Anr.]]=CU$7,Tbl.Kosten[[#This Row],[Totaal kosten]],"")</f>
        <v/>
      </c>
      <c r="CV133" s="122" t="str">
        <f>IF(Tbl.Kosten[[#This Row],[Anr.]]=CV$7,Tbl.Kosten[[#This Row],[Totaal kosten]],"")</f>
        <v/>
      </c>
      <c r="CW133" s="122" t="str">
        <f>IF(Tbl.Kosten[[#This Row],[Anr.]]=CW$7,Tbl.Kosten[[#This Row],[Totaal kosten]],"")</f>
        <v/>
      </c>
      <c r="CX133" s="122" t="str">
        <f>IF(Tbl.Kosten[[#This Row],[Anr.]]=CX$7,Tbl.Kosten[[#This Row],[Totaal kosten]],"")</f>
        <v/>
      </c>
      <c r="CY133" s="122" t="str">
        <f>IF(Tbl.Kosten[[#This Row],[Anr.]]=CY$7,Tbl.Kosten[[#This Row],[Totaal kosten]],"")</f>
        <v/>
      </c>
      <c r="CZ133" s="122" t="str">
        <f>IF(Tbl.Kosten[[#This Row],[Anr.]]=CZ$7,Tbl.Kosten[[#This Row],[Totaal kosten]],"")</f>
        <v/>
      </c>
      <c r="DA133" s="122" t="str">
        <f>IF(Tbl.Kosten[[#This Row],[Anr.]]=DA$7,Tbl.Kosten[[#This Row],[Totaal kosten]],"")</f>
        <v/>
      </c>
      <c r="DB133" s="122" t="str">
        <f>IF(Tbl.Kosten[[#This Row],[Anr.]]=DB$7,Tbl.Kosten[[#This Row],[Totaal kosten]],"")</f>
        <v/>
      </c>
      <c r="DC133" s="122" t="str">
        <f>IF(Tbl.Kosten[[#This Row],[Anr.]]=DC$7,Tbl.Kosten[[#This Row],[Totaal kosten]],"")</f>
        <v/>
      </c>
      <c r="DD133" s="122" t="str">
        <f>IF(Tbl.Kosten[[#This Row],[Anr.]]=DD$7,Tbl.Kosten[[#This Row],[Totaal kosten]],"")</f>
        <v/>
      </c>
      <c r="DE133" s="122" t="str">
        <f>IF(Tbl.Kosten[[#This Row],[Anr.]]=DE$7,Tbl.Kosten[[#This Row],[Totaal kosten]],"")</f>
        <v/>
      </c>
      <c r="DF133" s="122" t="str">
        <f>IF(Tbl.Kosten[[#This Row],[Anr.]]=DF$7,Tbl.Kosten[[#This Row],[Totaal kosten]],"")</f>
        <v/>
      </c>
      <c r="DG133" s="122" t="str">
        <f>IF(Tbl.Kosten[[#This Row],[Anr.]]=DG$7,Tbl.Kosten[[#This Row],[Totaal kosten]],"")</f>
        <v/>
      </c>
      <c r="DH133" s="122" t="str">
        <f>IF(Tbl.Kosten[[#This Row],[Anr.]]=DH$7,Tbl.Kosten[[#This Row],[Totaal kosten]],"")</f>
        <v/>
      </c>
      <c r="DI133" s="122" t="str">
        <f>IF(Tbl.Kosten[[#This Row],[Anr.]]=DI$7,Tbl.Kosten[[#This Row],[Totaal kosten]],"")</f>
        <v/>
      </c>
      <c r="DJ133" s="122" t="str">
        <f>IF(Tbl.Kosten[[#This Row],[Anr.]]=DJ$7,Tbl.Kosten[[#This Row],[Totaal kosten]],"")</f>
        <v/>
      </c>
      <c r="DK133" s="122" t="str">
        <f>IF(Tbl.Kosten[[#This Row],[Anr.]]=DK$7,Tbl.Kosten[[#This Row],[Totaal kosten]],"")</f>
        <v/>
      </c>
      <c r="DL133" s="122" t="str">
        <f>IF(Tbl.Kosten[[#This Row],[Anr.]]=DL$7,Tbl.Kosten[[#This Row],[Totaal kosten]],"")</f>
        <v/>
      </c>
      <c r="DM133" s="122" t="str">
        <f>IF(Tbl.Kosten[[#This Row],[Anr.]]=DM$7,Tbl.Kosten[[#This Row],[Totaal kosten]],"")</f>
        <v/>
      </c>
      <c r="DN133" s="122" t="str">
        <f>IF(Tbl.Kosten[[#This Row],[Anr.]]=DN$7,Tbl.Kosten[[#This Row],[Totaal kosten]],"")</f>
        <v/>
      </c>
      <c r="DO133" s="122" t="str">
        <f>IF(Tbl.Kosten[[#This Row],[Anr.]]=DO$7,Tbl.Kosten[[#This Row],[Totaal kosten]],"")</f>
        <v/>
      </c>
      <c r="DP133" s="122" t="str">
        <f>IF(Tbl.Kosten[[#This Row],[Anr.]]=DP$7,Tbl.Kosten[[#This Row],[Totaal kosten]],"")</f>
        <v/>
      </c>
      <c r="DQ133" s="122" t="str">
        <f>IF(Tbl.Kosten[[#This Row],[Anr.]]=DQ$7,Tbl.Kosten[[#This Row],[Totaal kosten]],"")</f>
        <v/>
      </c>
      <c r="DR133" s="122" t="str">
        <f>IF(Tbl.Kosten[[#This Row],[Anr.]]=DR$7,Tbl.Kosten[[#This Row],[Totaal kosten]],"")</f>
        <v/>
      </c>
      <c r="DS133" s="122" t="str">
        <f>IF(Tbl.Kosten[[#This Row],[Anr.]]=DS$7,Tbl.Kosten[[#This Row],[Totaal kosten]],"")</f>
        <v/>
      </c>
      <c r="DT133" s="122" t="str">
        <f>IF(Tbl.Kosten[[#This Row],[Anr.]]=DT$7,Tbl.Kosten[[#This Row],[Totaal kosten]],"")</f>
        <v/>
      </c>
      <c r="DU133" s="122" t="str">
        <f>IF(Tbl.Kosten[[#This Row],[Anr.]]=DU$7,Tbl.Kosten[[#This Row],[Totaal kosten]],"")</f>
        <v/>
      </c>
      <c r="DV133" s="122" t="str">
        <f>IF(Tbl.Kosten[[#This Row],[Anr.]]=DV$7,Tbl.Kosten[[#This Row],[Totaal kosten]],"")</f>
        <v/>
      </c>
      <c r="DW133" s="122" t="str">
        <f>IF(Tbl.Kosten[[#This Row],[Anr.]]=DW$7,Tbl.Kosten[[#This Row],[Totaal kosten]],"")</f>
        <v/>
      </c>
      <c r="DX133" s="122" t="str">
        <f>IF(Tbl.Kosten[[#This Row],[Anr.]]=DX$7,Tbl.Kosten[[#This Row],[Totaal kosten]],"")</f>
        <v/>
      </c>
      <c r="DY133" s="122" t="str">
        <f>IF(Tbl.Kosten[[#This Row],[Anr.]]=DY$7,Tbl.Kosten[[#This Row],[Totaal kosten]],"")</f>
        <v/>
      </c>
      <c r="DZ133" s="122" t="str">
        <f>IF(Tbl.Kosten[[#This Row],[Anr.]]=DZ$7,Tbl.Kosten[[#This Row],[Totaal kosten]],"")</f>
        <v/>
      </c>
      <c r="EA133" s="122" t="str">
        <f>IF(Tbl.Kosten[[#This Row],[Anr.]]=EA$7,Tbl.Kosten[[#This Row],[Totaal kosten]],"")</f>
        <v/>
      </c>
      <c r="EB133" s="122" t="str">
        <f>IF(Tbl.Kosten[[#This Row],[Anr.]]=EB$7,Tbl.Kosten[[#This Row],[Totaal kosten]],"")</f>
        <v/>
      </c>
      <c r="EC133" s="122" t="str">
        <f>IF(Tbl.Kosten[[#This Row],[Anr.]]=EC$7,Tbl.Kosten[[#This Row],[Totaal kosten]],"")</f>
        <v/>
      </c>
      <c r="ED133" s="122" t="str">
        <f>IF(Tbl.Kosten[[#This Row],[Anr.]]=ED$7,Tbl.Kosten[[#This Row],[Totaal kosten]],"")</f>
        <v/>
      </c>
      <c r="EE133" s="122" t="str">
        <f>IF(Tbl.Kosten[[#This Row],[Anr.]]=EE$7,Tbl.Kosten[[#This Row],[Totaal kosten]],"")</f>
        <v/>
      </c>
      <c r="EF133" s="122" t="str">
        <f>IF(Tbl.Kosten[[#This Row],[Anr.]]=EF$7,Tbl.Kosten[[#This Row],[Totaal kosten]],"")</f>
        <v/>
      </c>
      <c r="EG133" s="122" t="str">
        <f>IF(Tbl.Kosten[[#This Row],[Anr.]]=EG$7,Tbl.Kosten[[#This Row],[Totaal kosten]],"")</f>
        <v/>
      </c>
      <c r="EH133" s="122" t="str">
        <f>IF(Tbl.Kosten[[#This Row],[Anr.]]=EH$7,Tbl.Kosten[[#This Row],[Totaal kosten]],"")</f>
        <v/>
      </c>
      <c r="EI133" s="122" t="str">
        <f>IF(Tbl.Kosten[[#This Row],[Anr.]]=EI$7,Tbl.Kosten[[#This Row],[Totaal kosten]],"")</f>
        <v/>
      </c>
      <c r="EJ133" s="122" t="str">
        <f>IF(Tbl.Kosten[[#This Row],[Anr.]]=EJ$7,Tbl.Kosten[[#This Row],[Totaal kosten]],"")</f>
        <v/>
      </c>
      <c r="EK133" s="122" t="str">
        <f>IF(Tbl.Kosten[[#This Row],[Anr.]]=EK$7,Tbl.Kosten[[#This Row],[Totaal kosten]],"")</f>
        <v/>
      </c>
      <c r="EL133" s="122" t="str">
        <f>IF(Tbl.Kosten[[#This Row],[Anr.]]=EL$7,Tbl.Kosten[[#This Row],[Totaal kosten]],"")</f>
        <v/>
      </c>
      <c r="EM133" s="122" t="str">
        <f>IF(Tbl.Kosten[[#This Row],[Anr.]]=EM$7,Tbl.Kosten[[#This Row],[Totaal kosten]],"")</f>
        <v/>
      </c>
      <c r="EN133" s="122" t="str">
        <f>IF(Tbl.Kosten[[#This Row],[Anr.]]=EN$7,Tbl.Kosten[[#This Row],[Totaal kosten]],"")</f>
        <v/>
      </c>
      <c r="EO133" s="122" t="str">
        <f>IF(Tbl.Kosten[[#This Row],[Anr.]]=EO$7,Tbl.Kosten[[#This Row],[Totaal kosten]],"")</f>
        <v/>
      </c>
      <c r="EP133" s="122" t="str">
        <f>IF(Tbl.Kosten[[#This Row],[Anr.]]=EP$7,Tbl.Kosten[[#This Row],[Totaal kosten]],"")</f>
        <v/>
      </c>
      <c r="EQ133" s="122" t="str">
        <f>IF(Tbl.Kosten[[#This Row],[Anr.]]=EQ$7,Tbl.Kosten[[#This Row],[Totaal kosten]],"")</f>
        <v/>
      </c>
    </row>
    <row r="134" spans="2:147" x14ac:dyDescent="0.35">
      <c r="B134" s="99"/>
      <c r="C134" s="68"/>
      <c r="D134" s="119"/>
      <c r="E134" s="100"/>
      <c r="F134" s="13">
        <f>_xlfn.XLOOKUP(Tbl.Kosten[[#This Row],[Medewerker e/o 
functie]],Tbl.Uurtarief[Medewerker en/of functie],Tbl.Uurtarief[Uurtarief],"",,)</f>
        <v>0</v>
      </c>
      <c r="G134" s="118">
        <f>PRODUCT(Tbl.Kosten[[#This Row],[Uren]],Tbl.Kosten[[#This Row],[Uurtarief]])</f>
        <v>0</v>
      </c>
      <c r="H134" s="100"/>
      <c r="I134" s="98"/>
      <c r="J134" s="97">
        <f>Tbl.Kosten[[#This Row],[Aantal]]*Tbl.Kosten[[#This Row],[Tarief]]</f>
        <v>0</v>
      </c>
      <c r="K134" s="118">
        <f>Tbl.Kosten[[#This Row],[Subtotaal andere kosten]]+Tbl.Kosten[[#This Row],[Subtotaal arbeidskosten]]</f>
        <v>0</v>
      </c>
      <c r="L134" s="190">
        <f>IF(Tbl.Kosten[[#This Row],[Subtotaal andere kosten]]&lt;&gt;0,"Andere kosten",(_xlfn.XLOOKUP(Tbl.Kosten[[#This Row],[Medewerker e/o 
functie]],Tbl.Uurtarief[Medewerker en/of functie],Tbl.Uurtarief[Kostensoort],"",,)))</f>
        <v>0</v>
      </c>
      <c r="M134" s="190" t="str">
        <f>IF(AND(Tbl.Kosten[[#This Row],[Subtotaal arbeidskosten]]&lt;&gt;0,Tbl.Kosten[[#This Row],[Subtotaal andere kosten]]&lt;&gt;0),"Begroot Arbeidskosten en Overige kosten op verschillende regels!","")</f>
        <v/>
      </c>
      <c r="N134" s="3" t="str">
        <f>_xlfn.XLOOKUP(Tbl.Kosten[[#This Row],[Activiteitencode]],Tbl.Activiteiten[Activiteitcode],Tbl.Activiteiten[Werkpakketcode],"",,)</f>
        <v/>
      </c>
      <c r="O134" s="9" t="str">
        <f>_xlfn.XLOOKUP(Tbl.Kosten[[#This Row],[Werkpakketcode]],Tbl.Werkpakketten[Werkpakketcode],Tbl.Werkpakketten[WPnr.],"",,)</f>
        <v/>
      </c>
      <c r="P134" s="9" t="str">
        <f>IF(Tbl.Kosten[[#This Row],[WPnr.]]=P$7,Tbl.Kosten[[#This Row],[Totaal kosten]],"")</f>
        <v/>
      </c>
      <c r="Q134" s="9" t="str">
        <f>IF(Tbl.Kosten[[#This Row],[WPnr.]]=Q$7,Tbl.Kosten[[#This Row],[Totaal kosten]],"")</f>
        <v/>
      </c>
      <c r="R134" s="9" t="str">
        <f>IF(Tbl.Kosten[[#This Row],[WPnr.]]=R$7,Tbl.Kosten[[#This Row],[Totaal kosten]],"")</f>
        <v/>
      </c>
      <c r="S134" s="9" t="str">
        <f>IF(Tbl.Kosten[[#This Row],[WPnr.]]=S$7,Tbl.Kosten[[#This Row],[Totaal kosten]],"")</f>
        <v/>
      </c>
      <c r="T134" s="9" t="str">
        <f>IF(Tbl.Kosten[[#This Row],[WPnr.]]=T$7,Tbl.Kosten[[#This Row],[Totaal kosten]],"")</f>
        <v/>
      </c>
      <c r="U134" s="9" t="str">
        <f>IF(Tbl.Kosten[[#This Row],[WPnr.]]=U$7,Tbl.Kosten[[#This Row],[Totaal kosten]],"")</f>
        <v/>
      </c>
      <c r="V134" s="9" t="str">
        <f>IF(Tbl.Kosten[[#This Row],[WPnr.]]=V$7,Tbl.Kosten[[#This Row],[Totaal kosten]],"")</f>
        <v/>
      </c>
      <c r="W134" s="9" t="str">
        <f>IF(Tbl.Kosten[[#This Row],[WPnr.]]=W$7,Tbl.Kosten[[#This Row],[Totaal kosten]],"")</f>
        <v/>
      </c>
      <c r="X134" s="9" t="str">
        <f>IF(Tbl.Kosten[[#This Row],[WPnr.]]=X$7,Tbl.Kosten[[#This Row],[Totaal kosten]],"")</f>
        <v/>
      </c>
      <c r="Y134" s="9" t="str">
        <f>IF(Tbl.Kosten[[#This Row],[WPnr.]]=Y$7,Tbl.Kosten[[#This Row],[Totaal kosten]],"")</f>
        <v/>
      </c>
      <c r="Z134" s="15" t="str">
        <f>IFERROR(VLOOKUP(Tbl.Kosten[[#This Row],[Kostensoort]],Tbl.Kostensoorten[],2,FALSE),"")</f>
        <v/>
      </c>
      <c r="AA134" s="15" t="str">
        <f>IF(Tbl.Kosten[[#This Row],[KSnr.]]=AA$7,Tbl.Kosten[[#This Row],[Totaal kosten]],"")</f>
        <v/>
      </c>
      <c r="AB134" s="15" t="str">
        <f>IF(Tbl.Kosten[[#This Row],[KSnr.]]=AB$7,Tbl.Kosten[[#This Row],[Totaal kosten]],"")</f>
        <v/>
      </c>
      <c r="AC134" s="15" t="str">
        <f>IF(Tbl.Kosten[[#This Row],[KSnr.]]=AC$7,Tbl.Kosten[[#This Row],[Totaal kosten]],"")</f>
        <v/>
      </c>
      <c r="AD134" s="15" t="str">
        <f>IF(Tbl.Kosten[[#This Row],[KSnr.]]=AD$7,Tbl.Kosten[[#This Row],[Totaal kosten]],"")</f>
        <v/>
      </c>
      <c r="AE134" s="15" t="str">
        <f>IF(Tbl.Kosten[[#This Row],[KSnr.]]=AE$7,Tbl.Kosten[[#This Row],[Totaal kosten]],"")</f>
        <v/>
      </c>
      <c r="AF134" s="15" t="str">
        <f>IF(Tbl.Kosten[[#This Row],[KSnr.]]=AF$7,Tbl.Kosten[[#This Row],[Totaal kosten]],"")</f>
        <v/>
      </c>
      <c r="AG134" s="15" t="str">
        <f>IF(Tbl.Kosten[[#This Row],[KSnr.]]=AG$7,Tbl.Kosten[[#This Row],[Totaal kosten]],"")</f>
        <v/>
      </c>
      <c r="AH134" s="15" t="str">
        <f>IF(Tbl.Kosten[[#This Row],[KSnr.]]=AH$7,Tbl.Kosten[[#This Row],[Totaal kosten]],"")</f>
        <v/>
      </c>
      <c r="AI134" s="15" t="str">
        <f>IF(Tbl.Kosten[[#This Row],[KSnr.]]=AI$7,Tbl.Kosten[[#This Row],[Totaal kosten]],"")</f>
        <v/>
      </c>
      <c r="AJ134" s="15" t="str">
        <f>IF(Tbl.Kosten[[#This Row],[KSnr.]]=AJ$7,Tbl.Kosten[[#This Row],[Totaal kosten]],"")</f>
        <v/>
      </c>
      <c r="AK134" s="15" t="str">
        <f>IF(Tbl.Kosten[[#This Row],[KSnr.]]=AK$7,Tbl.Kosten[[#This Row],[Totaal kosten]],"")</f>
        <v/>
      </c>
      <c r="AL134" s="15" t="str">
        <f>IF(Tbl.Kosten[[#This Row],[KSnr.]]=AL$7,Tbl.Kosten[[#This Row],[Totaal kosten]],"")</f>
        <v/>
      </c>
      <c r="AM134" s="15" t="str">
        <f>IF(Tbl.Kosten[[#This Row],[KSnr.]]=AM$7,Tbl.Kosten[[#This Row],[Totaal kosten]],"")</f>
        <v/>
      </c>
      <c r="AN134" s="15" t="str">
        <f>IF(Tbl.Kosten[[#This Row],[KSnr.]]=AN$7,Tbl.Kosten[[#This Row],[Totaal kosten]],"")</f>
        <v/>
      </c>
      <c r="AO134" s="15" t="str">
        <f>IF(Tbl.Kosten[[#This Row],[KSnr.]]=AO$7,Tbl.Kosten[[#This Row],[Totaal kosten]],"")</f>
        <v/>
      </c>
      <c r="AP134" s="15" t="str">
        <f>IF(Tbl.Kosten[[#This Row],[KSnr.]]=AP$7,Tbl.Kosten[[#This Row],[Totaal kosten]],"")</f>
        <v/>
      </c>
      <c r="AQ134" s="15" t="str">
        <f>IF(Tbl.Kosten[[#This Row],[KSnr.]]=AQ$7,Tbl.Kosten[[#This Row],[Totaal kosten]],"")</f>
        <v/>
      </c>
      <c r="AR134" s="15" t="str">
        <f>IF(Tbl.Kosten[[#This Row],[KSnr.]]=AR$7,Tbl.Kosten[[#This Row],[Totaal kosten]],"")</f>
        <v/>
      </c>
      <c r="AS134" s="15" t="str">
        <f>IF(Tbl.Kosten[[#This Row],[KSnr.]]=AS$7,Tbl.Kosten[[#This Row],[Totaal kosten]],"")</f>
        <v/>
      </c>
      <c r="AT134" s="15" t="str">
        <f>IF(Tbl.Kosten[[#This Row],[KSnr.]]=AT$7,Tbl.Kosten[[#This Row],[Totaal kosten]],"")</f>
        <v/>
      </c>
      <c r="AU134" s="122" t="str">
        <f>_xlfn.XLOOKUP(Tbl.Kosten[[#This Row],[Activiteitencode]],Tbl.Activiteiten[Activiteitcode],Tbl.Activiteiten[Anr.],"",,)</f>
        <v/>
      </c>
      <c r="AV134" s="122" t="str">
        <f>IF(Tbl.Kosten[[#This Row],[Anr.]]=AV$7,Tbl.Kosten[[#This Row],[Totaal kosten]],"")</f>
        <v/>
      </c>
      <c r="AW134" s="122" t="str">
        <f>IF(Tbl.Kosten[[#This Row],[Anr.]]=AW$7,Tbl.Kosten[[#This Row],[Totaal kosten]],"")</f>
        <v/>
      </c>
      <c r="AX134" s="122" t="str">
        <f>IF(Tbl.Kosten[[#This Row],[Anr.]]=AX$7,Tbl.Kosten[[#This Row],[Totaal kosten]],"")</f>
        <v/>
      </c>
      <c r="AY134" s="122" t="str">
        <f>IF(Tbl.Kosten[[#This Row],[Anr.]]=AY$7,Tbl.Kosten[[#This Row],[Totaal kosten]],"")</f>
        <v/>
      </c>
      <c r="AZ134" s="122" t="str">
        <f>IF(Tbl.Kosten[[#This Row],[Anr.]]=AZ$7,Tbl.Kosten[[#This Row],[Totaal kosten]],"")</f>
        <v/>
      </c>
      <c r="BA134" s="122" t="str">
        <f>IF(Tbl.Kosten[[#This Row],[Anr.]]=BA$7,Tbl.Kosten[[#This Row],[Totaal kosten]],"")</f>
        <v/>
      </c>
      <c r="BB134" s="122" t="str">
        <f>IF(Tbl.Kosten[[#This Row],[Anr.]]=BB$7,Tbl.Kosten[[#This Row],[Totaal kosten]],"")</f>
        <v/>
      </c>
      <c r="BC134" s="122" t="str">
        <f>IF(Tbl.Kosten[[#This Row],[Anr.]]=BC$7,Tbl.Kosten[[#This Row],[Totaal kosten]],"")</f>
        <v/>
      </c>
      <c r="BD134" s="122" t="str">
        <f>IF(Tbl.Kosten[[#This Row],[Anr.]]=BD$7,Tbl.Kosten[[#This Row],[Totaal kosten]],"")</f>
        <v/>
      </c>
      <c r="BE134" s="122" t="str">
        <f>IF(Tbl.Kosten[[#This Row],[Anr.]]=BE$7,Tbl.Kosten[[#This Row],[Totaal kosten]],"")</f>
        <v/>
      </c>
      <c r="BF134" s="122" t="str">
        <f>IF(Tbl.Kosten[[#This Row],[Anr.]]=BF$7,Tbl.Kosten[[#This Row],[Totaal kosten]],"")</f>
        <v/>
      </c>
      <c r="BG134" s="122" t="str">
        <f>IF(Tbl.Kosten[[#This Row],[Anr.]]=BG$7,Tbl.Kosten[[#This Row],[Totaal kosten]],"")</f>
        <v/>
      </c>
      <c r="BH134" s="122" t="str">
        <f>IF(Tbl.Kosten[[#This Row],[Anr.]]=BH$7,Tbl.Kosten[[#This Row],[Totaal kosten]],"")</f>
        <v/>
      </c>
      <c r="BI134" s="122" t="str">
        <f>IF(Tbl.Kosten[[#This Row],[Anr.]]=BI$7,Tbl.Kosten[[#This Row],[Totaal kosten]],"")</f>
        <v/>
      </c>
      <c r="BJ134" s="122" t="str">
        <f>IF(Tbl.Kosten[[#This Row],[Anr.]]=BJ$7,Tbl.Kosten[[#This Row],[Totaal kosten]],"")</f>
        <v/>
      </c>
      <c r="BK134" s="122" t="str">
        <f>IF(Tbl.Kosten[[#This Row],[Anr.]]=BK$7,Tbl.Kosten[[#This Row],[Totaal kosten]],"")</f>
        <v/>
      </c>
      <c r="BL134" s="122" t="str">
        <f>IF(Tbl.Kosten[[#This Row],[Anr.]]=BL$7,Tbl.Kosten[[#This Row],[Totaal kosten]],"")</f>
        <v/>
      </c>
      <c r="BM134" s="122" t="str">
        <f>IF(Tbl.Kosten[[#This Row],[Anr.]]=BM$7,Tbl.Kosten[[#This Row],[Totaal kosten]],"")</f>
        <v/>
      </c>
      <c r="BN134" s="122" t="str">
        <f>IF(Tbl.Kosten[[#This Row],[Anr.]]=BN$7,Tbl.Kosten[[#This Row],[Totaal kosten]],"")</f>
        <v/>
      </c>
      <c r="BO134" s="122" t="str">
        <f>IF(Tbl.Kosten[[#This Row],[Anr.]]=BO$7,Tbl.Kosten[[#This Row],[Totaal kosten]],"")</f>
        <v/>
      </c>
      <c r="BP134" s="122" t="str">
        <f>IF(Tbl.Kosten[[#This Row],[Anr.]]=BP$7,Tbl.Kosten[[#This Row],[Totaal kosten]],"")</f>
        <v/>
      </c>
      <c r="BQ134" s="122" t="str">
        <f>IF(Tbl.Kosten[[#This Row],[Anr.]]=BQ$7,Tbl.Kosten[[#This Row],[Totaal kosten]],"")</f>
        <v/>
      </c>
      <c r="BR134" s="122" t="str">
        <f>IF(Tbl.Kosten[[#This Row],[Anr.]]=BR$7,Tbl.Kosten[[#This Row],[Totaal kosten]],"")</f>
        <v/>
      </c>
      <c r="BS134" s="122" t="str">
        <f>IF(Tbl.Kosten[[#This Row],[Anr.]]=BS$7,Tbl.Kosten[[#This Row],[Totaal kosten]],"")</f>
        <v/>
      </c>
      <c r="BT134" s="122" t="str">
        <f>IF(Tbl.Kosten[[#This Row],[Anr.]]=BT$7,Tbl.Kosten[[#This Row],[Totaal kosten]],"")</f>
        <v/>
      </c>
      <c r="BU134" s="122" t="str">
        <f>IF(Tbl.Kosten[[#This Row],[Anr.]]=BU$7,Tbl.Kosten[[#This Row],[Totaal kosten]],"")</f>
        <v/>
      </c>
      <c r="BV134" s="122" t="str">
        <f>IF(Tbl.Kosten[[#This Row],[Anr.]]=BV$7,Tbl.Kosten[[#This Row],[Totaal kosten]],"")</f>
        <v/>
      </c>
      <c r="BW134" s="122" t="str">
        <f>IF(Tbl.Kosten[[#This Row],[Anr.]]=BW$7,Tbl.Kosten[[#This Row],[Totaal kosten]],"")</f>
        <v/>
      </c>
      <c r="BX134" s="122" t="str">
        <f>IF(Tbl.Kosten[[#This Row],[Anr.]]=BX$7,Tbl.Kosten[[#This Row],[Totaal kosten]],"")</f>
        <v/>
      </c>
      <c r="BY134" s="122" t="str">
        <f>IF(Tbl.Kosten[[#This Row],[Anr.]]=BY$7,Tbl.Kosten[[#This Row],[Totaal kosten]],"")</f>
        <v/>
      </c>
      <c r="BZ134" s="122" t="str">
        <f>IF(Tbl.Kosten[[#This Row],[Anr.]]=BZ$7,Tbl.Kosten[[#This Row],[Totaal kosten]],"")</f>
        <v/>
      </c>
      <c r="CA134" s="122" t="str">
        <f>IF(Tbl.Kosten[[#This Row],[Anr.]]=CA$7,Tbl.Kosten[[#This Row],[Totaal kosten]],"")</f>
        <v/>
      </c>
      <c r="CB134" s="122" t="str">
        <f>IF(Tbl.Kosten[[#This Row],[Anr.]]=CB$7,Tbl.Kosten[[#This Row],[Totaal kosten]],"")</f>
        <v/>
      </c>
      <c r="CC134" s="122" t="str">
        <f>IF(Tbl.Kosten[[#This Row],[Anr.]]=CC$7,Tbl.Kosten[[#This Row],[Totaal kosten]],"")</f>
        <v/>
      </c>
      <c r="CD134" s="122" t="str">
        <f>IF(Tbl.Kosten[[#This Row],[Anr.]]=CD$7,Tbl.Kosten[[#This Row],[Totaal kosten]],"")</f>
        <v/>
      </c>
      <c r="CE134" s="122" t="str">
        <f>IF(Tbl.Kosten[[#This Row],[Anr.]]=CE$7,Tbl.Kosten[[#This Row],[Totaal kosten]],"")</f>
        <v/>
      </c>
      <c r="CF134" s="122" t="str">
        <f>IF(Tbl.Kosten[[#This Row],[Anr.]]=CF$7,Tbl.Kosten[[#This Row],[Totaal kosten]],"")</f>
        <v/>
      </c>
      <c r="CG134" s="122" t="str">
        <f>IF(Tbl.Kosten[[#This Row],[Anr.]]=CG$7,Tbl.Kosten[[#This Row],[Totaal kosten]],"")</f>
        <v/>
      </c>
      <c r="CH134" s="122" t="str">
        <f>IF(Tbl.Kosten[[#This Row],[Anr.]]=CH$7,Tbl.Kosten[[#This Row],[Totaal kosten]],"")</f>
        <v/>
      </c>
      <c r="CI134" s="122" t="str">
        <f>IF(Tbl.Kosten[[#This Row],[Anr.]]=CI$7,Tbl.Kosten[[#This Row],[Totaal kosten]],"")</f>
        <v/>
      </c>
      <c r="CJ134" s="122" t="str">
        <f>IF(Tbl.Kosten[[#This Row],[Anr.]]=CJ$7,Tbl.Kosten[[#This Row],[Totaal kosten]],"")</f>
        <v/>
      </c>
      <c r="CK134" s="122" t="str">
        <f>IF(Tbl.Kosten[[#This Row],[Anr.]]=CK$7,Tbl.Kosten[[#This Row],[Totaal kosten]],"")</f>
        <v/>
      </c>
      <c r="CL134" s="122" t="str">
        <f>IF(Tbl.Kosten[[#This Row],[Anr.]]=CL$7,Tbl.Kosten[[#This Row],[Totaal kosten]],"")</f>
        <v/>
      </c>
      <c r="CM134" s="122" t="str">
        <f>IF(Tbl.Kosten[[#This Row],[Anr.]]=CM$7,Tbl.Kosten[[#This Row],[Totaal kosten]],"")</f>
        <v/>
      </c>
      <c r="CN134" s="122" t="str">
        <f>IF(Tbl.Kosten[[#This Row],[Anr.]]=CN$7,Tbl.Kosten[[#This Row],[Totaal kosten]],"")</f>
        <v/>
      </c>
      <c r="CO134" s="122" t="str">
        <f>IF(Tbl.Kosten[[#This Row],[Anr.]]=CO$7,Tbl.Kosten[[#This Row],[Totaal kosten]],"")</f>
        <v/>
      </c>
      <c r="CP134" s="122" t="str">
        <f>IF(Tbl.Kosten[[#This Row],[Anr.]]=CP$7,Tbl.Kosten[[#This Row],[Totaal kosten]],"")</f>
        <v/>
      </c>
      <c r="CQ134" s="122" t="str">
        <f>IF(Tbl.Kosten[[#This Row],[Anr.]]=CQ$7,Tbl.Kosten[[#This Row],[Totaal kosten]],"")</f>
        <v/>
      </c>
      <c r="CR134" s="122" t="str">
        <f>IF(Tbl.Kosten[[#This Row],[Anr.]]=CR$7,Tbl.Kosten[[#This Row],[Totaal kosten]],"")</f>
        <v/>
      </c>
      <c r="CS134" s="122" t="str">
        <f>IF(Tbl.Kosten[[#This Row],[Anr.]]=CS$7,Tbl.Kosten[[#This Row],[Totaal kosten]],"")</f>
        <v/>
      </c>
      <c r="CT134" s="122" t="str">
        <f>IF(Tbl.Kosten[[#This Row],[Anr.]]=CT$7,Tbl.Kosten[[#This Row],[Totaal kosten]],"")</f>
        <v/>
      </c>
      <c r="CU134" s="122" t="str">
        <f>IF(Tbl.Kosten[[#This Row],[Anr.]]=CU$7,Tbl.Kosten[[#This Row],[Totaal kosten]],"")</f>
        <v/>
      </c>
      <c r="CV134" s="122" t="str">
        <f>IF(Tbl.Kosten[[#This Row],[Anr.]]=CV$7,Tbl.Kosten[[#This Row],[Totaal kosten]],"")</f>
        <v/>
      </c>
      <c r="CW134" s="122" t="str">
        <f>IF(Tbl.Kosten[[#This Row],[Anr.]]=CW$7,Tbl.Kosten[[#This Row],[Totaal kosten]],"")</f>
        <v/>
      </c>
      <c r="CX134" s="122" t="str">
        <f>IF(Tbl.Kosten[[#This Row],[Anr.]]=CX$7,Tbl.Kosten[[#This Row],[Totaal kosten]],"")</f>
        <v/>
      </c>
      <c r="CY134" s="122" t="str">
        <f>IF(Tbl.Kosten[[#This Row],[Anr.]]=CY$7,Tbl.Kosten[[#This Row],[Totaal kosten]],"")</f>
        <v/>
      </c>
      <c r="CZ134" s="122" t="str">
        <f>IF(Tbl.Kosten[[#This Row],[Anr.]]=CZ$7,Tbl.Kosten[[#This Row],[Totaal kosten]],"")</f>
        <v/>
      </c>
      <c r="DA134" s="122" t="str">
        <f>IF(Tbl.Kosten[[#This Row],[Anr.]]=DA$7,Tbl.Kosten[[#This Row],[Totaal kosten]],"")</f>
        <v/>
      </c>
      <c r="DB134" s="122" t="str">
        <f>IF(Tbl.Kosten[[#This Row],[Anr.]]=DB$7,Tbl.Kosten[[#This Row],[Totaal kosten]],"")</f>
        <v/>
      </c>
      <c r="DC134" s="122" t="str">
        <f>IF(Tbl.Kosten[[#This Row],[Anr.]]=DC$7,Tbl.Kosten[[#This Row],[Totaal kosten]],"")</f>
        <v/>
      </c>
      <c r="DD134" s="122" t="str">
        <f>IF(Tbl.Kosten[[#This Row],[Anr.]]=DD$7,Tbl.Kosten[[#This Row],[Totaal kosten]],"")</f>
        <v/>
      </c>
      <c r="DE134" s="122" t="str">
        <f>IF(Tbl.Kosten[[#This Row],[Anr.]]=DE$7,Tbl.Kosten[[#This Row],[Totaal kosten]],"")</f>
        <v/>
      </c>
      <c r="DF134" s="122" t="str">
        <f>IF(Tbl.Kosten[[#This Row],[Anr.]]=DF$7,Tbl.Kosten[[#This Row],[Totaal kosten]],"")</f>
        <v/>
      </c>
      <c r="DG134" s="122" t="str">
        <f>IF(Tbl.Kosten[[#This Row],[Anr.]]=DG$7,Tbl.Kosten[[#This Row],[Totaal kosten]],"")</f>
        <v/>
      </c>
      <c r="DH134" s="122" t="str">
        <f>IF(Tbl.Kosten[[#This Row],[Anr.]]=DH$7,Tbl.Kosten[[#This Row],[Totaal kosten]],"")</f>
        <v/>
      </c>
      <c r="DI134" s="122" t="str">
        <f>IF(Tbl.Kosten[[#This Row],[Anr.]]=DI$7,Tbl.Kosten[[#This Row],[Totaal kosten]],"")</f>
        <v/>
      </c>
      <c r="DJ134" s="122" t="str">
        <f>IF(Tbl.Kosten[[#This Row],[Anr.]]=DJ$7,Tbl.Kosten[[#This Row],[Totaal kosten]],"")</f>
        <v/>
      </c>
      <c r="DK134" s="122" t="str">
        <f>IF(Tbl.Kosten[[#This Row],[Anr.]]=DK$7,Tbl.Kosten[[#This Row],[Totaal kosten]],"")</f>
        <v/>
      </c>
      <c r="DL134" s="122" t="str">
        <f>IF(Tbl.Kosten[[#This Row],[Anr.]]=DL$7,Tbl.Kosten[[#This Row],[Totaal kosten]],"")</f>
        <v/>
      </c>
      <c r="DM134" s="122" t="str">
        <f>IF(Tbl.Kosten[[#This Row],[Anr.]]=DM$7,Tbl.Kosten[[#This Row],[Totaal kosten]],"")</f>
        <v/>
      </c>
      <c r="DN134" s="122" t="str">
        <f>IF(Tbl.Kosten[[#This Row],[Anr.]]=DN$7,Tbl.Kosten[[#This Row],[Totaal kosten]],"")</f>
        <v/>
      </c>
      <c r="DO134" s="122" t="str">
        <f>IF(Tbl.Kosten[[#This Row],[Anr.]]=DO$7,Tbl.Kosten[[#This Row],[Totaal kosten]],"")</f>
        <v/>
      </c>
      <c r="DP134" s="122" t="str">
        <f>IF(Tbl.Kosten[[#This Row],[Anr.]]=DP$7,Tbl.Kosten[[#This Row],[Totaal kosten]],"")</f>
        <v/>
      </c>
      <c r="DQ134" s="122" t="str">
        <f>IF(Tbl.Kosten[[#This Row],[Anr.]]=DQ$7,Tbl.Kosten[[#This Row],[Totaal kosten]],"")</f>
        <v/>
      </c>
      <c r="DR134" s="122" t="str">
        <f>IF(Tbl.Kosten[[#This Row],[Anr.]]=DR$7,Tbl.Kosten[[#This Row],[Totaal kosten]],"")</f>
        <v/>
      </c>
      <c r="DS134" s="122" t="str">
        <f>IF(Tbl.Kosten[[#This Row],[Anr.]]=DS$7,Tbl.Kosten[[#This Row],[Totaal kosten]],"")</f>
        <v/>
      </c>
      <c r="DT134" s="122" t="str">
        <f>IF(Tbl.Kosten[[#This Row],[Anr.]]=DT$7,Tbl.Kosten[[#This Row],[Totaal kosten]],"")</f>
        <v/>
      </c>
      <c r="DU134" s="122" t="str">
        <f>IF(Tbl.Kosten[[#This Row],[Anr.]]=DU$7,Tbl.Kosten[[#This Row],[Totaal kosten]],"")</f>
        <v/>
      </c>
      <c r="DV134" s="122" t="str">
        <f>IF(Tbl.Kosten[[#This Row],[Anr.]]=DV$7,Tbl.Kosten[[#This Row],[Totaal kosten]],"")</f>
        <v/>
      </c>
      <c r="DW134" s="122" t="str">
        <f>IF(Tbl.Kosten[[#This Row],[Anr.]]=DW$7,Tbl.Kosten[[#This Row],[Totaal kosten]],"")</f>
        <v/>
      </c>
      <c r="DX134" s="122" t="str">
        <f>IF(Tbl.Kosten[[#This Row],[Anr.]]=DX$7,Tbl.Kosten[[#This Row],[Totaal kosten]],"")</f>
        <v/>
      </c>
      <c r="DY134" s="122" t="str">
        <f>IF(Tbl.Kosten[[#This Row],[Anr.]]=DY$7,Tbl.Kosten[[#This Row],[Totaal kosten]],"")</f>
        <v/>
      </c>
      <c r="DZ134" s="122" t="str">
        <f>IF(Tbl.Kosten[[#This Row],[Anr.]]=DZ$7,Tbl.Kosten[[#This Row],[Totaal kosten]],"")</f>
        <v/>
      </c>
      <c r="EA134" s="122" t="str">
        <f>IF(Tbl.Kosten[[#This Row],[Anr.]]=EA$7,Tbl.Kosten[[#This Row],[Totaal kosten]],"")</f>
        <v/>
      </c>
      <c r="EB134" s="122" t="str">
        <f>IF(Tbl.Kosten[[#This Row],[Anr.]]=EB$7,Tbl.Kosten[[#This Row],[Totaal kosten]],"")</f>
        <v/>
      </c>
      <c r="EC134" s="122" t="str">
        <f>IF(Tbl.Kosten[[#This Row],[Anr.]]=EC$7,Tbl.Kosten[[#This Row],[Totaal kosten]],"")</f>
        <v/>
      </c>
      <c r="ED134" s="122" t="str">
        <f>IF(Tbl.Kosten[[#This Row],[Anr.]]=ED$7,Tbl.Kosten[[#This Row],[Totaal kosten]],"")</f>
        <v/>
      </c>
      <c r="EE134" s="122" t="str">
        <f>IF(Tbl.Kosten[[#This Row],[Anr.]]=EE$7,Tbl.Kosten[[#This Row],[Totaal kosten]],"")</f>
        <v/>
      </c>
      <c r="EF134" s="122" t="str">
        <f>IF(Tbl.Kosten[[#This Row],[Anr.]]=EF$7,Tbl.Kosten[[#This Row],[Totaal kosten]],"")</f>
        <v/>
      </c>
      <c r="EG134" s="122" t="str">
        <f>IF(Tbl.Kosten[[#This Row],[Anr.]]=EG$7,Tbl.Kosten[[#This Row],[Totaal kosten]],"")</f>
        <v/>
      </c>
      <c r="EH134" s="122" t="str">
        <f>IF(Tbl.Kosten[[#This Row],[Anr.]]=EH$7,Tbl.Kosten[[#This Row],[Totaal kosten]],"")</f>
        <v/>
      </c>
      <c r="EI134" s="122" t="str">
        <f>IF(Tbl.Kosten[[#This Row],[Anr.]]=EI$7,Tbl.Kosten[[#This Row],[Totaal kosten]],"")</f>
        <v/>
      </c>
      <c r="EJ134" s="122" t="str">
        <f>IF(Tbl.Kosten[[#This Row],[Anr.]]=EJ$7,Tbl.Kosten[[#This Row],[Totaal kosten]],"")</f>
        <v/>
      </c>
      <c r="EK134" s="122" t="str">
        <f>IF(Tbl.Kosten[[#This Row],[Anr.]]=EK$7,Tbl.Kosten[[#This Row],[Totaal kosten]],"")</f>
        <v/>
      </c>
      <c r="EL134" s="122" t="str">
        <f>IF(Tbl.Kosten[[#This Row],[Anr.]]=EL$7,Tbl.Kosten[[#This Row],[Totaal kosten]],"")</f>
        <v/>
      </c>
      <c r="EM134" s="122" t="str">
        <f>IF(Tbl.Kosten[[#This Row],[Anr.]]=EM$7,Tbl.Kosten[[#This Row],[Totaal kosten]],"")</f>
        <v/>
      </c>
      <c r="EN134" s="122" t="str">
        <f>IF(Tbl.Kosten[[#This Row],[Anr.]]=EN$7,Tbl.Kosten[[#This Row],[Totaal kosten]],"")</f>
        <v/>
      </c>
      <c r="EO134" s="122" t="str">
        <f>IF(Tbl.Kosten[[#This Row],[Anr.]]=EO$7,Tbl.Kosten[[#This Row],[Totaal kosten]],"")</f>
        <v/>
      </c>
      <c r="EP134" s="122" t="str">
        <f>IF(Tbl.Kosten[[#This Row],[Anr.]]=EP$7,Tbl.Kosten[[#This Row],[Totaal kosten]],"")</f>
        <v/>
      </c>
      <c r="EQ134" s="122" t="str">
        <f>IF(Tbl.Kosten[[#This Row],[Anr.]]=EQ$7,Tbl.Kosten[[#This Row],[Totaal kosten]],"")</f>
        <v/>
      </c>
    </row>
    <row r="135" spans="2:147" x14ac:dyDescent="0.35">
      <c r="B135" s="99"/>
      <c r="C135" s="68"/>
      <c r="D135" s="119"/>
      <c r="E135" s="100"/>
      <c r="F135" s="13">
        <f>_xlfn.XLOOKUP(Tbl.Kosten[[#This Row],[Medewerker e/o 
functie]],Tbl.Uurtarief[Medewerker en/of functie],Tbl.Uurtarief[Uurtarief],"",,)</f>
        <v>0</v>
      </c>
      <c r="G135" s="118">
        <f>PRODUCT(Tbl.Kosten[[#This Row],[Uren]],Tbl.Kosten[[#This Row],[Uurtarief]])</f>
        <v>0</v>
      </c>
      <c r="H135" s="100"/>
      <c r="I135" s="98"/>
      <c r="J135" s="97">
        <f>Tbl.Kosten[[#This Row],[Aantal]]*Tbl.Kosten[[#This Row],[Tarief]]</f>
        <v>0</v>
      </c>
      <c r="K135" s="118">
        <f>Tbl.Kosten[[#This Row],[Subtotaal andere kosten]]+Tbl.Kosten[[#This Row],[Subtotaal arbeidskosten]]</f>
        <v>0</v>
      </c>
      <c r="L135" s="190">
        <f>IF(Tbl.Kosten[[#This Row],[Subtotaal andere kosten]]&lt;&gt;0,"Andere kosten",(_xlfn.XLOOKUP(Tbl.Kosten[[#This Row],[Medewerker e/o 
functie]],Tbl.Uurtarief[Medewerker en/of functie],Tbl.Uurtarief[Kostensoort],"",,)))</f>
        <v>0</v>
      </c>
      <c r="M135" s="190" t="str">
        <f>IF(AND(Tbl.Kosten[[#This Row],[Subtotaal arbeidskosten]]&lt;&gt;0,Tbl.Kosten[[#This Row],[Subtotaal andere kosten]]&lt;&gt;0),"Begroot Arbeidskosten en Overige kosten op verschillende regels!","")</f>
        <v/>
      </c>
      <c r="N135" s="3" t="str">
        <f>_xlfn.XLOOKUP(Tbl.Kosten[[#This Row],[Activiteitencode]],Tbl.Activiteiten[Activiteitcode],Tbl.Activiteiten[Werkpakketcode],"",,)</f>
        <v/>
      </c>
      <c r="O135" s="9" t="str">
        <f>_xlfn.XLOOKUP(Tbl.Kosten[[#This Row],[Werkpakketcode]],Tbl.Werkpakketten[Werkpakketcode],Tbl.Werkpakketten[WPnr.],"",,)</f>
        <v/>
      </c>
      <c r="P135" s="9" t="str">
        <f>IF(Tbl.Kosten[[#This Row],[WPnr.]]=P$7,Tbl.Kosten[[#This Row],[Totaal kosten]],"")</f>
        <v/>
      </c>
      <c r="Q135" s="9" t="str">
        <f>IF(Tbl.Kosten[[#This Row],[WPnr.]]=Q$7,Tbl.Kosten[[#This Row],[Totaal kosten]],"")</f>
        <v/>
      </c>
      <c r="R135" s="9" t="str">
        <f>IF(Tbl.Kosten[[#This Row],[WPnr.]]=R$7,Tbl.Kosten[[#This Row],[Totaal kosten]],"")</f>
        <v/>
      </c>
      <c r="S135" s="9" t="str">
        <f>IF(Tbl.Kosten[[#This Row],[WPnr.]]=S$7,Tbl.Kosten[[#This Row],[Totaal kosten]],"")</f>
        <v/>
      </c>
      <c r="T135" s="9" t="str">
        <f>IF(Tbl.Kosten[[#This Row],[WPnr.]]=T$7,Tbl.Kosten[[#This Row],[Totaal kosten]],"")</f>
        <v/>
      </c>
      <c r="U135" s="9" t="str">
        <f>IF(Tbl.Kosten[[#This Row],[WPnr.]]=U$7,Tbl.Kosten[[#This Row],[Totaal kosten]],"")</f>
        <v/>
      </c>
      <c r="V135" s="9" t="str">
        <f>IF(Tbl.Kosten[[#This Row],[WPnr.]]=V$7,Tbl.Kosten[[#This Row],[Totaal kosten]],"")</f>
        <v/>
      </c>
      <c r="W135" s="9" t="str">
        <f>IF(Tbl.Kosten[[#This Row],[WPnr.]]=W$7,Tbl.Kosten[[#This Row],[Totaal kosten]],"")</f>
        <v/>
      </c>
      <c r="X135" s="9" t="str">
        <f>IF(Tbl.Kosten[[#This Row],[WPnr.]]=X$7,Tbl.Kosten[[#This Row],[Totaal kosten]],"")</f>
        <v/>
      </c>
      <c r="Y135" s="9" t="str">
        <f>IF(Tbl.Kosten[[#This Row],[WPnr.]]=Y$7,Tbl.Kosten[[#This Row],[Totaal kosten]],"")</f>
        <v/>
      </c>
      <c r="Z135" s="15" t="str">
        <f>IFERROR(VLOOKUP(Tbl.Kosten[[#This Row],[Kostensoort]],Tbl.Kostensoorten[],2,FALSE),"")</f>
        <v/>
      </c>
      <c r="AA135" s="15" t="str">
        <f>IF(Tbl.Kosten[[#This Row],[KSnr.]]=AA$7,Tbl.Kosten[[#This Row],[Totaal kosten]],"")</f>
        <v/>
      </c>
      <c r="AB135" s="15" t="str">
        <f>IF(Tbl.Kosten[[#This Row],[KSnr.]]=AB$7,Tbl.Kosten[[#This Row],[Totaal kosten]],"")</f>
        <v/>
      </c>
      <c r="AC135" s="15" t="str">
        <f>IF(Tbl.Kosten[[#This Row],[KSnr.]]=AC$7,Tbl.Kosten[[#This Row],[Totaal kosten]],"")</f>
        <v/>
      </c>
      <c r="AD135" s="15" t="str">
        <f>IF(Tbl.Kosten[[#This Row],[KSnr.]]=AD$7,Tbl.Kosten[[#This Row],[Totaal kosten]],"")</f>
        <v/>
      </c>
      <c r="AE135" s="15" t="str">
        <f>IF(Tbl.Kosten[[#This Row],[KSnr.]]=AE$7,Tbl.Kosten[[#This Row],[Totaal kosten]],"")</f>
        <v/>
      </c>
      <c r="AF135" s="15" t="str">
        <f>IF(Tbl.Kosten[[#This Row],[KSnr.]]=AF$7,Tbl.Kosten[[#This Row],[Totaal kosten]],"")</f>
        <v/>
      </c>
      <c r="AG135" s="15" t="str">
        <f>IF(Tbl.Kosten[[#This Row],[KSnr.]]=AG$7,Tbl.Kosten[[#This Row],[Totaal kosten]],"")</f>
        <v/>
      </c>
      <c r="AH135" s="15" t="str">
        <f>IF(Tbl.Kosten[[#This Row],[KSnr.]]=AH$7,Tbl.Kosten[[#This Row],[Totaal kosten]],"")</f>
        <v/>
      </c>
      <c r="AI135" s="15" t="str">
        <f>IF(Tbl.Kosten[[#This Row],[KSnr.]]=AI$7,Tbl.Kosten[[#This Row],[Totaal kosten]],"")</f>
        <v/>
      </c>
      <c r="AJ135" s="15" t="str">
        <f>IF(Tbl.Kosten[[#This Row],[KSnr.]]=AJ$7,Tbl.Kosten[[#This Row],[Totaal kosten]],"")</f>
        <v/>
      </c>
      <c r="AK135" s="15" t="str">
        <f>IF(Tbl.Kosten[[#This Row],[KSnr.]]=AK$7,Tbl.Kosten[[#This Row],[Totaal kosten]],"")</f>
        <v/>
      </c>
      <c r="AL135" s="15" t="str">
        <f>IF(Tbl.Kosten[[#This Row],[KSnr.]]=AL$7,Tbl.Kosten[[#This Row],[Totaal kosten]],"")</f>
        <v/>
      </c>
      <c r="AM135" s="15" t="str">
        <f>IF(Tbl.Kosten[[#This Row],[KSnr.]]=AM$7,Tbl.Kosten[[#This Row],[Totaal kosten]],"")</f>
        <v/>
      </c>
      <c r="AN135" s="15" t="str">
        <f>IF(Tbl.Kosten[[#This Row],[KSnr.]]=AN$7,Tbl.Kosten[[#This Row],[Totaal kosten]],"")</f>
        <v/>
      </c>
      <c r="AO135" s="15" t="str">
        <f>IF(Tbl.Kosten[[#This Row],[KSnr.]]=AO$7,Tbl.Kosten[[#This Row],[Totaal kosten]],"")</f>
        <v/>
      </c>
      <c r="AP135" s="15" t="str">
        <f>IF(Tbl.Kosten[[#This Row],[KSnr.]]=AP$7,Tbl.Kosten[[#This Row],[Totaal kosten]],"")</f>
        <v/>
      </c>
      <c r="AQ135" s="15" t="str">
        <f>IF(Tbl.Kosten[[#This Row],[KSnr.]]=AQ$7,Tbl.Kosten[[#This Row],[Totaal kosten]],"")</f>
        <v/>
      </c>
      <c r="AR135" s="15" t="str">
        <f>IF(Tbl.Kosten[[#This Row],[KSnr.]]=AR$7,Tbl.Kosten[[#This Row],[Totaal kosten]],"")</f>
        <v/>
      </c>
      <c r="AS135" s="15" t="str">
        <f>IF(Tbl.Kosten[[#This Row],[KSnr.]]=AS$7,Tbl.Kosten[[#This Row],[Totaal kosten]],"")</f>
        <v/>
      </c>
      <c r="AT135" s="15" t="str">
        <f>IF(Tbl.Kosten[[#This Row],[KSnr.]]=AT$7,Tbl.Kosten[[#This Row],[Totaal kosten]],"")</f>
        <v/>
      </c>
      <c r="AU135" s="122" t="str">
        <f>_xlfn.XLOOKUP(Tbl.Kosten[[#This Row],[Activiteitencode]],Tbl.Activiteiten[Activiteitcode],Tbl.Activiteiten[Anr.],"",,)</f>
        <v/>
      </c>
      <c r="AV135" s="122" t="str">
        <f>IF(Tbl.Kosten[[#This Row],[Anr.]]=AV$7,Tbl.Kosten[[#This Row],[Totaal kosten]],"")</f>
        <v/>
      </c>
      <c r="AW135" s="122" t="str">
        <f>IF(Tbl.Kosten[[#This Row],[Anr.]]=AW$7,Tbl.Kosten[[#This Row],[Totaal kosten]],"")</f>
        <v/>
      </c>
      <c r="AX135" s="122" t="str">
        <f>IF(Tbl.Kosten[[#This Row],[Anr.]]=AX$7,Tbl.Kosten[[#This Row],[Totaal kosten]],"")</f>
        <v/>
      </c>
      <c r="AY135" s="122" t="str">
        <f>IF(Tbl.Kosten[[#This Row],[Anr.]]=AY$7,Tbl.Kosten[[#This Row],[Totaal kosten]],"")</f>
        <v/>
      </c>
      <c r="AZ135" s="122" t="str">
        <f>IF(Tbl.Kosten[[#This Row],[Anr.]]=AZ$7,Tbl.Kosten[[#This Row],[Totaal kosten]],"")</f>
        <v/>
      </c>
      <c r="BA135" s="122" t="str">
        <f>IF(Tbl.Kosten[[#This Row],[Anr.]]=BA$7,Tbl.Kosten[[#This Row],[Totaal kosten]],"")</f>
        <v/>
      </c>
      <c r="BB135" s="122" t="str">
        <f>IF(Tbl.Kosten[[#This Row],[Anr.]]=BB$7,Tbl.Kosten[[#This Row],[Totaal kosten]],"")</f>
        <v/>
      </c>
      <c r="BC135" s="122" t="str">
        <f>IF(Tbl.Kosten[[#This Row],[Anr.]]=BC$7,Tbl.Kosten[[#This Row],[Totaal kosten]],"")</f>
        <v/>
      </c>
      <c r="BD135" s="122" t="str">
        <f>IF(Tbl.Kosten[[#This Row],[Anr.]]=BD$7,Tbl.Kosten[[#This Row],[Totaal kosten]],"")</f>
        <v/>
      </c>
      <c r="BE135" s="122" t="str">
        <f>IF(Tbl.Kosten[[#This Row],[Anr.]]=BE$7,Tbl.Kosten[[#This Row],[Totaal kosten]],"")</f>
        <v/>
      </c>
      <c r="BF135" s="122" t="str">
        <f>IF(Tbl.Kosten[[#This Row],[Anr.]]=BF$7,Tbl.Kosten[[#This Row],[Totaal kosten]],"")</f>
        <v/>
      </c>
      <c r="BG135" s="122" t="str">
        <f>IF(Tbl.Kosten[[#This Row],[Anr.]]=BG$7,Tbl.Kosten[[#This Row],[Totaal kosten]],"")</f>
        <v/>
      </c>
      <c r="BH135" s="122" t="str">
        <f>IF(Tbl.Kosten[[#This Row],[Anr.]]=BH$7,Tbl.Kosten[[#This Row],[Totaal kosten]],"")</f>
        <v/>
      </c>
      <c r="BI135" s="122" t="str">
        <f>IF(Tbl.Kosten[[#This Row],[Anr.]]=BI$7,Tbl.Kosten[[#This Row],[Totaal kosten]],"")</f>
        <v/>
      </c>
      <c r="BJ135" s="122" t="str">
        <f>IF(Tbl.Kosten[[#This Row],[Anr.]]=BJ$7,Tbl.Kosten[[#This Row],[Totaal kosten]],"")</f>
        <v/>
      </c>
      <c r="BK135" s="122" t="str">
        <f>IF(Tbl.Kosten[[#This Row],[Anr.]]=BK$7,Tbl.Kosten[[#This Row],[Totaal kosten]],"")</f>
        <v/>
      </c>
      <c r="BL135" s="122" t="str">
        <f>IF(Tbl.Kosten[[#This Row],[Anr.]]=BL$7,Tbl.Kosten[[#This Row],[Totaal kosten]],"")</f>
        <v/>
      </c>
      <c r="BM135" s="122" t="str">
        <f>IF(Tbl.Kosten[[#This Row],[Anr.]]=BM$7,Tbl.Kosten[[#This Row],[Totaal kosten]],"")</f>
        <v/>
      </c>
      <c r="BN135" s="122" t="str">
        <f>IF(Tbl.Kosten[[#This Row],[Anr.]]=BN$7,Tbl.Kosten[[#This Row],[Totaal kosten]],"")</f>
        <v/>
      </c>
      <c r="BO135" s="122" t="str">
        <f>IF(Tbl.Kosten[[#This Row],[Anr.]]=BO$7,Tbl.Kosten[[#This Row],[Totaal kosten]],"")</f>
        <v/>
      </c>
      <c r="BP135" s="122" t="str">
        <f>IF(Tbl.Kosten[[#This Row],[Anr.]]=BP$7,Tbl.Kosten[[#This Row],[Totaal kosten]],"")</f>
        <v/>
      </c>
      <c r="BQ135" s="122" t="str">
        <f>IF(Tbl.Kosten[[#This Row],[Anr.]]=BQ$7,Tbl.Kosten[[#This Row],[Totaal kosten]],"")</f>
        <v/>
      </c>
      <c r="BR135" s="122" t="str">
        <f>IF(Tbl.Kosten[[#This Row],[Anr.]]=BR$7,Tbl.Kosten[[#This Row],[Totaal kosten]],"")</f>
        <v/>
      </c>
      <c r="BS135" s="122" t="str">
        <f>IF(Tbl.Kosten[[#This Row],[Anr.]]=BS$7,Tbl.Kosten[[#This Row],[Totaal kosten]],"")</f>
        <v/>
      </c>
      <c r="BT135" s="122" t="str">
        <f>IF(Tbl.Kosten[[#This Row],[Anr.]]=BT$7,Tbl.Kosten[[#This Row],[Totaal kosten]],"")</f>
        <v/>
      </c>
      <c r="BU135" s="122" t="str">
        <f>IF(Tbl.Kosten[[#This Row],[Anr.]]=BU$7,Tbl.Kosten[[#This Row],[Totaal kosten]],"")</f>
        <v/>
      </c>
      <c r="BV135" s="122" t="str">
        <f>IF(Tbl.Kosten[[#This Row],[Anr.]]=BV$7,Tbl.Kosten[[#This Row],[Totaal kosten]],"")</f>
        <v/>
      </c>
      <c r="BW135" s="122" t="str">
        <f>IF(Tbl.Kosten[[#This Row],[Anr.]]=BW$7,Tbl.Kosten[[#This Row],[Totaal kosten]],"")</f>
        <v/>
      </c>
      <c r="BX135" s="122" t="str">
        <f>IF(Tbl.Kosten[[#This Row],[Anr.]]=BX$7,Tbl.Kosten[[#This Row],[Totaal kosten]],"")</f>
        <v/>
      </c>
      <c r="BY135" s="122" t="str">
        <f>IF(Tbl.Kosten[[#This Row],[Anr.]]=BY$7,Tbl.Kosten[[#This Row],[Totaal kosten]],"")</f>
        <v/>
      </c>
      <c r="BZ135" s="122" t="str">
        <f>IF(Tbl.Kosten[[#This Row],[Anr.]]=BZ$7,Tbl.Kosten[[#This Row],[Totaal kosten]],"")</f>
        <v/>
      </c>
      <c r="CA135" s="122" t="str">
        <f>IF(Tbl.Kosten[[#This Row],[Anr.]]=CA$7,Tbl.Kosten[[#This Row],[Totaal kosten]],"")</f>
        <v/>
      </c>
      <c r="CB135" s="122" t="str">
        <f>IF(Tbl.Kosten[[#This Row],[Anr.]]=CB$7,Tbl.Kosten[[#This Row],[Totaal kosten]],"")</f>
        <v/>
      </c>
      <c r="CC135" s="122" t="str">
        <f>IF(Tbl.Kosten[[#This Row],[Anr.]]=CC$7,Tbl.Kosten[[#This Row],[Totaal kosten]],"")</f>
        <v/>
      </c>
      <c r="CD135" s="122" t="str">
        <f>IF(Tbl.Kosten[[#This Row],[Anr.]]=CD$7,Tbl.Kosten[[#This Row],[Totaal kosten]],"")</f>
        <v/>
      </c>
      <c r="CE135" s="122" t="str">
        <f>IF(Tbl.Kosten[[#This Row],[Anr.]]=CE$7,Tbl.Kosten[[#This Row],[Totaal kosten]],"")</f>
        <v/>
      </c>
      <c r="CF135" s="122" t="str">
        <f>IF(Tbl.Kosten[[#This Row],[Anr.]]=CF$7,Tbl.Kosten[[#This Row],[Totaal kosten]],"")</f>
        <v/>
      </c>
      <c r="CG135" s="122" t="str">
        <f>IF(Tbl.Kosten[[#This Row],[Anr.]]=CG$7,Tbl.Kosten[[#This Row],[Totaal kosten]],"")</f>
        <v/>
      </c>
      <c r="CH135" s="122" t="str">
        <f>IF(Tbl.Kosten[[#This Row],[Anr.]]=CH$7,Tbl.Kosten[[#This Row],[Totaal kosten]],"")</f>
        <v/>
      </c>
      <c r="CI135" s="122" t="str">
        <f>IF(Tbl.Kosten[[#This Row],[Anr.]]=CI$7,Tbl.Kosten[[#This Row],[Totaal kosten]],"")</f>
        <v/>
      </c>
      <c r="CJ135" s="122" t="str">
        <f>IF(Tbl.Kosten[[#This Row],[Anr.]]=CJ$7,Tbl.Kosten[[#This Row],[Totaal kosten]],"")</f>
        <v/>
      </c>
      <c r="CK135" s="122" t="str">
        <f>IF(Tbl.Kosten[[#This Row],[Anr.]]=CK$7,Tbl.Kosten[[#This Row],[Totaal kosten]],"")</f>
        <v/>
      </c>
      <c r="CL135" s="122" t="str">
        <f>IF(Tbl.Kosten[[#This Row],[Anr.]]=CL$7,Tbl.Kosten[[#This Row],[Totaal kosten]],"")</f>
        <v/>
      </c>
      <c r="CM135" s="122" t="str">
        <f>IF(Tbl.Kosten[[#This Row],[Anr.]]=CM$7,Tbl.Kosten[[#This Row],[Totaal kosten]],"")</f>
        <v/>
      </c>
      <c r="CN135" s="122" t="str">
        <f>IF(Tbl.Kosten[[#This Row],[Anr.]]=CN$7,Tbl.Kosten[[#This Row],[Totaal kosten]],"")</f>
        <v/>
      </c>
      <c r="CO135" s="122" t="str">
        <f>IF(Tbl.Kosten[[#This Row],[Anr.]]=CO$7,Tbl.Kosten[[#This Row],[Totaal kosten]],"")</f>
        <v/>
      </c>
      <c r="CP135" s="122" t="str">
        <f>IF(Tbl.Kosten[[#This Row],[Anr.]]=CP$7,Tbl.Kosten[[#This Row],[Totaal kosten]],"")</f>
        <v/>
      </c>
      <c r="CQ135" s="122" t="str">
        <f>IF(Tbl.Kosten[[#This Row],[Anr.]]=CQ$7,Tbl.Kosten[[#This Row],[Totaal kosten]],"")</f>
        <v/>
      </c>
      <c r="CR135" s="122" t="str">
        <f>IF(Tbl.Kosten[[#This Row],[Anr.]]=CR$7,Tbl.Kosten[[#This Row],[Totaal kosten]],"")</f>
        <v/>
      </c>
      <c r="CS135" s="122" t="str">
        <f>IF(Tbl.Kosten[[#This Row],[Anr.]]=CS$7,Tbl.Kosten[[#This Row],[Totaal kosten]],"")</f>
        <v/>
      </c>
      <c r="CT135" s="122" t="str">
        <f>IF(Tbl.Kosten[[#This Row],[Anr.]]=CT$7,Tbl.Kosten[[#This Row],[Totaal kosten]],"")</f>
        <v/>
      </c>
      <c r="CU135" s="122" t="str">
        <f>IF(Tbl.Kosten[[#This Row],[Anr.]]=CU$7,Tbl.Kosten[[#This Row],[Totaal kosten]],"")</f>
        <v/>
      </c>
      <c r="CV135" s="122" t="str">
        <f>IF(Tbl.Kosten[[#This Row],[Anr.]]=CV$7,Tbl.Kosten[[#This Row],[Totaal kosten]],"")</f>
        <v/>
      </c>
      <c r="CW135" s="122" t="str">
        <f>IF(Tbl.Kosten[[#This Row],[Anr.]]=CW$7,Tbl.Kosten[[#This Row],[Totaal kosten]],"")</f>
        <v/>
      </c>
      <c r="CX135" s="122" t="str">
        <f>IF(Tbl.Kosten[[#This Row],[Anr.]]=CX$7,Tbl.Kosten[[#This Row],[Totaal kosten]],"")</f>
        <v/>
      </c>
      <c r="CY135" s="122" t="str">
        <f>IF(Tbl.Kosten[[#This Row],[Anr.]]=CY$7,Tbl.Kosten[[#This Row],[Totaal kosten]],"")</f>
        <v/>
      </c>
      <c r="CZ135" s="122" t="str">
        <f>IF(Tbl.Kosten[[#This Row],[Anr.]]=CZ$7,Tbl.Kosten[[#This Row],[Totaal kosten]],"")</f>
        <v/>
      </c>
      <c r="DA135" s="122" t="str">
        <f>IF(Tbl.Kosten[[#This Row],[Anr.]]=DA$7,Tbl.Kosten[[#This Row],[Totaal kosten]],"")</f>
        <v/>
      </c>
      <c r="DB135" s="122" t="str">
        <f>IF(Tbl.Kosten[[#This Row],[Anr.]]=DB$7,Tbl.Kosten[[#This Row],[Totaal kosten]],"")</f>
        <v/>
      </c>
      <c r="DC135" s="122" t="str">
        <f>IF(Tbl.Kosten[[#This Row],[Anr.]]=DC$7,Tbl.Kosten[[#This Row],[Totaal kosten]],"")</f>
        <v/>
      </c>
      <c r="DD135" s="122" t="str">
        <f>IF(Tbl.Kosten[[#This Row],[Anr.]]=DD$7,Tbl.Kosten[[#This Row],[Totaal kosten]],"")</f>
        <v/>
      </c>
      <c r="DE135" s="122" t="str">
        <f>IF(Tbl.Kosten[[#This Row],[Anr.]]=DE$7,Tbl.Kosten[[#This Row],[Totaal kosten]],"")</f>
        <v/>
      </c>
      <c r="DF135" s="122" t="str">
        <f>IF(Tbl.Kosten[[#This Row],[Anr.]]=DF$7,Tbl.Kosten[[#This Row],[Totaal kosten]],"")</f>
        <v/>
      </c>
      <c r="DG135" s="122" t="str">
        <f>IF(Tbl.Kosten[[#This Row],[Anr.]]=DG$7,Tbl.Kosten[[#This Row],[Totaal kosten]],"")</f>
        <v/>
      </c>
      <c r="DH135" s="122" t="str">
        <f>IF(Tbl.Kosten[[#This Row],[Anr.]]=DH$7,Tbl.Kosten[[#This Row],[Totaal kosten]],"")</f>
        <v/>
      </c>
      <c r="DI135" s="122" t="str">
        <f>IF(Tbl.Kosten[[#This Row],[Anr.]]=DI$7,Tbl.Kosten[[#This Row],[Totaal kosten]],"")</f>
        <v/>
      </c>
      <c r="DJ135" s="122" t="str">
        <f>IF(Tbl.Kosten[[#This Row],[Anr.]]=DJ$7,Tbl.Kosten[[#This Row],[Totaal kosten]],"")</f>
        <v/>
      </c>
      <c r="DK135" s="122" t="str">
        <f>IF(Tbl.Kosten[[#This Row],[Anr.]]=DK$7,Tbl.Kosten[[#This Row],[Totaal kosten]],"")</f>
        <v/>
      </c>
      <c r="DL135" s="122" t="str">
        <f>IF(Tbl.Kosten[[#This Row],[Anr.]]=DL$7,Tbl.Kosten[[#This Row],[Totaal kosten]],"")</f>
        <v/>
      </c>
      <c r="DM135" s="122" t="str">
        <f>IF(Tbl.Kosten[[#This Row],[Anr.]]=DM$7,Tbl.Kosten[[#This Row],[Totaal kosten]],"")</f>
        <v/>
      </c>
      <c r="DN135" s="122" t="str">
        <f>IF(Tbl.Kosten[[#This Row],[Anr.]]=DN$7,Tbl.Kosten[[#This Row],[Totaal kosten]],"")</f>
        <v/>
      </c>
      <c r="DO135" s="122" t="str">
        <f>IF(Tbl.Kosten[[#This Row],[Anr.]]=DO$7,Tbl.Kosten[[#This Row],[Totaal kosten]],"")</f>
        <v/>
      </c>
      <c r="DP135" s="122" t="str">
        <f>IF(Tbl.Kosten[[#This Row],[Anr.]]=DP$7,Tbl.Kosten[[#This Row],[Totaal kosten]],"")</f>
        <v/>
      </c>
      <c r="DQ135" s="122" t="str">
        <f>IF(Tbl.Kosten[[#This Row],[Anr.]]=DQ$7,Tbl.Kosten[[#This Row],[Totaal kosten]],"")</f>
        <v/>
      </c>
      <c r="DR135" s="122" t="str">
        <f>IF(Tbl.Kosten[[#This Row],[Anr.]]=DR$7,Tbl.Kosten[[#This Row],[Totaal kosten]],"")</f>
        <v/>
      </c>
      <c r="DS135" s="122" t="str">
        <f>IF(Tbl.Kosten[[#This Row],[Anr.]]=DS$7,Tbl.Kosten[[#This Row],[Totaal kosten]],"")</f>
        <v/>
      </c>
      <c r="DT135" s="122" t="str">
        <f>IF(Tbl.Kosten[[#This Row],[Anr.]]=DT$7,Tbl.Kosten[[#This Row],[Totaal kosten]],"")</f>
        <v/>
      </c>
      <c r="DU135" s="122" t="str">
        <f>IF(Tbl.Kosten[[#This Row],[Anr.]]=DU$7,Tbl.Kosten[[#This Row],[Totaal kosten]],"")</f>
        <v/>
      </c>
      <c r="DV135" s="122" t="str">
        <f>IF(Tbl.Kosten[[#This Row],[Anr.]]=DV$7,Tbl.Kosten[[#This Row],[Totaal kosten]],"")</f>
        <v/>
      </c>
      <c r="DW135" s="122" t="str">
        <f>IF(Tbl.Kosten[[#This Row],[Anr.]]=DW$7,Tbl.Kosten[[#This Row],[Totaal kosten]],"")</f>
        <v/>
      </c>
      <c r="DX135" s="122" t="str">
        <f>IF(Tbl.Kosten[[#This Row],[Anr.]]=DX$7,Tbl.Kosten[[#This Row],[Totaal kosten]],"")</f>
        <v/>
      </c>
      <c r="DY135" s="122" t="str">
        <f>IF(Tbl.Kosten[[#This Row],[Anr.]]=DY$7,Tbl.Kosten[[#This Row],[Totaal kosten]],"")</f>
        <v/>
      </c>
      <c r="DZ135" s="122" t="str">
        <f>IF(Tbl.Kosten[[#This Row],[Anr.]]=DZ$7,Tbl.Kosten[[#This Row],[Totaal kosten]],"")</f>
        <v/>
      </c>
      <c r="EA135" s="122" t="str">
        <f>IF(Tbl.Kosten[[#This Row],[Anr.]]=EA$7,Tbl.Kosten[[#This Row],[Totaal kosten]],"")</f>
        <v/>
      </c>
      <c r="EB135" s="122" t="str">
        <f>IF(Tbl.Kosten[[#This Row],[Anr.]]=EB$7,Tbl.Kosten[[#This Row],[Totaal kosten]],"")</f>
        <v/>
      </c>
      <c r="EC135" s="122" t="str">
        <f>IF(Tbl.Kosten[[#This Row],[Anr.]]=EC$7,Tbl.Kosten[[#This Row],[Totaal kosten]],"")</f>
        <v/>
      </c>
      <c r="ED135" s="122" t="str">
        <f>IF(Tbl.Kosten[[#This Row],[Anr.]]=ED$7,Tbl.Kosten[[#This Row],[Totaal kosten]],"")</f>
        <v/>
      </c>
      <c r="EE135" s="122" t="str">
        <f>IF(Tbl.Kosten[[#This Row],[Anr.]]=EE$7,Tbl.Kosten[[#This Row],[Totaal kosten]],"")</f>
        <v/>
      </c>
      <c r="EF135" s="122" t="str">
        <f>IF(Tbl.Kosten[[#This Row],[Anr.]]=EF$7,Tbl.Kosten[[#This Row],[Totaal kosten]],"")</f>
        <v/>
      </c>
      <c r="EG135" s="122" t="str">
        <f>IF(Tbl.Kosten[[#This Row],[Anr.]]=EG$7,Tbl.Kosten[[#This Row],[Totaal kosten]],"")</f>
        <v/>
      </c>
      <c r="EH135" s="122" t="str">
        <f>IF(Tbl.Kosten[[#This Row],[Anr.]]=EH$7,Tbl.Kosten[[#This Row],[Totaal kosten]],"")</f>
        <v/>
      </c>
      <c r="EI135" s="122" t="str">
        <f>IF(Tbl.Kosten[[#This Row],[Anr.]]=EI$7,Tbl.Kosten[[#This Row],[Totaal kosten]],"")</f>
        <v/>
      </c>
      <c r="EJ135" s="122" t="str">
        <f>IF(Tbl.Kosten[[#This Row],[Anr.]]=EJ$7,Tbl.Kosten[[#This Row],[Totaal kosten]],"")</f>
        <v/>
      </c>
      <c r="EK135" s="122" t="str">
        <f>IF(Tbl.Kosten[[#This Row],[Anr.]]=EK$7,Tbl.Kosten[[#This Row],[Totaal kosten]],"")</f>
        <v/>
      </c>
      <c r="EL135" s="122" t="str">
        <f>IF(Tbl.Kosten[[#This Row],[Anr.]]=EL$7,Tbl.Kosten[[#This Row],[Totaal kosten]],"")</f>
        <v/>
      </c>
      <c r="EM135" s="122" t="str">
        <f>IF(Tbl.Kosten[[#This Row],[Anr.]]=EM$7,Tbl.Kosten[[#This Row],[Totaal kosten]],"")</f>
        <v/>
      </c>
      <c r="EN135" s="122" t="str">
        <f>IF(Tbl.Kosten[[#This Row],[Anr.]]=EN$7,Tbl.Kosten[[#This Row],[Totaal kosten]],"")</f>
        <v/>
      </c>
      <c r="EO135" s="122" t="str">
        <f>IF(Tbl.Kosten[[#This Row],[Anr.]]=EO$7,Tbl.Kosten[[#This Row],[Totaal kosten]],"")</f>
        <v/>
      </c>
      <c r="EP135" s="122" t="str">
        <f>IF(Tbl.Kosten[[#This Row],[Anr.]]=EP$7,Tbl.Kosten[[#This Row],[Totaal kosten]],"")</f>
        <v/>
      </c>
      <c r="EQ135" s="122" t="str">
        <f>IF(Tbl.Kosten[[#This Row],[Anr.]]=EQ$7,Tbl.Kosten[[#This Row],[Totaal kosten]],"")</f>
        <v/>
      </c>
    </row>
    <row r="136" spans="2:147" x14ac:dyDescent="0.35">
      <c r="B136" s="99"/>
      <c r="C136" s="68"/>
      <c r="D136" s="119"/>
      <c r="E136" s="100"/>
      <c r="F136" s="13">
        <f>_xlfn.XLOOKUP(Tbl.Kosten[[#This Row],[Medewerker e/o 
functie]],Tbl.Uurtarief[Medewerker en/of functie],Tbl.Uurtarief[Uurtarief],"",,)</f>
        <v>0</v>
      </c>
      <c r="G136" s="118">
        <f>PRODUCT(Tbl.Kosten[[#This Row],[Uren]],Tbl.Kosten[[#This Row],[Uurtarief]])</f>
        <v>0</v>
      </c>
      <c r="H136" s="100"/>
      <c r="I136" s="98"/>
      <c r="J136" s="97">
        <f>Tbl.Kosten[[#This Row],[Aantal]]*Tbl.Kosten[[#This Row],[Tarief]]</f>
        <v>0</v>
      </c>
      <c r="K136" s="118">
        <f>Tbl.Kosten[[#This Row],[Subtotaal andere kosten]]+Tbl.Kosten[[#This Row],[Subtotaal arbeidskosten]]</f>
        <v>0</v>
      </c>
      <c r="L136" s="190">
        <f>IF(Tbl.Kosten[[#This Row],[Subtotaal andere kosten]]&lt;&gt;0,"Andere kosten",(_xlfn.XLOOKUP(Tbl.Kosten[[#This Row],[Medewerker e/o 
functie]],Tbl.Uurtarief[Medewerker en/of functie],Tbl.Uurtarief[Kostensoort],"",,)))</f>
        <v>0</v>
      </c>
      <c r="M136" s="190" t="str">
        <f>IF(AND(Tbl.Kosten[[#This Row],[Subtotaal arbeidskosten]]&lt;&gt;0,Tbl.Kosten[[#This Row],[Subtotaal andere kosten]]&lt;&gt;0),"Begroot Arbeidskosten en Overige kosten op verschillende regels!","")</f>
        <v/>
      </c>
      <c r="N136" s="3" t="str">
        <f>_xlfn.XLOOKUP(Tbl.Kosten[[#This Row],[Activiteitencode]],Tbl.Activiteiten[Activiteitcode],Tbl.Activiteiten[Werkpakketcode],"",,)</f>
        <v/>
      </c>
      <c r="O136" s="9" t="str">
        <f>_xlfn.XLOOKUP(Tbl.Kosten[[#This Row],[Werkpakketcode]],Tbl.Werkpakketten[Werkpakketcode],Tbl.Werkpakketten[WPnr.],"",,)</f>
        <v/>
      </c>
      <c r="P136" s="9" t="str">
        <f>IF(Tbl.Kosten[[#This Row],[WPnr.]]=P$7,Tbl.Kosten[[#This Row],[Totaal kosten]],"")</f>
        <v/>
      </c>
      <c r="Q136" s="9" t="str">
        <f>IF(Tbl.Kosten[[#This Row],[WPnr.]]=Q$7,Tbl.Kosten[[#This Row],[Totaal kosten]],"")</f>
        <v/>
      </c>
      <c r="R136" s="9" t="str">
        <f>IF(Tbl.Kosten[[#This Row],[WPnr.]]=R$7,Tbl.Kosten[[#This Row],[Totaal kosten]],"")</f>
        <v/>
      </c>
      <c r="S136" s="9" t="str">
        <f>IF(Tbl.Kosten[[#This Row],[WPnr.]]=S$7,Tbl.Kosten[[#This Row],[Totaal kosten]],"")</f>
        <v/>
      </c>
      <c r="T136" s="9" t="str">
        <f>IF(Tbl.Kosten[[#This Row],[WPnr.]]=T$7,Tbl.Kosten[[#This Row],[Totaal kosten]],"")</f>
        <v/>
      </c>
      <c r="U136" s="9" t="str">
        <f>IF(Tbl.Kosten[[#This Row],[WPnr.]]=U$7,Tbl.Kosten[[#This Row],[Totaal kosten]],"")</f>
        <v/>
      </c>
      <c r="V136" s="9" t="str">
        <f>IF(Tbl.Kosten[[#This Row],[WPnr.]]=V$7,Tbl.Kosten[[#This Row],[Totaal kosten]],"")</f>
        <v/>
      </c>
      <c r="W136" s="9" t="str">
        <f>IF(Tbl.Kosten[[#This Row],[WPnr.]]=W$7,Tbl.Kosten[[#This Row],[Totaal kosten]],"")</f>
        <v/>
      </c>
      <c r="X136" s="9" t="str">
        <f>IF(Tbl.Kosten[[#This Row],[WPnr.]]=X$7,Tbl.Kosten[[#This Row],[Totaal kosten]],"")</f>
        <v/>
      </c>
      <c r="Y136" s="9" t="str">
        <f>IF(Tbl.Kosten[[#This Row],[WPnr.]]=Y$7,Tbl.Kosten[[#This Row],[Totaal kosten]],"")</f>
        <v/>
      </c>
      <c r="Z136" s="15" t="str">
        <f>IFERROR(VLOOKUP(Tbl.Kosten[[#This Row],[Kostensoort]],Tbl.Kostensoorten[],2,FALSE),"")</f>
        <v/>
      </c>
      <c r="AA136" s="15" t="str">
        <f>IF(Tbl.Kosten[[#This Row],[KSnr.]]=AA$7,Tbl.Kosten[[#This Row],[Totaal kosten]],"")</f>
        <v/>
      </c>
      <c r="AB136" s="15" t="str">
        <f>IF(Tbl.Kosten[[#This Row],[KSnr.]]=AB$7,Tbl.Kosten[[#This Row],[Totaal kosten]],"")</f>
        <v/>
      </c>
      <c r="AC136" s="15" t="str">
        <f>IF(Tbl.Kosten[[#This Row],[KSnr.]]=AC$7,Tbl.Kosten[[#This Row],[Totaal kosten]],"")</f>
        <v/>
      </c>
      <c r="AD136" s="15" t="str">
        <f>IF(Tbl.Kosten[[#This Row],[KSnr.]]=AD$7,Tbl.Kosten[[#This Row],[Totaal kosten]],"")</f>
        <v/>
      </c>
      <c r="AE136" s="15" t="str">
        <f>IF(Tbl.Kosten[[#This Row],[KSnr.]]=AE$7,Tbl.Kosten[[#This Row],[Totaal kosten]],"")</f>
        <v/>
      </c>
      <c r="AF136" s="15" t="str">
        <f>IF(Tbl.Kosten[[#This Row],[KSnr.]]=AF$7,Tbl.Kosten[[#This Row],[Totaal kosten]],"")</f>
        <v/>
      </c>
      <c r="AG136" s="15" t="str">
        <f>IF(Tbl.Kosten[[#This Row],[KSnr.]]=AG$7,Tbl.Kosten[[#This Row],[Totaal kosten]],"")</f>
        <v/>
      </c>
      <c r="AH136" s="15" t="str">
        <f>IF(Tbl.Kosten[[#This Row],[KSnr.]]=AH$7,Tbl.Kosten[[#This Row],[Totaal kosten]],"")</f>
        <v/>
      </c>
      <c r="AI136" s="15" t="str">
        <f>IF(Tbl.Kosten[[#This Row],[KSnr.]]=AI$7,Tbl.Kosten[[#This Row],[Totaal kosten]],"")</f>
        <v/>
      </c>
      <c r="AJ136" s="15" t="str">
        <f>IF(Tbl.Kosten[[#This Row],[KSnr.]]=AJ$7,Tbl.Kosten[[#This Row],[Totaal kosten]],"")</f>
        <v/>
      </c>
      <c r="AK136" s="15" t="str">
        <f>IF(Tbl.Kosten[[#This Row],[KSnr.]]=AK$7,Tbl.Kosten[[#This Row],[Totaal kosten]],"")</f>
        <v/>
      </c>
      <c r="AL136" s="15" t="str">
        <f>IF(Tbl.Kosten[[#This Row],[KSnr.]]=AL$7,Tbl.Kosten[[#This Row],[Totaal kosten]],"")</f>
        <v/>
      </c>
      <c r="AM136" s="15" t="str">
        <f>IF(Tbl.Kosten[[#This Row],[KSnr.]]=AM$7,Tbl.Kosten[[#This Row],[Totaal kosten]],"")</f>
        <v/>
      </c>
      <c r="AN136" s="15" t="str">
        <f>IF(Tbl.Kosten[[#This Row],[KSnr.]]=AN$7,Tbl.Kosten[[#This Row],[Totaal kosten]],"")</f>
        <v/>
      </c>
      <c r="AO136" s="15" t="str">
        <f>IF(Tbl.Kosten[[#This Row],[KSnr.]]=AO$7,Tbl.Kosten[[#This Row],[Totaal kosten]],"")</f>
        <v/>
      </c>
      <c r="AP136" s="15" t="str">
        <f>IF(Tbl.Kosten[[#This Row],[KSnr.]]=AP$7,Tbl.Kosten[[#This Row],[Totaal kosten]],"")</f>
        <v/>
      </c>
      <c r="AQ136" s="15" t="str">
        <f>IF(Tbl.Kosten[[#This Row],[KSnr.]]=AQ$7,Tbl.Kosten[[#This Row],[Totaal kosten]],"")</f>
        <v/>
      </c>
      <c r="AR136" s="15" t="str">
        <f>IF(Tbl.Kosten[[#This Row],[KSnr.]]=AR$7,Tbl.Kosten[[#This Row],[Totaal kosten]],"")</f>
        <v/>
      </c>
      <c r="AS136" s="15" t="str">
        <f>IF(Tbl.Kosten[[#This Row],[KSnr.]]=AS$7,Tbl.Kosten[[#This Row],[Totaal kosten]],"")</f>
        <v/>
      </c>
      <c r="AT136" s="15" t="str">
        <f>IF(Tbl.Kosten[[#This Row],[KSnr.]]=AT$7,Tbl.Kosten[[#This Row],[Totaal kosten]],"")</f>
        <v/>
      </c>
      <c r="AU136" s="122" t="str">
        <f>_xlfn.XLOOKUP(Tbl.Kosten[[#This Row],[Activiteitencode]],Tbl.Activiteiten[Activiteitcode],Tbl.Activiteiten[Anr.],"",,)</f>
        <v/>
      </c>
      <c r="AV136" s="122" t="str">
        <f>IF(Tbl.Kosten[[#This Row],[Anr.]]=AV$7,Tbl.Kosten[[#This Row],[Totaal kosten]],"")</f>
        <v/>
      </c>
      <c r="AW136" s="122" t="str">
        <f>IF(Tbl.Kosten[[#This Row],[Anr.]]=AW$7,Tbl.Kosten[[#This Row],[Totaal kosten]],"")</f>
        <v/>
      </c>
      <c r="AX136" s="122" t="str">
        <f>IF(Tbl.Kosten[[#This Row],[Anr.]]=AX$7,Tbl.Kosten[[#This Row],[Totaal kosten]],"")</f>
        <v/>
      </c>
      <c r="AY136" s="122" t="str">
        <f>IF(Tbl.Kosten[[#This Row],[Anr.]]=AY$7,Tbl.Kosten[[#This Row],[Totaal kosten]],"")</f>
        <v/>
      </c>
      <c r="AZ136" s="122" t="str">
        <f>IF(Tbl.Kosten[[#This Row],[Anr.]]=AZ$7,Tbl.Kosten[[#This Row],[Totaal kosten]],"")</f>
        <v/>
      </c>
      <c r="BA136" s="122" t="str">
        <f>IF(Tbl.Kosten[[#This Row],[Anr.]]=BA$7,Tbl.Kosten[[#This Row],[Totaal kosten]],"")</f>
        <v/>
      </c>
      <c r="BB136" s="122" t="str">
        <f>IF(Tbl.Kosten[[#This Row],[Anr.]]=BB$7,Tbl.Kosten[[#This Row],[Totaal kosten]],"")</f>
        <v/>
      </c>
      <c r="BC136" s="122" t="str">
        <f>IF(Tbl.Kosten[[#This Row],[Anr.]]=BC$7,Tbl.Kosten[[#This Row],[Totaal kosten]],"")</f>
        <v/>
      </c>
      <c r="BD136" s="122" t="str">
        <f>IF(Tbl.Kosten[[#This Row],[Anr.]]=BD$7,Tbl.Kosten[[#This Row],[Totaal kosten]],"")</f>
        <v/>
      </c>
      <c r="BE136" s="122" t="str">
        <f>IF(Tbl.Kosten[[#This Row],[Anr.]]=BE$7,Tbl.Kosten[[#This Row],[Totaal kosten]],"")</f>
        <v/>
      </c>
      <c r="BF136" s="122" t="str">
        <f>IF(Tbl.Kosten[[#This Row],[Anr.]]=BF$7,Tbl.Kosten[[#This Row],[Totaal kosten]],"")</f>
        <v/>
      </c>
      <c r="BG136" s="122" t="str">
        <f>IF(Tbl.Kosten[[#This Row],[Anr.]]=BG$7,Tbl.Kosten[[#This Row],[Totaal kosten]],"")</f>
        <v/>
      </c>
      <c r="BH136" s="122" t="str">
        <f>IF(Tbl.Kosten[[#This Row],[Anr.]]=BH$7,Tbl.Kosten[[#This Row],[Totaal kosten]],"")</f>
        <v/>
      </c>
      <c r="BI136" s="122" t="str">
        <f>IF(Tbl.Kosten[[#This Row],[Anr.]]=BI$7,Tbl.Kosten[[#This Row],[Totaal kosten]],"")</f>
        <v/>
      </c>
      <c r="BJ136" s="122" t="str">
        <f>IF(Tbl.Kosten[[#This Row],[Anr.]]=BJ$7,Tbl.Kosten[[#This Row],[Totaal kosten]],"")</f>
        <v/>
      </c>
      <c r="BK136" s="122" t="str">
        <f>IF(Tbl.Kosten[[#This Row],[Anr.]]=BK$7,Tbl.Kosten[[#This Row],[Totaal kosten]],"")</f>
        <v/>
      </c>
      <c r="BL136" s="122" t="str">
        <f>IF(Tbl.Kosten[[#This Row],[Anr.]]=BL$7,Tbl.Kosten[[#This Row],[Totaal kosten]],"")</f>
        <v/>
      </c>
      <c r="BM136" s="122" t="str">
        <f>IF(Tbl.Kosten[[#This Row],[Anr.]]=BM$7,Tbl.Kosten[[#This Row],[Totaal kosten]],"")</f>
        <v/>
      </c>
      <c r="BN136" s="122" t="str">
        <f>IF(Tbl.Kosten[[#This Row],[Anr.]]=BN$7,Tbl.Kosten[[#This Row],[Totaal kosten]],"")</f>
        <v/>
      </c>
      <c r="BO136" s="122" t="str">
        <f>IF(Tbl.Kosten[[#This Row],[Anr.]]=BO$7,Tbl.Kosten[[#This Row],[Totaal kosten]],"")</f>
        <v/>
      </c>
      <c r="BP136" s="122" t="str">
        <f>IF(Tbl.Kosten[[#This Row],[Anr.]]=BP$7,Tbl.Kosten[[#This Row],[Totaal kosten]],"")</f>
        <v/>
      </c>
      <c r="BQ136" s="122" t="str">
        <f>IF(Tbl.Kosten[[#This Row],[Anr.]]=BQ$7,Tbl.Kosten[[#This Row],[Totaal kosten]],"")</f>
        <v/>
      </c>
      <c r="BR136" s="122" t="str">
        <f>IF(Tbl.Kosten[[#This Row],[Anr.]]=BR$7,Tbl.Kosten[[#This Row],[Totaal kosten]],"")</f>
        <v/>
      </c>
      <c r="BS136" s="122" t="str">
        <f>IF(Tbl.Kosten[[#This Row],[Anr.]]=BS$7,Tbl.Kosten[[#This Row],[Totaal kosten]],"")</f>
        <v/>
      </c>
      <c r="BT136" s="122" t="str">
        <f>IF(Tbl.Kosten[[#This Row],[Anr.]]=BT$7,Tbl.Kosten[[#This Row],[Totaal kosten]],"")</f>
        <v/>
      </c>
      <c r="BU136" s="122" t="str">
        <f>IF(Tbl.Kosten[[#This Row],[Anr.]]=BU$7,Tbl.Kosten[[#This Row],[Totaal kosten]],"")</f>
        <v/>
      </c>
      <c r="BV136" s="122" t="str">
        <f>IF(Tbl.Kosten[[#This Row],[Anr.]]=BV$7,Tbl.Kosten[[#This Row],[Totaal kosten]],"")</f>
        <v/>
      </c>
      <c r="BW136" s="122" t="str">
        <f>IF(Tbl.Kosten[[#This Row],[Anr.]]=BW$7,Tbl.Kosten[[#This Row],[Totaal kosten]],"")</f>
        <v/>
      </c>
      <c r="BX136" s="122" t="str">
        <f>IF(Tbl.Kosten[[#This Row],[Anr.]]=BX$7,Tbl.Kosten[[#This Row],[Totaal kosten]],"")</f>
        <v/>
      </c>
      <c r="BY136" s="122" t="str">
        <f>IF(Tbl.Kosten[[#This Row],[Anr.]]=BY$7,Tbl.Kosten[[#This Row],[Totaal kosten]],"")</f>
        <v/>
      </c>
      <c r="BZ136" s="122" t="str">
        <f>IF(Tbl.Kosten[[#This Row],[Anr.]]=BZ$7,Tbl.Kosten[[#This Row],[Totaal kosten]],"")</f>
        <v/>
      </c>
      <c r="CA136" s="122" t="str">
        <f>IF(Tbl.Kosten[[#This Row],[Anr.]]=CA$7,Tbl.Kosten[[#This Row],[Totaal kosten]],"")</f>
        <v/>
      </c>
      <c r="CB136" s="122" t="str">
        <f>IF(Tbl.Kosten[[#This Row],[Anr.]]=CB$7,Tbl.Kosten[[#This Row],[Totaal kosten]],"")</f>
        <v/>
      </c>
      <c r="CC136" s="122" t="str">
        <f>IF(Tbl.Kosten[[#This Row],[Anr.]]=CC$7,Tbl.Kosten[[#This Row],[Totaal kosten]],"")</f>
        <v/>
      </c>
      <c r="CD136" s="122" t="str">
        <f>IF(Tbl.Kosten[[#This Row],[Anr.]]=CD$7,Tbl.Kosten[[#This Row],[Totaal kosten]],"")</f>
        <v/>
      </c>
      <c r="CE136" s="122" t="str">
        <f>IF(Tbl.Kosten[[#This Row],[Anr.]]=CE$7,Tbl.Kosten[[#This Row],[Totaal kosten]],"")</f>
        <v/>
      </c>
      <c r="CF136" s="122" t="str">
        <f>IF(Tbl.Kosten[[#This Row],[Anr.]]=CF$7,Tbl.Kosten[[#This Row],[Totaal kosten]],"")</f>
        <v/>
      </c>
      <c r="CG136" s="122" t="str">
        <f>IF(Tbl.Kosten[[#This Row],[Anr.]]=CG$7,Tbl.Kosten[[#This Row],[Totaal kosten]],"")</f>
        <v/>
      </c>
      <c r="CH136" s="122" t="str">
        <f>IF(Tbl.Kosten[[#This Row],[Anr.]]=CH$7,Tbl.Kosten[[#This Row],[Totaal kosten]],"")</f>
        <v/>
      </c>
      <c r="CI136" s="122" t="str">
        <f>IF(Tbl.Kosten[[#This Row],[Anr.]]=CI$7,Tbl.Kosten[[#This Row],[Totaal kosten]],"")</f>
        <v/>
      </c>
      <c r="CJ136" s="122" t="str">
        <f>IF(Tbl.Kosten[[#This Row],[Anr.]]=CJ$7,Tbl.Kosten[[#This Row],[Totaal kosten]],"")</f>
        <v/>
      </c>
      <c r="CK136" s="122" t="str">
        <f>IF(Tbl.Kosten[[#This Row],[Anr.]]=CK$7,Tbl.Kosten[[#This Row],[Totaal kosten]],"")</f>
        <v/>
      </c>
      <c r="CL136" s="122" t="str">
        <f>IF(Tbl.Kosten[[#This Row],[Anr.]]=CL$7,Tbl.Kosten[[#This Row],[Totaal kosten]],"")</f>
        <v/>
      </c>
      <c r="CM136" s="122" t="str">
        <f>IF(Tbl.Kosten[[#This Row],[Anr.]]=CM$7,Tbl.Kosten[[#This Row],[Totaal kosten]],"")</f>
        <v/>
      </c>
      <c r="CN136" s="122" t="str">
        <f>IF(Tbl.Kosten[[#This Row],[Anr.]]=CN$7,Tbl.Kosten[[#This Row],[Totaal kosten]],"")</f>
        <v/>
      </c>
      <c r="CO136" s="122" t="str">
        <f>IF(Tbl.Kosten[[#This Row],[Anr.]]=CO$7,Tbl.Kosten[[#This Row],[Totaal kosten]],"")</f>
        <v/>
      </c>
      <c r="CP136" s="122" t="str">
        <f>IF(Tbl.Kosten[[#This Row],[Anr.]]=CP$7,Tbl.Kosten[[#This Row],[Totaal kosten]],"")</f>
        <v/>
      </c>
      <c r="CQ136" s="122" t="str">
        <f>IF(Tbl.Kosten[[#This Row],[Anr.]]=CQ$7,Tbl.Kosten[[#This Row],[Totaal kosten]],"")</f>
        <v/>
      </c>
      <c r="CR136" s="122" t="str">
        <f>IF(Tbl.Kosten[[#This Row],[Anr.]]=CR$7,Tbl.Kosten[[#This Row],[Totaal kosten]],"")</f>
        <v/>
      </c>
      <c r="CS136" s="122" t="str">
        <f>IF(Tbl.Kosten[[#This Row],[Anr.]]=CS$7,Tbl.Kosten[[#This Row],[Totaal kosten]],"")</f>
        <v/>
      </c>
      <c r="CT136" s="122" t="str">
        <f>IF(Tbl.Kosten[[#This Row],[Anr.]]=CT$7,Tbl.Kosten[[#This Row],[Totaal kosten]],"")</f>
        <v/>
      </c>
      <c r="CU136" s="122" t="str">
        <f>IF(Tbl.Kosten[[#This Row],[Anr.]]=CU$7,Tbl.Kosten[[#This Row],[Totaal kosten]],"")</f>
        <v/>
      </c>
      <c r="CV136" s="122" t="str">
        <f>IF(Tbl.Kosten[[#This Row],[Anr.]]=CV$7,Tbl.Kosten[[#This Row],[Totaal kosten]],"")</f>
        <v/>
      </c>
      <c r="CW136" s="122" t="str">
        <f>IF(Tbl.Kosten[[#This Row],[Anr.]]=CW$7,Tbl.Kosten[[#This Row],[Totaal kosten]],"")</f>
        <v/>
      </c>
      <c r="CX136" s="122" t="str">
        <f>IF(Tbl.Kosten[[#This Row],[Anr.]]=CX$7,Tbl.Kosten[[#This Row],[Totaal kosten]],"")</f>
        <v/>
      </c>
      <c r="CY136" s="122" t="str">
        <f>IF(Tbl.Kosten[[#This Row],[Anr.]]=CY$7,Tbl.Kosten[[#This Row],[Totaal kosten]],"")</f>
        <v/>
      </c>
      <c r="CZ136" s="122" t="str">
        <f>IF(Tbl.Kosten[[#This Row],[Anr.]]=CZ$7,Tbl.Kosten[[#This Row],[Totaal kosten]],"")</f>
        <v/>
      </c>
      <c r="DA136" s="122" t="str">
        <f>IF(Tbl.Kosten[[#This Row],[Anr.]]=DA$7,Tbl.Kosten[[#This Row],[Totaal kosten]],"")</f>
        <v/>
      </c>
      <c r="DB136" s="122" t="str">
        <f>IF(Tbl.Kosten[[#This Row],[Anr.]]=DB$7,Tbl.Kosten[[#This Row],[Totaal kosten]],"")</f>
        <v/>
      </c>
      <c r="DC136" s="122" t="str">
        <f>IF(Tbl.Kosten[[#This Row],[Anr.]]=DC$7,Tbl.Kosten[[#This Row],[Totaal kosten]],"")</f>
        <v/>
      </c>
      <c r="DD136" s="122" t="str">
        <f>IF(Tbl.Kosten[[#This Row],[Anr.]]=DD$7,Tbl.Kosten[[#This Row],[Totaal kosten]],"")</f>
        <v/>
      </c>
      <c r="DE136" s="122" t="str">
        <f>IF(Tbl.Kosten[[#This Row],[Anr.]]=DE$7,Tbl.Kosten[[#This Row],[Totaal kosten]],"")</f>
        <v/>
      </c>
      <c r="DF136" s="122" t="str">
        <f>IF(Tbl.Kosten[[#This Row],[Anr.]]=DF$7,Tbl.Kosten[[#This Row],[Totaal kosten]],"")</f>
        <v/>
      </c>
      <c r="DG136" s="122" t="str">
        <f>IF(Tbl.Kosten[[#This Row],[Anr.]]=DG$7,Tbl.Kosten[[#This Row],[Totaal kosten]],"")</f>
        <v/>
      </c>
      <c r="DH136" s="122" t="str">
        <f>IF(Tbl.Kosten[[#This Row],[Anr.]]=DH$7,Tbl.Kosten[[#This Row],[Totaal kosten]],"")</f>
        <v/>
      </c>
      <c r="DI136" s="122" t="str">
        <f>IF(Tbl.Kosten[[#This Row],[Anr.]]=DI$7,Tbl.Kosten[[#This Row],[Totaal kosten]],"")</f>
        <v/>
      </c>
      <c r="DJ136" s="122" t="str">
        <f>IF(Tbl.Kosten[[#This Row],[Anr.]]=DJ$7,Tbl.Kosten[[#This Row],[Totaal kosten]],"")</f>
        <v/>
      </c>
      <c r="DK136" s="122" t="str">
        <f>IF(Tbl.Kosten[[#This Row],[Anr.]]=DK$7,Tbl.Kosten[[#This Row],[Totaal kosten]],"")</f>
        <v/>
      </c>
      <c r="DL136" s="122" t="str">
        <f>IF(Tbl.Kosten[[#This Row],[Anr.]]=DL$7,Tbl.Kosten[[#This Row],[Totaal kosten]],"")</f>
        <v/>
      </c>
      <c r="DM136" s="122" t="str">
        <f>IF(Tbl.Kosten[[#This Row],[Anr.]]=DM$7,Tbl.Kosten[[#This Row],[Totaal kosten]],"")</f>
        <v/>
      </c>
      <c r="DN136" s="122" t="str">
        <f>IF(Tbl.Kosten[[#This Row],[Anr.]]=DN$7,Tbl.Kosten[[#This Row],[Totaal kosten]],"")</f>
        <v/>
      </c>
      <c r="DO136" s="122" t="str">
        <f>IF(Tbl.Kosten[[#This Row],[Anr.]]=DO$7,Tbl.Kosten[[#This Row],[Totaal kosten]],"")</f>
        <v/>
      </c>
      <c r="DP136" s="122" t="str">
        <f>IF(Tbl.Kosten[[#This Row],[Anr.]]=DP$7,Tbl.Kosten[[#This Row],[Totaal kosten]],"")</f>
        <v/>
      </c>
      <c r="DQ136" s="122" t="str">
        <f>IF(Tbl.Kosten[[#This Row],[Anr.]]=DQ$7,Tbl.Kosten[[#This Row],[Totaal kosten]],"")</f>
        <v/>
      </c>
      <c r="DR136" s="122" t="str">
        <f>IF(Tbl.Kosten[[#This Row],[Anr.]]=DR$7,Tbl.Kosten[[#This Row],[Totaal kosten]],"")</f>
        <v/>
      </c>
      <c r="DS136" s="122" t="str">
        <f>IF(Tbl.Kosten[[#This Row],[Anr.]]=DS$7,Tbl.Kosten[[#This Row],[Totaal kosten]],"")</f>
        <v/>
      </c>
      <c r="DT136" s="122" t="str">
        <f>IF(Tbl.Kosten[[#This Row],[Anr.]]=DT$7,Tbl.Kosten[[#This Row],[Totaal kosten]],"")</f>
        <v/>
      </c>
      <c r="DU136" s="122" t="str">
        <f>IF(Tbl.Kosten[[#This Row],[Anr.]]=DU$7,Tbl.Kosten[[#This Row],[Totaal kosten]],"")</f>
        <v/>
      </c>
      <c r="DV136" s="122" t="str">
        <f>IF(Tbl.Kosten[[#This Row],[Anr.]]=DV$7,Tbl.Kosten[[#This Row],[Totaal kosten]],"")</f>
        <v/>
      </c>
      <c r="DW136" s="122" t="str">
        <f>IF(Tbl.Kosten[[#This Row],[Anr.]]=DW$7,Tbl.Kosten[[#This Row],[Totaal kosten]],"")</f>
        <v/>
      </c>
      <c r="DX136" s="122" t="str">
        <f>IF(Tbl.Kosten[[#This Row],[Anr.]]=DX$7,Tbl.Kosten[[#This Row],[Totaal kosten]],"")</f>
        <v/>
      </c>
      <c r="DY136" s="122" t="str">
        <f>IF(Tbl.Kosten[[#This Row],[Anr.]]=DY$7,Tbl.Kosten[[#This Row],[Totaal kosten]],"")</f>
        <v/>
      </c>
      <c r="DZ136" s="122" t="str">
        <f>IF(Tbl.Kosten[[#This Row],[Anr.]]=DZ$7,Tbl.Kosten[[#This Row],[Totaal kosten]],"")</f>
        <v/>
      </c>
      <c r="EA136" s="122" t="str">
        <f>IF(Tbl.Kosten[[#This Row],[Anr.]]=EA$7,Tbl.Kosten[[#This Row],[Totaal kosten]],"")</f>
        <v/>
      </c>
      <c r="EB136" s="122" t="str">
        <f>IF(Tbl.Kosten[[#This Row],[Anr.]]=EB$7,Tbl.Kosten[[#This Row],[Totaal kosten]],"")</f>
        <v/>
      </c>
      <c r="EC136" s="122" t="str">
        <f>IF(Tbl.Kosten[[#This Row],[Anr.]]=EC$7,Tbl.Kosten[[#This Row],[Totaal kosten]],"")</f>
        <v/>
      </c>
      <c r="ED136" s="122" t="str">
        <f>IF(Tbl.Kosten[[#This Row],[Anr.]]=ED$7,Tbl.Kosten[[#This Row],[Totaal kosten]],"")</f>
        <v/>
      </c>
      <c r="EE136" s="122" t="str">
        <f>IF(Tbl.Kosten[[#This Row],[Anr.]]=EE$7,Tbl.Kosten[[#This Row],[Totaal kosten]],"")</f>
        <v/>
      </c>
      <c r="EF136" s="122" t="str">
        <f>IF(Tbl.Kosten[[#This Row],[Anr.]]=EF$7,Tbl.Kosten[[#This Row],[Totaal kosten]],"")</f>
        <v/>
      </c>
      <c r="EG136" s="122" t="str">
        <f>IF(Tbl.Kosten[[#This Row],[Anr.]]=EG$7,Tbl.Kosten[[#This Row],[Totaal kosten]],"")</f>
        <v/>
      </c>
      <c r="EH136" s="122" t="str">
        <f>IF(Tbl.Kosten[[#This Row],[Anr.]]=EH$7,Tbl.Kosten[[#This Row],[Totaal kosten]],"")</f>
        <v/>
      </c>
      <c r="EI136" s="122" t="str">
        <f>IF(Tbl.Kosten[[#This Row],[Anr.]]=EI$7,Tbl.Kosten[[#This Row],[Totaal kosten]],"")</f>
        <v/>
      </c>
      <c r="EJ136" s="122" t="str">
        <f>IF(Tbl.Kosten[[#This Row],[Anr.]]=EJ$7,Tbl.Kosten[[#This Row],[Totaal kosten]],"")</f>
        <v/>
      </c>
      <c r="EK136" s="122" t="str">
        <f>IF(Tbl.Kosten[[#This Row],[Anr.]]=EK$7,Tbl.Kosten[[#This Row],[Totaal kosten]],"")</f>
        <v/>
      </c>
      <c r="EL136" s="122" t="str">
        <f>IF(Tbl.Kosten[[#This Row],[Anr.]]=EL$7,Tbl.Kosten[[#This Row],[Totaal kosten]],"")</f>
        <v/>
      </c>
      <c r="EM136" s="122" t="str">
        <f>IF(Tbl.Kosten[[#This Row],[Anr.]]=EM$7,Tbl.Kosten[[#This Row],[Totaal kosten]],"")</f>
        <v/>
      </c>
      <c r="EN136" s="122" t="str">
        <f>IF(Tbl.Kosten[[#This Row],[Anr.]]=EN$7,Tbl.Kosten[[#This Row],[Totaal kosten]],"")</f>
        <v/>
      </c>
      <c r="EO136" s="122" t="str">
        <f>IF(Tbl.Kosten[[#This Row],[Anr.]]=EO$7,Tbl.Kosten[[#This Row],[Totaal kosten]],"")</f>
        <v/>
      </c>
      <c r="EP136" s="122" t="str">
        <f>IF(Tbl.Kosten[[#This Row],[Anr.]]=EP$7,Tbl.Kosten[[#This Row],[Totaal kosten]],"")</f>
        <v/>
      </c>
      <c r="EQ136" s="122" t="str">
        <f>IF(Tbl.Kosten[[#This Row],[Anr.]]=EQ$7,Tbl.Kosten[[#This Row],[Totaal kosten]],"")</f>
        <v/>
      </c>
    </row>
    <row r="137" spans="2:147" x14ac:dyDescent="0.35">
      <c r="B137" s="99"/>
      <c r="C137" s="68"/>
      <c r="D137" s="119"/>
      <c r="E137" s="100"/>
      <c r="F137" s="13">
        <f>_xlfn.XLOOKUP(Tbl.Kosten[[#This Row],[Medewerker e/o 
functie]],Tbl.Uurtarief[Medewerker en/of functie],Tbl.Uurtarief[Uurtarief],"",,)</f>
        <v>0</v>
      </c>
      <c r="G137" s="118">
        <f>PRODUCT(Tbl.Kosten[[#This Row],[Uren]],Tbl.Kosten[[#This Row],[Uurtarief]])</f>
        <v>0</v>
      </c>
      <c r="H137" s="100"/>
      <c r="I137" s="98"/>
      <c r="J137" s="97">
        <f>Tbl.Kosten[[#This Row],[Aantal]]*Tbl.Kosten[[#This Row],[Tarief]]</f>
        <v>0</v>
      </c>
      <c r="K137" s="118">
        <f>Tbl.Kosten[[#This Row],[Subtotaal andere kosten]]+Tbl.Kosten[[#This Row],[Subtotaal arbeidskosten]]</f>
        <v>0</v>
      </c>
      <c r="L137" s="190">
        <f>IF(Tbl.Kosten[[#This Row],[Subtotaal andere kosten]]&lt;&gt;0,"Andere kosten",(_xlfn.XLOOKUP(Tbl.Kosten[[#This Row],[Medewerker e/o 
functie]],Tbl.Uurtarief[Medewerker en/of functie],Tbl.Uurtarief[Kostensoort],"",,)))</f>
        <v>0</v>
      </c>
      <c r="M137" s="190" t="str">
        <f>IF(AND(Tbl.Kosten[[#This Row],[Subtotaal arbeidskosten]]&lt;&gt;0,Tbl.Kosten[[#This Row],[Subtotaal andere kosten]]&lt;&gt;0),"Begroot Arbeidskosten en Overige kosten op verschillende regels!","")</f>
        <v/>
      </c>
      <c r="N137" s="3" t="str">
        <f>_xlfn.XLOOKUP(Tbl.Kosten[[#This Row],[Activiteitencode]],Tbl.Activiteiten[Activiteitcode],Tbl.Activiteiten[Werkpakketcode],"",,)</f>
        <v/>
      </c>
      <c r="O137" s="9" t="str">
        <f>_xlfn.XLOOKUP(Tbl.Kosten[[#This Row],[Werkpakketcode]],Tbl.Werkpakketten[Werkpakketcode],Tbl.Werkpakketten[WPnr.],"",,)</f>
        <v/>
      </c>
      <c r="P137" s="9" t="str">
        <f>IF(Tbl.Kosten[[#This Row],[WPnr.]]=P$7,Tbl.Kosten[[#This Row],[Totaal kosten]],"")</f>
        <v/>
      </c>
      <c r="Q137" s="9" t="str">
        <f>IF(Tbl.Kosten[[#This Row],[WPnr.]]=Q$7,Tbl.Kosten[[#This Row],[Totaal kosten]],"")</f>
        <v/>
      </c>
      <c r="R137" s="9" t="str">
        <f>IF(Tbl.Kosten[[#This Row],[WPnr.]]=R$7,Tbl.Kosten[[#This Row],[Totaal kosten]],"")</f>
        <v/>
      </c>
      <c r="S137" s="9" t="str">
        <f>IF(Tbl.Kosten[[#This Row],[WPnr.]]=S$7,Tbl.Kosten[[#This Row],[Totaal kosten]],"")</f>
        <v/>
      </c>
      <c r="T137" s="9" t="str">
        <f>IF(Tbl.Kosten[[#This Row],[WPnr.]]=T$7,Tbl.Kosten[[#This Row],[Totaal kosten]],"")</f>
        <v/>
      </c>
      <c r="U137" s="9" t="str">
        <f>IF(Tbl.Kosten[[#This Row],[WPnr.]]=U$7,Tbl.Kosten[[#This Row],[Totaal kosten]],"")</f>
        <v/>
      </c>
      <c r="V137" s="9" t="str">
        <f>IF(Tbl.Kosten[[#This Row],[WPnr.]]=V$7,Tbl.Kosten[[#This Row],[Totaal kosten]],"")</f>
        <v/>
      </c>
      <c r="W137" s="9" t="str">
        <f>IF(Tbl.Kosten[[#This Row],[WPnr.]]=W$7,Tbl.Kosten[[#This Row],[Totaal kosten]],"")</f>
        <v/>
      </c>
      <c r="X137" s="9" t="str">
        <f>IF(Tbl.Kosten[[#This Row],[WPnr.]]=X$7,Tbl.Kosten[[#This Row],[Totaal kosten]],"")</f>
        <v/>
      </c>
      <c r="Y137" s="9" t="str">
        <f>IF(Tbl.Kosten[[#This Row],[WPnr.]]=Y$7,Tbl.Kosten[[#This Row],[Totaal kosten]],"")</f>
        <v/>
      </c>
      <c r="Z137" s="15" t="str">
        <f>IFERROR(VLOOKUP(Tbl.Kosten[[#This Row],[Kostensoort]],Tbl.Kostensoorten[],2,FALSE),"")</f>
        <v/>
      </c>
      <c r="AA137" s="15" t="str">
        <f>IF(Tbl.Kosten[[#This Row],[KSnr.]]=AA$7,Tbl.Kosten[[#This Row],[Totaal kosten]],"")</f>
        <v/>
      </c>
      <c r="AB137" s="15" t="str">
        <f>IF(Tbl.Kosten[[#This Row],[KSnr.]]=AB$7,Tbl.Kosten[[#This Row],[Totaal kosten]],"")</f>
        <v/>
      </c>
      <c r="AC137" s="15" t="str">
        <f>IF(Tbl.Kosten[[#This Row],[KSnr.]]=AC$7,Tbl.Kosten[[#This Row],[Totaal kosten]],"")</f>
        <v/>
      </c>
      <c r="AD137" s="15" t="str">
        <f>IF(Tbl.Kosten[[#This Row],[KSnr.]]=AD$7,Tbl.Kosten[[#This Row],[Totaal kosten]],"")</f>
        <v/>
      </c>
      <c r="AE137" s="15" t="str">
        <f>IF(Tbl.Kosten[[#This Row],[KSnr.]]=AE$7,Tbl.Kosten[[#This Row],[Totaal kosten]],"")</f>
        <v/>
      </c>
      <c r="AF137" s="15" t="str">
        <f>IF(Tbl.Kosten[[#This Row],[KSnr.]]=AF$7,Tbl.Kosten[[#This Row],[Totaal kosten]],"")</f>
        <v/>
      </c>
      <c r="AG137" s="15" t="str">
        <f>IF(Tbl.Kosten[[#This Row],[KSnr.]]=AG$7,Tbl.Kosten[[#This Row],[Totaal kosten]],"")</f>
        <v/>
      </c>
      <c r="AH137" s="15" t="str">
        <f>IF(Tbl.Kosten[[#This Row],[KSnr.]]=AH$7,Tbl.Kosten[[#This Row],[Totaal kosten]],"")</f>
        <v/>
      </c>
      <c r="AI137" s="15" t="str">
        <f>IF(Tbl.Kosten[[#This Row],[KSnr.]]=AI$7,Tbl.Kosten[[#This Row],[Totaal kosten]],"")</f>
        <v/>
      </c>
      <c r="AJ137" s="15" t="str">
        <f>IF(Tbl.Kosten[[#This Row],[KSnr.]]=AJ$7,Tbl.Kosten[[#This Row],[Totaal kosten]],"")</f>
        <v/>
      </c>
      <c r="AK137" s="15" t="str">
        <f>IF(Tbl.Kosten[[#This Row],[KSnr.]]=AK$7,Tbl.Kosten[[#This Row],[Totaal kosten]],"")</f>
        <v/>
      </c>
      <c r="AL137" s="15" t="str">
        <f>IF(Tbl.Kosten[[#This Row],[KSnr.]]=AL$7,Tbl.Kosten[[#This Row],[Totaal kosten]],"")</f>
        <v/>
      </c>
      <c r="AM137" s="15" t="str">
        <f>IF(Tbl.Kosten[[#This Row],[KSnr.]]=AM$7,Tbl.Kosten[[#This Row],[Totaal kosten]],"")</f>
        <v/>
      </c>
      <c r="AN137" s="15" t="str">
        <f>IF(Tbl.Kosten[[#This Row],[KSnr.]]=AN$7,Tbl.Kosten[[#This Row],[Totaal kosten]],"")</f>
        <v/>
      </c>
      <c r="AO137" s="15" t="str">
        <f>IF(Tbl.Kosten[[#This Row],[KSnr.]]=AO$7,Tbl.Kosten[[#This Row],[Totaal kosten]],"")</f>
        <v/>
      </c>
      <c r="AP137" s="15" t="str">
        <f>IF(Tbl.Kosten[[#This Row],[KSnr.]]=AP$7,Tbl.Kosten[[#This Row],[Totaal kosten]],"")</f>
        <v/>
      </c>
      <c r="AQ137" s="15" t="str">
        <f>IF(Tbl.Kosten[[#This Row],[KSnr.]]=AQ$7,Tbl.Kosten[[#This Row],[Totaal kosten]],"")</f>
        <v/>
      </c>
      <c r="AR137" s="15" t="str">
        <f>IF(Tbl.Kosten[[#This Row],[KSnr.]]=AR$7,Tbl.Kosten[[#This Row],[Totaal kosten]],"")</f>
        <v/>
      </c>
      <c r="AS137" s="15" t="str">
        <f>IF(Tbl.Kosten[[#This Row],[KSnr.]]=AS$7,Tbl.Kosten[[#This Row],[Totaal kosten]],"")</f>
        <v/>
      </c>
      <c r="AT137" s="15" t="str">
        <f>IF(Tbl.Kosten[[#This Row],[KSnr.]]=AT$7,Tbl.Kosten[[#This Row],[Totaal kosten]],"")</f>
        <v/>
      </c>
      <c r="AU137" s="122" t="str">
        <f>_xlfn.XLOOKUP(Tbl.Kosten[[#This Row],[Activiteitencode]],Tbl.Activiteiten[Activiteitcode],Tbl.Activiteiten[Anr.],"",,)</f>
        <v/>
      </c>
      <c r="AV137" s="122" t="str">
        <f>IF(Tbl.Kosten[[#This Row],[Anr.]]=AV$7,Tbl.Kosten[[#This Row],[Totaal kosten]],"")</f>
        <v/>
      </c>
      <c r="AW137" s="122" t="str">
        <f>IF(Tbl.Kosten[[#This Row],[Anr.]]=AW$7,Tbl.Kosten[[#This Row],[Totaal kosten]],"")</f>
        <v/>
      </c>
      <c r="AX137" s="122" t="str">
        <f>IF(Tbl.Kosten[[#This Row],[Anr.]]=AX$7,Tbl.Kosten[[#This Row],[Totaal kosten]],"")</f>
        <v/>
      </c>
      <c r="AY137" s="122" t="str">
        <f>IF(Tbl.Kosten[[#This Row],[Anr.]]=AY$7,Tbl.Kosten[[#This Row],[Totaal kosten]],"")</f>
        <v/>
      </c>
      <c r="AZ137" s="122" t="str">
        <f>IF(Tbl.Kosten[[#This Row],[Anr.]]=AZ$7,Tbl.Kosten[[#This Row],[Totaal kosten]],"")</f>
        <v/>
      </c>
      <c r="BA137" s="122" t="str">
        <f>IF(Tbl.Kosten[[#This Row],[Anr.]]=BA$7,Tbl.Kosten[[#This Row],[Totaal kosten]],"")</f>
        <v/>
      </c>
      <c r="BB137" s="122" t="str">
        <f>IF(Tbl.Kosten[[#This Row],[Anr.]]=BB$7,Tbl.Kosten[[#This Row],[Totaal kosten]],"")</f>
        <v/>
      </c>
      <c r="BC137" s="122" t="str">
        <f>IF(Tbl.Kosten[[#This Row],[Anr.]]=BC$7,Tbl.Kosten[[#This Row],[Totaal kosten]],"")</f>
        <v/>
      </c>
      <c r="BD137" s="122" t="str">
        <f>IF(Tbl.Kosten[[#This Row],[Anr.]]=BD$7,Tbl.Kosten[[#This Row],[Totaal kosten]],"")</f>
        <v/>
      </c>
      <c r="BE137" s="122" t="str">
        <f>IF(Tbl.Kosten[[#This Row],[Anr.]]=BE$7,Tbl.Kosten[[#This Row],[Totaal kosten]],"")</f>
        <v/>
      </c>
      <c r="BF137" s="122" t="str">
        <f>IF(Tbl.Kosten[[#This Row],[Anr.]]=BF$7,Tbl.Kosten[[#This Row],[Totaal kosten]],"")</f>
        <v/>
      </c>
      <c r="BG137" s="122" t="str">
        <f>IF(Tbl.Kosten[[#This Row],[Anr.]]=BG$7,Tbl.Kosten[[#This Row],[Totaal kosten]],"")</f>
        <v/>
      </c>
      <c r="BH137" s="122" t="str">
        <f>IF(Tbl.Kosten[[#This Row],[Anr.]]=BH$7,Tbl.Kosten[[#This Row],[Totaal kosten]],"")</f>
        <v/>
      </c>
      <c r="BI137" s="122" t="str">
        <f>IF(Tbl.Kosten[[#This Row],[Anr.]]=BI$7,Tbl.Kosten[[#This Row],[Totaal kosten]],"")</f>
        <v/>
      </c>
      <c r="BJ137" s="122" t="str">
        <f>IF(Tbl.Kosten[[#This Row],[Anr.]]=BJ$7,Tbl.Kosten[[#This Row],[Totaal kosten]],"")</f>
        <v/>
      </c>
      <c r="BK137" s="122" t="str">
        <f>IF(Tbl.Kosten[[#This Row],[Anr.]]=BK$7,Tbl.Kosten[[#This Row],[Totaal kosten]],"")</f>
        <v/>
      </c>
      <c r="BL137" s="122" t="str">
        <f>IF(Tbl.Kosten[[#This Row],[Anr.]]=BL$7,Tbl.Kosten[[#This Row],[Totaal kosten]],"")</f>
        <v/>
      </c>
      <c r="BM137" s="122" t="str">
        <f>IF(Tbl.Kosten[[#This Row],[Anr.]]=BM$7,Tbl.Kosten[[#This Row],[Totaal kosten]],"")</f>
        <v/>
      </c>
      <c r="BN137" s="122" t="str">
        <f>IF(Tbl.Kosten[[#This Row],[Anr.]]=BN$7,Tbl.Kosten[[#This Row],[Totaal kosten]],"")</f>
        <v/>
      </c>
      <c r="BO137" s="122" t="str">
        <f>IF(Tbl.Kosten[[#This Row],[Anr.]]=BO$7,Tbl.Kosten[[#This Row],[Totaal kosten]],"")</f>
        <v/>
      </c>
      <c r="BP137" s="122" t="str">
        <f>IF(Tbl.Kosten[[#This Row],[Anr.]]=BP$7,Tbl.Kosten[[#This Row],[Totaal kosten]],"")</f>
        <v/>
      </c>
      <c r="BQ137" s="122" t="str">
        <f>IF(Tbl.Kosten[[#This Row],[Anr.]]=BQ$7,Tbl.Kosten[[#This Row],[Totaal kosten]],"")</f>
        <v/>
      </c>
      <c r="BR137" s="122" t="str">
        <f>IF(Tbl.Kosten[[#This Row],[Anr.]]=BR$7,Tbl.Kosten[[#This Row],[Totaal kosten]],"")</f>
        <v/>
      </c>
      <c r="BS137" s="122" t="str">
        <f>IF(Tbl.Kosten[[#This Row],[Anr.]]=BS$7,Tbl.Kosten[[#This Row],[Totaal kosten]],"")</f>
        <v/>
      </c>
      <c r="BT137" s="122" t="str">
        <f>IF(Tbl.Kosten[[#This Row],[Anr.]]=BT$7,Tbl.Kosten[[#This Row],[Totaal kosten]],"")</f>
        <v/>
      </c>
      <c r="BU137" s="122" t="str">
        <f>IF(Tbl.Kosten[[#This Row],[Anr.]]=BU$7,Tbl.Kosten[[#This Row],[Totaal kosten]],"")</f>
        <v/>
      </c>
      <c r="BV137" s="122" t="str">
        <f>IF(Tbl.Kosten[[#This Row],[Anr.]]=BV$7,Tbl.Kosten[[#This Row],[Totaal kosten]],"")</f>
        <v/>
      </c>
      <c r="BW137" s="122" t="str">
        <f>IF(Tbl.Kosten[[#This Row],[Anr.]]=BW$7,Tbl.Kosten[[#This Row],[Totaal kosten]],"")</f>
        <v/>
      </c>
      <c r="BX137" s="122" t="str">
        <f>IF(Tbl.Kosten[[#This Row],[Anr.]]=BX$7,Tbl.Kosten[[#This Row],[Totaal kosten]],"")</f>
        <v/>
      </c>
      <c r="BY137" s="122" t="str">
        <f>IF(Tbl.Kosten[[#This Row],[Anr.]]=BY$7,Tbl.Kosten[[#This Row],[Totaal kosten]],"")</f>
        <v/>
      </c>
      <c r="BZ137" s="122" t="str">
        <f>IF(Tbl.Kosten[[#This Row],[Anr.]]=BZ$7,Tbl.Kosten[[#This Row],[Totaal kosten]],"")</f>
        <v/>
      </c>
      <c r="CA137" s="122" t="str">
        <f>IF(Tbl.Kosten[[#This Row],[Anr.]]=CA$7,Tbl.Kosten[[#This Row],[Totaal kosten]],"")</f>
        <v/>
      </c>
      <c r="CB137" s="122" t="str">
        <f>IF(Tbl.Kosten[[#This Row],[Anr.]]=CB$7,Tbl.Kosten[[#This Row],[Totaal kosten]],"")</f>
        <v/>
      </c>
      <c r="CC137" s="122" t="str">
        <f>IF(Tbl.Kosten[[#This Row],[Anr.]]=CC$7,Tbl.Kosten[[#This Row],[Totaal kosten]],"")</f>
        <v/>
      </c>
      <c r="CD137" s="122" t="str">
        <f>IF(Tbl.Kosten[[#This Row],[Anr.]]=CD$7,Tbl.Kosten[[#This Row],[Totaal kosten]],"")</f>
        <v/>
      </c>
      <c r="CE137" s="122" t="str">
        <f>IF(Tbl.Kosten[[#This Row],[Anr.]]=CE$7,Tbl.Kosten[[#This Row],[Totaal kosten]],"")</f>
        <v/>
      </c>
      <c r="CF137" s="122" t="str">
        <f>IF(Tbl.Kosten[[#This Row],[Anr.]]=CF$7,Tbl.Kosten[[#This Row],[Totaal kosten]],"")</f>
        <v/>
      </c>
      <c r="CG137" s="122" t="str">
        <f>IF(Tbl.Kosten[[#This Row],[Anr.]]=CG$7,Tbl.Kosten[[#This Row],[Totaal kosten]],"")</f>
        <v/>
      </c>
      <c r="CH137" s="122" t="str">
        <f>IF(Tbl.Kosten[[#This Row],[Anr.]]=CH$7,Tbl.Kosten[[#This Row],[Totaal kosten]],"")</f>
        <v/>
      </c>
      <c r="CI137" s="122" t="str">
        <f>IF(Tbl.Kosten[[#This Row],[Anr.]]=CI$7,Tbl.Kosten[[#This Row],[Totaal kosten]],"")</f>
        <v/>
      </c>
      <c r="CJ137" s="122" t="str">
        <f>IF(Tbl.Kosten[[#This Row],[Anr.]]=CJ$7,Tbl.Kosten[[#This Row],[Totaal kosten]],"")</f>
        <v/>
      </c>
      <c r="CK137" s="122" t="str">
        <f>IF(Tbl.Kosten[[#This Row],[Anr.]]=CK$7,Tbl.Kosten[[#This Row],[Totaal kosten]],"")</f>
        <v/>
      </c>
      <c r="CL137" s="122" t="str">
        <f>IF(Tbl.Kosten[[#This Row],[Anr.]]=CL$7,Tbl.Kosten[[#This Row],[Totaal kosten]],"")</f>
        <v/>
      </c>
      <c r="CM137" s="122" t="str">
        <f>IF(Tbl.Kosten[[#This Row],[Anr.]]=CM$7,Tbl.Kosten[[#This Row],[Totaal kosten]],"")</f>
        <v/>
      </c>
      <c r="CN137" s="122" t="str">
        <f>IF(Tbl.Kosten[[#This Row],[Anr.]]=CN$7,Tbl.Kosten[[#This Row],[Totaal kosten]],"")</f>
        <v/>
      </c>
      <c r="CO137" s="122" t="str">
        <f>IF(Tbl.Kosten[[#This Row],[Anr.]]=CO$7,Tbl.Kosten[[#This Row],[Totaal kosten]],"")</f>
        <v/>
      </c>
      <c r="CP137" s="122" t="str">
        <f>IF(Tbl.Kosten[[#This Row],[Anr.]]=CP$7,Tbl.Kosten[[#This Row],[Totaal kosten]],"")</f>
        <v/>
      </c>
      <c r="CQ137" s="122" t="str">
        <f>IF(Tbl.Kosten[[#This Row],[Anr.]]=CQ$7,Tbl.Kosten[[#This Row],[Totaal kosten]],"")</f>
        <v/>
      </c>
      <c r="CR137" s="122" t="str">
        <f>IF(Tbl.Kosten[[#This Row],[Anr.]]=CR$7,Tbl.Kosten[[#This Row],[Totaal kosten]],"")</f>
        <v/>
      </c>
      <c r="CS137" s="122" t="str">
        <f>IF(Tbl.Kosten[[#This Row],[Anr.]]=CS$7,Tbl.Kosten[[#This Row],[Totaal kosten]],"")</f>
        <v/>
      </c>
      <c r="CT137" s="122" t="str">
        <f>IF(Tbl.Kosten[[#This Row],[Anr.]]=CT$7,Tbl.Kosten[[#This Row],[Totaal kosten]],"")</f>
        <v/>
      </c>
      <c r="CU137" s="122" t="str">
        <f>IF(Tbl.Kosten[[#This Row],[Anr.]]=CU$7,Tbl.Kosten[[#This Row],[Totaal kosten]],"")</f>
        <v/>
      </c>
      <c r="CV137" s="122" t="str">
        <f>IF(Tbl.Kosten[[#This Row],[Anr.]]=CV$7,Tbl.Kosten[[#This Row],[Totaal kosten]],"")</f>
        <v/>
      </c>
      <c r="CW137" s="122" t="str">
        <f>IF(Tbl.Kosten[[#This Row],[Anr.]]=CW$7,Tbl.Kosten[[#This Row],[Totaal kosten]],"")</f>
        <v/>
      </c>
      <c r="CX137" s="122" t="str">
        <f>IF(Tbl.Kosten[[#This Row],[Anr.]]=CX$7,Tbl.Kosten[[#This Row],[Totaal kosten]],"")</f>
        <v/>
      </c>
      <c r="CY137" s="122" t="str">
        <f>IF(Tbl.Kosten[[#This Row],[Anr.]]=CY$7,Tbl.Kosten[[#This Row],[Totaal kosten]],"")</f>
        <v/>
      </c>
      <c r="CZ137" s="122" t="str">
        <f>IF(Tbl.Kosten[[#This Row],[Anr.]]=CZ$7,Tbl.Kosten[[#This Row],[Totaal kosten]],"")</f>
        <v/>
      </c>
      <c r="DA137" s="122" t="str">
        <f>IF(Tbl.Kosten[[#This Row],[Anr.]]=DA$7,Tbl.Kosten[[#This Row],[Totaal kosten]],"")</f>
        <v/>
      </c>
      <c r="DB137" s="122" t="str">
        <f>IF(Tbl.Kosten[[#This Row],[Anr.]]=DB$7,Tbl.Kosten[[#This Row],[Totaal kosten]],"")</f>
        <v/>
      </c>
      <c r="DC137" s="122" t="str">
        <f>IF(Tbl.Kosten[[#This Row],[Anr.]]=DC$7,Tbl.Kosten[[#This Row],[Totaal kosten]],"")</f>
        <v/>
      </c>
      <c r="DD137" s="122" t="str">
        <f>IF(Tbl.Kosten[[#This Row],[Anr.]]=DD$7,Tbl.Kosten[[#This Row],[Totaal kosten]],"")</f>
        <v/>
      </c>
      <c r="DE137" s="122" t="str">
        <f>IF(Tbl.Kosten[[#This Row],[Anr.]]=DE$7,Tbl.Kosten[[#This Row],[Totaal kosten]],"")</f>
        <v/>
      </c>
      <c r="DF137" s="122" t="str">
        <f>IF(Tbl.Kosten[[#This Row],[Anr.]]=DF$7,Tbl.Kosten[[#This Row],[Totaal kosten]],"")</f>
        <v/>
      </c>
      <c r="DG137" s="122" t="str">
        <f>IF(Tbl.Kosten[[#This Row],[Anr.]]=DG$7,Tbl.Kosten[[#This Row],[Totaal kosten]],"")</f>
        <v/>
      </c>
      <c r="DH137" s="122" t="str">
        <f>IF(Tbl.Kosten[[#This Row],[Anr.]]=DH$7,Tbl.Kosten[[#This Row],[Totaal kosten]],"")</f>
        <v/>
      </c>
      <c r="DI137" s="122" t="str">
        <f>IF(Tbl.Kosten[[#This Row],[Anr.]]=DI$7,Tbl.Kosten[[#This Row],[Totaal kosten]],"")</f>
        <v/>
      </c>
      <c r="DJ137" s="122" t="str">
        <f>IF(Tbl.Kosten[[#This Row],[Anr.]]=DJ$7,Tbl.Kosten[[#This Row],[Totaal kosten]],"")</f>
        <v/>
      </c>
      <c r="DK137" s="122" t="str">
        <f>IF(Tbl.Kosten[[#This Row],[Anr.]]=DK$7,Tbl.Kosten[[#This Row],[Totaal kosten]],"")</f>
        <v/>
      </c>
      <c r="DL137" s="122" t="str">
        <f>IF(Tbl.Kosten[[#This Row],[Anr.]]=DL$7,Tbl.Kosten[[#This Row],[Totaal kosten]],"")</f>
        <v/>
      </c>
      <c r="DM137" s="122" t="str">
        <f>IF(Tbl.Kosten[[#This Row],[Anr.]]=DM$7,Tbl.Kosten[[#This Row],[Totaal kosten]],"")</f>
        <v/>
      </c>
      <c r="DN137" s="122" t="str">
        <f>IF(Tbl.Kosten[[#This Row],[Anr.]]=DN$7,Tbl.Kosten[[#This Row],[Totaal kosten]],"")</f>
        <v/>
      </c>
      <c r="DO137" s="122" t="str">
        <f>IF(Tbl.Kosten[[#This Row],[Anr.]]=DO$7,Tbl.Kosten[[#This Row],[Totaal kosten]],"")</f>
        <v/>
      </c>
      <c r="DP137" s="122" t="str">
        <f>IF(Tbl.Kosten[[#This Row],[Anr.]]=DP$7,Tbl.Kosten[[#This Row],[Totaal kosten]],"")</f>
        <v/>
      </c>
      <c r="DQ137" s="122" t="str">
        <f>IF(Tbl.Kosten[[#This Row],[Anr.]]=DQ$7,Tbl.Kosten[[#This Row],[Totaal kosten]],"")</f>
        <v/>
      </c>
      <c r="DR137" s="122" t="str">
        <f>IF(Tbl.Kosten[[#This Row],[Anr.]]=DR$7,Tbl.Kosten[[#This Row],[Totaal kosten]],"")</f>
        <v/>
      </c>
      <c r="DS137" s="122" t="str">
        <f>IF(Tbl.Kosten[[#This Row],[Anr.]]=DS$7,Tbl.Kosten[[#This Row],[Totaal kosten]],"")</f>
        <v/>
      </c>
      <c r="DT137" s="122" t="str">
        <f>IF(Tbl.Kosten[[#This Row],[Anr.]]=DT$7,Tbl.Kosten[[#This Row],[Totaal kosten]],"")</f>
        <v/>
      </c>
      <c r="DU137" s="122" t="str">
        <f>IF(Tbl.Kosten[[#This Row],[Anr.]]=DU$7,Tbl.Kosten[[#This Row],[Totaal kosten]],"")</f>
        <v/>
      </c>
      <c r="DV137" s="122" t="str">
        <f>IF(Tbl.Kosten[[#This Row],[Anr.]]=DV$7,Tbl.Kosten[[#This Row],[Totaal kosten]],"")</f>
        <v/>
      </c>
      <c r="DW137" s="122" t="str">
        <f>IF(Tbl.Kosten[[#This Row],[Anr.]]=DW$7,Tbl.Kosten[[#This Row],[Totaal kosten]],"")</f>
        <v/>
      </c>
      <c r="DX137" s="122" t="str">
        <f>IF(Tbl.Kosten[[#This Row],[Anr.]]=DX$7,Tbl.Kosten[[#This Row],[Totaal kosten]],"")</f>
        <v/>
      </c>
      <c r="DY137" s="122" t="str">
        <f>IF(Tbl.Kosten[[#This Row],[Anr.]]=DY$7,Tbl.Kosten[[#This Row],[Totaal kosten]],"")</f>
        <v/>
      </c>
      <c r="DZ137" s="122" t="str">
        <f>IF(Tbl.Kosten[[#This Row],[Anr.]]=DZ$7,Tbl.Kosten[[#This Row],[Totaal kosten]],"")</f>
        <v/>
      </c>
      <c r="EA137" s="122" t="str">
        <f>IF(Tbl.Kosten[[#This Row],[Anr.]]=EA$7,Tbl.Kosten[[#This Row],[Totaal kosten]],"")</f>
        <v/>
      </c>
      <c r="EB137" s="122" t="str">
        <f>IF(Tbl.Kosten[[#This Row],[Anr.]]=EB$7,Tbl.Kosten[[#This Row],[Totaal kosten]],"")</f>
        <v/>
      </c>
      <c r="EC137" s="122" t="str">
        <f>IF(Tbl.Kosten[[#This Row],[Anr.]]=EC$7,Tbl.Kosten[[#This Row],[Totaal kosten]],"")</f>
        <v/>
      </c>
      <c r="ED137" s="122" t="str">
        <f>IF(Tbl.Kosten[[#This Row],[Anr.]]=ED$7,Tbl.Kosten[[#This Row],[Totaal kosten]],"")</f>
        <v/>
      </c>
      <c r="EE137" s="122" t="str">
        <f>IF(Tbl.Kosten[[#This Row],[Anr.]]=EE$7,Tbl.Kosten[[#This Row],[Totaal kosten]],"")</f>
        <v/>
      </c>
      <c r="EF137" s="122" t="str">
        <f>IF(Tbl.Kosten[[#This Row],[Anr.]]=EF$7,Tbl.Kosten[[#This Row],[Totaal kosten]],"")</f>
        <v/>
      </c>
      <c r="EG137" s="122" t="str">
        <f>IF(Tbl.Kosten[[#This Row],[Anr.]]=EG$7,Tbl.Kosten[[#This Row],[Totaal kosten]],"")</f>
        <v/>
      </c>
      <c r="EH137" s="122" t="str">
        <f>IF(Tbl.Kosten[[#This Row],[Anr.]]=EH$7,Tbl.Kosten[[#This Row],[Totaal kosten]],"")</f>
        <v/>
      </c>
      <c r="EI137" s="122" t="str">
        <f>IF(Tbl.Kosten[[#This Row],[Anr.]]=EI$7,Tbl.Kosten[[#This Row],[Totaal kosten]],"")</f>
        <v/>
      </c>
      <c r="EJ137" s="122" t="str">
        <f>IF(Tbl.Kosten[[#This Row],[Anr.]]=EJ$7,Tbl.Kosten[[#This Row],[Totaal kosten]],"")</f>
        <v/>
      </c>
      <c r="EK137" s="122" t="str">
        <f>IF(Tbl.Kosten[[#This Row],[Anr.]]=EK$7,Tbl.Kosten[[#This Row],[Totaal kosten]],"")</f>
        <v/>
      </c>
      <c r="EL137" s="122" t="str">
        <f>IF(Tbl.Kosten[[#This Row],[Anr.]]=EL$7,Tbl.Kosten[[#This Row],[Totaal kosten]],"")</f>
        <v/>
      </c>
      <c r="EM137" s="122" t="str">
        <f>IF(Tbl.Kosten[[#This Row],[Anr.]]=EM$7,Tbl.Kosten[[#This Row],[Totaal kosten]],"")</f>
        <v/>
      </c>
      <c r="EN137" s="122" t="str">
        <f>IF(Tbl.Kosten[[#This Row],[Anr.]]=EN$7,Tbl.Kosten[[#This Row],[Totaal kosten]],"")</f>
        <v/>
      </c>
      <c r="EO137" s="122" t="str">
        <f>IF(Tbl.Kosten[[#This Row],[Anr.]]=EO$7,Tbl.Kosten[[#This Row],[Totaal kosten]],"")</f>
        <v/>
      </c>
      <c r="EP137" s="122" t="str">
        <f>IF(Tbl.Kosten[[#This Row],[Anr.]]=EP$7,Tbl.Kosten[[#This Row],[Totaal kosten]],"")</f>
        <v/>
      </c>
      <c r="EQ137" s="122" t="str">
        <f>IF(Tbl.Kosten[[#This Row],[Anr.]]=EQ$7,Tbl.Kosten[[#This Row],[Totaal kosten]],"")</f>
        <v/>
      </c>
    </row>
    <row r="138" spans="2:147" x14ac:dyDescent="0.35">
      <c r="B138" s="99"/>
      <c r="C138" s="68"/>
      <c r="D138" s="119"/>
      <c r="E138" s="100"/>
      <c r="F138" s="13">
        <f>_xlfn.XLOOKUP(Tbl.Kosten[[#This Row],[Medewerker e/o 
functie]],Tbl.Uurtarief[Medewerker en/of functie],Tbl.Uurtarief[Uurtarief],"",,)</f>
        <v>0</v>
      </c>
      <c r="G138" s="118">
        <f>PRODUCT(Tbl.Kosten[[#This Row],[Uren]],Tbl.Kosten[[#This Row],[Uurtarief]])</f>
        <v>0</v>
      </c>
      <c r="H138" s="100"/>
      <c r="I138" s="98"/>
      <c r="J138" s="97">
        <f>Tbl.Kosten[[#This Row],[Aantal]]*Tbl.Kosten[[#This Row],[Tarief]]</f>
        <v>0</v>
      </c>
      <c r="K138" s="118">
        <f>Tbl.Kosten[[#This Row],[Subtotaal andere kosten]]+Tbl.Kosten[[#This Row],[Subtotaal arbeidskosten]]</f>
        <v>0</v>
      </c>
      <c r="L138" s="190">
        <f>IF(Tbl.Kosten[[#This Row],[Subtotaal andere kosten]]&lt;&gt;0,"Andere kosten",(_xlfn.XLOOKUP(Tbl.Kosten[[#This Row],[Medewerker e/o 
functie]],Tbl.Uurtarief[Medewerker en/of functie],Tbl.Uurtarief[Kostensoort],"",,)))</f>
        <v>0</v>
      </c>
      <c r="M138" s="190" t="str">
        <f>IF(AND(Tbl.Kosten[[#This Row],[Subtotaal arbeidskosten]]&lt;&gt;0,Tbl.Kosten[[#This Row],[Subtotaal andere kosten]]&lt;&gt;0),"Begroot Arbeidskosten en Overige kosten op verschillende regels!","")</f>
        <v/>
      </c>
      <c r="N138" s="3" t="str">
        <f>_xlfn.XLOOKUP(Tbl.Kosten[[#This Row],[Activiteitencode]],Tbl.Activiteiten[Activiteitcode],Tbl.Activiteiten[Werkpakketcode],"",,)</f>
        <v/>
      </c>
      <c r="O138" s="9" t="str">
        <f>_xlfn.XLOOKUP(Tbl.Kosten[[#This Row],[Werkpakketcode]],Tbl.Werkpakketten[Werkpakketcode],Tbl.Werkpakketten[WPnr.],"",,)</f>
        <v/>
      </c>
      <c r="P138" s="9" t="str">
        <f>IF(Tbl.Kosten[[#This Row],[WPnr.]]=P$7,Tbl.Kosten[[#This Row],[Totaal kosten]],"")</f>
        <v/>
      </c>
      <c r="Q138" s="9" t="str">
        <f>IF(Tbl.Kosten[[#This Row],[WPnr.]]=Q$7,Tbl.Kosten[[#This Row],[Totaal kosten]],"")</f>
        <v/>
      </c>
      <c r="R138" s="9" t="str">
        <f>IF(Tbl.Kosten[[#This Row],[WPnr.]]=R$7,Tbl.Kosten[[#This Row],[Totaal kosten]],"")</f>
        <v/>
      </c>
      <c r="S138" s="9" t="str">
        <f>IF(Tbl.Kosten[[#This Row],[WPnr.]]=S$7,Tbl.Kosten[[#This Row],[Totaal kosten]],"")</f>
        <v/>
      </c>
      <c r="T138" s="9" t="str">
        <f>IF(Tbl.Kosten[[#This Row],[WPnr.]]=T$7,Tbl.Kosten[[#This Row],[Totaal kosten]],"")</f>
        <v/>
      </c>
      <c r="U138" s="9" t="str">
        <f>IF(Tbl.Kosten[[#This Row],[WPnr.]]=U$7,Tbl.Kosten[[#This Row],[Totaal kosten]],"")</f>
        <v/>
      </c>
      <c r="V138" s="9" t="str">
        <f>IF(Tbl.Kosten[[#This Row],[WPnr.]]=V$7,Tbl.Kosten[[#This Row],[Totaal kosten]],"")</f>
        <v/>
      </c>
      <c r="W138" s="9" t="str">
        <f>IF(Tbl.Kosten[[#This Row],[WPnr.]]=W$7,Tbl.Kosten[[#This Row],[Totaal kosten]],"")</f>
        <v/>
      </c>
      <c r="X138" s="9" t="str">
        <f>IF(Tbl.Kosten[[#This Row],[WPnr.]]=X$7,Tbl.Kosten[[#This Row],[Totaal kosten]],"")</f>
        <v/>
      </c>
      <c r="Y138" s="9" t="str">
        <f>IF(Tbl.Kosten[[#This Row],[WPnr.]]=Y$7,Tbl.Kosten[[#This Row],[Totaal kosten]],"")</f>
        <v/>
      </c>
      <c r="Z138" s="15" t="str">
        <f>IFERROR(VLOOKUP(Tbl.Kosten[[#This Row],[Kostensoort]],Tbl.Kostensoorten[],2,FALSE),"")</f>
        <v/>
      </c>
      <c r="AA138" s="15" t="str">
        <f>IF(Tbl.Kosten[[#This Row],[KSnr.]]=AA$7,Tbl.Kosten[[#This Row],[Totaal kosten]],"")</f>
        <v/>
      </c>
      <c r="AB138" s="15" t="str">
        <f>IF(Tbl.Kosten[[#This Row],[KSnr.]]=AB$7,Tbl.Kosten[[#This Row],[Totaal kosten]],"")</f>
        <v/>
      </c>
      <c r="AC138" s="15" t="str">
        <f>IF(Tbl.Kosten[[#This Row],[KSnr.]]=AC$7,Tbl.Kosten[[#This Row],[Totaal kosten]],"")</f>
        <v/>
      </c>
      <c r="AD138" s="15" t="str">
        <f>IF(Tbl.Kosten[[#This Row],[KSnr.]]=AD$7,Tbl.Kosten[[#This Row],[Totaal kosten]],"")</f>
        <v/>
      </c>
      <c r="AE138" s="15" t="str">
        <f>IF(Tbl.Kosten[[#This Row],[KSnr.]]=AE$7,Tbl.Kosten[[#This Row],[Totaal kosten]],"")</f>
        <v/>
      </c>
      <c r="AF138" s="15" t="str">
        <f>IF(Tbl.Kosten[[#This Row],[KSnr.]]=AF$7,Tbl.Kosten[[#This Row],[Totaal kosten]],"")</f>
        <v/>
      </c>
      <c r="AG138" s="15" t="str">
        <f>IF(Tbl.Kosten[[#This Row],[KSnr.]]=AG$7,Tbl.Kosten[[#This Row],[Totaal kosten]],"")</f>
        <v/>
      </c>
      <c r="AH138" s="15" t="str">
        <f>IF(Tbl.Kosten[[#This Row],[KSnr.]]=AH$7,Tbl.Kosten[[#This Row],[Totaal kosten]],"")</f>
        <v/>
      </c>
      <c r="AI138" s="15" t="str">
        <f>IF(Tbl.Kosten[[#This Row],[KSnr.]]=AI$7,Tbl.Kosten[[#This Row],[Totaal kosten]],"")</f>
        <v/>
      </c>
      <c r="AJ138" s="15" t="str">
        <f>IF(Tbl.Kosten[[#This Row],[KSnr.]]=AJ$7,Tbl.Kosten[[#This Row],[Totaal kosten]],"")</f>
        <v/>
      </c>
      <c r="AK138" s="15" t="str">
        <f>IF(Tbl.Kosten[[#This Row],[KSnr.]]=AK$7,Tbl.Kosten[[#This Row],[Totaal kosten]],"")</f>
        <v/>
      </c>
      <c r="AL138" s="15" t="str">
        <f>IF(Tbl.Kosten[[#This Row],[KSnr.]]=AL$7,Tbl.Kosten[[#This Row],[Totaal kosten]],"")</f>
        <v/>
      </c>
      <c r="AM138" s="15" t="str">
        <f>IF(Tbl.Kosten[[#This Row],[KSnr.]]=AM$7,Tbl.Kosten[[#This Row],[Totaal kosten]],"")</f>
        <v/>
      </c>
      <c r="AN138" s="15" t="str">
        <f>IF(Tbl.Kosten[[#This Row],[KSnr.]]=AN$7,Tbl.Kosten[[#This Row],[Totaal kosten]],"")</f>
        <v/>
      </c>
      <c r="AO138" s="15" t="str">
        <f>IF(Tbl.Kosten[[#This Row],[KSnr.]]=AO$7,Tbl.Kosten[[#This Row],[Totaal kosten]],"")</f>
        <v/>
      </c>
      <c r="AP138" s="15" t="str">
        <f>IF(Tbl.Kosten[[#This Row],[KSnr.]]=AP$7,Tbl.Kosten[[#This Row],[Totaal kosten]],"")</f>
        <v/>
      </c>
      <c r="AQ138" s="15" t="str">
        <f>IF(Tbl.Kosten[[#This Row],[KSnr.]]=AQ$7,Tbl.Kosten[[#This Row],[Totaal kosten]],"")</f>
        <v/>
      </c>
      <c r="AR138" s="15" t="str">
        <f>IF(Tbl.Kosten[[#This Row],[KSnr.]]=AR$7,Tbl.Kosten[[#This Row],[Totaal kosten]],"")</f>
        <v/>
      </c>
      <c r="AS138" s="15" t="str">
        <f>IF(Tbl.Kosten[[#This Row],[KSnr.]]=AS$7,Tbl.Kosten[[#This Row],[Totaal kosten]],"")</f>
        <v/>
      </c>
      <c r="AT138" s="15" t="str">
        <f>IF(Tbl.Kosten[[#This Row],[KSnr.]]=AT$7,Tbl.Kosten[[#This Row],[Totaal kosten]],"")</f>
        <v/>
      </c>
      <c r="AU138" s="122" t="str">
        <f>_xlfn.XLOOKUP(Tbl.Kosten[[#This Row],[Activiteitencode]],Tbl.Activiteiten[Activiteitcode],Tbl.Activiteiten[Anr.],"",,)</f>
        <v/>
      </c>
      <c r="AV138" s="122" t="str">
        <f>IF(Tbl.Kosten[[#This Row],[Anr.]]=AV$7,Tbl.Kosten[[#This Row],[Totaal kosten]],"")</f>
        <v/>
      </c>
      <c r="AW138" s="122" t="str">
        <f>IF(Tbl.Kosten[[#This Row],[Anr.]]=AW$7,Tbl.Kosten[[#This Row],[Totaal kosten]],"")</f>
        <v/>
      </c>
      <c r="AX138" s="122" t="str">
        <f>IF(Tbl.Kosten[[#This Row],[Anr.]]=AX$7,Tbl.Kosten[[#This Row],[Totaal kosten]],"")</f>
        <v/>
      </c>
      <c r="AY138" s="122" t="str">
        <f>IF(Tbl.Kosten[[#This Row],[Anr.]]=AY$7,Tbl.Kosten[[#This Row],[Totaal kosten]],"")</f>
        <v/>
      </c>
      <c r="AZ138" s="122" t="str">
        <f>IF(Tbl.Kosten[[#This Row],[Anr.]]=AZ$7,Tbl.Kosten[[#This Row],[Totaal kosten]],"")</f>
        <v/>
      </c>
      <c r="BA138" s="122" t="str">
        <f>IF(Tbl.Kosten[[#This Row],[Anr.]]=BA$7,Tbl.Kosten[[#This Row],[Totaal kosten]],"")</f>
        <v/>
      </c>
      <c r="BB138" s="122" t="str">
        <f>IF(Tbl.Kosten[[#This Row],[Anr.]]=BB$7,Tbl.Kosten[[#This Row],[Totaal kosten]],"")</f>
        <v/>
      </c>
      <c r="BC138" s="122" t="str">
        <f>IF(Tbl.Kosten[[#This Row],[Anr.]]=BC$7,Tbl.Kosten[[#This Row],[Totaal kosten]],"")</f>
        <v/>
      </c>
      <c r="BD138" s="122" t="str">
        <f>IF(Tbl.Kosten[[#This Row],[Anr.]]=BD$7,Tbl.Kosten[[#This Row],[Totaal kosten]],"")</f>
        <v/>
      </c>
      <c r="BE138" s="122" t="str">
        <f>IF(Tbl.Kosten[[#This Row],[Anr.]]=BE$7,Tbl.Kosten[[#This Row],[Totaal kosten]],"")</f>
        <v/>
      </c>
      <c r="BF138" s="122" t="str">
        <f>IF(Tbl.Kosten[[#This Row],[Anr.]]=BF$7,Tbl.Kosten[[#This Row],[Totaal kosten]],"")</f>
        <v/>
      </c>
      <c r="BG138" s="122" t="str">
        <f>IF(Tbl.Kosten[[#This Row],[Anr.]]=BG$7,Tbl.Kosten[[#This Row],[Totaal kosten]],"")</f>
        <v/>
      </c>
      <c r="BH138" s="122" t="str">
        <f>IF(Tbl.Kosten[[#This Row],[Anr.]]=BH$7,Tbl.Kosten[[#This Row],[Totaal kosten]],"")</f>
        <v/>
      </c>
      <c r="BI138" s="122" t="str">
        <f>IF(Tbl.Kosten[[#This Row],[Anr.]]=BI$7,Tbl.Kosten[[#This Row],[Totaal kosten]],"")</f>
        <v/>
      </c>
      <c r="BJ138" s="122" t="str">
        <f>IF(Tbl.Kosten[[#This Row],[Anr.]]=BJ$7,Tbl.Kosten[[#This Row],[Totaal kosten]],"")</f>
        <v/>
      </c>
      <c r="BK138" s="122" t="str">
        <f>IF(Tbl.Kosten[[#This Row],[Anr.]]=BK$7,Tbl.Kosten[[#This Row],[Totaal kosten]],"")</f>
        <v/>
      </c>
      <c r="BL138" s="122" t="str">
        <f>IF(Tbl.Kosten[[#This Row],[Anr.]]=BL$7,Tbl.Kosten[[#This Row],[Totaal kosten]],"")</f>
        <v/>
      </c>
      <c r="BM138" s="122" t="str">
        <f>IF(Tbl.Kosten[[#This Row],[Anr.]]=BM$7,Tbl.Kosten[[#This Row],[Totaal kosten]],"")</f>
        <v/>
      </c>
      <c r="BN138" s="122" t="str">
        <f>IF(Tbl.Kosten[[#This Row],[Anr.]]=BN$7,Tbl.Kosten[[#This Row],[Totaal kosten]],"")</f>
        <v/>
      </c>
      <c r="BO138" s="122" t="str">
        <f>IF(Tbl.Kosten[[#This Row],[Anr.]]=BO$7,Tbl.Kosten[[#This Row],[Totaal kosten]],"")</f>
        <v/>
      </c>
      <c r="BP138" s="122" t="str">
        <f>IF(Tbl.Kosten[[#This Row],[Anr.]]=BP$7,Tbl.Kosten[[#This Row],[Totaal kosten]],"")</f>
        <v/>
      </c>
      <c r="BQ138" s="122" t="str">
        <f>IF(Tbl.Kosten[[#This Row],[Anr.]]=BQ$7,Tbl.Kosten[[#This Row],[Totaal kosten]],"")</f>
        <v/>
      </c>
      <c r="BR138" s="122" t="str">
        <f>IF(Tbl.Kosten[[#This Row],[Anr.]]=BR$7,Tbl.Kosten[[#This Row],[Totaal kosten]],"")</f>
        <v/>
      </c>
      <c r="BS138" s="122" t="str">
        <f>IF(Tbl.Kosten[[#This Row],[Anr.]]=BS$7,Tbl.Kosten[[#This Row],[Totaal kosten]],"")</f>
        <v/>
      </c>
      <c r="BT138" s="122" t="str">
        <f>IF(Tbl.Kosten[[#This Row],[Anr.]]=BT$7,Tbl.Kosten[[#This Row],[Totaal kosten]],"")</f>
        <v/>
      </c>
      <c r="BU138" s="122" t="str">
        <f>IF(Tbl.Kosten[[#This Row],[Anr.]]=BU$7,Tbl.Kosten[[#This Row],[Totaal kosten]],"")</f>
        <v/>
      </c>
      <c r="BV138" s="122" t="str">
        <f>IF(Tbl.Kosten[[#This Row],[Anr.]]=BV$7,Tbl.Kosten[[#This Row],[Totaal kosten]],"")</f>
        <v/>
      </c>
      <c r="BW138" s="122" t="str">
        <f>IF(Tbl.Kosten[[#This Row],[Anr.]]=BW$7,Tbl.Kosten[[#This Row],[Totaal kosten]],"")</f>
        <v/>
      </c>
      <c r="BX138" s="122" t="str">
        <f>IF(Tbl.Kosten[[#This Row],[Anr.]]=BX$7,Tbl.Kosten[[#This Row],[Totaal kosten]],"")</f>
        <v/>
      </c>
      <c r="BY138" s="122" t="str">
        <f>IF(Tbl.Kosten[[#This Row],[Anr.]]=BY$7,Tbl.Kosten[[#This Row],[Totaal kosten]],"")</f>
        <v/>
      </c>
      <c r="BZ138" s="122" t="str">
        <f>IF(Tbl.Kosten[[#This Row],[Anr.]]=BZ$7,Tbl.Kosten[[#This Row],[Totaal kosten]],"")</f>
        <v/>
      </c>
      <c r="CA138" s="122" t="str">
        <f>IF(Tbl.Kosten[[#This Row],[Anr.]]=CA$7,Tbl.Kosten[[#This Row],[Totaal kosten]],"")</f>
        <v/>
      </c>
      <c r="CB138" s="122" t="str">
        <f>IF(Tbl.Kosten[[#This Row],[Anr.]]=CB$7,Tbl.Kosten[[#This Row],[Totaal kosten]],"")</f>
        <v/>
      </c>
      <c r="CC138" s="122" t="str">
        <f>IF(Tbl.Kosten[[#This Row],[Anr.]]=CC$7,Tbl.Kosten[[#This Row],[Totaal kosten]],"")</f>
        <v/>
      </c>
      <c r="CD138" s="122" t="str">
        <f>IF(Tbl.Kosten[[#This Row],[Anr.]]=CD$7,Tbl.Kosten[[#This Row],[Totaal kosten]],"")</f>
        <v/>
      </c>
      <c r="CE138" s="122" t="str">
        <f>IF(Tbl.Kosten[[#This Row],[Anr.]]=CE$7,Tbl.Kosten[[#This Row],[Totaal kosten]],"")</f>
        <v/>
      </c>
      <c r="CF138" s="122" t="str">
        <f>IF(Tbl.Kosten[[#This Row],[Anr.]]=CF$7,Tbl.Kosten[[#This Row],[Totaal kosten]],"")</f>
        <v/>
      </c>
      <c r="CG138" s="122" t="str">
        <f>IF(Tbl.Kosten[[#This Row],[Anr.]]=CG$7,Tbl.Kosten[[#This Row],[Totaal kosten]],"")</f>
        <v/>
      </c>
      <c r="CH138" s="122" t="str">
        <f>IF(Tbl.Kosten[[#This Row],[Anr.]]=CH$7,Tbl.Kosten[[#This Row],[Totaal kosten]],"")</f>
        <v/>
      </c>
      <c r="CI138" s="122" t="str">
        <f>IF(Tbl.Kosten[[#This Row],[Anr.]]=CI$7,Tbl.Kosten[[#This Row],[Totaal kosten]],"")</f>
        <v/>
      </c>
      <c r="CJ138" s="122" t="str">
        <f>IF(Tbl.Kosten[[#This Row],[Anr.]]=CJ$7,Tbl.Kosten[[#This Row],[Totaal kosten]],"")</f>
        <v/>
      </c>
      <c r="CK138" s="122" t="str">
        <f>IF(Tbl.Kosten[[#This Row],[Anr.]]=CK$7,Tbl.Kosten[[#This Row],[Totaal kosten]],"")</f>
        <v/>
      </c>
      <c r="CL138" s="122" t="str">
        <f>IF(Tbl.Kosten[[#This Row],[Anr.]]=CL$7,Tbl.Kosten[[#This Row],[Totaal kosten]],"")</f>
        <v/>
      </c>
      <c r="CM138" s="122" t="str">
        <f>IF(Tbl.Kosten[[#This Row],[Anr.]]=CM$7,Tbl.Kosten[[#This Row],[Totaal kosten]],"")</f>
        <v/>
      </c>
      <c r="CN138" s="122" t="str">
        <f>IF(Tbl.Kosten[[#This Row],[Anr.]]=CN$7,Tbl.Kosten[[#This Row],[Totaal kosten]],"")</f>
        <v/>
      </c>
      <c r="CO138" s="122" t="str">
        <f>IF(Tbl.Kosten[[#This Row],[Anr.]]=CO$7,Tbl.Kosten[[#This Row],[Totaal kosten]],"")</f>
        <v/>
      </c>
      <c r="CP138" s="122" t="str">
        <f>IF(Tbl.Kosten[[#This Row],[Anr.]]=CP$7,Tbl.Kosten[[#This Row],[Totaal kosten]],"")</f>
        <v/>
      </c>
      <c r="CQ138" s="122" t="str">
        <f>IF(Tbl.Kosten[[#This Row],[Anr.]]=CQ$7,Tbl.Kosten[[#This Row],[Totaal kosten]],"")</f>
        <v/>
      </c>
      <c r="CR138" s="122" t="str">
        <f>IF(Tbl.Kosten[[#This Row],[Anr.]]=CR$7,Tbl.Kosten[[#This Row],[Totaal kosten]],"")</f>
        <v/>
      </c>
      <c r="CS138" s="122" t="str">
        <f>IF(Tbl.Kosten[[#This Row],[Anr.]]=CS$7,Tbl.Kosten[[#This Row],[Totaal kosten]],"")</f>
        <v/>
      </c>
      <c r="CT138" s="122" t="str">
        <f>IF(Tbl.Kosten[[#This Row],[Anr.]]=CT$7,Tbl.Kosten[[#This Row],[Totaal kosten]],"")</f>
        <v/>
      </c>
      <c r="CU138" s="122" t="str">
        <f>IF(Tbl.Kosten[[#This Row],[Anr.]]=CU$7,Tbl.Kosten[[#This Row],[Totaal kosten]],"")</f>
        <v/>
      </c>
      <c r="CV138" s="122" t="str">
        <f>IF(Tbl.Kosten[[#This Row],[Anr.]]=CV$7,Tbl.Kosten[[#This Row],[Totaal kosten]],"")</f>
        <v/>
      </c>
      <c r="CW138" s="122" t="str">
        <f>IF(Tbl.Kosten[[#This Row],[Anr.]]=CW$7,Tbl.Kosten[[#This Row],[Totaal kosten]],"")</f>
        <v/>
      </c>
      <c r="CX138" s="122" t="str">
        <f>IF(Tbl.Kosten[[#This Row],[Anr.]]=CX$7,Tbl.Kosten[[#This Row],[Totaal kosten]],"")</f>
        <v/>
      </c>
      <c r="CY138" s="122" t="str">
        <f>IF(Tbl.Kosten[[#This Row],[Anr.]]=CY$7,Tbl.Kosten[[#This Row],[Totaal kosten]],"")</f>
        <v/>
      </c>
      <c r="CZ138" s="122" t="str">
        <f>IF(Tbl.Kosten[[#This Row],[Anr.]]=CZ$7,Tbl.Kosten[[#This Row],[Totaal kosten]],"")</f>
        <v/>
      </c>
      <c r="DA138" s="122" t="str">
        <f>IF(Tbl.Kosten[[#This Row],[Anr.]]=DA$7,Tbl.Kosten[[#This Row],[Totaal kosten]],"")</f>
        <v/>
      </c>
      <c r="DB138" s="122" t="str">
        <f>IF(Tbl.Kosten[[#This Row],[Anr.]]=DB$7,Tbl.Kosten[[#This Row],[Totaal kosten]],"")</f>
        <v/>
      </c>
      <c r="DC138" s="122" t="str">
        <f>IF(Tbl.Kosten[[#This Row],[Anr.]]=DC$7,Tbl.Kosten[[#This Row],[Totaal kosten]],"")</f>
        <v/>
      </c>
      <c r="DD138" s="122" t="str">
        <f>IF(Tbl.Kosten[[#This Row],[Anr.]]=DD$7,Tbl.Kosten[[#This Row],[Totaal kosten]],"")</f>
        <v/>
      </c>
      <c r="DE138" s="122" t="str">
        <f>IF(Tbl.Kosten[[#This Row],[Anr.]]=DE$7,Tbl.Kosten[[#This Row],[Totaal kosten]],"")</f>
        <v/>
      </c>
      <c r="DF138" s="122" t="str">
        <f>IF(Tbl.Kosten[[#This Row],[Anr.]]=DF$7,Tbl.Kosten[[#This Row],[Totaal kosten]],"")</f>
        <v/>
      </c>
      <c r="DG138" s="122" t="str">
        <f>IF(Tbl.Kosten[[#This Row],[Anr.]]=DG$7,Tbl.Kosten[[#This Row],[Totaal kosten]],"")</f>
        <v/>
      </c>
      <c r="DH138" s="122" t="str">
        <f>IF(Tbl.Kosten[[#This Row],[Anr.]]=DH$7,Tbl.Kosten[[#This Row],[Totaal kosten]],"")</f>
        <v/>
      </c>
      <c r="DI138" s="122" t="str">
        <f>IF(Tbl.Kosten[[#This Row],[Anr.]]=DI$7,Tbl.Kosten[[#This Row],[Totaal kosten]],"")</f>
        <v/>
      </c>
      <c r="DJ138" s="122" t="str">
        <f>IF(Tbl.Kosten[[#This Row],[Anr.]]=DJ$7,Tbl.Kosten[[#This Row],[Totaal kosten]],"")</f>
        <v/>
      </c>
      <c r="DK138" s="122" t="str">
        <f>IF(Tbl.Kosten[[#This Row],[Anr.]]=DK$7,Tbl.Kosten[[#This Row],[Totaal kosten]],"")</f>
        <v/>
      </c>
      <c r="DL138" s="122" t="str">
        <f>IF(Tbl.Kosten[[#This Row],[Anr.]]=DL$7,Tbl.Kosten[[#This Row],[Totaal kosten]],"")</f>
        <v/>
      </c>
      <c r="DM138" s="122" t="str">
        <f>IF(Tbl.Kosten[[#This Row],[Anr.]]=DM$7,Tbl.Kosten[[#This Row],[Totaal kosten]],"")</f>
        <v/>
      </c>
      <c r="DN138" s="122" t="str">
        <f>IF(Tbl.Kosten[[#This Row],[Anr.]]=DN$7,Tbl.Kosten[[#This Row],[Totaal kosten]],"")</f>
        <v/>
      </c>
      <c r="DO138" s="122" t="str">
        <f>IF(Tbl.Kosten[[#This Row],[Anr.]]=DO$7,Tbl.Kosten[[#This Row],[Totaal kosten]],"")</f>
        <v/>
      </c>
      <c r="DP138" s="122" t="str">
        <f>IF(Tbl.Kosten[[#This Row],[Anr.]]=DP$7,Tbl.Kosten[[#This Row],[Totaal kosten]],"")</f>
        <v/>
      </c>
      <c r="DQ138" s="122" t="str">
        <f>IF(Tbl.Kosten[[#This Row],[Anr.]]=DQ$7,Tbl.Kosten[[#This Row],[Totaal kosten]],"")</f>
        <v/>
      </c>
      <c r="DR138" s="122" t="str">
        <f>IF(Tbl.Kosten[[#This Row],[Anr.]]=DR$7,Tbl.Kosten[[#This Row],[Totaal kosten]],"")</f>
        <v/>
      </c>
      <c r="DS138" s="122" t="str">
        <f>IF(Tbl.Kosten[[#This Row],[Anr.]]=DS$7,Tbl.Kosten[[#This Row],[Totaal kosten]],"")</f>
        <v/>
      </c>
      <c r="DT138" s="122" t="str">
        <f>IF(Tbl.Kosten[[#This Row],[Anr.]]=DT$7,Tbl.Kosten[[#This Row],[Totaal kosten]],"")</f>
        <v/>
      </c>
      <c r="DU138" s="122" t="str">
        <f>IF(Tbl.Kosten[[#This Row],[Anr.]]=DU$7,Tbl.Kosten[[#This Row],[Totaal kosten]],"")</f>
        <v/>
      </c>
      <c r="DV138" s="122" t="str">
        <f>IF(Tbl.Kosten[[#This Row],[Anr.]]=DV$7,Tbl.Kosten[[#This Row],[Totaal kosten]],"")</f>
        <v/>
      </c>
      <c r="DW138" s="122" t="str">
        <f>IF(Tbl.Kosten[[#This Row],[Anr.]]=DW$7,Tbl.Kosten[[#This Row],[Totaal kosten]],"")</f>
        <v/>
      </c>
      <c r="DX138" s="122" t="str">
        <f>IF(Tbl.Kosten[[#This Row],[Anr.]]=DX$7,Tbl.Kosten[[#This Row],[Totaal kosten]],"")</f>
        <v/>
      </c>
      <c r="DY138" s="122" t="str">
        <f>IF(Tbl.Kosten[[#This Row],[Anr.]]=DY$7,Tbl.Kosten[[#This Row],[Totaal kosten]],"")</f>
        <v/>
      </c>
      <c r="DZ138" s="122" t="str">
        <f>IF(Tbl.Kosten[[#This Row],[Anr.]]=DZ$7,Tbl.Kosten[[#This Row],[Totaal kosten]],"")</f>
        <v/>
      </c>
      <c r="EA138" s="122" t="str">
        <f>IF(Tbl.Kosten[[#This Row],[Anr.]]=EA$7,Tbl.Kosten[[#This Row],[Totaal kosten]],"")</f>
        <v/>
      </c>
      <c r="EB138" s="122" t="str">
        <f>IF(Tbl.Kosten[[#This Row],[Anr.]]=EB$7,Tbl.Kosten[[#This Row],[Totaal kosten]],"")</f>
        <v/>
      </c>
      <c r="EC138" s="122" t="str">
        <f>IF(Tbl.Kosten[[#This Row],[Anr.]]=EC$7,Tbl.Kosten[[#This Row],[Totaal kosten]],"")</f>
        <v/>
      </c>
      <c r="ED138" s="122" t="str">
        <f>IF(Tbl.Kosten[[#This Row],[Anr.]]=ED$7,Tbl.Kosten[[#This Row],[Totaal kosten]],"")</f>
        <v/>
      </c>
      <c r="EE138" s="122" t="str">
        <f>IF(Tbl.Kosten[[#This Row],[Anr.]]=EE$7,Tbl.Kosten[[#This Row],[Totaal kosten]],"")</f>
        <v/>
      </c>
      <c r="EF138" s="122" t="str">
        <f>IF(Tbl.Kosten[[#This Row],[Anr.]]=EF$7,Tbl.Kosten[[#This Row],[Totaal kosten]],"")</f>
        <v/>
      </c>
      <c r="EG138" s="122" t="str">
        <f>IF(Tbl.Kosten[[#This Row],[Anr.]]=EG$7,Tbl.Kosten[[#This Row],[Totaal kosten]],"")</f>
        <v/>
      </c>
      <c r="EH138" s="122" t="str">
        <f>IF(Tbl.Kosten[[#This Row],[Anr.]]=EH$7,Tbl.Kosten[[#This Row],[Totaal kosten]],"")</f>
        <v/>
      </c>
      <c r="EI138" s="122" t="str">
        <f>IF(Tbl.Kosten[[#This Row],[Anr.]]=EI$7,Tbl.Kosten[[#This Row],[Totaal kosten]],"")</f>
        <v/>
      </c>
      <c r="EJ138" s="122" t="str">
        <f>IF(Tbl.Kosten[[#This Row],[Anr.]]=EJ$7,Tbl.Kosten[[#This Row],[Totaal kosten]],"")</f>
        <v/>
      </c>
      <c r="EK138" s="122" t="str">
        <f>IF(Tbl.Kosten[[#This Row],[Anr.]]=EK$7,Tbl.Kosten[[#This Row],[Totaal kosten]],"")</f>
        <v/>
      </c>
      <c r="EL138" s="122" t="str">
        <f>IF(Tbl.Kosten[[#This Row],[Anr.]]=EL$7,Tbl.Kosten[[#This Row],[Totaal kosten]],"")</f>
        <v/>
      </c>
      <c r="EM138" s="122" t="str">
        <f>IF(Tbl.Kosten[[#This Row],[Anr.]]=EM$7,Tbl.Kosten[[#This Row],[Totaal kosten]],"")</f>
        <v/>
      </c>
      <c r="EN138" s="122" t="str">
        <f>IF(Tbl.Kosten[[#This Row],[Anr.]]=EN$7,Tbl.Kosten[[#This Row],[Totaal kosten]],"")</f>
        <v/>
      </c>
      <c r="EO138" s="122" t="str">
        <f>IF(Tbl.Kosten[[#This Row],[Anr.]]=EO$7,Tbl.Kosten[[#This Row],[Totaal kosten]],"")</f>
        <v/>
      </c>
      <c r="EP138" s="122" t="str">
        <f>IF(Tbl.Kosten[[#This Row],[Anr.]]=EP$7,Tbl.Kosten[[#This Row],[Totaal kosten]],"")</f>
        <v/>
      </c>
      <c r="EQ138" s="122" t="str">
        <f>IF(Tbl.Kosten[[#This Row],[Anr.]]=EQ$7,Tbl.Kosten[[#This Row],[Totaal kosten]],"")</f>
        <v/>
      </c>
    </row>
    <row r="139" spans="2:147" x14ac:dyDescent="0.35">
      <c r="B139" s="99"/>
      <c r="C139" s="68"/>
      <c r="D139" s="119"/>
      <c r="E139" s="100"/>
      <c r="F139" s="13">
        <f>_xlfn.XLOOKUP(Tbl.Kosten[[#This Row],[Medewerker e/o 
functie]],Tbl.Uurtarief[Medewerker en/of functie],Tbl.Uurtarief[Uurtarief],"",,)</f>
        <v>0</v>
      </c>
      <c r="G139" s="118">
        <f>PRODUCT(Tbl.Kosten[[#This Row],[Uren]],Tbl.Kosten[[#This Row],[Uurtarief]])</f>
        <v>0</v>
      </c>
      <c r="H139" s="100"/>
      <c r="I139" s="98"/>
      <c r="J139" s="97">
        <f>Tbl.Kosten[[#This Row],[Aantal]]*Tbl.Kosten[[#This Row],[Tarief]]</f>
        <v>0</v>
      </c>
      <c r="K139" s="118">
        <f>Tbl.Kosten[[#This Row],[Subtotaal andere kosten]]+Tbl.Kosten[[#This Row],[Subtotaal arbeidskosten]]</f>
        <v>0</v>
      </c>
      <c r="L139" s="190">
        <f>IF(Tbl.Kosten[[#This Row],[Subtotaal andere kosten]]&lt;&gt;0,"Andere kosten",(_xlfn.XLOOKUP(Tbl.Kosten[[#This Row],[Medewerker e/o 
functie]],Tbl.Uurtarief[Medewerker en/of functie],Tbl.Uurtarief[Kostensoort],"",,)))</f>
        <v>0</v>
      </c>
      <c r="M139" s="190" t="str">
        <f>IF(AND(Tbl.Kosten[[#This Row],[Subtotaal arbeidskosten]]&lt;&gt;0,Tbl.Kosten[[#This Row],[Subtotaal andere kosten]]&lt;&gt;0),"Begroot Arbeidskosten en Overige kosten op verschillende regels!","")</f>
        <v/>
      </c>
      <c r="N139" s="3" t="str">
        <f>_xlfn.XLOOKUP(Tbl.Kosten[[#This Row],[Activiteitencode]],Tbl.Activiteiten[Activiteitcode],Tbl.Activiteiten[Werkpakketcode],"",,)</f>
        <v/>
      </c>
      <c r="O139" s="9" t="str">
        <f>_xlfn.XLOOKUP(Tbl.Kosten[[#This Row],[Werkpakketcode]],Tbl.Werkpakketten[Werkpakketcode],Tbl.Werkpakketten[WPnr.],"",,)</f>
        <v/>
      </c>
      <c r="P139" s="9" t="str">
        <f>IF(Tbl.Kosten[[#This Row],[WPnr.]]=P$7,Tbl.Kosten[[#This Row],[Totaal kosten]],"")</f>
        <v/>
      </c>
      <c r="Q139" s="9" t="str">
        <f>IF(Tbl.Kosten[[#This Row],[WPnr.]]=Q$7,Tbl.Kosten[[#This Row],[Totaal kosten]],"")</f>
        <v/>
      </c>
      <c r="R139" s="9" t="str">
        <f>IF(Tbl.Kosten[[#This Row],[WPnr.]]=R$7,Tbl.Kosten[[#This Row],[Totaal kosten]],"")</f>
        <v/>
      </c>
      <c r="S139" s="9" t="str">
        <f>IF(Tbl.Kosten[[#This Row],[WPnr.]]=S$7,Tbl.Kosten[[#This Row],[Totaal kosten]],"")</f>
        <v/>
      </c>
      <c r="T139" s="9" t="str">
        <f>IF(Tbl.Kosten[[#This Row],[WPnr.]]=T$7,Tbl.Kosten[[#This Row],[Totaal kosten]],"")</f>
        <v/>
      </c>
      <c r="U139" s="9" t="str">
        <f>IF(Tbl.Kosten[[#This Row],[WPnr.]]=U$7,Tbl.Kosten[[#This Row],[Totaal kosten]],"")</f>
        <v/>
      </c>
      <c r="V139" s="9" t="str">
        <f>IF(Tbl.Kosten[[#This Row],[WPnr.]]=V$7,Tbl.Kosten[[#This Row],[Totaal kosten]],"")</f>
        <v/>
      </c>
      <c r="W139" s="9" t="str">
        <f>IF(Tbl.Kosten[[#This Row],[WPnr.]]=W$7,Tbl.Kosten[[#This Row],[Totaal kosten]],"")</f>
        <v/>
      </c>
      <c r="X139" s="9" t="str">
        <f>IF(Tbl.Kosten[[#This Row],[WPnr.]]=X$7,Tbl.Kosten[[#This Row],[Totaal kosten]],"")</f>
        <v/>
      </c>
      <c r="Y139" s="9" t="str">
        <f>IF(Tbl.Kosten[[#This Row],[WPnr.]]=Y$7,Tbl.Kosten[[#This Row],[Totaal kosten]],"")</f>
        <v/>
      </c>
      <c r="Z139" s="15" t="str">
        <f>IFERROR(VLOOKUP(Tbl.Kosten[[#This Row],[Kostensoort]],Tbl.Kostensoorten[],2,FALSE),"")</f>
        <v/>
      </c>
      <c r="AA139" s="15" t="str">
        <f>IF(Tbl.Kosten[[#This Row],[KSnr.]]=AA$7,Tbl.Kosten[[#This Row],[Totaal kosten]],"")</f>
        <v/>
      </c>
      <c r="AB139" s="15" t="str">
        <f>IF(Tbl.Kosten[[#This Row],[KSnr.]]=AB$7,Tbl.Kosten[[#This Row],[Totaal kosten]],"")</f>
        <v/>
      </c>
      <c r="AC139" s="15" t="str">
        <f>IF(Tbl.Kosten[[#This Row],[KSnr.]]=AC$7,Tbl.Kosten[[#This Row],[Totaal kosten]],"")</f>
        <v/>
      </c>
      <c r="AD139" s="15" t="str">
        <f>IF(Tbl.Kosten[[#This Row],[KSnr.]]=AD$7,Tbl.Kosten[[#This Row],[Totaal kosten]],"")</f>
        <v/>
      </c>
      <c r="AE139" s="15" t="str">
        <f>IF(Tbl.Kosten[[#This Row],[KSnr.]]=AE$7,Tbl.Kosten[[#This Row],[Totaal kosten]],"")</f>
        <v/>
      </c>
      <c r="AF139" s="15" t="str">
        <f>IF(Tbl.Kosten[[#This Row],[KSnr.]]=AF$7,Tbl.Kosten[[#This Row],[Totaal kosten]],"")</f>
        <v/>
      </c>
      <c r="AG139" s="15" t="str">
        <f>IF(Tbl.Kosten[[#This Row],[KSnr.]]=AG$7,Tbl.Kosten[[#This Row],[Totaal kosten]],"")</f>
        <v/>
      </c>
      <c r="AH139" s="15" t="str">
        <f>IF(Tbl.Kosten[[#This Row],[KSnr.]]=AH$7,Tbl.Kosten[[#This Row],[Totaal kosten]],"")</f>
        <v/>
      </c>
      <c r="AI139" s="15" t="str">
        <f>IF(Tbl.Kosten[[#This Row],[KSnr.]]=AI$7,Tbl.Kosten[[#This Row],[Totaal kosten]],"")</f>
        <v/>
      </c>
      <c r="AJ139" s="15" t="str">
        <f>IF(Tbl.Kosten[[#This Row],[KSnr.]]=AJ$7,Tbl.Kosten[[#This Row],[Totaal kosten]],"")</f>
        <v/>
      </c>
      <c r="AK139" s="15" t="str">
        <f>IF(Tbl.Kosten[[#This Row],[KSnr.]]=AK$7,Tbl.Kosten[[#This Row],[Totaal kosten]],"")</f>
        <v/>
      </c>
      <c r="AL139" s="15" t="str">
        <f>IF(Tbl.Kosten[[#This Row],[KSnr.]]=AL$7,Tbl.Kosten[[#This Row],[Totaal kosten]],"")</f>
        <v/>
      </c>
      <c r="AM139" s="15" t="str">
        <f>IF(Tbl.Kosten[[#This Row],[KSnr.]]=AM$7,Tbl.Kosten[[#This Row],[Totaal kosten]],"")</f>
        <v/>
      </c>
      <c r="AN139" s="15" t="str">
        <f>IF(Tbl.Kosten[[#This Row],[KSnr.]]=AN$7,Tbl.Kosten[[#This Row],[Totaal kosten]],"")</f>
        <v/>
      </c>
      <c r="AO139" s="15" t="str">
        <f>IF(Tbl.Kosten[[#This Row],[KSnr.]]=AO$7,Tbl.Kosten[[#This Row],[Totaal kosten]],"")</f>
        <v/>
      </c>
      <c r="AP139" s="15" t="str">
        <f>IF(Tbl.Kosten[[#This Row],[KSnr.]]=AP$7,Tbl.Kosten[[#This Row],[Totaal kosten]],"")</f>
        <v/>
      </c>
      <c r="AQ139" s="15" t="str">
        <f>IF(Tbl.Kosten[[#This Row],[KSnr.]]=AQ$7,Tbl.Kosten[[#This Row],[Totaal kosten]],"")</f>
        <v/>
      </c>
      <c r="AR139" s="15" t="str">
        <f>IF(Tbl.Kosten[[#This Row],[KSnr.]]=AR$7,Tbl.Kosten[[#This Row],[Totaal kosten]],"")</f>
        <v/>
      </c>
      <c r="AS139" s="15" t="str">
        <f>IF(Tbl.Kosten[[#This Row],[KSnr.]]=AS$7,Tbl.Kosten[[#This Row],[Totaal kosten]],"")</f>
        <v/>
      </c>
      <c r="AT139" s="15" t="str">
        <f>IF(Tbl.Kosten[[#This Row],[KSnr.]]=AT$7,Tbl.Kosten[[#This Row],[Totaal kosten]],"")</f>
        <v/>
      </c>
      <c r="AU139" s="122" t="str">
        <f>_xlfn.XLOOKUP(Tbl.Kosten[[#This Row],[Activiteitencode]],Tbl.Activiteiten[Activiteitcode],Tbl.Activiteiten[Anr.],"",,)</f>
        <v/>
      </c>
      <c r="AV139" s="122" t="str">
        <f>IF(Tbl.Kosten[[#This Row],[Anr.]]=AV$7,Tbl.Kosten[[#This Row],[Totaal kosten]],"")</f>
        <v/>
      </c>
      <c r="AW139" s="122" t="str">
        <f>IF(Tbl.Kosten[[#This Row],[Anr.]]=AW$7,Tbl.Kosten[[#This Row],[Totaal kosten]],"")</f>
        <v/>
      </c>
      <c r="AX139" s="122" t="str">
        <f>IF(Tbl.Kosten[[#This Row],[Anr.]]=AX$7,Tbl.Kosten[[#This Row],[Totaal kosten]],"")</f>
        <v/>
      </c>
      <c r="AY139" s="122" t="str">
        <f>IF(Tbl.Kosten[[#This Row],[Anr.]]=AY$7,Tbl.Kosten[[#This Row],[Totaal kosten]],"")</f>
        <v/>
      </c>
      <c r="AZ139" s="122" t="str">
        <f>IF(Tbl.Kosten[[#This Row],[Anr.]]=AZ$7,Tbl.Kosten[[#This Row],[Totaal kosten]],"")</f>
        <v/>
      </c>
      <c r="BA139" s="122" t="str">
        <f>IF(Tbl.Kosten[[#This Row],[Anr.]]=BA$7,Tbl.Kosten[[#This Row],[Totaal kosten]],"")</f>
        <v/>
      </c>
      <c r="BB139" s="122" t="str">
        <f>IF(Tbl.Kosten[[#This Row],[Anr.]]=BB$7,Tbl.Kosten[[#This Row],[Totaal kosten]],"")</f>
        <v/>
      </c>
      <c r="BC139" s="122" t="str">
        <f>IF(Tbl.Kosten[[#This Row],[Anr.]]=BC$7,Tbl.Kosten[[#This Row],[Totaal kosten]],"")</f>
        <v/>
      </c>
      <c r="BD139" s="122" t="str">
        <f>IF(Tbl.Kosten[[#This Row],[Anr.]]=BD$7,Tbl.Kosten[[#This Row],[Totaal kosten]],"")</f>
        <v/>
      </c>
      <c r="BE139" s="122" t="str">
        <f>IF(Tbl.Kosten[[#This Row],[Anr.]]=BE$7,Tbl.Kosten[[#This Row],[Totaal kosten]],"")</f>
        <v/>
      </c>
      <c r="BF139" s="122" t="str">
        <f>IF(Tbl.Kosten[[#This Row],[Anr.]]=BF$7,Tbl.Kosten[[#This Row],[Totaal kosten]],"")</f>
        <v/>
      </c>
      <c r="BG139" s="122" t="str">
        <f>IF(Tbl.Kosten[[#This Row],[Anr.]]=BG$7,Tbl.Kosten[[#This Row],[Totaal kosten]],"")</f>
        <v/>
      </c>
      <c r="BH139" s="122" t="str">
        <f>IF(Tbl.Kosten[[#This Row],[Anr.]]=BH$7,Tbl.Kosten[[#This Row],[Totaal kosten]],"")</f>
        <v/>
      </c>
      <c r="BI139" s="122" t="str">
        <f>IF(Tbl.Kosten[[#This Row],[Anr.]]=BI$7,Tbl.Kosten[[#This Row],[Totaal kosten]],"")</f>
        <v/>
      </c>
      <c r="BJ139" s="122" t="str">
        <f>IF(Tbl.Kosten[[#This Row],[Anr.]]=BJ$7,Tbl.Kosten[[#This Row],[Totaal kosten]],"")</f>
        <v/>
      </c>
      <c r="BK139" s="122" t="str">
        <f>IF(Tbl.Kosten[[#This Row],[Anr.]]=BK$7,Tbl.Kosten[[#This Row],[Totaal kosten]],"")</f>
        <v/>
      </c>
      <c r="BL139" s="122" t="str">
        <f>IF(Tbl.Kosten[[#This Row],[Anr.]]=BL$7,Tbl.Kosten[[#This Row],[Totaal kosten]],"")</f>
        <v/>
      </c>
      <c r="BM139" s="122" t="str">
        <f>IF(Tbl.Kosten[[#This Row],[Anr.]]=BM$7,Tbl.Kosten[[#This Row],[Totaal kosten]],"")</f>
        <v/>
      </c>
      <c r="BN139" s="122" t="str">
        <f>IF(Tbl.Kosten[[#This Row],[Anr.]]=BN$7,Tbl.Kosten[[#This Row],[Totaal kosten]],"")</f>
        <v/>
      </c>
      <c r="BO139" s="122" t="str">
        <f>IF(Tbl.Kosten[[#This Row],[Anr.]]=BO$7,Tbl.Kosten[[#This Row],[Totaal kosten]],"")</f>
        <v/>
      </c>
      <c r="BP139" s="122" t="str">
        <f>IF(Tbl.Kosten[[#This Row],[Anr.]]=BP$7,Tbl.Kosten[[#This Row],[Totaal kosten]],"")</f>
        <v/>
      </c>
      <c r="BQ139" s="122" t="str">
        <f>IF(Tbl.Kosten[[#This Row],[Anr.]]=BQ$7,Tbl.Kosten[[#This Row],[Totaal kosten]],"")</f>
        <v/>
      </c>
      <c r="BR139" s="122" t="str">
        <f>IF(Tbl.Kosten[[#This Row],[Anr.]]=BR$7,Tbl.Kosten[[#This Row],[Totaal kosten]],"")</f>
        <v/>
      </c>
      <c r="BS139" s="122" t="str">
        <f>IF(Tbl.Kosten[[#This Row],[Anr.]]=BS$7,Tbl.Kosten[[#This Row],[Totaal kosten]],"")</f>
        <v/>
      </c>
      <c r="BT139" s="122" t="str">
        <f>IF(Tbl.Kosten[[#This Row],[Anr.]]=BT$7,Tbl.Kosten[[#This Row],[Totaal kosten]],"")</f>
        <v/>
      </c>
      <c r="BU139" s="122" t="str">
        <f>IF(Tbl.Kosten[[#This Row],[Anr.]]=BU$7,Tbl.Kosten[[#This Row],[Totaal kosten]],"")</f>
        <v/>
      </c>
      <c r="BV139" s="122" t="str">
        <f>IF(Tbl.Kosten[[#This Row],[Anr.]]=BV$7,Tbl.Kosten[[#This Row],[Totaal kosten]],"")</f>
        <v/>
      </c>
      <c r="BW139" s="122" t="str">
        <f>IF(Tbl.Kosten[[#This Row],[Anr.]]=BW$7,Tbl.Kosten[[#This Row],[Totaal kosten]],"")</f>
        <v/>
      </c>
      <c r="BX139" s="122" t="str">
        <f>IF(Tbl.Kosten[[#This Row],[Anr.]]=BX$7,Tbl.Kosten[[#This Row],[Totaal kosten]],"")</f>
        <v/>
      </c>
      <c r="BY139" s="122" t="str">
        <f>IF(Tbl.Kosten[[#This Row],[Anr.]]=BY$7,Tbl.Kosten[[#This Row],[Totaal kosten]],"")</f>
        <v/>
      </c>
      <c r="BZ139" s="122" t="str">
        <f>IF(Tbl.Kosten[[#This Row],[Anr.]]=BZ$7,Tbl.Kosten[[#This Row],[Totaal kosten]],"")</f>
        <v/>
      </c>
      <c r="CA139" s="122" t="str">
        <f>IF(Tbl.Kosten[[#This Row],[Anr.]]=CA$7,Tbl.Kosten[[#This Row],[Totaal kosten]],"")</f>
        <v/>
      </c>
      <c r="CB139" s="122" t="str">
        <f>IF(Tbl.Kosten[[#This Row],[Anr.]]=CB$7,Tbl.Kosten[[#This Row],[Totaal kosten]],"")</f>
        <v/>
      </c>
      <c r="CC139" s="122" t="str">
        <f>IF(Tbl.Kosten[[#This Row],[Anr.]]=CC$7,Tbl.Kosten[[#This Row],[Totaal kosten]],"")</f>
        <v/>
      </c>
      <c r="CD139" s="122" t="str">
        <f>IF(Tbl.Kosten[[#This Row],[Anr.]]=CD$7,Tbl.Kosten[[#This Row],[Totaal kosten]],"")</f>
        <v/>
      </c>
      <c r="CE139" s="122" t="str">
        <f>IF(Tbl.Kosten[[#This Row],[Anr.]]=CE$7,Tbl.Kosten[[#This Row],[Totaal kosten]],"")</f>
        <v/>
      </c>
      <c r="CF139" s="122" t="str">
        <f>IF(Tbl.Kosten[[#This Row],[Anr.]]=CF$7,Tbl.Kosten[[#This Row],[Totaal kosten]],"")</f>
        <v/>
      </c>
      <c r="CG139" s="122" t="str">
        <f>IF(Tbl.Kosten[[#This Row],[Anr.]]=CG$7,Tbl.Kosten[[#This Row],[Totaal kosten]],"")</f>
        <v/>
      </c>
      <c r="CH139" s="122" t="str">
        <f>IF(Tbl.Kosten[[#This Row],[Anr.]]=CH$7,Tbl.Kosten[[#This Row],[Totaal kosten]],"")</f>
        <v/>
      </c>
      <c r="CI139" s="122" t="str">
        <f>IF(Tbl.Kosten[[#This Row],[Anr.]]=CI$7,Tbl.Kosten[[#This Row],[Totaal kosten]],"")</f>
        <v/>
      </c>
      <c r="CJ139" s="122" t="str">
        <f>IF(Tbl.Kosten[[#This Row],[Anr.]]=CJ$7,Tbl.Kosten[[#This Row],[Totaal kosten]],"")</f>
        <v/>
      </c>
      <c r="CK139" s="122" t="str">
        <f>IF(Tbl.Kosten[[#This Row],[Anr.]]=CK$7,Tbl.Kosten[[#This Row],[Totaal kosten]],"")</f>
        <v/>
      </c>
      <c r="CL139" s="122" t="str">
        <f>IF(Tbl.Kosten[[#This Row],[Anr.]]=CL$7,Tbl.Kosten[[#This Row],[Totaal kosten]],"")</f>
        <v/>
      </c>
      <c r="CM139" s="122" t="str">
        <f>IF(Tbl.Kosten[[#This Row],[Anr.]]=CM$7,Tbl.Kosten[[#This Row],[Totaal kosten]],"")</f>
        <v/>
      </c>
      <c r="CN139" s="122" t="str">
        <f>IF(Tbl.Kosten[[#This Row],[Anr.]]=CN$7,Tbl.Kosten[[#This Row],[Totaal kosten]],"")</f>
        <v/>
      </c>
      <c r="CO139" s="122" t="str">
        <f>IF(Tbl.Kosten[[#This Row],[Anr.]]=CO$7,Tbl.Kosten[[#This Row],[Totaal kosten]],"")</f>
        <v/>
      </c>
      <c r="CP139" s="122" t="str">
        <f>IF(Tbl.Kosten[[#This Row],[Anr.]]=CP$7,Tbl.Kosten[[#This Row],[Totaal kosten]],"")</f>
        <v/>
      </c>
      <c r="CQ139" s="122" t="str">
        <f>IF(Tbl.Kosten[[#This Row],[Anr.]]=CQ$7,Tbl.Kosten[[#This Row],[Totaal kosten]],"")</f>
        <v/>
      </c>
      <c r="CR139" s="122" t="str">
        <f>IF(Tbl.Kosten[[#This Row],[Anr.]]=CR$7,Tbl.Kosten[[#This Row],[Totaal kosten]],"")</f>
        <v/>
      </c>
      <c r="CS139" s="122" t="str">
        <f>IF(Tbl.Kosten[[#This Row],[Anr.]]=CS$7,Tbl.Kosten[[#This Row],[Totaal kosten]],"")</f>
        <v/>
      </c>
      <c r="CT139" s="122" t="str">
        <f>IF(Tbl.Kosten[[#This Row],[Anr.]]=CT$7,Tbl.Kosten[[#This Row],[Totaal kosten]],"")</f>
        <v/>
      </c>
      <c r="CU139" s="122" t="str">
        <f>IF(Tbl.Kosten[[#This Row],[Anr.]]=CU$7,Tbl.Kosten[[#This Row],[Totaal kosten]],"")</f>
        <v/>
      </c>
      <c r="CV139" s="122" t="str">
        <f>IF(Tbl.Kosten[[#This Row],[Anr.]]=CV$7,Tbl.Kosten[[#This Row],[Totaal kosten]],"")</f>
        <v/>
      </c>
      <c r="CW139" s="122" t="str">
        <f>IF(Tbl.Kosten[[#This Row],[Anr.]]=CW$7,Tbl.Kosten[[#This Row],[Totaal kosten]],"")</f>
        <v/>
      </c>
      <c r="CX139" s="122" t="str">
        <f>IF(Tbl.Kosten[[#This Row],[Anr.]]=CX$7,Tbl.Kosten[[#This Row],[Totaal kosten]],"")</f>
        <v/>
      </c>
      <c r="CY139" s="122" t="str">
        <f>IF(Tbl.Kosten[[#This Row],[Anr.]]=CY$7,Tbl.Kosten[[#This Row],[Totaal kosten]],"")</f>
        <v/>
      </c>
      <c r="CZ139" s="122" t="str">
        <f>IF(Tbl.Kosten[[#This Row],[Anr.]]=CZ$7,Tbl.Kosten[[#This Row],[Totaal kosten]],"")</f>
        <v/>
      </c>
      <c r="DA139" s="122" t="str">
        <f>IF(Tbl.Kosten[[#This Row],[Anr.]]=DA$7,Tbl.Kosten[[#This Row],[Totaal kosten]],"")</f>
        <v/>
      </c>
      <c r="DB139" s="122" t="str">
        <f>IF(Tbl.Kosten[[#This Row],[Anr.]]=DB$7,Tbl.Kosten[[#This Row],[Totaal kosten]],"")</f>
        <v/>
      </c>
      <c r="DC139" s="122" t="str">
        <f>IF(Tbl.Kosten[[#This Row],[Anr.]]=DC$7,Tbl.Kosten[[#This Row],[Totaal kosten]],"")</f>
        <v/>
      </c>
      <c r="DD139" s="122" t="str">
        <f>IF(Tbl.Kosten[[#This Row],[Anr.]]=DD$7,Tbl.Kosten[[#This Row],[Totaal kosten]],"")</f>
        <v/>
      </c>
      <c r="DE139" s="122" t="str">
        <f>IF(Tbl.Kosten[[#This Row],[Anr.]]=DE$7,Tbl.Kosten[[#This Row],[Totaal kosten]],"")</f>
        <v/>
      </c>
      <c r="DF139" s="122" t="str">
        <f>IF(Tbl.Kosten[[#This Row],[Anr.]]=DF$7,Tbl.Kosten[[#This Row],[Totaal kosten]],"")</f>
        <v/>
      </c>
      <c r="DG139" s="122" t="str">
        <f>IF(Tbl.Kosten[[#This Row],[Anr.]]=DG$7,Tbl.Kosten[[#This Row],[Totaal kosten]],"")</f>
        <v/>
      </c>
      <c r="DH139" s="122" t="str">
        <f>IF(Tbl.Kosten[[#This Row],[Anr.]]=DH$7,Tbl.Kosten[[#This Row],[Totaal kosten]],"")</f>
        <v/>
      </c>
      <c r="DI139" s="122" t="str">
        <f>IF(Tbl.Kosten[[#This Row],[Anr.]]=DI$7,Tbl.Kosten[[#This Row],[Totaal kosten]],"")</f>
        <v/>
      </c>
      <c r="DJ139" s="122" t="str">
        <f>IF(Tbl.Kosten[[#This Row],[Anr.]]=DJ$7,Tbl.Kosten[[#This Row],[Totaal kosten]],"")</f>
        <v/>
      </c>
      <c r="DK139" s="122" t="str">
        <f>IF(Tbl.Kosten[[#This Row],[Anr.]]=DK$7,Tbl.Kosten[[#This Row],[Totaal kosten]],"")</f>
        <v/>
      </c>
      <c r="DL139" s="122" t="str">
        <f>IF(Tbl.Kosten[[#This Row],[Anr.]]=DL$7,Tbl.Kosten[[#This Row],[Totaal kosten]],"")</f>
        <v/>
      </c>
      <c r="DM139" s="122" t="str">
        <f>IF(Tbl.Kosten[[#This Row],[Anr.]]=DM$7,Tbl.Kosten[[#This Row],[Totaal kosten]],"")</f>
        <v/>
      </c>
      <c r="DN139" s="122" t="str">
        <f>IF(Tbl.Kosten[[#This Row],[Anr.]]=DN$7,Tbl.Kosten[[#This Row],[Totaal kosten]],"")</f>
        <v/>
      </c>
      <c r="DO139" s="122" t="str">
        <f>IF(Tbl.Kosten[[#This Row],[Anr.]]=DO$7,Tbl.Kosten[[#This Row],[Totaal kosten]],"")</f>
        <v/>
      </c>
      <c r="DP139" s="122" t="str">
        <f>IF(Tbl.Kosten[[#This Row],[Anr.]]=DP$7,Tbl.Kosten[[#This Row],[Totaal kosten]],"")</f>
        <v/>
      </c>
      <c r="DQ139" s="122" t="str">
        <f>IF(Tbl.Kosten[[#This Row],[Anr.]]=DQ$7,Tbl.Kosten[[#This Row],[Totaal kosten]],"")</f>
        <v/>
      </c>
      <c r="DR139" s="122" t="str">
        <f>IF(Tbl.Kosten[[#This Row],[Anr.]]=DR$7,Tbl.Kosten[[#This Row],[Totaal kosten]],"")</f>
        <v/>
      </c>
      <c r="DS139" s="122" t="str">
        <f>IF(Tbl.Kosten[[#This Row],[Anr.]]=DS$7,Tbl.Kosten[[#This Row],[Totaal kosten]],"")</f>
        <v/>
      </c>
      <c r="DT139" s="122" t="str">
        <f>IF(Tbl.Kosten[[#This Row],[Anr.]]=DT$7,Tbl.Kosten[[#This Row],[Totaal kosten]],"")</f>
        <v/>
      </c>
      <c r="DU139" s="122" t="str">
        <f>IF(Tbl.Kosten[[#This Row],[Anr.]]=DU$7,Tbl.Kosten[[#This Row],[Totaal kosten]],"")</f>
        <v/>
      </c>
      <c r="DV139" s="122" t="str">
        <f>IF(Tbl.Kosten[[#This Row],[Anr.]]=DV$7,Tbl.Kosten[[#This Row],[Totaal kosten]],"")</f>
        <v/>
      </c>
      <c r="DW139" s="122" t="str">
        <f>IF(Tbl.Kosten[[#This Row],[Anr.]]=DW$7,Tbl.Kosten[[#This Row],[Totaal kosten]],"")</f>
        <v/>
      </c>
      <c r="DX139" s="122" t="str">
        <f>IF(Tbl.Kosten[[#This Row],[Anr.]]=DX$7,Tbl.Kosten[[#This Row],[Totaal kosten]],"")</f>
        <v/>
      </c>
      <c r="DY139" s="122" t="str">
        <f>IF(Tbl.Kosten[[#This Row],[Anr.]]=DY$7,Tbl.Kosten[[#This Row],[Totaal kosten]],"")</f>
        <v/>
      </c>
      <c r="DZ139" s="122" t="str">
        <f>IF(Tbl.Kosten[[#This Row],[Anr.]]=DZ$7,Tbl.Kosten[[#This Row],[Totaal kosten]],"")</f>
        <v/>
      </c>
      <c r="EA139" s="122" t="str">
        <f>IF(Tbl.Kosten[[#This Row],[Anr.]]=EA$7,Tbl.Kosten[[#This Row],[Totaal kosten]],"")</f>
        <v/>
      </c>
      <c r="EB139" s="122" t="str">
        <f>IF(Tbl.Kosten[[#This Row],[Anr.]]=EB$7,Tbl.Kosten[[#This Row],[Totaal kosten]],"")</f>
        <v/>
      </c>
      <c r="EC139" s="122" t="str">
        <f>IF(Tbl.Kosten[[#This Row],[Anr.]]=EC$7,Tbl.Kosten[[#This Row],[Totaal kosten]],"")</f>
        <v/>
      </c>
      <c r="ED139" s="122" t="str">
        <f>IF(Tbl.Kosten[[#This Row],[Anr.]]=ED$7,Tbl.Kosten[[#This Row],[Totaal kosten]],"")</f>
        <v/>
      </c>
      <c r="EE139" s="122" t="str">
        <f>IF(Tbl.Kosten[[#This Row],[Anr.]]=EE$7,Tbl.Kosten[[#This Row],[Totaal kosten]],"")</f>
        <v/>
      </c>
      <c r="EF139" s="122" t="str">
        <f>IF(Tbl.Kosten[[#This Row],[Anr.]]=EF$7,Tbl.Kosten[[#This Row],[Totaal kosten]],"")</f>
        <v/>
      </c>
      <c r="EG139" s="122" t="str">
        <f>IF(Tbl.Kosten[[#This Row],[Anr.]]=EG$7,Tbl.Kosten[[#This Row],[Totaal kosten]],"")</f>
        <v/>
      </c>
      <c r="EH139" s="122" t="str">
        <f>IF(Tbl.Kosten[[#This Row],[Anr.]]=EH$7,Tbl.Kosten[[#This Row],[Totaal kosten]],"")</f>
        <v/>
      </c>
      <c r="EI139" s="122" t="str">
        <f>IF(Tbl.Kosten[[#This Row],[Anr.]]=EI$7,Tbl.Kosten[[#This Row],[Totaal kosten]],"")</f>
        <v/>
      </c>
      <c r="EJ139" s="122" t="str">
        <f>IF(Tbl.Kosten[[#This Row],[Anr.]]=EJ$7,Tbl.Kosten[[#This Row],[Totaal kosten]],"")</f>
        <v/>
      </c>
      <c r="EK139" s="122" t="str">
        <f>IF(Tbl.Kosten[[#This Row],[Anr.]]=EK$7,Tbl.Kosten[[#This Row],[Totaal kosten]],"")</f>
        <v/>
      </c>
      <c r="EL139" s="122" t="str">
        <f>IF(Tbl.Kosten[[#This Row],[Anr.]]=EL$7,Tbl.Kosten[[#This Row],[Totaal kosten]],"")</f>
        <v/>
      </c>
      <c r="EM139" s="122" t="str">
        <f>IF(Tbl.Kosten[[#This Row],[Anr.]]=EM$7,Tbl.Kosten[[#This Row],[Totaal kosten]],"")</f>
        <v/>
      </c>
      <c r="EN139" s="122" t="str">
        <f>IF(Tbl.Kosten[[#This Row],[Anr.]]=EN$7,Tbl.Kosten[[#This Row],[Totaal kosten]],"")</f>
        <v/>
      </c>
      <c r="EO139" s="122" t="str">
        <f>IF(Tbl.Kosten[[#This Row],[Anr.]]=EO$7,Tbl.Kosten[[#This Row],[Totaal kosten]],"")</f>
        <v/>
      </c>
      <c r="EP139" s="122" t="str">
        <f>IF(Tbl.Kosten[[#This Row],[Anr.]]=EP$7,Tbl.Kosten[[#This Row],[Totaal kosten]],"")</f>
        <v/>
      </c>
      <c r="EQ139" s="122" t="str">
        <f>IF(Tbl.Kosten[[#This Row],[Anr.]]=EQ$7,Tbl.Kosten[[#This Row],[Totaal kosten]],"")</f>
        <v/>
      </c>
    </row>
    <row r="140" spans="2:147" x14ac:dyDescent="0.35">
      <c r="B140" s="99"/>
      <c r="C140" s="68"/>
      <c r="D140" s="119"/>
      <c r="E140" s="100"/>
      <c r="F140" s="13">
        <f>_xlfn.XLOOKUP(Tbl.Kosten[[#This Row],[Medewerker e/o 
functie]],Tbl.Uurtarief[Medewerker en/of functie],Tbl.Uurtarief[Uurtarief],"",,)</f>
        <v>0</v>
      </c>
      <c r="G140" s="118">
        <f>PRODUCT(Tbl.Kosten[[#This Row],[Uren]],Tbl.Kosten[[#This Row],[Uurtarief]])</f>
        <v>0</v>
      </c>
      <c r="H140" s="100"/>
      <c r="I140" s="98"/>
      <c r="J140" s="97">
        <f>Tbl.Kosten[[#This Row],[Aantal]]*Tbl.Kosten[[#This Row],[Tarief]]</f>
        <v>0</v>
      </c>
      <c r="K140" s="118">
        <f>Tbl.Kosten[[#This Row],[Subtotaal andere kosten]]+Tbl.Kosten[[#This Row],[Subtotaal arbeidskosten]]</f>
        <v>0</v>
      </c>
      <c r="L140" s="190">
        <f>IF(Tbl.Kosten[[#This Row],[Subtotaal andere kosten]]&lt;&gt;0,"Andere kosten",(_xlfn.XLOOKUP(Tbl.Kosten[[#This Row],[Medewerker e/o 
functie]],Tbl.Uurtarief[Medewerker en/of functie],Tbl.Uurtarief[Kostensoort],"",,)))</f>
        <v>0</v>
      </c>
      <c r="M140" s="190" t="str">
        <f>IF(AND(Tbl.Kosten[[#This Row],[Subtotaal arbeidskosten]]&lt;&gt;0,Tbl.Kosten[[#This Row],[Subtotaal andere kosten]]&lt;&gt;0),"Begroot Arbeidskosten en Overige kosten op verschillende regels!","")</f>
        <v/>
      </c>
      <c r="N140" s="3" t="str">
        <f>_xlfn.XLOOKUP(Tbl.Kosten[[#This Row],[Activiteitencode]],Tbl.Activiteiten[Activiteitcode],Tbl.Activiteiten[Werkpakketcode],"",,)</f>
        <v/>
      </c>
      <c r="O140" s="9" t="str">
        <f>_xlfn.XLOOKUP(Tbl.Kosten[[#This Row],[Werkpakketcode]],Tbl.Werkpakketten[Werkpakketcode],Tbl.Werkpakketten[WPnr.],"",,)</f>
        <v/>
      </c>
      <c r="P140" s="9" t="str">
        <f>IF(Tbl.Kosten[[#This Row],[WPnr.]]=P$7,Tbl.Kosten[[#This Row],[Totaal kosten]],"")</f>
        <v/>
      </c>
      <c r="Q140" s="9" t="str">
        <f>IF(Tbl.Kosten[[#This Row],[WPnr.]]=Q$7,Tbl.Kosten[[#This Row],[Totaal kosten]],"")</f>
        <v/>
      </c>
      <c r="R140" s="9" t="str">
        <f>IF(Tbl.Kosten[[#This Row],[WPnr.]]=R$7,Tbl.Kosten[[#This Row],[Totaal kosten]],"")</f>
        <v/>
      </c>
      <c r="S140" s="9" t="str">
        <f>IF(Tbl.Kosten[[#This Row],[WPnr.]]=S$7,Tbl.Kosten[[#This Row],[Totaal kosten]],"")</f>
        <v/>
      </c>
      <c r="T140" s="9" t="str">
        <f>IF(Tbl.Kosten[[#This Row],[WPnr.]]=T$7,Tbl.Kosten[[#This Row],[Totaal kosten]],"")</f>
        <v/>
      </c>
      <c r="U140" s="9" t="str">
        <f>IF(Tbl.Kosten[[#This Row],[WPnr.]]=U$7,Tbl.Kosten[[#This Row],[Totaal kosten]],"")</f>
        <v/>
      </c>
      <c r="V140" s="9" t="str">
        <f>IF(Tbl.Kosten[[#This Row],[WPnr.]]=V$7,Tbl.Kosten[[#This Row],[Totaal kosten]],"")</f>
        <v/>
      </c>
      <c r="W140" s="9" t="str">
        <f>IF(Tbl.Kosten[[#This Row],[WPnr.]]=W$7,Tbl.Kosten[[#This Row],[Totaal kosten]],"")</f>
        <v/>
      </c>
      <c r="X140" s="9" t="str">
        <f>IF(Tbl.Kosten[[#This Row],[WPnr.]]=X$7,Tbl.Kosten[[#This Row],[Totaal kosten]],"")</f>
        <v/>
      </c>
      <c r="Y140" s="9" t="str">
        <f>IF(Tbl.Kosten[[#This Row],[WPnr.]]=Y$7,Tbl.Kosten[[#This Row],[Totaal kosten]],"")</f>
        <v/>
      </c>
      <c r="Z140" s="15" t="str">
        <f>IFERROR(VLOOKUP(Tbl.Kosten[[#This Row],[Kostensoort]],Tbl.Kostensoorten[],2,FALSE),"")</f>
        <v/>
      </c>
      <c r="AA140" s="15" t="str">
        <f>IF(Tbl.Kosten[[#This Row],[KSnr.]]=AA$7,Tbl.Kosten[[#This Row],[Totaal kosten]],"")</f>
        <v/>
      </c>
      <c r="AB140" s="15" t="str">
        <f>IF(Tbl.Kosten[[#This Row],[KSnr.]]=AB$7,Tbl.Kosten[[#This Row],[Totaal kosten]],"")</f>
        <v/>
      </c>
      <c r="AC140" s="15" t="str">
        <f>IF(Tbl.Kosten[[#This Row],[KSnr.]]=AC$7,Tbl.Kosten[[#This Row],[Totaal kosten]],"")</f>
        <v/>
      </c>
      <c r="AD140" s="15" t="str">
        <f>IF(Tbl.Kosten[[#This Row],[KSnr.]]=AD$7,Tbl.Kosten[[#This Row],[Totaal kosten]],"")</f>
        <v/>
      </c>
      <c r="AE140" s="15" t="str">
        <f>IF(Tbl.Kosten[[#This Row],[KSnr.]]=AE$7,Tbl.Kosten[[#This Row],[Totaal kosten]],"")</f>
        <v/>
      </c>
      <c r="AF140" s="15" t="str">
        <f>IF(Tbl.Kosten[[#This Row],[KSnr.]]=AF$7,Tbl.Kosten[[#This Row],[Totaal kosten]],"")</f>
        <v/>
      </c>
      <c r="AG140" s="15" t="str">
        <f>IF(Tbl.Kosten[[#This Row],[KSnr.]]=AG$7,Tbl.Kosten[[#This Row],[Totaal kosten]],"")</f>
        <v/>
      </c>
      <c r="AH140" s="15" t="str">
        <f>IF(Tbl.Kosten[[#This Row],[KSnr.]]=AH$7,Tbl.Kosten[[#This Row],[Totaal kosten]],"")</f>
        <v/>
      </c>
      <c r="AI140" s="15" t="str">
        <f>IF(Tbl.Kosten[[#This Row],[KSnr.]]=AI$7,Tbl.Kosten[[#This Row],[Totaal kosten]],"")</f>
        <v/>
      </c>
      <c r="AJ140" s="15" t="str">
        <f>IF(Tbl.Kosten[[#This Row],[KSnr.]]=AJ$7,Tbl.Kosten[[#This Row],[Totaal kosten]],"")</f>
        <v/>
      </c>
      <c r="AK140" s="15" t="str">
        <f>IF(Tbl.Kosten[[#This Row],[KSnr.]]=AK$7,Tbl.Kosten[[#This Row],[Totaal kosten]],"")</f>
        <v/>
      </c>
      <c r="AL140" s="15" t="str">
        <f>IF(Tbl.Kosten[[#This Row],[KSnr.]]=AL$7,Tbl.Kosten[[#This Row],[Totaal kosten]],"")</f>
        <v/>
      </c>
      <c r="AM140" s="15" t="str">
        <f>IF(Tbl.Kosten[[#This Row],[KSnr.]]=AM$7,Tbl.Kosten[[#This Row],[Totaal kosten]],"")</f>
        <v/>
      </c>
      <c r="AN140" s="15" t="str">
        <f>IF(Tbl.Kosten[[#This Row],[KSnr.]]=AN$7,Tbl.Kosten[[#This Row],[Totaal kosten]],"")</f>
        <v/>
      </c>
      <c r="AO140" s="15" t="str">
        <f>IF(Tbl.Kosten[[#This Row],[KSnr.]]=AO$7,Tbl.Kosten[[#This Row],[Totaal kosten]],"")</f>
        <v/>
      </c>
      <c r="AP140" s="15" t="str">
        <f>IF(Tbl.Kosten[[#This Row],[KSnr.]]=AP$7,Tbl.Kosten[[#This Row],[Totaal kosten]],"")</f>
        <v/>
      </c>
      <c r="AQ140" s="15" t="str">
        <f>IF(Tbl.Kosten[[#This Row],[KSnr.]]=AQ$7,Tbl.Kosten[[#This Row],[Totaal kosten]],"")</f>
        <v/>
      </c>
      <c r="AR140" s="15" t="str">
        <f>IF(Tbl.Kosten[[#This Row],[KSnr.]]=AR$7,Tbl.Kosten[[#This Row],[Totaal kosten]],"")</f>
        <v/>
      </c>
      <c r="AS140" s="15" t="str">
        <f>IF(Tbl.Kosten[[#This Row],[KSnr.]]=AS$7,Tbl.Kosten[[#This Row],[Totaal kosten]],"")</f>
        <v/>
      </c>
      <c r="AT140" s="15" t="str">
        <f>IF(Tbl.Kosten[[#This Row],[KSnr.]]=AT$7,Tbl.Kosten[[#This Row],[Totaal kosten]],"")</f>
        <v/>
      </c>
      <c r="AU140" s="122" t="str">
        <f>_xlfn.XLOOKUP(Tbl.Kosten[[#This Row],[Activiteitencode]],Tbl.Activiteiten[Activiteitcode],Tbl.Activiteiten[Anr.],"",,)</f>
        <v/>
      </c>
      <c r="AV140" s="122" t="str">
        <f>IF(Tbl.Kosten[[#This Row],[Anr.]]=AV$7,Tbl.Kosten[[#This Row],[Totaal kosten]],"")</f>
        <v/>
      </c>
      <c r="AW140" s="122" t="str">
        <f>IF(Tbl.Kosten[[#This Row],[Anr.]]=AW$7,Tbl.Kosten[[#This Row],[Totaal kosten]],"")</f>
        <v/>
      </c>
      <c r="AX140" s="122" t="str">
        <f>IF(Tbl.Kosten[[#This Row],[Anr.]]=AX$7,Tbl.Kosten[[#This Row],[Totaal kosten]],"")</f>
        <v/>
      </c>
      <c r="AY140" s="122" t="str">
        <f>IF(Tbl.Kosten[[#This Row],[Anr.]]=AY$7,Tbl.Kosten[[#This Row],[Totaal kosten]],"")</f>
        <v/>
      </c>
      <c r="AZ140" s="122" t="str">
        <f>IF(Tbl.Kosten[[#This Row],[Anr.]]=AZ$7,Tbl.Kosten[[#This Row],[Totaal kosten]],"")</f>
        <v/>
      </c>
      <c r="BA140" s="122" t="str">
        <f>IF(Tbl.Kosten[[#This Row],[Anr.]]=BA$7,Tbl.Kosten[[#This Row],[Totaal kosten]],"")</f>
        <v/>
      </c>
      <c r="BB140" s="122" t="str">
        <f>IF(Tbl.Kosten[[#This Row],[Anr.]]=BB$7,Tbl.Kosten[[#This Row],[Totaal kosten]],"")</f>
        <v/>
      </c>
      <c r="BC140" s="122" t="str">
        <f>IF(Tbl.Kosten[[#This Row],[Anr.]]=BC$7,Tbl.Kosten[[#This Row],[Totaal kosten]],"")</f>
        <v/>
      </c>
      <c r="BD140" s="122" t="str">
        <f>IF(Tbl.Kosten[[#This Row],[Anr.]]=BD$7,Tbl.Kosten[[#This Row],[Totaal kosten]],"")</f>
        <v/>
      </c>
      <c r="BE140" s="122" t="str">
        <f>IF(Tbl.Kosten[[#This Row],[Anr.]]=BE$7,Tbl.Kosten[[#This Row],[Totaal kosten]],"")</f>
        <v/>
      </c>
      <c r="BF140" s="122" t="str">
        <f>IF(Tbl.Kosten[[#This Row],[Anr.]]=BF$7,Tbl.Kosten[[#This Row],[Totaal kosten]],"")</f>
        <v/>
      </c>
      <c r="BG140" s="122" t="str">
        <f>IF(Tbl.Kosten[[#This Row],[Anr.]]=BG$7,Tbl.Kosten[[#This Row],[Totaal kosten]],"")</f>
        <v/>
      </c>
      <c r="BH140" s="122" t="str">
        <f>IF(Tbl.Kosten[[#This Row],[Anr.]]=BH$7,Tbl.Kosten[[#This Row],[Totaal kosten]],"")</f>
        <v/>
      </c>
      <c r="BI140" s="122" t="str">
        <f>IF(Tbl.Kosten[[#This Row],[Anr.]]=BI$7,Tbl.Kosten[[#This Row],[Totaal kosten]],"")</f>
        <v/>
      </c>
      <c r="BJ140" s="122" t="str">
        <f>IF(Tbl.Kosten[[#This Row],[Anr.]]=BJ$7,Tbl.Kosten[[#This Row],[Totaal kosten]],"")</f>
        <v/>
      </c>
      <c r="BK140" s="122" t="str">
        <f>IF(Tbl.Kosten[[#This Row],[Anr.]]=BK$7,Tbl.Kosten[[#This Row],[Totaal kosten]],"")</f>
        <v/>
      </c>
      <c r="BL140" s="122" t="str">
        <f>IF(Tbl.Kosten[[#This Row],[Anr.]]=BL$7,Tbl.Kosten[[#This Row],[Totaal kosten]],"")</f>
        <v/>
      </c>
      <c r="BM140" s="122" t="str">
        <f>IF(Tbl.Kosten[[#This Row],[Anr.]]=BM$7,Tbl.Kosten[[#This Row],[Totaal kosten]],"")</f>
        <v/>
      </c>
      <c r="BN140" s="122" t="str">
        <f>IF(Tbl.Kosten[[#This Row],[Anr.]]=BN$7,Tbl.Kosten[[#This Row],[Totaal kosten]],"")</f>
        <v/>
      </c>
      <c r="BO140" s="122" t="str">
        <f>IF(Tbl.Kosten[[#This Row],[Anr.]]=BO$7,Tbl.Kosten[[#This Row],[Totaal kosten]],"")</f>
        <v/>
      </c>
      <c r="BP140" s="122" t="str">
        <f>IF(Tbl.Kosten[[#This Row],[Anr.]]=BP$7,Tbl.Kosten[[#This Row],[Totaal kosten]],"")</f>
        <v/>
      </c>
      <c r="BQ140" s="122" t="str">
        <f>IF(Tbl.Kosten[[#This Row],[Anr.]]=BQ$7,Tbl.Kosten[[#This Row],[Totaal kosten]],"")</f>
        <v/>
      </c>
      <c r="BR140" s="122" t="str">
        <f>IF(Tbl.Kosten[[#This Row],[Anr.]]=BR$7,Tbl.Kosten[[#This Row],[Totaal kosten]],"")</f>
        <v/>
      </c>
      <c r="BS140" s="122" t="str">
        <f>IF(Tbl.Kosten[[#This Row],[Anr.]]=BS$7,Tbl.Kosten[[#This Row],[Totaal kosten]],"")</f>
        <v/>
      </c>
      <c r="BT140" s="122" t="str">
        <f>IF(Tbl.Kosten[[#This Row],[Anr.]]=BT$7,Tbl.Kosten[[#This Row],[Totaal kosten]],"")</f>
        <v/>
      </c>
      <c r="BU140" s="122" t="str">
        <f>IF(Tbl.Kosten[[#This Row],[Anr.]]=BU$7,Tbl.Kosten[[#This Row],[Totaal kosten]],"")</f>
        <v/>
      </c>
      <c r="BV140" s="122" t="str">
        <f>IF(Tbl.Kosten[[#This Row],[Anr.]]=BV$7,Tbl.Kosten[[#This Row],[Totaal kosten]],"")</f>
        <v/>
      </c>
      <c r="BW140" s="122" t="str">
        <f>IF(Tbl.Kosten[[#This Row],[Anr.]]=BW$7,Tbl.Kosten[[#This Row],[Totaal kosten]],"")</f>
        <v/>
      </c>
      <c r="BX140" s="122" t="str">
        <f>IF(Tbl.Kosten[[#This Row],[Anr.]]=BX$7,Tbl.Kosten[[#This Row],[Totaal kosten]],"")</f>
        <v/>
      </c>
      <c r="BY140" s="122" t="str">
        <f>IF(Tbl.Kosten[[#This Row],[Anr.]]=BY$7,Tbl.Kosten[[#This Row],[Totaal kosten]],"")</f>
        <v/>
      </c>
      <c r="BZ140" s="122" t="str">
        <f>IF(Tbl.Kosten[[#This Row],[Anr.]]=BZ$7,Tbl.Kosten[[#This Row],[Totaal kosten]],"")</f>
        <v/>
      </c>
      <c r="CA140" s="122" t="str">
        <f>IF(Tbl.Kosten[[#This Row],[Anr.]]=CA$7,Tbl.Kosten[[#This Row],[Totaal kosten]],"")</f>
        <v/>
      </c>
      <c r="CB140" s="122" t="str">
        <f>IF(Tbl.Kosten[[#This Row],[Anr.]]=CB$7,Tbl.Kosten[[#This Row],[Totaal kosten]],"")</f>
        <v/>
      </c>
      <c r="CC140" s="122" t="str">
        <f>IF(Tbl.Kosten[[#This Row],[Anr.]]=CC$7,Tbl.Kosten[[#This Row],[Totaal kosten]],"")</f>
        <v/>
      </c>
      <c r="CD140" s="122" t="str">
        <f>IF(Tbl.Kosten[[#This Row],[Anr.]]=CD$7,Tbl.Kosten[[#This Row],[Totaal kosten]],"")</f>
        <v/>
      </c>
      <c r="CE140" s="122" t="str">
        <f>IF(Tbl.Kosten[[#This Row],[Anr.]]=CE$7,Tbl.Kosten[[#This Row],[Totaal kosten]],"")</f>
        <v/>
      </c>
      <c r="CF140" s="122" t="str">
        <f>IF(Tbl.Kosten[[#This Row],[Anr.]]=CF$7,Tbl.Kosten[[#This Row],[Totaal kosten]],"")</f>
        <v/>
      </c>
      <c r="CG140" s="122" t="str">
        <f>IF(Tbl.Kosten[[#This Row],[Anr.]]=CG$7,Tbl.Kosten[[#This Row],[Totaal kosten]],"")</f>
        <v/>
      </c>
      <c r="CH140" s="122" t="str">
        <f>IF(Tbl.Kosten[[#This Row],[Anr.]]=CH$7,Tbl.Kosten[[#This Row],[Totaal kosten]],"")</f>
        <v/>
      </c>
      <c r="CI140" s="122" t="str">
        <f>IF(Tbl.Kosten[[#This Row],[Anr.]]=CI$7,Tbl.Kosten[[#This Row],[Totaal kosten]],"")</f>
        <v/>
      </c>
      <c r="CJ140" s="122" t="str">
        <f>IF(Tbl.Kosten[[#This Row],[Anr.]]=CJ$7,Tbl.Kosten[[#This Row],[Totaal kosten]],"")</f>
        <v/>
      </c>
      <c r="CK140" s="122" t="str">
        <f>IF(Tbl.Kosten[[#This Row],[Anr.]]=CK$7,Tbl.Kosten[[#This Row],[Totaal kosten]],"")</f>
        <v/>
      </c>
      <c r="CL140" s="122" t="str">
        <f>IF(Tbl.Kosten[[#This Row],[Anr.]]=CL$7,Tbl.Kosten[[#This Row],[Totaal kosten]],"")</f>
        <v/>
      </c>
      <c r="CM140" s="122" t="str">
        <f>IF(Tbl.Kosten[[#This Row],[Anr.]]=CM$7,Tbl.Kosten[[#This Row],[Totaal kosten]],"")</f>
        <v/>
      </c>
      <c r="CN140" s="122" t="str">
        <f>IF(Tbl.Kosten[[#This Row],[Anr.]]=CN$7,Tbl.Kosten[[#This Row],[Totaal kosten]],"")</f>
        <v/>
      </c>
      <c r="CO140" s="122" t="str">
        <f>IF(Tbl.Kosten[[#This Row],[Anr.]]=CO$7,Tbl.Kosten[[#This Row],[Totaal kosten]],"")</f>
        <v/>
      </c>
      <c r="CP140" s="122" t="str">
        <f>IF(Tbl.Kosten[[#This Row],[Anr.]]=CP$7,Tbl.Kosten[[#This Row],[Totaal kosten]],"")</f>
        <v/>
      </c>
      <c r="CQ140" s="122" t="str">
        <f>IF(Tbl.Kosten[[#This Row],[Anr.]]=CQ$7,Tbl.Kosten[[#This Row],[Totaal kosten]],"")</f>
        <v/>
      </c>
      <c r="CR140" s="122" t="str">
        <f>IF(Tbl.Kosten[[#This Row],[Anr.]]=CR$7,Tbl.Kosten[[#This Row],[Totaal kosten]],"")</f>
        <v/>
      </c>
      <c r="CS140" s="122" t="str">
        <f>IF(Tbl.Kosten[[#This Row],[Anr.]]=CS$7,Tbl.Kosten[[#This Row],[Totaal kosten]],"")</f>
        <v/>
      </c>
      <c r="CT140" s="122" t="str">
        <f>IF(Tbl.Kosten[[#This Row],[Anr.]]=CT$7,Tbl.Kosten[[#This Row],[Totaal kosten]],"")</f>
        <v/>
      </c>
      <c r="CU140" s="122" t="str">
        <f>IF(Tbl.Kosten[[#This Row],[Anr.]]=CU$7,Tbl.Kosten[[#This Row],[Totaal kosten]],"")</f>
        <v/>
      </c>
      <c r="CV140" s="122" t="str">
        <f>IF(Tbl.Kosten[[#This Row],[Anr.]]=CV$7,Tbl.Kosten[[#This Row],[Totaal kosten]],"")</f>
        <v/>
      </c>
      <c r="CW140" s="122" t="str">
        <f>IF(Tbl.Kosten[[#This Row],[Anr.]]=CW$7,Tbl.Kosten[[#This Row],[Totaal kosten]],"")</f>
        <v/>
      </c>
      <c r="CX140" s="122" t="str">
        <f>IF(Tbl.Kosten[[#This Row],[Anr.]]=CX$7,Tbl.Kosten[[#This Row],[Totaal kosten]],"")</f>
        <v/>
      </c>
      <c r="CY140" s="122" t="str">
        <f>IF(Tbl.Kosten[[#This Row],[Anr.]]=CY$7,Tbl.Kosten[[#This Row],[Totaal kosten]],"")</f>
        <v/>
      </c>
      <c r="CZ140" s="122" t="str">
        <f>IF(Tbl.Kosten[[#This Row],[Anr.]]=CZ$7,Tbl.Kosten[[#This Row],[Totaal kosten]],"")</f>
        <v/>
      </c>
      <c r="DA140" s="122" t="str">
        <f>IF(Tbl.Kosten[[#This Row],[Anr.]]=DA$7,Tbl.Kosten[[#This Row],[Totaal kosten]],"")</f>
        <v/>
      </c>
      <c r="DB140" s="122" t="str">
        <f>IF(Tbl.Kosten[[#This Row],[Anr.]]=DB$7,Tbl.Kosten[[#This Row],[Totaal kosten]],"")</f>
        <v/>
      </c>
      <c r="DC140" s="122" t="str">
        <f>IF(Tbl.Kosten[[#This Row],[Anr.]]=DC$7,Tbl.Kosten[[#This Row],[Totaal kosten]],"")</f>
        <v/>
      </c>
      <c r="DD140" s="122" t="str">
        <f>IF(Tbl.Kosten[[#This Row],[Anr.]]=DD$7,Tbl.Kosten[[#This Row],[Totaal kosten]],"")</f>
        <v/>
      </c>
      <c r="DE140" s="122" t="str">
        <f>IF(Tbl.Kosten[[#This Row],[Anr.]]=DE$7,Tbl.Kosten[[#This Row],[Totaal kosten]],"")</f>
        <v/>
      </c>
      <c r="DF140" s="122" t="str">
        <f>IF(Tbl.Kosten[[#This Row],[Anr.]]=DF$7,Tbl.Kosten[[#This Row],[Totaal kosten]],"")</f>
        <v/>
      </c>
      <c r="DG140" s="122" t="str">
        <f>IF(Tbl.Kosten[[#This Row],[Anr.]]=DG$7,Tbl.Kosten[[#This Row],[Totaal kosten]],"")</f>
        <v/>
      </c>
      <c r="DH140" s="122" t="str">
        <f>IF(Tbl.Kosten[[#This Row],[Anr.]]=DH$7,Tbl.Kosten[[#This Row],[Totaal kosten]],"")</f>
        <v/>
      </c>
      <c r="DI140" s="122" t="str">
        <f>IF(Tbl.Kosten[[#This Row],[Anr.]]=DI$7,Tbl.Kosten[[#This Row],[Totaal kosten]],"")</f>
        <v/>
      </c>
      <c r="DJ140" s="122" t="str">
        <f>IF(Tbl.Kosten[[#This Row],[Anr.]]=DJ$7,Tbl.Kosten[[#This Row],[Totaal kosten]],"")</f>
        <v/>
      </c>
      <c r="DK140" s="122" t="str">
        <f>IF(Tbl.Kosten[[#This Row],[Anr.]]=DK$7,Tbl.Kosten[[#This Row],[Totaal kosten]],"")</f>
        <v/>
      </c>
      <c r="DL140" s="122" t="str">
        <f>IF(Tbl.Kosten[[#This Row],[Anr.]]=DL$7,Tbl.Kosten[[#This Row],[Totaal kosten]],"")</f>
        <v/>
      </c>
      <c r="DM140" s="122" t="str">
        <f>IF(Tbl.Kosten[[#This Row],[Anr.]]=DM$7,Tbl.Kosten[[#This Row],[Totaal kosten]],"")</f>
        <v/>
      </c>
      <c r="DN140" s="122" t="str">
        <f>IF(Tbl.Kosten[[#This Row],[Anr.]]=DN$7,Tbl.Kosten[[#This Row],[Totaal kosten]],"")</f>
        <v/>
      </c>
      <c r="DO140" s="122" t="str">
        <f>IF(Tbl.Kosten[[#This Row],[Anr.]]=DO$7,Tbl.Kosten[[#This Row],[Totaal kosten]],"")</f>
        <v/>
      </c>
      <c r="DP140" s="122" t="str">
        <f>IF(Tbl.Kosten[[#This Row],[Anr.]]=DP$7,Tbl.Kosten[[#This Row],[Totaal kosten]],"")</f>
        <v/>
      </c>
      <c r="DQ140" s="122" t="str">
        <f>IF(Tbl.Kosten[[#This Row],[Anr.]]=DQ$7,Tbl.Kosten[[#This Row],[Totaal kosten]],"")</f>
        <v/>
      </c>
      <c r="DR140" s="122" t="str">
        <f>IF(Tbl.Kosten[[#This Row],[Anr.]]=DR$7,Tbl.Kosten[[#This Row],[Totaal kosten]],"")</f>
        <v/>
      </c>
      <c r="DS140" s="122" t="str">
        <f>IF(Tbl.Kosten[[#This Row],[Anr.]]=DS$7,Tbl.Kosten[[#This Row],[Totaal kosten]],"")</f>
        <v/>
      </c>
      <c r="DT140" s="122" t="str">
        <f>IF(Tbl.Kosten[[#This Row],[Anr.]]=DT$7,Tbl.Kosten[[#This Row],[Totaal kosten]],"")</f>
        <v/>
      </c>
      <c r="DU140" s="122" t="str">
        <f>IF(Tbl.Kosten[[#This Row],[Anr.]]=DU$7,Tbl.Kosten[[#This Row],[Totaal kosten]],"")</f>
        <v/>
      </c>
      <c r="DV140" s="122" t="str">
        <f>IF(Tbl.Kosten[[#This Row],[Anr.]]=DV$7,Tbl.Kosten[[#This Row],[Totaal kosten]],"")</f>
        <v/>
      </c>
      <c r="DW140" s="122" t="str">
        <f>IF(Tbl.Kosten[[#This Row],[Anr.]]=DW$7,Tbl.Kosten[[#This Row],[Totaal kosten]],"")</f>
        <v/>
      </c>
      <c r="DX140" s="122" t="str">
        <f>IF(Tbl.Kosten[[#This Row],[Anr.]]=DX$7,Tbl.Kosten[[#This Row],[Totaal kosten]],"")</f>
        <v/>
      </c>
      <c r="DY140" s="122" t="str">
        <f>IF(Tbl.Kosten[[#This Row],[Anr.]]=DY$7,Tbl.Kosten[[#This Row],[Totaal kosten]],"")</f>
        <v/>
      </c>
      <c r="DZ140" s="122" t="str">
        <f>IF(Tbl.Kosten[[#This Row],[Anr.]]=DZ$7,Tbl.Kosten[[#This Row],[Totaal kosten]],"")</f>
        <v/>
      </c>
      <c r="EA140" s="122" t="str">
        <f>IF(Tbl.Kosten[[#This Row],[Anr.]]=EA$7,Tbl.Kosten[[#This Row],[Totaal kosten]],"")</f>
        <v/>
      </c>
      <c r="EB140" s="122" t="str">
        <f>IF(Tbl.Kosten[[#This Row],[Anr.]]=EB$7,Tbl.Kosten[[#This Row],[Totaal kosten]],"")</f>
        <v/>
      </c>
      <c r="EC140" s="122" t="str">
        <f>IF(Tbl.Kosten[[#This Row],[Anr.]]=EC$7,Tbl.Kosten[[#This Row],[Totaal kosten]],"")</f>
        <v/>
      </c>
      <c r="ED140" s="122" t="str">
        <f>IF(Tbl.Kosten[[#This Row],[Anr.]]=ED$7,Tbl.Kosten[[#This Row],[Totaal kosten]],"")</f>
        <v/>
      </c>
      <c r="EE140" s="122" t="str">
        <f>IF(Tbl.Kosten[[#This Row],[Anr.]]=EE$7,Tbl.Kosten[[#This Row],[Totaal kosten]],"")</f>
        <v/>
      </c>
      <c r="EF140" s="122" t="str">
        <f>IF(Tbl.Kosten[[#This Row],[Anr.]]=EF$7,Tbl.Kosten[[#This Row],[Totaal kosten]],"")</f>
        <v/>
      </c>
      <c r="EG140" s="122" t="str">
        <f>IF(Tbl.Kosten[[#This Row],[Anr.]]=EG$7,Tbl.Kosten[[#This Row],[Totaal kosten]],"")</f>
        <v/>
      </c>
      <c r="EH140" s="122" t="str">
        <f>IF(Tbl.Kosten[[#This Row],[Anr.]]=EH$7,Tbl.Kosten[[#This Row],[Totaal kosten]],"")</f>
        <v/>
      </c>
      <c r="EI140" s="122" t="str">
        <f>IF(Tbl.Kosten[[#This Row],[Anr.]]=EI$7,Tbl.Kosten[[#This Row],[Totaal kosten]],"")</f>
        <v/>
      </c>
      <c r="EJ140" s="122" t="str">
        <f>IF(Tbl.Kosten[[#This Row],[Anr.]]=EJ$7,Tbl.Kosten[[#This Row],[Totaal kosten]],"")</f>
        <v/>
      </c>
      <c r="EK140" s="122" t="str">
        <f>IF(Tbl.Kosten[[#This Row],[Anr.]]=EK$7,Tbl.Kosten[[#This Row],[Totaal kosten]],"")</f>
        <v/>
      </c>
      <c r="EL140" s="122" t="str">
        <f>IF(Tbl.Kosten[[#This Row],[Anr.]]=EL$7,Tbl.Kosten[[#This Row],[Totaal kosten]],"")</f>
        <v/>
      </c>
      <c r="EM140" s="122" t="str">
        <f>IF(Tbl.Kosten[[#This Row],[Anr.]]=EM$7,Tbl.Kosten[[#This Row],[Totaal kosten]],"")</f>
        <v/>
      </c>
      <c r="EN140" s="122" t="str">
        <f>IF(Tbl.Kosten[[#This Row],[Anr.]]=EN$7,Tbl.Kosten[[#This Row],[Totaal kosten]],"")</f>
        <v/>
      </c>
      <c r="EO140" s="122" t="str">
        <f>IF(Tbl.Kosten[[#This Row],[Anr.]]=EO$7,Tbl.Kosten[[#This Row],[Totaal kosten]],"")</f>
        <v/>
      </c>
      <c r="EP140" s="122" t="str">
        <f>IF(Tbl.Kosten[[#This Row],[Anr.]]=EP$7,Tbl.Kosten[[#This Row],[Totaal kosten]],"")</f>
        <v/>
      </c>
      <c r="EQ140" s="122" t="str">
        <f>IF(Tbl.Kosten[[#This Row],[Anr.]]=EQ$7,Tbl.Kosten[[#This Row],[Totaal kosten]],"")</f>
        <v/>
      </c>
    </row>
    <row r="141" spans="2:147" x14ac:dyDescent="0.35">
      <c r="B141" s="99"/>
      <c r="C141" s="68"/>
      <c r="D141" s="119"/>
      <c r="E141" s="100"/>
      <c r="F141" s="13">
        <f>_xlfn.XLOOKUP(Tbl.Kosten[[#This Row],[Medewerker e/o 
functie]],Tbl.Uurtarief[Medewerker en/of functie],Tbl.Uurtarief[Uurtarief],"",,)</f>
        <v>0</v>
      </c>
      <c r="G141" s="118">
        <f>PRODUCT(Tbl.Kosten[[#This Row],[Uren]],Tbl.Kosten[[#This Row],[Uurtarief]])</f>
        <v>0</v>
      </c>
      <c r="H141" s="100"/>
      <c r="I141" s="98"/>
      <c r="J141" s="97">
        <f>Tbl.Kosten[[#This Row],[Aantal]]*Tbl.Kosten[[#This Row],[Tarief]]</f>
        <v>0</v>
      </c>
      <c r="K141" s="118">
        <f>Tbl.Kosten[[#This Row],[Subtotaal andere kosten]]+Tbl.Kosten[[#This Row],[Subtotaal arbeidskosten]]</f>
        <v>0</v>
      </c>
      <c r="L141" s="190">
        <f>IF(Tbl.Kosten[[#This Row],[Subtotaal andere kosten]]&lt;&gt;0,"Andere kosten",(_xlfn.XLOOKUP(Tbl.Kosten[[#This Row],[Medewerker e/o 
functie]],Tbl.Uurtarief[Medewerker en/of functie],Tbl.Uurtarief[Kostensoort],"",,)))</f>
        <v>0</v>
      </c>
      <c r="M141" s="190" t="str">
        <f>IF(AND(Tbl.Kosten[[#This Row],[Subtotaal arbeidskosten]]&lt;&gt;0,Tbl.Kosten[[#This Row],[Subtotaal andere kosten]]&lt;&gt;0),"Begroot Arbeidskosten en Overige kosten op verschillende regels!","")</f>
        <v/>
      </c>
      <c r="N141" s="3" t="str">
        <f>_xlfn.XLOOKUP(Tbl.Kosten[[#This Row],[Activiteitencode]],Tbl.Activiteiten[Activiteitcode],Tbl.Activiteiten[Werkpakketcode],"",,)</f>
        <v/>
      </c>
      <c r="O141" s="9" t="str">
        <f>_xlfn.XLOOKUP(Tbl.Kosten[[#This Row],[Werkpakketcode]],Tbl.Werkpakketten[Werkpakketcode],Tbl.Werkpakketten[WPnr.],"",,)</f>
        <v/>
      </c>
      <c r="P141" s="9" t="str">
        <f>IF(Tbl.Kosten[[#This Row],[WPnr.]]=P$7,Tbl.Kosten[[#This Row],[Totaal kosten]],"")</f>
        <v/>
      </c>
      <c r="Q141" s="9" t="str">
        <f>IF(Tbl.Kosten[[#This Row],[WPnr.]]=Q$7,Tbl.Kosten[[#This Row],[Totaal kosten]],"")</f>
        <v/>
      </c>
      <c r="R141" s="9" t="str">
        <f>IF(Tbl.Kosten[[#This Row],[WPnr.]]=R$7,Tbl.Kosten[[#This Row],[Totaal kosten]],"")</f>
        <v/>
      </c>
      <c r="S141" s="9" t="str">
        <f>IF(Tbl.Kosten[[#This Row],[WPnr.]]=S$7,Tbl.Kosten[[#This Row],[Totaal kosten]],"")</f>
        <v/>
      </c>
      <c r="T141" s="9" t="str">
        <f>IF(Tbl.Kosten[[#This Row],[WPnr.]]=T$7,Tbl.Kosten[[#This Row],[Totaal kosten]],"")</f>
        <v/>
      </c>
      <c r="U141" s="9" t="str">
        <f>IF(Tbl.Kosten[[#This Row],[WPnr.]]=U$7,Tbl.Kosten[[#This Row],[Totaal kosten]],"")</f>
        <v/>
      </c>
      <c r="V141" s="9" t="str">
        <f>IF(Tbl.Kosten[[#This Row],[WPnr.]]=V$7,Tbl.Kosten[[#This Row],[Totaal kosten]],"")</f>
        <v/>
      </c>
      <c r="W141" s="9" t="str">
        <f>IF(Tbl.Kosten[[#This Row],[WPnr.]]=W$7,Tbl.Kosten[[#This Row],[Totaal kosten]],"")</f>
        <v/>
      </c>
      <c r="X141" s="9" t="str">
        <f>IF(Tbl.Kosten[[#This Row],[WPnr.]]=X$7,Tbl.Kosten[[#This Row],[Totaal kosten]],"")</f>
        <v/>
      </c>
      <c r="Y141" s="9" t="str">
        <f>IF(Tbl.Kosten[[#This Row],[WPnr.]]=Y$7,Tbl.Kosten[[#This Row],[Totaal kosten]],"")</f>
        <v/>
      </c>
      <c r="Z141" s="15" t="str">
        <f>IFERROR(VLOOKUP(Tbl.Kosten[[#This Row],[Kostensoort]],Tbl.Kostensoorten[],2,FALSE),"")</f>
        <v/>
      </c>
      <c r="AA141" s="15" t="str">
        <f>IF(Tbl.Kosten[[#This Row],[KSnr.]]=AA$7,Tbl.Kosten[[#This Row],[Totaal kosten]],"")</f>
        <v/>
      </c>
      <c r="AB141" s="15" t="str">
        <f>IF(Tbl.Kosten[[#This Row],[KSnr.]]=AB$7,Tbl.Kosten[[#This Row],[Totaal kosten]],"")</f>
        <v/>
      </c>
      <c r="AC141" s="15" t="str">
        <f>IF(Tbl.Kosten[[#This Row],[KSnr.]]=AC$7,Tbl.Kosten[[#This Row],[Totaal kosten]],"")</f>
        <v/>
      </c>
      <c r="AD141" s="15" t="str">
        <f>IF(Tbl.Kosten[[#This Row],[KSnr.]]=AD$7,Tbl.Kosten[[#This Row],[Totaal kosten]],"")</f>
        <v/>
      </c>
      <c r="AE141" s="15" t="str">
        <f>IF(Tbl.Kosten[[#This Row],[KSnr.]]=AE$7,Tbl.Kosten[[#This Row],[Totaal kosten]],"")</f>
        <v/>
      </c>
      <c r="AF141" s="15" t="str">
        <f>IF(Tbl.Kosten[[#This Row],[KSnr.]]=AF$7,Tbl.Kosten[[#This Row],[Totaal kosten]],"")</f>
        <v/>
      </c>
      <c r="AG141" s="15" t="str">
        <f>IF(Tbl.Kosten[[#This Row],[KSnr.]]=AG$7,Tbl.Kosten[[#This Row],[Totaal kosten]],"")</f>
        <v/>
      </c>
      <c r="AH141" s="15" t="str">
        <f>IF(Tbl.Kosten[[#This Row],[KSnr.]]=AH$7,Tbl.Kosten[[#This Row],[Totaal kosten]],"")</f>
        <v/>
      </c>
      <c r="AI141" s="15" t="str">
        <f>IF(Tbl.Kosten[[#This Row],[KSnr.]]=AI$7,Tbl.Kosten[[#This Row],[Totaal kosten]],"")</f>
        <v/>
      </c>
      <c r="AJ141" s="15" t="str">
        <f>IF(Tbl.Kosten[[#This Row],[KSnr.]]=AJ$7,Tbl.Kosten[[#This Row],[Totaal kosten]],"")</f>
        <v/>
      </c>
      <c r="AK141" s="15" t="str">
        <f>IF(Tbl.Kosten[[#This Row],[KSnr.]]=AK$7,Tbl.Kosten[[#This Row],[Totaal kosten]],"")</f>
        <v/>
      </c>
      <c r="AL141" s="15" t="str">
        <f>IF(Tbl.Kosten[[#This Row],[KSnr.]]=AL$7,Tbl.Kosten[[#This Row],[Totaal kosten]],"")</f>
        <v/>
      </c>
      <c r="AM141" s="15" t="str">
        <f>IF(Tbl.Kosten[[#This Row],[KSnr.]]=AM$7,Tbl.Kosten[[#This Row],[Totaal kosten]],"")</f>
        <v/>
      </c>
      <c r="AN141" s="15" t="str">
        <f>IF(Tbl.Kosten[[#This Row],[KSnr.]]=AN$7,Tbl.Kosten[[#This Row],[Totaal kosten]],"")</f>
        <v/>
      </c>
      <c r="AO141" s="15" t="str">
        <f>IF(Tbl.Kosten[[#This Row],[KSnr.]]=AO$7,Tbl.Kosten[[#This Row],[Totaal kosten]],"")</f>
        <v/>
      </c>
      <c r="AP141" s="15" t="str">
        <f>IF(Tbl.Kosten[[#This Row],[KSnr.]]=AP$7,Tbl.Kosten[[#This Row],[Totaal kosten]],"")</f>
        <v/>
      </c>
      <c r="AQ141" s="15" t="str">
        <f>IF(Tbl.Kosten[[#This Row],[KSnr.]]=AQ$7,Tbl.Kosten[[#This Row],[Totaal kosten]],"")</f>
        <v/>
      </c>
      <c r="AR141" s="15" t="str">
        <f>IF(Tbl.Kosten[[#This Row],[KSnr.]]=AR$7,Tbl.Kosten[[#This Row],[Totaal kosten]],"")</f>
        <v/>
      </c>
      <c r="AS141" s="15" t="str">
        <f>IF(Tbl.Kosten[[#This Row],[KSnr.]]=AS$7,Tbl.Kosten[[#This Row],[Totaal kosten]],"")</f>
        <v/>
      </c>
      <c r="AT141" s="15" t="str">
        <f>IF(Tbl.Kosten[[#This Row],[KSnr.]]=AT$7,Tbl.Kosten[[#This Row],[Totaal kosten]],"")</f>
        <v/>
      </c>
      <c r="AU141" s="122" t="str">
        <f>_xlfn.XLOOKUP(Tbl.Kosten[[#This Row],[Activiteitencode]],Tbl.Activiteiten[Activiteitcode],Tbl.Activiteiten[Anr.],"",,)</f>
        <v/>
      </c>
      <c r="AV141" s="122" t="str">
        <f>IF(Tbl.Kosten[[#This Row],[Anr.]]=AV$7,Tbl.Kosten[[#This Row],[Totaal kosten]],"")</f>
        <v/>
      </c>
      <c r="AW141" s="122" t="str">
        <f>IF(Tbl.Kosten[[#This Row],[Anr.]]=AW$7,Tbl.Kosten[[#This Row],[Totaal kosten]],"")</f>
        <v/>
      </c>
      <c r="AX141" s="122" t="str">
        <f>IF(Tbl.Kosten[[#This Row],[Anr.]]=AX$7,Tbl.Kosten[[#This Row],[Totaal kosten]],"")</f>
        <v/>
      </c>
      <c r="AY141" s="122" t="str">
        <f>IF(Tbl.Kosten[[#This Row],[Anr.]]=AY$7,Tbl.Kosten[[#This Row],[Totaal kosten]],"")</f>
        <v/>
      </c>
      <c r="AZ141" s="122" t="str">
        <f>IF(Tbl.Kosten[[#This Row],[Anr.]]=AZ$7,Tbl.Kosten[[#This Row],[Totaal kosten]],"")</f>
        <v/>
      </c>
      <c r="BA141" s="122" t="str">
        <f>IF(Tbl.Kosten[[#This Row],[Anr.]]=BA$7,Tbl.Kosten[[#This Row],[Totaal kosten]],"")</f>
        <v/>
      </c>
      <c r="BB141" s="122" t="str">
        <f>IF(Tbl.Kosten[[#This Row],[Anr.]]=BB$7,Tbl.Kosten[[#This Row],[Totaal kosten]],"")</f>
        <v/>
      </c>
      <c r="BC141" s="122" t="str">
        <f>IF(Tbl.Kosten[[#This Row],[Anr.]]=BC$7,Tbl.Kosten[[#This Row],[Totaal kosten]],"")</f>
        <v/>
      </c>
      <c r="BD141" s="122" t="str">
        <f>IF(Tbl.Kosten[[#This Row],[Anr.]]=BD$7,Tbl.Kosten[[#This Row],[Totaal kosten]],"")</f>
        <v/>
      </c>
      <c r="BE141" s="122" t="str">
        <f>IF(Tbl.Kosten[[#This Row],[Anr.]]=BE$7,Tbl.Kosten[[#This Row],[Totaal kosten]],"")</f>
        <v/>
      </c>
      <c r="BF141" s="122" t="str">
        <f>IF(Tbl.Kosten[[#This Row],[Anr.]]=BF$7,Tbl.Kosten[[#This Row],[Totaal kosten]],"")</f>
        <v/>
      </c>
      <c r="BG141" s="122" t="str">
        <f>IF(Tbl.Kosten[[#This Row],[Anr.]]=BG$7,Tbl.Kosten[[#This Row],[Totaal kosten]],"")</f>
        <v/>
      </c>
      <c r="BH141" s="122" t="str">
        <f>IF(Tbl.Kosten[[#This Row],[Anr.]]=BH$7,Tbl.Kosten[[#This Row],[Totaal kosten]],"")</f>
        <v/>
      </c>
      <c r="BI141" s="122" t="str">
        <f>IF(Tbl.Kosten[[#This Row],[Anr.]]=BI$7,Tbl.Kosten[[#This Row],[Totaal kosten]],"")</f>
        <v/>
      </c>
      <c r="BJ141" s="122" t="str">
        <f>IF(Tbl.Kosten[[#This Row],[Anr.]]=BJ$7,Tbl.Kosten[[#This Row],[Totaal kosten]],"")</f>
        <v/>
      </c>
      <c r="BK141" s="122" t="str">
        <f>IF(Tbl.Kosten[[#This Row],[Anr.]]=BK$7,Tbl.Kosten[[#This Row],[Totaal kosten]],"")</f>
        <v/>
      </c>
      <c r="BL141" s="122" t="str">
        <f>IF(Tbl.Kosten[[#This Row],[Anr.]]=BL$7,Tbl.Kosten[[#This Row],[Totaal kosten]],"")</f>
        <v/>
      </c>
      <c r="BM141" s="122" t="str">
        <f>IF(Tbl.Kosten[[#This Row],[Anr.]]=BM$7,Tbl.Kosten[[#This Row],[Totaal kosten]],"")</f>
        <v/>
      </c>
      <c r="BN141" s="122" t="str">
        <f>IF(Tbl.Kosten[[#This Row],[Anr.]]=BN$7,Tbl.Kosten[[#This Row],[Totaal kosten]],"")</f>
        <v/>
      </c>
      <c r="BO141" s="122" t="str">
        <f>IF(Tbl.Kosten[[#This Row],[Anr.]]=BO$7,Tbl.Kosten[[#This Row],[Totaal kosten]],"")</f>
        <v/>
      </c>
      <c r="BP141" s="122" t="str">
        <f>IF(Tbl.Kosten[[#This Row],[Anr.]]=BP$7,Tbl.Kosten[[#This Row],[Totaal kosten]],"")</f>
        <v/>
      </c>
      <c r="BQ141" s="122" t="str">
        <f>IF(Tbl.Kosten[[#This Row],[Anr.]]=BQ$7,Tbl.Kosten[[#This Row],[Totaal kosten]],"")</f>
        <v/>
      </c>
      <c r="BR141" s="122" t="str">
        <f>IF(Tbl.Kosten[[#This Row],[Anr.]]=BR$7,Tbl.Kosten[[#This Row],[Totaal kosten]],"")</f>
        <v/>
      </c>
      <c r="BS141" s="122" t="str">
        <f>IF(Tbl.Kosten[[#This Row],[Anr.]]=BS$7,Tbl.Kosten[[#This Row],[Totaal kosten]],"")</f>
        <v/>
      </c>
      <c r="BT141" s="122" t="str">
        <f>IF(Tbl.Kosten[[#This Row],[Anr.]]=BT$7,Tbl.Kosten[[#This Row],[Totaal kosten]],"")</f>
        <v/>
      </c>
      <c r="BU141" s="122" t="str">
        <f>IF(Tbl.Kosten[[#This Row],[Anr.]]=BU$7,Tbl.Kosten[[#This Row],[Totaal kosten]],"")</f>
        <v/>
      </c>
      <c r="BV141" s="122" t="str">
        <f>IF(Tbl.Kosten[[#This Row],[Anr.]]=BV$7,Tbl.Kosten[[#This Row],[Totaal kosten]],"")</f>
        <v/>
      </c>
      <c r="BW141" s="122" t="str">
        <f>IF(Tbl.Kosten[[#This Row],[Anr.]]=BW$7,Tbl.Kosten[[#This Row],[Totaal kosten]],"")</f>
        <v/>
      </c>
      <c r="BX141" s="122" t="str">
        <f>IF(Tbl.Kosten[[#This Row],[Anr.]]=BX$7,Tbl.Kosten[[#This Row],[Totaal kosten]],"")</f>
        <v/>
      </c>
      <c r="BY141" s="122" t="str">
        <f>IF(Tbl.Kosten[[#This Row],[Anr.]]=BY$7,Tbl.Kosten[[#This Row],[Totaal kosten]],"")</f>
        <v/>
      </c>
      <c r="BZ141" s="122" t="str">
        <f>IF(Tbl.Kosten[[#This Row],[Anr.]]=BZ$7,Tbl.Kosten[[#This Row],[Totaal kosten]],"")</f>
        <v/>
      </c>
      <c r="CA141" s="122" t="str">
        <f>IF(Tbl.Kosten[[#This Row],[Anr.]]=CA$7,Tbl.Kosten[[#This Row],[Totaal kosten]],"")</f>
        <v/>
      </c>
      <c r="CB141" s="122" t="str">
        <f>IF(Tbl.Kosten[[#This Row],[Anr.]]=CB$7,Tbl.Kosten[[#This Row],[Totaal kosten]],"")</f>
        <v/>
      </c>
      <c r="CC141" s="122" t="str">
        <f>IF(Tbl.Kosten[[#This Row],[Anr.]]=CC$7,Tbl.Kosten[[#This Row],[Totaal kosten]],"")</f>
        <v/>
      </c>
      <c r="CD141" s="122" t="str">
        <f>IF(Tbl.Kosten[[#This Row],[Anr.]]=CD$7,Tbl.Kosten[[#This Row],[Totaal kosten]],"")</f>
        <v/>
      </c>
      <c r="CE141" s="122" t="str">
        <f>IF(Tbl.Kosten[[#This Row],[Anr.]]=CE$7,Tbl.Kosten[[#This Row],[Totaal kosten]],"")</f>
        <v/>
      </c>
      <c r="CF141" s="122" t="str">
        <f>IF(Tbl.Kosten[[#This Row],[Anr.]]=CF$7,Tbl.Kosten[[#This Row],[Totaal kosten]],"")</f>
        <v/>
      </c>
      <c r="CG141" s="122" t="str">
        <f>IF(Tbl.Kosten[[#This Row],[Anr.]]=CG$7,Tbl.Kosten[[#This Row],[Totaal kosten]],"")</f>
        <v/>
      </c>
      <c r="CH141" s="122" t="str">
        <f>IF(Tbl.Kosten[[#This Row],[Anr.]]=CH$7,Tbl.Kosten[[#This Row],[Totaal kosten]],"")</f>
        <v/>
      </c>
      <c r="CI141" s="122" t="str">
        <f>IF(Tbl.Kosten[[#This Row],[Anr.]]=CI$7,Tbl.Kosten[[#This Row],[Totaal kosten]],"")</f>
        <v/>
      </c>
      <c r="CJ141" s="122" t="str">
        <f>IF(Tbl.Kosten[[#This Row],[Anr.]]=CJ$7,Tbl.Kosten[[#This Row],[Totaal kosten]],"")</f>
        <v/>
      </c>
      <c r="CK141" s="122" t="str">
        <f>IF(Tbl.Kosten[[#This Row],[Anr.]]=CK$7,Tbl.Kosten[[#This Row],[Totaal kosten]],"")</f>
        <v/>
      </c>
      <c r="CL141" s="122" t="str">
        <f>IF(Tbl.Kosten[[#This Row],[Anr.]]=CL$7,Tbl.Kosten[[#This Row],[Totaal kosten]],"")</f>
        <v/>
      </c>
      <c r="CM141" s="122" t="str">
        <f>IF(Tbl.Kosten[[#This Row],[Anr.]]=CM$7,Tbl.Kosten[[#This Row],[Totaal kosten]],"")</f>
        <v/>
      </c>
      <c r="CN141" s="122" t="str">
        <f>IF(Tbl.Kosten[[#This Row],[Anr.]]=CN$7,Tbl.Kosten[[#This Row],[Totaal kosten]],"")</f>
        <v/>
      </c>
      <c r="CO141" s="122" t="str">
        <f>IF(Tbl.Kosten[[#This Row],[Anr.]]=CO$7,Tbl.Kosten[[#This Row],[Totaal kosten]],"")</f>
        <v/>
      </c>
      <c r="CP141" s="122" t="str">
        <f>IF(Tbl.Kosten[[#This Row],[Anr.]]=CP$7,Tbl.Kosten[[#This Row],[Totaal kosten]],"")</f>
        <v/>
      </c>
      <c r="CQ141" s="122" t="str">
        <f>IF(Tbl.Kosten[[#This Row],[Anr.]]=CQ$7,Tbl.Kosten[[#This Row],[Totaal kosten]],"")</f>
        <v/>
      </c>
      <c r="CR141" s="122" t="str">
        <f>IF(Tbl.Kosten[[#This Row],[Anr.]]=CR$7,Tbl.Kosten[[#This Row],[Totaal kosten]],"")</f>
        <v/>
      </c>
      <c r="CS141" s="122" t="str">
        <f>IF(Tbl.Kosten[[#This Row],[Anr.]]=CS$7,Tbl.Kosten[[#This Row],[Totaal kosten]],"")</f>
        <v/>
      </c>
      <c r="CT141" s="122" t="str">
        <f>IF(Tbl.Kosten[[#This Row],[Anr.]]=CT$7,Tbl.Kosten[[#This Row],[Totaal kosten]],"")</f>
        <v/>
      </c>
      <c r="CU141" s="122" t="str">
        <f>IF(Tbl.Kosten[[#This Row],[Anr.]]=CU$7,Tbl.Kosten[[#This Row],[Totaal kosten]],"")</f>
        <v/>
      </c>
      <c r="CV141" s="122" t="str">
        <f>IF(Tbl.Kosten[[#This Row],[Anr.]]=CV$7,Tbl.Kosten[[#This Row],[Totaal kosten]],"")</f>
        <v/>
      </c>
      <c r="CW141" s="122" t="str">
        <f>IF(Tbl.Kosten[[#This Row],[Anr.]]=CW$7,Tbl.Kosten[[#This Row],[Totaal kosten]],"")</f>
        <v/>
      </c>
      <c r="CX141" s="122" t="str">
        <f>IF(Tbl.Kosten[[#This Row],[Anr.]]=CX$7,Tbl.Kosten[[#This Row],[Totaal kosten]],"")</f>
        <v/>
      </c>
      <c r="CY141" s="122" t="str">
        <f>IF(Tbl.Kosten[[#This Row],[Anr.]]=CY$7,Tbl.Kosten[[#This Row],[Totaal kosten]],"")</f>
        <v/>
      </c>
      <c r="CZ141" s="122" t="str">
        <f>IF(Tbl.Kosten[[#This Row],[Anr.]]=CZ$7,Tbl.Kosten[[#This Row],[Totaal kosten]],"")</f>
        <v/>
      </c>
      <c r="DA141" s="122" t="str">
        <f>IF(Tbl.Kosten[[#This Row],[Anr.]]=DA$7,Tbl.Kosten[[#This Row],[Totaal kosten]],"")</f>
        <v/>
      </c>
      <c r="DB141" s="122" t="str">
        <f>IF(Tbl.Kosten[[#This Row],[Anr.]]=DB$7,Tbl.Kosten[[#This Row],[Totaal kosten]],"")</f>
        <v/>
      </c>
      <c r="DC141" s="122" t="str">
        <f>IF(Tbl.Kosten[[#This Row],[Anr.]]=DC$7,Tbl.Kosten[[#This Row],[Totaal kosten]],"")</f>
        <v/>
      </c>
      <c r="DD141" s="122" t="str">
        <f>IF(Tbl.Kosten[[#This Row],[Anr.]]=DD$7,Tbl.Kosten[[#This Row],[Totaal kosten]],"")</f>
        <v/>
      </c>
      <c r="DE141" s="122" t="str">
        <f>IF(Tbl.Kosten[[#This Row],[Anr.]]=DE$7,Tbl.Kosten[[#This Row],[Totaal kosten]],"")</f>
        <v/>
      </c>
      <c r="DF141" s="122" t="str">
        <f>IF(Tbl.Kosten[[#This Row],[Anr.]]=DF$7,Tbl.Kosten[[#This Row],[Totaal kosten]],"")</f>
        <v/>
      </c>
      <c r="DG141" s="122" t="str">
        <f>IF(Tbl.Kosten[[#This Row],[Anr.]]=DG$7,Tbl.Kosten[[#This Row],[Totaal kosten]],"")</f>
        <v/>
      </c>
      <c r="DH141" s="122" t="str">
        <f>IF(Tbl.Kosten[[#This Row],[Anr.]]=DH$7,Tbl.Kosten[[#This Row],[Totaal kosten]],"")</f>
        <v/>
      </c>
      <c r="DI141" s="122" t="str">
        <f>IF(Tbl.Kosten[[#This Row],[Anr.]]=DI$7,Tbl.Kosten[[#This Row],[Totaal kosten]],"")</f>
        <v/>
      </c>
      <c r="DJ141" s="122" t="str">
        <f>IF(Tbl.Kosten[[#This Row],[Anr.]]=DJ$7,Tbl.Kosten[[#This Row],[Totaal kosten]],"")</f>
        <v/>
      </c>
      <c r="DK141" s="122" t="str">
        <f>IF(Tbl.Kosten[[#This Row],[Anr.]]=DK$7,Tbl.Kosten[[#This Row],[Totaal kosten]],"")</f>
        <v/>
      </c>
      <c r="DL141" s="122" t="str">
        <f>IF(Tbl.Kosten[[#This Row],[Anr.]]=DL$7,Tbl.Kosten[[#This Row],[Totaal kosten]],"")</f>
        <v/>
      </c>
      <c r="DM141" s="122" t="str">
        <f>IF(Tbl.Kosten[[#This Row],[Anr.]]=DM$7,Tbl.Kosten[[#This Row],[Totaal kosten]],"")</f>
        <v/>
      </c>
      <c r="DN141" s="122" t="str">
        <f>IF(Tbl.Kosten[[#This Row],[Anr.]]=DN$7,Tbl.Kosten[[#This Row],[Totaal kosten]],"")</f>
        <v/>
      </c>
      <c r="DO141" s="122" t="str">
        <f>IF(Tbl.Kosten[[#This Row],[Anr.]]=DO$7,Tbl.Kosten[[#This Row],[Totaal kosten]],"")</f>
        <v/>
      </c>
      <c r="DP141" s="122" t="str">
        <f>IF(Tbl.Kosten[[#This Row],[Anr.]]=DP$7,Tbl.Kosten[[#This Row],[Totaal kosten]],"")</f>
        <v/>
      </c>
      <c r="DQ141" s="122" t="str">
        <f>IF(Tbl.Kosten[[#This Row],[Anr.]]=DQ$7,Tbl.Kosten[[#This Row],[Totaal kosten]],"")</f>
        <v/>
      </c>
      <c r="DR141" s="122" t="str">
        <f>IF(Tbl.Kosten[[#This Row],[Anr.]]=DR$7,Tbl.Kosten[[#This Row],[Totaal kosten]],"")</f>
        <v/>
      </c>
      <c r="DS141" s="122" t="str">
        <f>IF(Tbl.Kosten[[#This Row],[Anr.]]=DS$7,Tbl.Kosten[[#This Row],[Totaal kosten]],"")</f>
        <v/>
      </c>
      <c r="DT141" s="122" t="str">
        <f>IF(Tbl.Kosten[[#This Row],[Anr.]]=DT$7,Tbl.Kosten[[#This Row],[Totaal kosten]],"")</f>
        <v/>
      </c>
      <c r="DU141" s="122" t="str">
        <f>IF(Tbl.Kosten[[#This Row],[Anr.]]=DU$7,Tbl.Kosten[[#This Row],[Totaal kosten]],"")</f>
        <v/>
      </c>
      <c r="DV141" s="122" t="str">
        <f>IF(Tbl.Kosten[[#This Row],[Anr.]]=DV$7,Tbl.Kosten[[#This Row],[Totaal kosten]],"")</f>
        <v/>
      </c>
      <c r="DW141" s="122" t="str">
        <f>IF(Tbl.Kosten[[#This Row],[Anr.]]=DW$7,Tbl.Kosten[[#This Row],[Totaal kosten]],"")</f>
        <v/>
      </c>
      <c r="DX141" s="122" t="str">
        <f>IF(Tbl.Kosten[[#This Row],[Anr.]]=DX$7,Tbl.Kosten[[#This Row],[Totaal kosten]],"")</f>
        <v/>
      </c>
      <c r="DY141" s="122" t="str">
        <f>IF(Tbl.Kosten[[#This Row],[Anr.]]=DY$7,Tbl.Kosten[[#This Row],[Totaal kosten]],"")</f>
        <v/>
      </c>
      <c r="DZ141" s="122" t="str">
        <f>IF(Tbl.Kosten[[#This Row],[Anr.]]=DZ$7,Tbl.Kosten[[#This Row],[Totaal kosten]],"")</f>
        <v/>
      </c>
      <c r="EA141" s="122" t="str">
        <f>IF(Tbl.Kosten[[#This Row],[Anr.]]=EA$7,Tbl.Kosten[[#This Row],[Totaal kosten]],"")</f>
        <v/>
      </c>
      <c r="EB141" s="122" t="str">
        <f>IF(Tbl.Kosten[[#This Row],[Anr.]]=EB$7,Tbl.Kosten[[#This Row],[Totaal kosten]],"")</f>
        <v/>
      </c>
      <c r="EC141" s="122" t="str">
        <f>IF(Tbl.Kosten[[#This Row],[Anr.]]=EC$7,Tbl.Kosten[[#This Row],[Totaal kosten]],"")</f>
        <v/>
      </c>
      <c r="ED141" s="122" t="str">
        <f>IF(Tbl.Kosten[[#This Row],[Anr.]]=ED$7,Tbl.Kosten[[#This Row],[Totaal kosten]],"")</f>
        <v/>
      </c>
      <c r="EE141" s="122" t="str">
        <f>IF(Tbl.Kosten[[#This Row],[Anr.]]=EE$7,Tbl.Kosten[[#This Row],[Totaal kosten]],"")</f>
        <v/>
      </c>
      <c r="EF141" s="122" t="str">
        <f>IF(Tbl.Kosten[[#This Row],[Anr.]]=EF$7,Tbl.Kosten[[#This Row],[Totaal kosten]],"")</f>
        <v/>
      </c>
      <c r="EG141" s="122" t="str">
        <f>IF(Tbl.Kosten[[#This Row],[Anr.]]=EG$7,Tbl.Kosten[[#This Row],[Totaal kosten]],"")</f>
        <v/>
      </c>
      <c r="EH141" s="122" t="str">
        <f>IF(Tbl.Kosten[[#This Row],[Anr.]]=EH$7,Tbl.Kosten[[#This Row],[Totaal kosten]],"")</f>
        <v/>
      </c>
      <c r="EI141" s="122" t="str">
        <f>IF(Tbl.Kosten[[#This Row],[Anr.]]=EI$7,Tbl.Kosten[[#This Row],[Totaal kosten]],"")</f>
        <v/>
      </c>
      <c r="EJ141" s="122" t="str">
        <f>IF(Tbl.Kosten[[#This Row],[Anr.]]=EJ$7,Tbl.Kosten[[#This Row],[Totaal kosten]],"")</f>
        <v/>
      </c>
      <c r="EK141" s="122" t="str">
        <f>IF(Tbl.Kosten[[#This Row],[Anr.]]=EK$7,Tbl.Kosten[[#This Row],[Totaal kosten]],"")</f>
        <v/>
      </c>
      <c r="EL141" s="122" t="str">
        <f>IF(Tbl.Kosten[[#This Row],[Anr.]]=EL$7,Tbl.Kosten[[#This Row],[Totaal kosten]],"")</f>
        <v/>
      </c>
      <c r="EM141" s="122" t="str">
        <f>IF(Tbl.Kosten[[#This Row],[Anr.]]=EM$7,Tbl.Kosten[[#This Row],[Totaal kosten]],"")</f>
        <v/>
      </c>
      <c r="EN141" s="122" t="str">
        <f>IF(Tbl.Kosten[[#This Row],[Anr.]]=EN$7,Tbl.Kosten[[#This Row],[Totaal kosten]],"")</f>
        <v/>
      </c>
      <c r="EO141" s="122" t="str">
        <f>IF(Tbl.Kosten[[#This Row],[Anr.]]=EO$7,Tbl.Kosten[[#This Row],[Totaal kosten]],"")</f>
        <v/>
      </c>
      <c r="EP141" s="122" t="str">
        <f>IF(Tbl.Kosten[[#This Row],[Anr.]]=EP$7,Tbl.Kosten[[#This Row],[Totaal kosten]],"")</f>
        <v/>
      </c>
      <c r="EQ141" s="122" t="str">
        <f>IF(Tbl.Kosten[[#This Row],[Anr.]]=EQ$7,Tbl.Kosten[[#This Row],[Totaal kosten]],"")</f>
        <v/>
      </c>
    </row>
    <row r="142" spans="2:147" x14ac:dyDescent="0.35">
      <c r="B142" s="99"/>
      <c r="C142" s="68"/>
      <c r="D142" s="119"/>
      <c r="E142" s="100"/>
      <c r="F142" s="13">
        <f>_xlfn.XLOOKUP(Tbl.Kosten[[#This Row],[Medewerker e/o 
functie]],Tbl.Uurtarief[Medewerker en/of functie],Tbl.Uurtarief[Uurtarief],"",,)</f>
        <v>0</v>
      </c>
      <c r="G142" s="118">
        <f>PRODUCT(Tbl.Kosten[[#This Row],[Uren]],Tbl.Kosten[[#This Row],[Uurtarief]])</f>
        <v>0</v>
      </c>
      <c r="H142" s="100"/>
      <c r="I142" s="98"/>
      <c r="J142" s="97">
        <f>Tbl.Kosten[[#This Row],[Aantal]]*Tbl.Kosten[[#This Row],[Tarief]]</f>
        <v>0</v>
      </c>
      <c r="K142" s="118">
        <f>Tbl.Kosten[[#This Row],[Subtotaal andere kosten]]+Tbl.Kosten[[#This Row],[Subtotaal arbeidskosten]]</f>
        <v>0</v>
      </c>
      <c r="L142" s="190">
        <f>IF(Tbl.Kosten[[#This Row],[Subtotaal andere kosten]]&lt;&gt;0,"Andere kosten",(_xlfn.XLOOKUP(Tbl.Kosten[[#This Row],[Medewerker e/o 
functie]],Tbl.Uurtarief[Medewerker en/of functie],Tbl.Uurtarief[Kostensoort],"",,)))</f>
        <v>0</v>
      </c>
      <c r="M142" s="190" t="str">
        <f>IF(AND(Tbl.Kosten[[#This Row],[Subtotaal arbeidskosten]]&lt;&gt;0,Tbl.Kosten[[#This Row],[Subtotaal andere kosten]]&lt;&gt;0),"Begroot Arbeidskosten en Overige kosten op verschillende regels!","")</f>
        <v/>
      </c>
      <c r="N142" s="3" t="str">
        <f>_xlfn.XLOOKUP(Tbl.Kosten[[#This Row],[Activiteitencode]],Tbl.Activiteiten[Activiteitcode],Tbl.Activiteiten[Werkpakketcode],"",,)</f>
        <v/>
      </c>
      <c r="O142" s="9" t="str">
        <f>_xlfn.XLOOKUP(Tbl.Kosten[[#This Row],[Werkpakketcode]],Tbl.Werkpakketten[Werkpakketcode],Tbl.Werkpakketten[WPnr.],"",,)</f>
        <v/>
      </c>
      <c r="P142" s="9" t="str">
        <f>IF(Tbl.Kosten[[#This Row],[WPnr.]]=P$7,Tbl.Kosten[[#This Row],[Totaal kosten]],"")</f>
        <v/>
      </c>
      <c r="Q142" s="9" t="str">
        <f>IF(Tbl.Kosten[[#This Row],[WPnr.]]=Q$7,Tbl.Kosten[[#This Row],[Totaal kosten]],"")</f>
        <v/>
      </c>
      <c r="R142" s="9" t="str">
        <f>IF(Tbl.Kosten[[#This Row],[WPnr.]]=R$7,Tbl.Kosten[[#This Row],[Totaal kosten]],"")</f>
        <v/>
      </c>
      <c r="S142" s="9" t="str">
        <f>IF(Tbl.Kosten[[#This Row],[WPnr.]]=S$7,Tbl.Kosten[[#This Row],[Totaal kosten]],"")</f>
        <v/>
      </c>
      <c r="T142" s="9" t="str">
        <f>IF(Tbl.Kosten[[#This Row],[WPnr.]]=T$7,Tbl.Kosten[[#This Row],[Totaal kosten]],"")</f>
        <v/>
      </c>
      <c r="U142" s="9" t="str">
        <f>IF(Tbl.Kosten[[#This Row],[WPnr.]]=U$7,Tbl.Kosten[[#This Row],[Totaal kosten]],"")</f>
        <v/>
      </c>
      <c r="V142" s="9" t="str">
        <f>IF(Tbl.Kosten[[#This Row],[WPnr.]]=V$7,Tbl.Kosten[[#This Row],[Totaal kosten]],"")</f>
        <v/>
      </c>
      <c r="W142" s="9" t="str">
        <f>IF(Tbl.Kosten[[#This Row],[WPnr.]]=W$7,Tbl.Kosten[[#This Row],[Totaal kosten]],"")</f>
        <v/>
      </c>
      <c r="X142" s="9" t="str">
        <f>IF(Tbl.Kosten[[#This Row],[WPnr.]]=X$7,Tbl.Kosten[[#This Row],[Totaal kosten]],"")</f>
        <v/>
      </c>
      <c r="Y142" s="9" t="str">
        <f>IF(Tbl.Kosten[[#This Row],[WPnr.]]=Y$7,Tbl.Kosten[[#This Row],[Totaal kosten]],"")</f>
        <v/>
      </c>
      <c r="Z142" s="15" t="str">
        <f>IFERROR(VLOOKUP(Tbl.Kosten[[#This Row],[Kostensoort]],Tbl.Kostensoorten[],2,FALSE),"")</f>
        <v/>
      </c>
      <c r="AA142" s="15" t="str">
        <f>IF(Tbl.Kosten[[#This Row],[KSnr.]]=AA$7,Tbl.Kosten[[#This Row],[Totaal kosten]],"")</f>
        <v/>
      </c>
      <c r="AB142" s="15" t="str">
        <f>IF(Tbl.Kosten[[#This Row],[KSnr.]]=AB$7,Tbl.Kosten[[#This Row],[Totaal kosten]],"")</f>
        <v/>
      </c>
      <c r="AC142" s="15" t="str">
        <f>IF(Tbl.Kosten[[#This Row],[KSnr.]]=AC$7,Tbl.Kosten[[#This Row],[Totaal kosten]],"")</f>
        <v/>
      </c>
      <c r="AD142" s="15" t="str">
        <f>IF(Tbl.Kosten[[#This Row],[KSnr.]]=AD$7,Tbl.Kosten[[#This Row],[Totaal kosten]],"")</f>
        <v/>
      </c>
      <c r="AE142" s="15" t="str">
        <f>IF(Tbl.Kosten[[#This Row],[KSnr.]]=AE$7,Tbl.Kosten[[#This Row],[Totaal kosten]],"")</f>
        <v/>
      </c>
      <c r="AF142" s="15" t="str">
        <f>IF(Tbl.Kosten[[#This Row],[KSnr.]]=AF$7,Tbl.Kosten[[#This Row],[Totaal kosten]],"")</f>
        <v/>
      </c>
      <c r="AG142" s="15" t="str">
        <f>IF(Tbl.Kosten[[#This Row],[KSnr.]]=AG$7,Tbl.Kosten[[#This Row],[Totaal kosten]],"")</f>
        <v/>
      </c>
      <c r="AH142" s="15" t="str">
        <f>IF(Tbl.Kosten[[#This Row],[KSnr.]]=AH$7,Tbl.Kosten[[#This Row],[Totaal kosten]],"")</f>
        <v/>
      </c>
      <c r="AI142" s="15" t="str">
        <f>IF(Tbl.Kosten[[#This Row],[KSnr.]]=AI$7,Tbl.Kosten[[#This Row],[Totaal kosten]],"")</f>
        <v/>
      </c>
      <c r="AJ142" s="15" t="str">
        <f>IF(Tbl.Kosten[[#This Row],[KSnr.]]=AJ$7,Tbl.Kosten[[#This Row],[Totaal kosten]],"")</f>
        <v/>
      </c>
      <c r="AK142" s="15" t="str">
        <f>IF(Tbl.Kosten[[#This Row],[KSnr.]]=AK$7,Tbl.Kosten[[#This Row],[Totaal kosten]],"")</f>
        <v/>
      </c>
      <c r="AL142" s="15" t="str">
        <f>IF(Tbl.Kosten[[#This Row],[KSnr.]]=AL$7,Tbl.Kosten[[#This Row],[Totaal kosten]],"")</f>
        <v/>
      </c>
      <c r="AM142" s="15" t="str">
        <f>IF(Tbl.Kosten[[#This Row],[KSnr.]]=AM$7,Tbl.Kosten[[#This Row],[Totaal kosten]],"")</f>
        <v/>
      </c>
      <c r="AN142" s="15" t="str">
        <f>IF(Tbl.Kosten[[#This Row],[KSnr.]]=AN$7,Tbl.Kosten[[#This Row],[Totaal kosten]],"")</f>
        <v/>
      </c>
      <c r="AO142" s="15" t="str">
        <f>IF(Tbl.Kosten[[#This Row],[KSnr.]]=AO$7,Tbl.Kosten[[#This Row],[Totaal kosten]],"")</f>
        <v/>
      </c>
      <c r="AP142" s="15" t="str">
        <f>IF(Tbl.Kosten[[#This Row],[KSnr.]]=AP$7,Tbl.Kosten[[#This Row],[Totaal kosten]],"")</f>
        <v/>
      </c>
      <c r="AQ142" s="15" t="str">
        <f>IF(Tbl.Kosten[[#This Row],[KSnr.]]=AQ$7,Tbl.Kosten[[#This Row],[Totaal kosten]],"")</f>
        <v/>
      </c>
      <c r="AR142" s="15" t="str">
        <f>IF(Tbl.Kosten[[#This Row],[KSnr.]]=AR$7,Tbl.Kosten[[#This Row],[Totaal kosten]],"")</f>
        <v/>
      </c>
      <c r="AS142" s="15" t="str">
        <f>IF(Tbl.Kosten[[#This Row],[KSnr.]]=AS$7,Tbl.Kosten[[#This Row],[Totaal kosten]],"")</f>
        <v/>
      </c>
      <c r="AT142" s="15" t="str">
        <f>IF(Tbl.Kosten[[#This Row],[KSnr.]]=AT$7,Tbl.Kosten[[#This Row],[Totaal kosten]],"")</f>
        <v/>
      </c>
      <c r="AU142" s="122" t="str">
        <f>_xlfn.XLOOKUP(Tbl.Kosten[[#This Row],[Activiteitencode]],Tbl.Activiteiten[Activiteitcode],Tbl.Activiteiten[Anr.],"",,)</f>
        <v/>
      </c>
      <c r="AV142" s="122" t="str">
        <f>IF(Tbl.Kosten[[#This Row],[Anr.]]=AV$7,Tbl.Kosten[[#This Row],[Totaal kosten]],"")</f>
        <v/>
      </c>
      <c r="AW142" s="122" t="str">
        <f>IF(Tbl.Kosten[[#This Row],[Anr.]]=AW$7,Tbl.Kosten[[#This Row],[Totaal kosten]],"")</f>
        <v/>
      </c>
      <c r="AX142" s="122" t="str">
        <f>IF(Tbl.Kosten[[#This Row],[Anr.]]=AX$7,Tbl.Kosten[[#This Row],[Totaal kosten]],"")</f>
        <v/>
      </c>
      <c r="AY142" s="122" t="str">
        <f>IF(Tbl.Kosten[[#This Row],[Anr.]]=AY$7,Tbl.Kosten[[#This Row],[Totaal kosten]],"")</f>
        <v/>
      </c>
      <c r="AZ142" s="122" t="str">
        <f>IF(Tbl.Kosten[[#This Row],[Anr.]]=AZ$7,Tbl.Kosten[[#This Row],[Totaal kosten]],"")</f>
        <v/>
      </c>
      <c r="BA142" s="122" t="str">
        <f>IF(Tbl.Kosten[[#This Row],[Anr.]]=BA$7,Tbl.Kosten[[#This Row],[Totaal kosten]],"")</f>
        <v/>
      </c>
      <c r="BB142" s="122" t="str">
        <f>IF(Tbl.Kosten[[#This Row],[Anr.]]=BB$7,Tbl.Kosten[[#This Row],[Totaal kosten]],"")</f>
        <v/>
      </c>
      <c r="BC142" s="122" t="str">
        <f>IF(Tbl.Kosten[[#This Row],[Anr.]]=BC$7,Tbl.Kosten[[#This Row],[Totaal kosten]],"")</f>
        <v/>
      </c>
      <c r="BD142" s="122" t="str">
        <f>IF(Tbl.Kosten[[#This Row],[Anr.]]=BD$7,Tbl.Kosten[[#This Row],[Totaal kosten]],"")</f>
        <v/>
      </c>
      <c r="BE142" s="122" t="str">
        <f>IF(Tbl.Kosten[[#This Row],[Anr.]]=BE$7,Tbl.Kosten[[#This Row],[Totaal kosten]],"")</f>
        <v/>
      </c>
      <c r="BF142" s="122" t="str">
        <f>IF(Tbl.Kosten[[#This Row],[Anr.]]=BF$7,Tbl.Kosten[[#This Row],[Totaal kosten]],"")</f>
        <v/>
      </c>
      <c r="BG142" s="122" t="str">
        <f>IF(Tbl.Kosten[[#This Row],[Anr.]]=BG$7,Tbl.Kosten[[#This Row],[Totaal kosten]],"")</f>
        <v/>
      </c>
      <c r="BH142" s="122" t="str">
        <f>IF(Tbl.Kosten[[#This Row],[Anr.]]=BH$7,Tbl.Kosten[[#This Row],[Totaal kosten]],"")</f>
        <v/>
      </c>
      <c r="BI142" s="122" t="str">
        <f>IF(Tbl.Kosten[[#This Row],[Anr.]]=BI$7,Tbl.Kosten[[#This Row],[Totaal kosten]],"")</f>
        <v/>
      </c>
      <c r="BJ142" s="122" t="str">
        <f>IF(Tbl.Kosten[[#This Row],[Anr.]]=BJ$7,Tbl.Kosten[[#This Row],[Totaal kosten]],"")</f>
        <v/>
      </c>
      <c r="BK142" s="122" t="str">
        <f>IF(Tbl.Kosten[[#This Row],[Anr.]]=BK$7,Tbl.Kosten[[#This Row],[Totaal kosten]],"")</f>
        <v/>
      </c>
      <c r="BL142" s="122" t="str">
        <f>IF(Tbl.Kosten[[#This Row],[Anr.]]=BL$7,Tbl.Kosten[[#This Row],[Totaal kosten]],"")</f>
        <v/>
      </c>
      <c r="BM142" s="122" t="str">
        <f>IF(Tbl.Kosten[[#This Row],[Anr.]]=BM$7,Tbl.Kosten[[#This Row],[Totaal kosten]],"")</f>
        <v/>
      </c>
      <c r="BN142" s="122" t="str">
        <f>IF(Tbl.Kosten[[#This Row],[Anr.]]=BN$7,Tbl.Kosten[[#This Row],[Totaal kosten]],"")</f>
        <v/>
      </c>
      <c r="BO142" s="122" t="str">
        <f>IF(Tbl.Kosten[[#This Row],[Anr.]]=BO$7,Tbl.Kosten[[#This Row],[Totaal kosten]],"")</f>
        <v/>
      </c>
      <c r="BP142" s="122" t="str">
        <f>IF(Tbl.Kosten[[#This Row],[Anr.]]=BP$7,Tbl.Kosten[[#This Row],[Totaal kosten]],"")</f>
        <v/>
      </c>
      <c r="BQ142" s="122" t="str">
        <f>IF(Tbl.Kosten[[#This Row],[Anr.]]=BQ$7,Tbl.Kosten[[#This Row],[Totaal kosten]],"")</f>
        <v/>
      </c>
      <c r="BR142" s="122" t="str">
        <f>IF(Tbl.Kosten[[#This Row],[Anr.]]=BR$7,Tbl.Kosten[[#This Row],[Totaal kosten]],"")</f>
        <v/>
      </c>
      <c r="BS142" s="122" t="str">
        <f>IF(Tbl.Kosten[[#This Row],[Anr.]]=BS$7,Tbl.Kosten[[#This Row],[Totaal kosten]],"")</f>
        <v/>
      </c>
      <c r="BT142" s="122" t="str">
        <f>IF(Tbl.Kosten[[#This Row],[Anr.]]=BT$7,Tbl.Kosten[[#This Row],[Totaal kosten]],"")</f>
        <v/>
      </c>
      <c r="BU142" s="122" t="str">
        <f>IF(Tbl.Kosten[[#This Row],[Anr.]]=BU$7,Tbl.Kosten[[#This Row],[Totaal kosten]],"")</f>
        <v/>
      </c>
      <c r="BV142" s="122" t="str">
        <f>IF(Tbl.Kosten[[#This Row],[Anr.]]=BV$7,Tbl.Kosten[[#This Row],[Totaal kosten]],"")</f>
        <v/>
      </c>
      <c r="BW142" s="122" t="str">
        <f>IF(Tbl.Kosten[[#This Row],[Anr.]]=BW$7,Tbl.Kosten[[#This Row],[Totaal kosten]],"")</f>
        <v/>
      </c>
      <c r="BX142" s="122" t="str">
        <f>IF(Tbl.Kosten[[#This Row],[Anr.]]=BX$7,Tbl.Kosten[[#This Row],[Totaal kosten]],"")</f>
        <v/>
      </c>
      <c r="BY142" s="122" t="str">
        <f>IF(Tbl.Kosten[[#This Row],[Anr.]]=BY$7,Tbl.Kosten[[#This Row],[Totaal kosten]],"")</f>
        <v/>
      </c>
      <c r="BZ142" s="122" t="str">
        <f>IF(Tbl.Kosten[[#This Row],[Anr.]]=BZ$7,Tbl.Kosten[[#This Row],[Totaal kosten]],"")</f>
        <v/>
      </c>
      <c r="CA142" s="122" t="str">
        <f>IF(Tbl.Kosten[[#This Row],[Anr.]]=CA$7,Tbl.Kosten[[#This Row],[Totaal kosten]],"")</f>
        <v/>
      </c>
      <c r="CB142" s="122" t="str">
        <f>IF(Tbl.Kosten[[#This Row],[Anr.]]=CB$7,Tbl.Kosten[[#This Row],[Totaal kosten]],"")</f>
        <v/>
      </c>
      <c r="CC142" s="122" t="str">
        <f>IF(Tbl.Kosten[[#This Row],[Anr.]]=CC$7,Tbl.Kosten[[#This Row],[Totaal kosten]],"")</f>
        <v/>
      </c>
      <c r="CD142" s="122" t="str">
        <f>IF(Tbl.Kosten[[#This Row],[Anr.]]=CD$7,Tbl.Kosten[[#This Row],[Totaal kosten]],"")</f>
        <v/>
      </c>
      <c r="CE142" s="122" t="str">
        <f>IF(Tbl.Kosten[[#This Row],[Anr.]]=CE$7,Tbl.Kosten[[#This Row],[Totaal kosten]],"")</f>
        <v/>
      </c>
      <c r="CF142" s="122" t="str">
        <f>IF(Tbl.Kosten[[#This Row],[Anr.]]=CF$7,Tbl.Kosten[[#This Row],[Totaal kosten]],"")</f>
        <v/>
      </c>
      <c r="CG142" s="122" t="str">
        <f>IF(Tbl.Kosten[[#This Row],[Anr.]]=CG$7,Tbl.Kosten[[#This Row],[Totaal kosten]],"")</f>
        <v/>
      </c>
      <c r="CH142" s="122" t="str">
        <f>IF(Tbl.Kosten[[#This Row],[Anr.]]=CH$7,Tbl.Kosten[[#This Row],[Totaal kosten]],"")</f>
        <v/>
      </c>
      <c r="CI142" s="122" t="str">
        <f>IF(Tbl.Kosten[[#This Row],[Anr.]]=CI$7,Tbl.Kosten[[#This Row],[Totaal kosten]],"")</f>
        <v/>
      </c>
      <c r="CJ142" s="122" t="str">
        <f>IF(Tbl.Kosten[[#This Row],[Anr.]]=CJ$7,Tbl.Kosten[[#This Row],[Totaal kosten]],"")</f>
        <v/>
      </c>
      <c r="CK142" s="122" t="str">
        <f>IF(Tbl.Kosten[[#This Row],[Anr.]]=CK$7,Tbl.Kosten[[#This Row],[Totaal kosten]],"")</f>
        <v/>
      </c>
      <c r="CL142" s="122" t="str">
        <f>IF(Tbl.Kosten[[#This Row],[Anr.]]=CL$7,Tbl.Kosten[[#This Row],[Totaal kosten]],"")</f>
        <v/>
      </c>
      <c r="CM142" s="122" t="str">
        <f>IF(Tbl.Kosten[[#This Row],[Anr.]]=CM$7,Tbl.Kosten[[#This Row],[Totaal kosten]],"")</f>
        <v/>
      </c>
      <c r="CN142" s="122" t="str">
        <f>IF(Tbl.Kosten[[#This Row],[Anr.]]=CN$7,Tbl.Kosten[[#This Row],[Totaal kosten]],"")</f>
        <v/>
      </c>
      <c r="CO142" s="122" t="str">
        <f>IF(Tbl.Kosten[[#This Row],[Anr.]]=CO$7,Tbl.Kosten[[#This Row],[Totaal kosten]],"")</f>
        <v/>
      </c>
      <c r="CP142" s="122" t="str">
        <f>IF(Tbl.Kosten[[#This Row],[Anr.]]=CP$7,Tbl.Kosten[[#This Row],[Totaal kosten]],"")</f>
        <v/>
      </c>
      <c r="CQ142" s="122" t="str">
        <f>IF(Tbl.Kosten[[#This Row],[Anr.]]=CQ$7,Tbl.Kosten[[#This Row],[Totaal kosten]],"")</f>
        <v/>
      </c>
      <c r="CR142" s="122" t="str">
        <f>IF(Tbl.Kosten[[#This Row],[Anr.]]=CR$7,Tbl.Kosten[[#This Row],[Totaal kosten]],"")</f>
        <v/>
      </c>
      <c r="CS142" s="122" t="str">
        <f>IF(Tbl.Kosten[[#This Row],[Anr.]]=CS$7,Tbl.Kosten[[#This Row],[Totaal kosten]],"")</f>
        <v/>
      </c>
      <c r="CT142" s="122" t="str">
        <f>IF(Tbl.Kosten[[#This Row],[Anr.]]=CT$7,Tbl.Kosten[[#This Row],[Totaal kosten]],"")</f>
        <v/>
      </c>
      <c r="CU142" s="122" t="str">
        <f>IF(Tbl.Kosten[[#This Row],[Anr.]]=CU$7,Tbl.Kosten[[#This Row],[Totaal kosten]],"")</f>
        <v/>
      </c>
      <c r="CV142" s="122" t="str">
        <f>IF(Tbl.Kosten[[#This Row],[Anr.]]=CV$7,Tbl.Kosten[[#This Row],[Totaal kosten]],"")</f>
        <v/>
      </c>
      <c r="CW142" s="122" t="str">
        <f>IF(Tbl.Kosten[[#This Row],[Anr.]]=CW$7,Tbl.Kosten[[#This Row],[Totaal kosten]],"")</f>
        <v/>
      </c>
      <c r="CX142" s="122" t="str">
        <f>IF(Tbl.Kosten[[#This Row],[Anr.]]=CX$7,Tbl.Kosten[[#This Row],[Totaal kosten]],"")</f>
        <v/>
      </c>
      <c r="CY142" s="122" t="str">
        <f>IF(Tbl.Kosten[[#This Row],[Anr.]]=CY$7,Tbl.Kosten[[#This Row],[Totaal kosten]],"")</f>
        <v/>
      </c>
      <c r="CZ142" s="122" t="str">
        <f>IF(Tbl.Kosten[[#This Row],[Anr.]]=CZ$7,Tbl.Kosten[[#This Row],[Totaal kosten]],"")</f>
        <v/>
      </c>
      <c r="DA142" s="122" t="str">
        <f>IF(Tbl.Kosten[[#This Row],[Anr.]]=DA$7,Tbl.Kosten[[#This Row],[Totaal kosten]],"")</f>
        <v/>
      </c>
      <c r="DB142" s="122" t="str">
        <f>IF(Tbl.Kosten[[#This Row],[Anr.]]=DB$7,Tbl.Kosten[[#This Row],[Totaal kosten]],"")</f>
        <v/>
      </c>
      <c r="DC142" s="122" t="str">
        <f>IF(Tbl.Kosten[[#This Row],[Anr.]]=DC$7,Tbl.Kosten[[#This Row],[Totaal kosten]],"")</f>
        <v/>
      </c>
      <c r="DD142" s="122" t="str">
        <f>IF(Tbl.Kosten[[#This Row],[Anr.]]=DD$7,Tbl.Kosten[[#This Row],[Totaal kosten]],"")</f>
        <v/>
      </c>
      <c r="DE142" s="122" t="str">
        <f>IF(Tbl.Kosten[[#This Row],[Anr.]]=DE$7,Tbl.Kosten[[#This Row],[Totaal kosten]],"")</f>
        <v/>
      </c>
      <c r="DF142" s="122" t="str">
        <f>IF(Tbl.Kosten[[#This Row],[Anr.]]=DF$7,Tbl.Kosten[[#This Row],[Totaal kosten]],"")</f>
        <v/>
      </c>
      <c r="DG142" s="122" t="str">
        <f>IF(Tbl.Kosten[[#This Row],[Anr.]]=DG$7,Tbl.Kosten[[#This Row],[Totaal kosten]],"")</f>
        <v/>
      </c>
      <c r="DH142" s="122" t="str">
        <f>IF(Tbl.Kosten[[#This Row],[Anr.]]=DH$7,Tbl.Kosten[[#This Row],[Totaal kosten]],"")</f>
        <v/>
      </c>
      <c r="DI142" s="122" t="str">
        <f>IF(Tbl.Kosten[[#This Row],[Anr.]]=DI$7,Tbl.Kosten[[#This Row],[Totaal kosten]],"")</f>
        <v/>
      </c>
      <c r="DJ142" s="122" t="str">
        <f>IF(Tbl.Kosten[[#This Row],[Anr.]]=DJ$7,Tbl.Kosten[[#This Row],[Totaal kosten]],"")</f>
        <v/>
      </c>
      <c r="DK142" s="122" t="str">
        <f>IF(Tbl.Kosten[[#This Row],[Anr.]]=DK$7,Tbl.Kosten[[#This Row],[Totaal kosten]],"")</f>
        <v/>
      </c>
      <c r="DL142" s="122" t="str">
        <f>IF(Tbl.Kosten[[#This Row],[Anr.]]=DL$7,Tbl.Kosten[[#This Row],[Totaal kosten]],"")</f>
        <v/>
      </c>
      <c r="DM142" s="122" t="str">
        <f>IF(Tbl.Kosten[[#This Row],[Anr.]]=DM$7,Tbl.Kosten[[#This Row],[Totaal kosten]],"")</f>
        <v/>
      </c>
      <c r="DN142" s="122" t="str">
        <f>IF(Tbl.Kosten[[#This Row],[Anr.]]=DN$7,Tbl.Kosten[[#This Row],[Totaal kosten]],"")</f>
        <v/>
      </c>
      <c r="DO142" s="122" t="str">
        <f>IF(Tbl.Kosten[[#This Row],[Anr.]]=DO$7,Tbl.Kosten[[#This Row],[Totaal kosten]],"")</f>
        <v/>
      </c>
      <c r="DP142" s="122" t="str">
        <f>IF(Tbl.Kosten[[#This Row],[Anr.]]=DP$7,Tbl.Kosten[[#This Row],[Totaal kosten]],"")</f>
        <v/>
      </c>
      <c r="DQ142" s="122" t="str">
        <f>IF(Tbl.Kosten[[#This Row],[Anr.]]=DQ$7,Tbl.Kosten[[#This Row],[Totaal kosten]],"")</f>
        <v/>
      </c>
      <c r="DR142" s="122" t="str">
        <f>IF(Tbl.Kosten[[#This Row],[Anr.]]=DR$7,Tbl.Kosten[[#This Row],[Totaal kosten]],"")</f>
        <v/>
      </c>
      <c r="DS142" s="122" t="str">
        <f>IF(Tbl.Kosten[[#This Row],[Anr.]]=DS$7,Tbl.Kosten[[#This Row],[Totaal kosten]],"")</f>
        <v/>
      </c>
      <c r="DT142" s="122" t="str">
        <f>IF(Tbl.Kosten[[#This Row],[Anr.]]=DT$7,Tbl.Kosten[[#This Row],[Totaal kosten]],"")</f>
        <v/>
      </c>
      <c r="DU142" s="122" t="str">
        <f>IF(Tbl.Kosten[[#This Row],[Anr.]]=DU$7,Tbl.Kosten[[#This Row],[Totaal kosten]],"")</f>
        <v/>
      </c>
      <c r="DV142" s="122" t="str">
        <f>IF(Tbl.Kosten[[#This Row],[Anr.]]=DV$7,Tbl.Kosten[[#This Row],[Totaal kosten]],"")</f>
        <v/>
      </c>
      <c r="DW142" s="122" t="str">
        <f>IF(Tbl.Kosten[[#This Row],[Anr.]]=DW$7,Tbl.Kosten[[#This Row],[Totaal kosten]],"")</f>
        <v/>
      </c>
      <c r="DX142" s="122" t="str">
        <f>IF(Tbl.Kosten[[#This Row],[Anr.]]=DX$7,Tbl.Kosten[[#This Row],[Totaal kosten]],"")</f>
        <v/>
      </c>
      <c r="DY142" s="122" t="str">
        <f>IF(Tbl.Kosten[[#This Row],[Anr.]]=DY$7,Tbl.Kosten[[#This Row],[Totaal kosten]],"")</f>
        <v/>
      </c>
      <c r="DZ142" s="122" t="str">
        <f>IF(Tbl.Kosten[[#This Row],[Anr.]]=DZ$7,Tbl.Kosten[[#This Row],[Totaal kosten]],"")</f>
        <v/>
      </c>
      <c r="EA142" s="122" t="str">
        <f>IF(Tbl.Kosten[[#This Row],[Anr.]]=EA$7,Tbl.Kosten[[#This Row],[Totaal kosten]],"")</f>
        <v/>
      </c>
      <c r="EB142" s="122" t="str">
        <f>IF(Tbl.Kosten[[#This Row],[Anr.]]=EB$7,Tbl.Kosten[[#This Row],[Totaal kosten]],"")</f>
        <v/>
      </c>
      <c r="EC142" s="122" t="str">
        <f>IF(Tbl.Kosten[[#This Row],[Anr.]]=EC$7,Tbl.Kosten[[#This Row],[Totaal kosten]],"")</f>
        <v/>
      </c>
      <c r="ED142" s="122" t="str">
        <f>IF(Tbl.Kosten[[#This Row],[Anr.]]=ED$7,Tbl.Kosten[[#This Row],[Totaal kosten]],"")</f>
        <v/>
      </c>
      <c r="EE142" s="122" t="str">
        <f>IF(Tbl.Kosten[[#This Row],[Anr.]]=EE$7,Tbl.Kosten[[#This Row],[Totaal kosten]],"")</f>
        <v/>
      </c>
      <c r="EF142" s="122" t="str">
        <f>IF(Tbl.Kosten[[#This Row],[Anr.]]=EF$7,Tbl.Kosten[[#This Row],[Totaal kosten]],"")</f>
        <v/>
      </c>
      <c r="EG142" s="122" t="str">
        <f>IF(Tbl.Kosten[[#This Row],[Anr.]]=EG$7,Tbl.Kosten[[#This Row],[Totaal kosten]],"")</f>
        <v/>
      </c>
      <c r="EH142" s="122" t="str">
        <f>IF(Tbl.Kosten[[#This Row],[Anr.]]=EH$7,Tbl.Kosten[[#This Row],[Totaal kosten]],"")</f>
        <v/>
      </c>
      <c r="EI142" s="122" t="str">
        <f>IF(Tbl.Kosten[[#This Row],[Anr.]]=EI$7,Tbl.Kosten[[#This Row],[Totaal kosten]],"")</f>
        <v/>
      </c>
      <c r="EJ142" s="122" t="str">
        <f>IF(Tbl.Kosten[[#This Row],[Anr.]]=EJ$7,Tbl.Kosten[[#This Row],[Totaal kosten]],"")</f>
        <v/>
      </c>
      <c r="EK142" s="122" t="str">
        <f>IF(Tbl.Kosten[[#This Row],[Anr.]]=EK$7,Tbl.Kosten[[#This Row],[Totaal kosten]],"")</f>
        <v/>
      </c>
      <c r="EL142" s="122" t="str">
        <f>IF(Tbl.Kosten[[#This Row],[Anr.]]=EL$7,Tbl.Kosten[[#This Row],[Totaal kosten]],"")</f>
        <v/>
      </c>
      <c r="EM142" s="122" t="str">
        <f>IF(Tbl.Kosten[[#This Row],[Anr.]]=EM$7,Tbl.Kosten[[#This Row],[Totaal kosten]],"")</f>
        <v/>
      </c>
      <c r="EN142" s="122" t="str">
        <f>IF(Tbl.Kosten[[#This Row],[Anr.]]=EN$7,Tbl.Kosten[[#This Row],[Totaal kosten]],"")</f>
        <v/>
      </c>
      <c r="EO142" s="122" t="str">
        <f>IF(Tbl.Kosten[[#This Row],[Anr.]]=EO$7,Tbl.Kosten[[#This Row],[Totaal kosten]],"")</f>
        <v/>
      </c>
      <c r="EP142" s="122" t="str">
        <f>IF(Tbl.Kosten[[#This Row],[Anr.]]=EP$7,Tbl.Kosten[[#This Row],[Totaal kosten]],"")</f>
        <v/>
      </c>
      <c r="EQ142" s="122" t="str">
        <f>IF(Tbl.Kosten[[#This Row],[Anr.]]=EQ$7,Tbl.Kosten[[#This Row],[Totaal kosten]],"")</f>
        <v/>
      </c>
    </row>
    <row r="143" spans="2:147" x14ac:dyDescent="0.35">
      <c r="B143" s="99"/>
      <c r="C143" s="68"/>
      <c r="D143" s="119"/>
      <c r="E143" s="100"/>
      <c r="F143" s="13">
        <f>_xlfn.XLOOKUP(Tbl.Kosten[[#This Row],[Medewerker e/o 
functie]],Tbl.Uurtarief[Medewerker en/of functie],Tbl.Uurtarief[Uurtarief],"",,)</f>
        <v>0</v>
      </c>
      <c r="G143" s="118">
        <f>PRODUCT(Tbl.Kosten[[#This Row],[Uren]],Tbl.Kosten[[#This Row],[Uurtarief]])</f>
        <v>0</v>
      </c>
      <c r="H143" s="100"/>
      <c r="I143" s="98"/>
      <c r="J143" s="97">
        <f>Tbl.Kosten[[#This Row],[Aantal]]*Tbl.Kosten[[#This Row],[Tarief]]</f>
        <v>0</v>
      </c>
      <c r="K143" s="118">
        <f>Tbl.Kosten[[#This Row],[Subtotaal andere kosten]]+Tbl.Kosten[[#This Row],[Subtotaal arbeidskosten]]</f>
        <v>0</v>
      </c>
      <c r="L143" s="190">
        <f>IF(Tbl.Kosten[[#This Row],[Subtotaal andere kosten]]&lt;&gt;0,"Andere kosten",(_xlfn.XLOOKUP(Tbl.Kosten[[#This Row],[Medewerker e/o 
functie]],Tbl.Uurtarief[Medewerker en/of functie],Tbl.Uurtarief[Kostensoort],"",,)))</f>
        <v>0</v>
      </c>
      <c r="M143" s="190" t="str">
        <f>IF(AND(Tbl.Kosten[[#This Row],[Subtotaal arbeidskosten]]&lt;&gt;0,Tbl.Kosten[[#This Row],[Subtotaal andere kosten]]&lt;&gt;0),"Begroot Arbeidskosten en Overige kosten op verschillende regels!","")</f>
        <v/>
      </c>
      <c r="N143" s="3" t="str">
        <f>_xlfn.XLOOKUP(Tbl.Kosten[[#This Row],[Activiteitencode]],Tbl.Activiteiten[Activiteitcode],Tbl.Activiteiten[Werkpakketcode],"",,)</f>
        <v/>
      </c>
      <c r="O143" s="9" t="str">
        <f>_xlfn.XLOOKUP(Tbl.Kosten[[#This Row],[Werkpakketcode]],Tbl.Werkpakketten[Werkpakketcode],Tbl.Werkpakketten[WPnr.],"",,)</f>
        <v/>
      </c>
      <c r="P143" s="9" t="str">
        <f>IF(Tbl.Kosten[[#This Row],[WPnr.]]=P$7,Tbl.Kosten[[#This Row],[Totaal kosten]],"")</f>
        <v/>
      </c>
      <c r="Q143" s="9" t="str">
        <f>IF(Tbl.Kosten[[#This Row],[WPnr.]]=Q$7,Tbl.Kosten[[#This Row],[Totaal kosten]],"")</f>
        <v/>
      </c>
      <c r="R143" s="9" t="str">
        <f>IF(Tbl.Kosten[[#This Row],[WPnr.]]=R$7,Tbl.Kosten[[#This Row],[Totaal kosten]],"")</f>
        <v/>
      </c>
      <c r="S143" s="9" t="str">
        <f>IF(Tbl.Kosten[[#This Row],[WPnr.]]=S$7,Tbl.Kosten[[#This Row],[Totaal kosten]],"")</f>
        <v/>
      </c>
      <c r="T143" s="9" t="str">
        <f>IF(Tbl.Kosten[[#This Row],[WPnr.]]=T$7,Tbl.Kosten[[#This Row],[Totaal kosten]],"")</f>
        <v/>
      </c>
      <c r="U143" s="9" t="str">
        <f>IF(Tbl.Kosten[[#This Row],[WPnr.]]=U$7,Tbl.Kosten[[#This Row],[Totaal kosten]],"")</f>
        <v/>
      </c>
      <c r="V143" s="9" t="str">
        <f>IF(Tbl.Kosten[[#This Row],[WPnr.]]=V$7,Tbl.Kosten[[#This Row],[Totaal kosten]],"")</f>
        <v/>
      </c>
      <c r="W143" s="9" t="str">
        <f>IF(Tbl.Kosten[[#This Row],[WPnr.]]=W$7,Tbl.Kosten[[#This Row],[Totaal kosten]],"")</f>
        <v/>
      </c>
      <c r="X143" s="9" t="str">
        <f>IF(Tbl.Kosten[[#This Row],[WPnr.]]=X$7,Tbl.Kosten[[#This Row],[Totaal kosten]],"")</f>
        <v/>
      </c>
      <c r="Y143" s="9" t="str">
        <f>IF(Tbl.Kosten[[#This Row],[WPnr.]]=Y$7,Tbl.Kosten[[#This Row],[Totaal kosten]],"")</f>
        <v/>
      </c>
      <c r="Z143" s="15" t="str">
        <f>IFERROR(VLOOKUP(Tbl.Kosten[[#This Row],[Kostensoort]],Tbl.Kostensoorten[],2,FALSE),"")</f>
        <v/>
      </c>
      <c r="AA143" s="15" t="str">
        <f>IF(Tbl.Kosten[[#This Row],[KSnr.]]=AA$7,Tbl.Kosten[[#This Row],[Totaal kosten]],"")</f>
        <v/>
      </c>
      <c r="AB143" s="15" t="str">
        <f>IF(Tbl.Kosten[[#This Row],[KSnr.]]=AB$7,Tbl.Kosten[[#This Row],[Totaal kosten]],"")</f>
        <v/>
      </c>
      <c r="AC143" s="15" t="str">
        <f>IF(Tbl.Kosten[[#This Row],[KSnr.]]=AC$7,Tbl.Kosten[[#This Row],[Totaal kosten]],"")</f>
        <v/>
      </c>
      <c r="AD143" s="15" t="str">
        <f>IF(Tbl.Kosten[[#This Row],[KSnr.]]=AD$7,Tbl.Kosten[[#This Row],[Totaal kosten]],"")</f>
        <v/>
      </c>
      <c r="AE143" s="15" t="str">
        <f>IF(Tbl.Kosten[[#This Row],[KSnr.]]=AE$7,Tbl.Kosten[[#This Row],[Totaal kosten]],"")</f>
        <v/>
      </c>
      <c r="AF143" s="15" t="str">
        <f>IF(Tbl.Kosten[[#This Row],[KSnr.]]=AF$7,Tbl.Kosten[[#This Row],[Totaal kosten]],"")</f>
        <v/>
      </c>
      <c r="AG143" s="15" t="str">
        <f>IF(Tbl.Kosten[[#This Row],[KSnr.]]=AG$7,Tbl.Kosten[[#This Row],[Totaal kosten]],"")</f>
        <v/>
      </c>
      <c r="AH143" s="15" t="str">
        <f>IF(Tbl.Kosten[[#This Row],[KSnr.]]=AH$7,Tbl.Kosten[[#This Row],[Totaal kosten]],"")</f>
        <v/>
      </c>
      <c r="AI143" s="15" t="str">
        <f>IF(Tbl.Kosten[[#This Row],[KSnr.]]=AI$7,Tbl.Kosten[[#This Row],[Totaal kosten]],"")</f>
        <v/>
      </c>
      <c r="AJ143" s="15" t="str">
        <f>IF(Tbl.Kosten[[#This Row],[KSnr.]]=AJ$7,Tbl.Kosten[[#This Row],[Totaal kosten]],"")</f>
        <v/>
      </c>
      <c r="AK143" s="15" t="str">
        <f>IF(Tbl.Kosten[[#This Row],[KSnr.]]=AK$7,Tbl.Kosten[[#This Row],[Totaal kosten]],"")</f>
        <v/>
      </c>
      <c r="AL143" s="15" t="str">
        <f>IF(Tbl.Kosten[[#This Row],[KSnr.]]=AL$7,Tbl.Kosten[[#This Row],[Totaal kosten]],"")</f>
        <v/>
      </c>
      <c r="AM143" s="15" t="str">
        <f>IF(Tbl.Kosten[[#This Row],[KSnr.]]=AM$7,Tbl.Kosten[[#This Row],[Totaal kosten]],"")</f>
        <v/>
      </c>
      <c r="AN143" s="15" t="str">
        <f>IF(Tbl.Kosten[[#This Row],[KSnr.]]=AN$7,Tbl.Kosten[[#This Row],[Totaal kosten]],"")</f>
        <v/>
      </c>
      <c r="AO143" s="15" t="str">
        <f>IF(Tbl.Kosten[[#This Row],[KSnr.]]=AO$7,Tbl.Kosten[[#This Row],[Totaal kosten]],"")</f>
        <v/>
      </c>
      <c r="AP143" s="15" t="str">
        <f>IF(Tbl.Kosten[[#This Row],[KSnr.]]=AP$7,Tbl.Kosten[[#This Row],[Totaal kosten]],"")</f>
        <v/>
      </c>
      <c r="AQ143" s="15" t="str">
        <f>IF(Tbl.Kosten[[#This Row],[KSnr.]]=AQ$7,Tbl.Kosten[[#This Row],[Totaal kosten]],"")</f>
        <v/>
      </c>
      <c r="AR143" s="15" t="str">
        <f>IF(Tbl.Kosten[[#This Row],[KSnr.]]=AR$7,Tbl.Kosten[[#This Row],[Totaal kosten]],"")</f>
        <v/>
      </c>
      <c r="AS143" s="15" t="str">
        <f>IF(Tbl.Kosten[[#This Row],[KSnr.]]=AS$7,Tbl.Kosten[[#This Row],[Totaal kosten]],"")</f>
        <v/>
      </c>
      <c r="AT143" s="15" t="str">
        <f>IF(Tbl.Kosten[[#This Row],[KSnr.]]=AT$7,Tbl.Kosten[[#This Row],[Totaal kosten]],"")</f>
        <v/>
      </c>
      <c r="AU143" s="122" t="str">
        <f>_xlfn.XLOOKUP(Tbl.Kosten[[#This Row],[Activiteitencode]],Tbl.Activiteiten[Activiteitcode],Tbl.Activiteiten[Anr.],"",,)</f>
        <v/>
      </c>
      <c r="AV143" s="122" t="str">
        <f>IF(Tbl.Kosten[[#This Row],[Anr.]]=AV$7,Tbl.Kosten[[#This Row],[Totaal kosten]],"")</f>
        <v/>
      </c>
      <c r="AW143" s="122" t="str">
        <f>IF(Tbl.Kosten[[#This Row],[Anr.]]=AW$7,Tbl.Kosten[[#This Row],[Totaal kosten]],"")</f>
        <v/>
      </c>
      <c r="AX143" s="122" t="str">
        <f>IF(Tbl.Kosten[[#This Row],[Anr.]]=AX$7,Tbl.Kosten[[#This Row],[Totaal kosten]],"")</f>
        <v/>
      </c>
      <c r="AY143" s="122" t="str">
        <f>IF(Tbl.Kosten[[#This Row],[Anr.]]=AY$7,Tbl.Kosten[[#This Row],[Totaal kosten]],"")</f>
        <v/>
      </c>
      <c r="AZ143" s="122" t="str">
        <f>IF(Tbl.Kosten[[#This Row],[Anr.]]=AZ$7,Tbl.Kosten[[#This Row],[Totaal kosten]],"")</f>
        <v/>
      </c>
      <c r="BA143" s="122" t="str">
        <f>IF(Tbl.Kosten[[#This Row],[Anr.]]=BA$7,Tbl.Kosten[[#This Row],[Totaal kosten]],"")</f>
        <v/>
      </c>
      <c r="BB143" s="122" t="str">
        <f>IF(Tbl.Kosten[[#This Row],[Anr.]]=BB$7,Tbl.Kosten[[#This Row],[Totaal kosten]],"")</f>
        <v/>
      </c>
      <c r="BC143" s="122" t="str">
        <f>IF(Tbl.Kosten[[#This Row],[Anr.]]=BC$7,Tbl.Kosten[[#This Row],[Totaal kosten]],"")</f>
        <v/>
      </c>
      <c r="BD143" s="122" t="str">
        <f>IF(Tbl.Kosten[[#This Row],[Anr.]]=BD$7,Tbl.Kosten[[#This Row],[Totaal kosten]],"")</f>
        <v/>
      </c>
      <c r="BE143" s="122" t="str">
        <f>IF(Tbl.Kosten[[#This Row],[Anr.]]=BE$7,Tbl.Kosten[[#This Row],[Totaal kosten]],"")</f>
        <v/>
      </c>
      <c r="BF143" s="122" t="str">
        <f>IF(Tbl.Kosten[[#This Row],[Anr.]]=BF$7,Tbl.Kosten[[#This Row],[Totaal kosten]],"")</f>
        <v/>
      </c>
      <c r="BG143" s="122" t="str">
        <f>IF(Tbl.Kosten[[#This Row],[Anr.]]=BG$7,Tbl.Kosten[[#This Row],[Totaal kosten]],"")</f>
        <v/>
      </c>
      <c r="BH143" s="122" t="str">
        <f>IF(Tbl.Kosten[[#This Row],[Anr.]]=BH$7,Tbl.Kosten[[#This Row],[Totaal kosten]],"")</f>
        <v/>
      </c>
      <c r="BI143" s="122" t="str">
        <f>IF(Tbl.Kosten[[#This Row],[Anr.]]=BI$7,Tbl.Kosten[[#This Row],[Totaal kosten]],"")</f>
        <v/>
      </c>
      <c r="BJ143" s="122" t="str">
        <f>IF(Tbl.Kosten[[#This Row],[Anr.]]=BJ$7,Tbl.Kosten[[#This Row],[Totaal kosten]],"")</f>
        <v/>
      </c>
      <c r="BK143" s="122" t="str">
        <f>IF(Tbl.Kosten[[#This Row],[Anr.]]=BK$7,Tbl.Kosten[[#This Row],[Totaal kosten]],"")</f>
        <v/>
      </c>
      <c r="BL143" s="122" t="str">
        <f>IF(Tbl.Kosten[[#This Row],[Anr.]]=BL$7,Tbl.Kosten[[#This Row],[Totaal kosten]],"")</f>
        <v/>
      </c>
      <c r="BM143" s="122" t="str">
        <f>IF(Tbl.Kosten[[#This Row],[Anr.]]=BM$7,Tbl.Kosten[[#This Row],[Totaal kosten]],"")</f>
        <v/>
      </c>
      <c r="BN143" s="122" t="str">
        <f>IF(Tbl.Kosten[[#This Row],[Anr.]]=BN$7,Tbl.Kosten[[#This Row],[Totaal kosten]],"")</f>
        <v/>
      </c>
      <c r="BO143" s="122" t="str">
        <f>IF(Tbl.Kosten[[#This Row],[Anr.]]=BO$7,Tbl.Kosten[[#This Row],[Totaal kosten]],"")</f>
        <v/>
      </c>
      <c r="BP143" s="122" t="str">
        <f>IF(Tbl.Kosten[[#This Row],[Anr.]]=BP$7,Tbl.Kosten[[#This Row],[Totaal kosten]],"")</f>
        <v/>
      </c>
      <c r="BQ143" s="122" t="str">
        <f>IF(Tbl.Kosten[[#This Row],[Anr.]]=BQ$7,Tbl.Kosten[[#This Row],[Totaal kosten]],"")</f>
        <v/>
      </c>
      <c r="BR143" s="122" t="str">
        <f>IF(Tbl.Kosten[[#This Row],[Anr.]]=BR$7,Tbl.Kosten[[#This Row],[Totaal kosten]],"")</f>
        <v/>
      </c>
      <c r="BS143" s="122" t="str">
        <f>IF(Tbl.Kosten[[#This Row],[Anr.]]=BS$7,Tbl.Kosten[[#This Row],[Totaal kosten]],"")</f>
        <v/>
      </c>
      <c r="BT143" s="122" t="str">
        <f>IF(Tbl.Kosten[[#This Row],[Anr.]]=BT$7,Tbl.Kosten[[#This Row],[Totaal kosten]],"")</f>
        <v/>
      </c>
      <c r="BU143" s="122" t="str">
        <f>IF(Tbl.Kosten[[#This Row],[Anr.]]=BU$7,Tbl.Kosten[[#This Row],[Totaal kosten]],"")</f>
        <v/>
      </c>
      <c r="BV143" s="122" t="str">
        <f>IF(Tbl.Kosten[[#This Row],[Anr.]]=BV$7,Tbl.Kosten[[#This Row],[Totaal kosten]],"")</f>
        <v/>
      </c>
      <c r="BW143" s="122" t="str">
        <f>IF(Tbl.Kosten[[#This Row],[Anr.]]=BW$7,Tbl.Kosten[[#This Row],[Totaal kosten]],"")</f>
        <v/>
      </c>
      <c r="BX143" s="122" t="str">
        <f>IF(Tbl.Kosten[[#This Row],[Anr.]]=BX$7,Tbl.Kosten[[#This Row],[Totaal kosten]],"")</f>
        <v/>
      </c>
      <c r="BY143" s="122" t="str">
        <f>IF(Tbl.Kosten[[#This Row],[Anr.]]=BY$7,Tbl.Kosten[[#This Row],[Totaal kosten]],"")</f>
        <v/>
      </c>
      <c r="BZ143" s="122" t="str">
        <f>IF(Tbl.Kosten[[#This Row],[Anr.]]=BZ$7,Tbl.Kosten[[#This Row],[Totaal kosten]],"")</f>
        <v/>
      </c>
      <c r="CA143" s="122" t="str">
        <f>IF(Tbl.Kosten[[#This Row],[Anr.]]=CA$7,Tbl.Kosten[[#This Row],[Totaal kosten]],"")</f>
        <v/>
      </c>
      <c r="CB143" s="122" t="str">
        <f>IF(Tbl.Kosten[[#This Row],[Anr.]]=CB$7,Tbl.Kosten[[#This Row],[Totaal kosten]],"")</f>
        <v/>
      </c>
      <c r="CC143" s="122" t="str">
        <f>IF(Tbl.Kosten[[#This Row],[Anr.]]=CC$7,Tbl.Kosten[[#This Row],[Totaal kosten]],"")</f>
        <v/>
      </c>
      <c r="CD143" s="122" t="str">
        <f>IF(Tbl.Kosten[[#This Row],[Anr.]]=CD$7,Tbl.Kosten[[#This Row],[Totaal kosten]],"")</f>
        <v/>
      </c>
      <c r="CE143" s="122" t="str">
        <f>IF(Tbl.Kosten[[#This Row],[Anr.]]=CE$7,Tbl.Kosten[[#This Row],[Totaal kosten]],"")</f>
        <v/>
      </c>
      <c r="CF143" s="122" t="str">
        <f>IF(Tbl.Kosten[[#This Row],[Anr.]]=CF$7,Tbl.Kosten[[#This Row],[Totaal kosten]],"")</f>
        <v/>
      </c>
      <c r="CG143" s="122" t="str">
        <f>IF(Tbl.Kosten[[#This Row],[Anr.]]=CG$7,Tbl.Kosten[[#This Row],[Totaal kosten]],"")</f>
        <v/>
      </c>
      <c r="CH143" s="122" t="str">
        <f>IF(Tbl.Kosten[[#This Row],[Anr.]]=CH$7,Tbl.Kosten[[#This Row],[Totaal kosten]],"")</f>
        <v/>
      </c>
      <c r="CI143" s="122" t="str">
        <f>IF(Tbl.Kosten[[#This Row],[Anr.]]=CI$7,Tbl.Kosten[[#This Row],[Totaal kosten]],"")</f>
        <v/>
      </c>
      <c r="CJ143" s="122" t="str">
        <f>IF(Tbl.Kosten[[#This Row],[Anr.]]=CJ$7,Tbl.Kosten[[#This Row],[Totaal kosten]],"")</f>
        <v/>
      </c>
      <c r="CK143" s="122" t="str">
        <f>IF(Tbl.Kosten[[#This Row],[Anr.]]=CK$7,Tbl.Kosten[[#This Row],[Totaal kosten]],"")</f>
        <v/>
      </c>
      <c r="CL143" s="122" t="str">
        <f>IF(Tbl.Kosten[[#This Row],[Anr.]]=CL$7,Tbl.Kosten[[#This Row],[Totaal kosten]],"")</f>
        <v/>
      </c>
      <c r="CM143" s="122" t="str">
        <f>IF(Tbl.Kosten[[#This Row],[Anr.]]=CM$7,Tbl.Kosten[[#This Row],[Totaal kosten]],"")</f>
        <v/>
      </c>
      <c r="CN143" s="122" t="str">
        <f>IF(Tbl.Kosten[[#This Row],[Anr.]]=CN$7,Tbl.Kosten[[#This Row],[Totaal kosten]],"")</f>
        <v/>
      </c>
      <c r="CO143" s="122" t="str">
        <f>IF(Tbl.Kosten[[#This Row],[Anr.]]=CO$7,Tbl.Kosten[[#This Row],[Totaal kosten]],"")</f>
        <v/>
      </c>
      <c r="CP143" s="122" t="str">
        <f>IF(Tbl.Kosten[[#This Row],[Anr.]]=CP$7,Tbl.Kosten[[#This Row],[Totaal kosten]],"")</f>
        <v/>
      </c>
      <c r="CQ143" s="122" t="str">
        <f>IF(Tbl.Kosten[[#This Row],[Anr.]]=CQ$7,Tbl.Kosten[[#This Row],[Totaal kosten]],"")</f>
        <v/>
      </c>
      <c r="CR143" s="122" t="str">
        <f>IF(Tbl.Kosten[[#This Row],[Anr.]]=CR$7,Tbl.Kosten[[#This Row],[Totaal kosten]],"")</f>
        <v/>
      </c>
      <c r="CS143" s="122" t="str">
        <f>IF(Tbl.Kosten[[#This Row],[Anr.]]=CS$7,Tbl.Kosten[[#This Row],[Totaal kosten]],"")</f>
        <v/>
      </c>
      <c r="CT143" s="122" t="str">
        <f>IF(Tbl.Kosten[[#This Row],[Anr.]]=CT$7,Tbl.Kosten[[#This Row],[Totaal kosten]],"")</f>
        <v/>
      </c>
      <c r="CU143" s="122" t="str">
        <f>IF(Tbl.Kosten[[#This Row],[Anr.]]=CU$7,Tbl.Kosten[[#This Row],[Totaal kosten]],"")</f>
        <v/>
      </c>
      <c r="CV143" s="122" t="str">
        <f>IF(Tbl.Kosten[[#This Row],[Anr.]]=CV$7,Tbl.Kosten[[#This Row],[Totaal kosten]],"")</f>
        <v/>
      </c>
      <c r="CW143" s="122" t="str">
        <f>IF(Tbl.Kosten[[#This Row],[Anr.]]=CW$7,Tbl.Kosten[[#This Row],[Totaal kosten]],"")</f>
        <v/>
      </c>
      <c r="CX143" s="122" t="str">
        <f>IF(Tbl.Kosten[[#This Row],[Anr.]]=CX$7,Tbl.Kosten[[#This Row],[Totaal kosten]],"")</f>
        <v/>
      </c>
      <c r="CY143" s="122" t="str">
        <f>IF(Tbl.Kosten[[#This Row],[Anr.]]=CY$7,Tbl.Kosten[[#This Row],[Totaal kosten]],"")</f>
        <v/>
      </c>
      <c r="CZ143" s="122" t="str">
        <f>IF(Tbl.Kosten[[#This Row],[Anr.]]=CZ$7,Tbl.Kosten[[#This Row],[Totaal kosten]],"")</f>
        <v/>
      </c>
      <c r="DA143" s="122" t="str">
        <f>IF(Tbl.Kosten[[#This Row],[Anr.]]=DA$7,Tbl.Kosten[[#This Row],[Totaal kosten]],"")</f>
        <v/>
      </c>
      <c r="DB143" s="122" t="str">
        <f>IF(Tbl.Kosten[[#This Row],[Anr.]]=DB$7,Tbl.Kosten[[#This Row],[Totaal kosten]],"")</f>
        <v/>
      </c>
      <c r="DC143" s="122" t="str">
        <f>IF(Tbl.Kosten[[#This Row],[Anr.]]=DC$7,Tbl.Kosten[[#This Row],[Totaal kosten]],"")</f>
        <v/>
      </c>
      <c r="DD143" s="122" t="str">
        <f>IF(Tbl.Kosten[[#This Row],[Anr.]]=DD$7,Tbl.Kosten[[#This Row],[Totaal kosten]],"")</f>
        <v/>
      </c>
      <c r="DE143" s="122" t="str">
        <f>IF(Tbl.Kosten[[#This Row],[Anr.]]=DE$7,Tbl.Kosten[[#This Row],[Totaal kosten]],"")</f>
        <v/>
      </c>
      <c r="DF143" s="122" t="str">
        <f>IF(Tbl.Kosten[[#This Row],[Anr.]]=DF$7,Tbl.Kosten[[#This Row],[Totaal kosten]],"")</f>
        <v/>
      </c>
      <c r="DG143" s="122" t="str">
        <f>IF(Tbl.Kosten[[#This Row],[Anr.]]=DG$7,Tbl.Kosten[[#This Row],[Totaal kosten]],"")</f>
        <v/>
      </c>
      <c r="DH143" s="122" t="str">
        <f>IF(Tbl.Kosten[[#This Row],[Anr.]]=DH$7,Tbl.Kosten[[#This Row],[Totaal kosten]],"")</f>
        <v/>
      </c>
      <c r="DI143" s="122" t="str">
        <f>IF(Tbl.Kosten[[#This Row],[Anr.]]=DI$7,Tbl.Kosten[[#This Row],[Totaal kosten]],"")</f>
        <v/>
      </c>
      <c r="DJ143" s="122" t="str">
        <f>IF(Tbl.Kosten[[#This Row],[Anr.]]=DJ$7,Tbl.Kosten[[#This Row],[Totaal kosten]],"")</f>
        <v/>
      </c>
      <c r="DK143" s="122" t="str">
        <f>IF(Tbl.Kosten[[#This Row],[Anr.]]=DK$7,Tbl.Kosten[[#This Row],[Totaal kosten]],"")</f>
        <v/>
      </c>
      <c r="DL143" s="122" t="str">
        <f>IF(Tbl.Kosten[[#This Row],[Anr.]]=DL$7,Tbl.Kosten[[#This Row],[Totaal kosten]],"")</f>
        <v/>
      </c>
      <c r="DM143" s="122" t="str">
        <f>IF(Tbl.Kosten[[#This Row],[Anr.]]=DM$7,Tbl.Kosten[[#This Row],[Totaal kosten]],"")</f>
        <v/>
      </c>
      <c r="DN143" s="122" t="str">
        <f>IF(Tbl.Kosten[[#This Row],[Anr.]]=DN$7,Tbl.Kosten[[#This Row],[Totaal kosten]],"")</f>
        <v/>
      </c>
      <c r="DO143" s="122" t="str">
        <f>IF(Tbl.Kosten[[#This Row],[Anr.]]=DO$7,Tbl.Kosten[[#This Row],[Totaal kosten]],"")</f>
        <v/>
      </c>
      <c r="DP143" s="122" t="str">
        <f>IF(Tbl.Kosten[[#This Row],[Anr.]]=DP$7,Tbl.Kosten[[#This Row],[Totaal kosten]],"")</f>
        <v/>
      </c>
      <c r="DQ143" s="122" t="str">
        <f>IF(Tbl.Kosten[[#This Row],[Anr.]]=DQ$7,Tbl.Kosten[[#This Row],[Totaal kosten]],"")</f>
        <v/>
      </c>
      <c r="DR143" s="122" t="str">
        <f>IF(Tbl.Kosten[[#This Row],[Anr.]]=DR$7,Tbl.Kosten[[#This Row],[Totaal kosten]],"")</f>
        <v/>
      </c>
      <c r="DS143" s="122" t="str">
        <f>IF(Tbl.Kosten[[#This Row],[Anr.]]=DS$7,Tbl.Kosten[[#This Row],[Totaal kosten]],"")</f>
        <v/>
      </c>
      <c r="DT143" s="122" t="str">
        <f>IF(Tbl.Kosten[[#This Row],[Anr.]]=DT$7,Tbl.Kosten[[#This Row],[Totaal kosten]],"")</f>
        <v/>
      </c>
      <c r="DU143" s="122" t="str">
        <f>IF(Tbl.Kosten[[#This Row],[Anr.]]=DU$7,Tbl.Kosten[[#This Row],[Totaal kosten]],"")</f>
        <v/>
      </c>
      <c r="DV143" s="122" t="str">
        <f>IF(Tbl.Kosten[[#This Row],[Anr.]]=DV$7,Tbl.Kosten[[#This Row],[Totaal kosten]],"")</f>
        <v/>
      </c>
      <c r="DW143" s="122" t="str">
        <f>IF(Tbl.Kosten[[#This Row],[Anr.]]=DW$7,Tbl.Kosten[[#This Row],[Totaal kosten]],"")</f>
        <v/>
      </c>
      <c r="DX143" s="122" t="str">
        <f>IF(Tbl.Kosten[[#This Row],[Anr.]]=DX$7,Tbl.Kosten[[#This Row],[Totaal kosten]],"")</f>
        <v/>
      </c>
      <c r="DY143" s="122" t="str">
        <f>IF(Tbl.Kosten[[#This Row],[Anr.]]=DY$7,Tbl.Kosten[[#This Row],[Totaal kosten]],"")</f>
        <v/>
      </c>
      <c r="DZ143" s="122" t="str">
        <f>IF(Tbl.Kosten[[#This Row],[Anr.]]=DZ$7,Tbl.Kosten[[#This Row],[Totaal kosten]],"")</f>
        <v/>
      </c>
      <c r="EA143" s="122" t="str">
        <f>IF(Tbl.Kosten[[#This Row],[Anr.]]=EA$7,Tbl.Kosten[[#This Row],[Totaal kosten]],"")</f>
        <v/>
      </c>
      <c r="EB143" s="122" t="str">
        <f>IF(Tbl.Kosten[[#This Row],[Anr.]]=EB$7,Tbl.Kosten[[#This Row],[Totaal kosten]],"")</f>
        <v/>
      </c>
      <c r="EC143" s="122" t="str">
        <f>IF(Tbl.Kosten[[#This Row],[Anr.]]=EC$7,Tbl.Kosten[[#This Row],[Totaal kosten]],"")</f>
        <v/>
      </c>
      <c r="ED143" s="122" t="str">
        <f>IF(Tbl.Kosten[[#This Row],[Anr.]]=ED$7,Tbl.Kosten[[#This Row],[Totaal kosten]],"")</f>
        <v/>
      </c>
      <c r="EE143" s="122" t="str">
        <f>IF(Tbl.Kosten[[#This Row],[Anr.]]=EE$7,Tbl.Kosten[[#This Row],[Totaal kosten]],"")</f>
        <v/>
      </c>
      <c r="EF143" s="122" t="str">
        <f>IF(Tbl.Kosten[[#This Row],[Anr.]]=EF$7,Tbl.Kosten[[#This Row],[Totaal kosten]],"")</f>
        <v/>
      </c>
      <c r="EG143" s="122" t="str">
        <f>IF(Tbl.Kosten[[#This Row],[Anr.]]=EG$7,Tbl.Kosten[[#This Row],[Totaal kosten]],"")</f>
        <v/>
      </c>
      <c r="EH143" s="122" t="str">
        <f>IF(Tbl.Kosten[[#This Row],[Anr.]]=EH$7,Tbl.Kosten[[#This Row],[Totaal kosten]],"")</f>
        <v/>
      </c>
      <c r="EI143" s="122" t="str">
        <f>IF(Tbl.Kosten[[#This Row],[Anr.]]=EI$7,Tbl.Kosten[[#This Row],[Totaal kosten]],"")</f>
        <v/>
      </c>
      <c r="EJ143" s="122" t="str">
        <f>IF(Tbl.Kosten[[#This Row],[Anr.]]=EJ$7,Tbl.Kosten[[#This Row],[Totaal kosten]],"")</f>
        <v/>
      </c>
      <c r="EK143" s="122" t="str">
        <f>IF(Tbl.Kosten[[#This Row],[Anr.]]=EK$7,Tbl.Kosten[[#This Row],[Totaal kosten]],"")</f>
        <v/>
      </c>
      <c r="EL143" s="122" t="str">
        <f>IF(Tbl.Kosten[[#This Row],[Anr.]]=EL$7,Tbl.Kosten[[#This Row],[Totaal kosten]],"")</f>
        <v/>
      </c>
      <c r="EM143" s="122" t="str">
        <f>IF(Tbl.Kosten[[#This Row],[Anr.]]=EM$7,Tbl.Kosten[[#This Row],[Totaal kosten]],"")</f>
        <v/>
      </c>
      <c r="EN143" s="122" t="str">
        <f>IF(Tbl.Kosten[[#This Row],[Anr.]]=EN$7,Tbl.Kosten[[#This Row],[Totaal kosten]],"")</f>
        <v/>
      </c>
      <c r="EO143" s="122" t="str">
        <f>IF(Tbl.Kosten[[#This Row],[Anr.]]=EO$7,Tbl.Kosten[[#This Row],[Totaal kosten]],"")</f>
        <v/>
      </c>
      <c r="EP143" s="122" t="str">
        <f>IF(Tbl.Kosten[[#This Row],[Anr.]]=EP$7,Tbl.Kosten[[#This Row],[Totaal kosten]],"")</f>
        <v/>
      </c>
      <c r="EQ143" s="122" t="str">
        <f>IF(Tbl.Kosten[[#This Row],[Anr.]]=EQ$7,Tbl.Kosten[[#This Row],[Totaal kosten]],"")</f>
        <v/>
      </c>
    </row>
    <row r="144" spans="2:147" x14ac:dyDescent="0.35">
      <c r="B144" s="99"/>
      <c r="C144" s="68"/>
      <c r="D144" s="119"/>
      <c r="E144" s="100"/>
      <c r="F144" s="13">
        <f>_xlfn.XLOOKUP(Tbl.Kosten[[#This Row],[Medewerker e/o 
functie]],Tbl.Uurtarief[Medewerker en/of functie],Tbl.Uurtarief[Uurtarief],"",,)</f>
        <v>0</v>
      </c>
      <c r="G144" s="118">
        <f>PRODUCT(Tbl.Kosten[[#This Row],[Uren]],Tbl.Kosten[[#This Row],[Uurtarief]])</f>
        <v>0</v>
      </c>
      <c r="H144" s="100"/>
      <c r="I144" s="98"/>
      <c r="J144" s="97">
        <f>Tbl.Kosten[[#This Row],[Aantal]]*Tbl.Kosten[[#This Row],[Tarief]]</f>
        <v>0</v>
      </c>
      <c r="K144" s="118">
        <f>Tbl.Kosten[[#This Row],[Subtotaal andere kosten]]+Tbl.Kosten[[#This Row],[Subtotaal arbeidskosten]]</f>
        <v>0</v>
      </c>
      <c r="L144" s="190">
        <f>IF(Tbl.Kosten[[#This Row],[Subtotaal andere kosten]]&lt;&gt;0,"Andere kosten",(_xlfn.XLOOKUP(Tbl.Kosten[[#This Row],[Medewerker e/o 
functie]],Tbl.Uurtarief[Medewerker en/of functie],Tbl.Uurtarief[Kostensoort],"",,)))</f>
        <v>0</v>
      </c>
      <c r="M144" s="190" t="str">
        <f>IF(AND(Tbl.Kosten[[#This Row],[Subtotaal arbeidskosten]]&lt;&gt;0,Tbl.Kosten[[#This Row],[Subtotaal andere kosten]]&lt;&gt;0),"Begroot Arbeidskosten en Overige kosten op verschillende regels!","")</f>
        <v/>
      </c>
      <c r="N144" s="3" t="str">
        <f>_xlfn.XLOOKUP(Tbl.Kosten[[#This Row],[Activiteitencode]],Tbl.Activiteiten[Activiteitcode],Tbl.Activiteiten[Werkpakketcode],"",,)</f>
        <v/>
      </c>
      <c r="O144" s="9" t="str">
        <f>_xlfn.XLOOKUP(Tbl.Kosten[[#This Row],[Werkpakketcode]],Tbl.Werkpakketten[Werkpakketcode],Tbl.Werkpakketten[WPnr.],"",,)</f>
        <v/>
      </c>
      <c r="P144" s="9" t="str">
        <f>IF(Tbl.Kosten[[#This Row],[WPnr.]]=P$7,Tbl.Kosten[[#This Row],[Totaal kosten]],"")</f>
        <v/>
      </c>
      <c r="Q144" s="9" t="str">
        <f>IF(Tbl.Kosten[[#This Row],[WPnr.]]=Q$7,Tbl.Kosten[[#This Row],[Totaal kosten]],"")</f>
        <v/>
      </c>
      <c r="R144" s="9" t="str">
        <f>IF(Tbl.Kosten[[#This Row],[WPnr.]]=R$7,Tbl.Kosten[[#This Row],[Totaal kosten]],"")</f>
        <v/>
      </c>
      <c r="S144" s="9" t="str">
        <f>IF(Tbl.Kosten[[#This Row],[WPnr.]]=S$7,Tbl.Kosten[[#This Row],[Totaal kosten]],"")</f>
        <v/>
      </c>
      <c r="T144" s="9" t="str">
        <f>IF(Tbl.Kosten[[#This Row],[WPnr.]]=T$7,Tbl.Kosten[[#This Row],[Totaal kosten]],"")</f>
        <v/>
      </c>
      <c r="U144" s="9" t="str">
        <f>IF(Tbl.Kosten[[#This Row],[WPnr.]]=U$7,Tbl.Kosten[[#This Row],[Totaal kosten]],"")</f>
        <v/>
      </c>
      <c r="V144" s="9" t="str">
        <f>IF(Tbl.Kosten[[#This Row],[WPnr.]]=V$7,Tbl.Kosten[[#This Row],[Totaal kosten]],"")</f>
        <v/>
      </c>
      <c r="W144" s="9" t="str">
        <f>IF(Tbl.Kosten[[#This Row],[WPnr.]]=W$7,Tbl.Kosten[[#This Row],[Totaal kosten]],"")</f>
        <v/>
      </c>
      <c r="X144" s="9" t="str">
        <f>IF(Tbl.Kosten[[#This Row],[WPnr.]]=X$7,Tbl.Kosten[[#This Row],[Totaal kosten]],"")</f>
        <v/>
      </c>
      <c r="Y144" s="9" t="str">
        <f>IF(Tbl.Kosten[[#This Row],[WPnr.]]=Y$7,Tbl.Kosten[[#This Row],[Totaal kosten]],"")</f>
        <v/>
      </c>
      <c r="Z144" s="15" t="str">
        <f>IFERROR(VLOOKUP(Tbl.Kosten[[#This Row],[Kostensoort]],Tbl.Kostensoorten[],2,FALSE),"")</f>
        <v/>
      </c>
      <c r="AA144" s="15" t="str">
        <f>IF(Tbl.Kosten[[#This Row],[KSnr.]]=AA$7,Tbl.Kosten[[#This Row],[Totaal kosten]],"")</f>
        <v/>
      </c>
      <c r="AB144" s="15" t="str">
        <f>IF(Tbl.Kosten[[#This Row],[KSnr.]]=AB$7,Tbl.Kosten[[#This Row],[Totaal kosten]],"")</f>
        <v/>
      </c>
      <c r="AC144" s="15" t="str">
        <f>IF(Tbl.Kosten[[#This Row],[KSnr.]]=AC$7,Tbl.Kosten[[#This Row],[Totaal kosten]],"")</f>
        <v/>
      </c>
      <c r="AD144" s="15" t="str">
        <f>IF(Tbl.Kosten[[#This Row],[KSnr.]]=AD$7,Tbl.Kosten[[#This Row],[Totaal kosten]],"")</f>
        <v/>
      </c>
      <c r="AE144" s="15" t="str">
        <f>IF(Tbl.Kosten[[#This Row],[KSnr.]]=AE$7,Tbl.Kosten[[#This Row],[Totaal kosten]],"")</f>
        <v/>
      </c>
      <c r="AF144" s="15" t="str">
        <f>IF(Tbl.Kosten[[#This Row],[KSnr.]]=AF$7,Tbl.Kosten[[#This Row],[Totaal kosten]],"")</f>
        <v/>
      </c>
      <c r="AG144" s="15" t="str">
        <f>IF(Tbl.Kosten[[#This Row],[KSnr.]]=AG$7,Tbl.Kosten[[#This Row],[Totaal kosten]],"")</f>
        <v/>
      </c>
      <c r="AH144" s="15" t="str">
        <f>IF(Tbl.Kosten[[#This Row],[KSnr.]]=AH$7,Tbl.Kosten[[#This Row],[Totaal kosten]],"")</f>
        <v/>
      </c>
      <c r="AI144" s="15" t="str">
        <f>IF(Tbl.Kosten[[#This Row],[KSnr.]]=AI$7,Tbl.Kosten[[#This Row],[Totaal kosten]],"")</f>
        <v/>
      </c>
      <c r="AJ144" s="15" t="str">
        <f>IF(Tbl.Kosten[[#This Row],[KSnr.]]=AJ$7,Tbl.Kosten[[#This Row],[Totaal kosten]],"")</f>
        <v/>
      </c>
      <c r="AK144" s="15" t="str">
        <f>IF(Tbl.Kosten[[#This Row],[KSnr.]]=AK$7,Tbl.Kosten[[#This Row],[Totaal kosten]],"")</f>
        <v/>
      </c>
      <c r="AL144" s="15" t="str">
        <f>IF(Tbl.Kosten[[#This Row],[KSnr.]]=AL$7,Tbl.Kosten[[#This Row],[Totaal kosten]],"")</f>
        <v/>
      </c>
      <c r="AM144" s="15" t="str">
        <f>IF(Tbl.Kosten[[#This Row],[KSnr.]]=AM$7,Tbl.Kosten[[#This Row],[Totaal kosten]],"")</f>
        <v/>
      </c>
      <c r="AN144" s="15" t="str">
        <f>IF(Tbl.Kosten[[#This Row],[KSnr.]]=AN$7,Tbl.Kosten[[#This Row],[Totaal kosten]],"")</f>
        <v/>
      </c>
      <c r="AO144" s="15" t="str">
        <f>IF(Tbl.Kosten[[#This Row],[KSnr.]]=AO$7,Tbl.Kosten[[#This Row],[Totaal kosten]],"")</f>
        <v/>
      </c>
      <c r="AP144" s="15" t="str">
        <f>IF(Tbl.Kosten[[#This Row],[KSnr.]]=AP$7,Tbl.Kosten[[#This Row],[Totaal kosten]],"")</f>
        <v/>
      </c>
      <c r="AQ144" s="15" t="str">
        <f>IF(Tbl.Kosten[[#This Row],[KSnr.]]=AQ$7,Tbl.Kosten[[#This Row],[Totaal kosten]],"")</f>
        <v/>
      </c>
      <c r="AR144" s="15" t="str">
        <f>IF(Tbl.Kosten[[#This Row],[KSnr.]]=AR$7,Tbl.Kosten[[#This Row],[Totaal kosten]],"")</f>
        <v/>
      </c>
      <c r="AS144" s="15" t="str">
        <f>IF(Tbl.Kosten[[#This Row],[KSnr.]]=AS$7,Tbl.Kosten[[#This Row],[Totaal kosten]],"")</f>
        <v/>
      </c>
      <c r="AT144" s="15" t="str">
        <f>IF(Tbl.Kosten[[#This Row],[KSnr.]]=AT$7,Tbl.Kosten[[#This Row],[Totaal kosten]],"")</f>
        <v/>
      </c>
      <c r="AU144" s="122" t="str">
        <f>_xlfn.XLOOKUP(Tbl.Kosten[[#This Row],[Activiteitencode]],Tbl.Activiteiten[Activiteitcode],Tbl.Activiteiten[Anr.],"",,)</f>
        <v/>
      </c>
      <c r="AV144" s="122" t="str">
        <f>IF(Tbl.Kosten[[#This Row],[Anr.]]=AV$7,Tbl.Kosten[[#This Row],[Totaal kosten]],"")</f>
        <v/>
      </c>
      <c r="AW144" s="122" t="str">
        <f>IF(Tbl.Kosten[[#This Row],[Anr.]]=AW$7,Tbl.Kosten[[#This Row],[Totaal kosten]],"")</f>
        <v/>
      </c>
      <c r="AX144" s="122" t="str">
        <f>IF(Tbl.Kosten[[#This Row],[Anr.]]=AX$7,Tbl.Kosten[[#This Row],[Totaal kosten]],"")</f>
        <v/>
      </c>
      <c r="AY144" s="122" t="str">
        <f>IF(Tbl.Kosten[[#This Row],[Anr.]]=AY$7,Tbl.Kosten[[#This Row],[Totaal kosten]],"")</f>
        <v/>
      </c>
      <c r="AZ144" s="122" t="str">
        <f>IF(Tbl.Kosten[[#This Row],[Anr.]]=AZ$7,Tbl.Kosten[[#This Row],[Totaal kosten]],"")</f>
        <v/>
      </c>
      <c r="BA144" s="122" t="str">
        <f>IF(Tbl.Kosten[[#This Row],[Anr.]]=BA$7,Tbl.Kosten[[#This Row],[Totaal kosten]],"")</f>
        <v/>
      </c>
      <c r="BB144" s="122" t="str">
        <f>IF(Tbl.Kosten[[#This Row],[Anr.]]=BB$7,Tbl.Kosten[[#This Row],[Totaal kosten]],"")</f>
        <v/>
      </c>
      <c r="BC144" s="122" t="str">
        <f>IF(Tbl.Kosten[[#This Row],[Anr.]]=BC$7,Tbl.Kosten[[#This Row],[Totaal kosten]],"")</f>
        <v/>
      </c>
      <c r="BD144" s="122" t="str">
        <f>IF(Tbl.Kosten[[#This Row],[Anr.]]=BD$7,Tbl.Kosten[[#This Row],[Totaal kosten]],"")</f>
        <v/>
      </c>
      <c r="BE144" s="122" t="str">
        <f>IF(Tbl.Kosten[[#This Row],[Anr.]]=BE$7,Tbl.Kosten[[#This Row],[Totaal kosten]],"")</f>
        <v/>
      </c>
      <c r="BF144" s="122" t="str">
        <f>IF(Tbl.Kosten[[#This Row],[Anr.]]=BF$7,Tbl.Kosten[[#This Row],[Totaal kosten]],"")</f>
        <v/>
      </c>
      <c r="BG144" s="122" t="str">
        <f>IF(Tbl.Kosten[[#This Row],[Anr.]]=BG$7,Tbl.Kosten[[#This Row],[Totaal kosten]],"")</f>
        <v/>
      </c>
      <c r="BH144" s="122" t="str">
        <f>IF(Tbl.Kosten[[#This Row],[Anr.]]=BH$7,Tbl.Kosten[[#This Row],[Totaal kosten]],"")</f>
        <v/>
      </c>
      <c r="BI144" s="122" t="str">
        <f>IF(Tbl.Kosten[[#This Row],[Anr.]]=BI$7,Tbl.Kosten[[#This Row],[Totaal kosten]],"")</f>
        <v/>
      </c>
      <c r="BJ144" s="122" t="str">
        <f>IF(Tbl.Kosten[[#This Row],[Anr.]]=BJ$7,Tbl.Kosten[[#This Row],[Totaal kosten]],"")</f>
        <v/>
      </c>
      <c r="BK144" s="122" t="str">
        <f>IF(Tbl.Kosten[[#This Row],[Anr.]]=BK$7,Tbl.Kosten[[#This Row],[Totaal kosten]],"")</f>
        <v/>
      </c>
      <c r="BL144" s="122" t="str">
        <f>IF(Tbl.Kosten[[#This Row],[Anr.]]=BL$7,Tbl.Kosten[[#This Row],[Totaal kosten]],"")</f>
        <v/>
      </c>
      <c r="BM144" s="122" t="str">
        <f>IF(Tbl.Kosten[[#This Row],[Anr.]]=BM$7,Tbl.Kosten[[#This Row],[Totaal kosten]],"")</f>
        <v/>
      </c>
      <c r="BN144" s="122" t="str">
        <f>IF(Tbl.Kosten[[#This Row],[Anr.]]=BN$7,Tbl.Kosten[[#This Row],[Totaal kosten]],"")</f>
        <v/>
      </c>
      <c r="BO144" s="122" t="str">
        <f>IF(Tbl.Kosten[[#This Row],[Anr.]]=BO$7,Tbl.Kosten[[#This Row],[Totaal kosten]],"")</f>
        <v/>
      </c>
      <c r="BP144" s="122" t="str">
        <f>IF(Tbl.Kosten[[#This Row],[Anr.]]=BP$7,Tbl.Kosten[[#This Row],[Totaal kosten]],"")</f>
        <v/>
      </c>
      <c r="BQ144" s="122" t="str">
        <f>IF(Tbl.Kosten[[#This Row],[Anr.]]=BQ$7,Tbl.Kosten[[#This Row],[Totaal kosten]],"")</f>
        <v/>
      </c>
      <c r="BR144" s="122" t="str">
        <f>IF(Tbl.Kosten[[#This Row],[Anr.]]=BR$7,Tbl.Kosten[[#This Row],[Totaal kosten]],"")</f>
        <v/>
      </c>
      <c r="BS144" s="122" t="str">
        <f>IF(Tbl.Kosten[[#This Row],[Anr.]]=BS$7,Tbl.Kosten[[#This Row],[Totaal kosten]],"")</f>
        <v/>
      </c>
      <c r="BT144" s="122" t="str">
        <f>IF(Tbl.Kosten[[#This Row],[Anr.]]=BT$7,Tbl.Kosten[[#This Row],[Totaal kosten]],"")</f>
        <v/>
      </c>
      <c r="BU144" s="122" t="str">
        <f>IF(Tbl.Kosten[[#This Row],[Anr.]]=BU$7,Tbl.Kosten[[#This Row],[Totaal kosten]],"")</f>
        <v/>
      </c>
      <c r="BV144" s="122" t="str">
        <f>IF(Tbl.Kosten[[#This Row],[Anr.]]=BV$7,Tbl.Kosten[[#This Row],[Totaal kosten]],"")</f>
        <v/>
      </c>
      <c r="BW144" s="122" t="str">
        <f>IF(Tbl.Kosten[[#This Row],[Anr.]]=BW$7,Tbl.Kosten[[#This Row],[Totaal kosten]],"")</f>
        <v/>
      </c>
      <c r="BX144" s="122" t="str">
        <f>IF(Tbl.Kosten[[#This Row],[Anr.]]=BX$7,Tbl.Kosten[[#This Row],[Totaal kosten]],"")</f>
        <v/>
      </c>
      <c r="BY144" s="122" t="str">
        <f>IF(Tbl.Kosten[[#This Row],[Anr.]]=BY$7,Tbl.Kosten[[#This Row],[Totaal kosten]],"")</f>
        <v/>
      </c>
      <c r="BZ144" s="122" t="str">
        <f>IF(Tbl.Kosten[[#This Row],[Anr.]]=BZ$7,Tbl.Kosten[[#This Row],[Totaal kosten]],"")</f>
        <v/>
      </c>
      <c r="CA144" s="122" t="str">
        <f>IF(Tbl.Kosten[[#This Row],[Anr.]]=CA$7,Tbl.Kosten[[#This Row],[Totaal kosten]],"")</f>
        <v/>
      </c>
      <c r="CB144" s="122" t="str">
        <f>IF(Tbl.Kosten[[#This Row],[Anr.]]=CB$7,Tbl.Kosten[[#This Row],[Totaal kosten]],"")</f>
        <v/>
      </c>
      <c r="CC144" s="122" t="str">
        <f>IF(Tbl.Kosten[[#This Row],[Anr.]]=CC$7,Tbl.Kosten[[#This Row],[Totaal kosten]],"")</f>
        <v/>
      </c>
      <c r="CD144" s="122" t="str">
        <f>IF(Tbl.Kosten[[#This Row],[Anr.]]=CD$7,Tbl.Kosten[[#This Row],[Totaal kosten]],"")</f>
        <v/>
      </c>
      <c r="CE144" s="122" t="str">
        <f>IF(Tbl.Kosten[[#This Row],[Anr.]]=CE$7,Tbl.Kosten[[#This Row],[Totaal kosten]],"")</f>
        <v/>
      </c>
      <c r="CF144" s="122" t="str">
        <f>IF(Tbl.Kosten[[#This Row],[Anr.]]=CF$7,Tbl.Kosten[[#This Row],[Totaal kosten]],"")</f>
        <v/>
      </c>
      <c r="CG144" s="122" t="str">
        <f>IF(Tbl.Kosten[[#This Row],[Anr.]]=CG$7,Tbl.Kosten[[#This Row],[Totaal kosten]],"")</f>
        <v/>
      </c>
      <c r="CH144" s="122" t="str">
        <f>IF(Tbl.Kosten[[#This Row],[Anr.]]=CH$7,Tbl.Kosten[[#This Row],[Totaal kosten]],"")</f>
        <v/>
      </c>
      <c r="CI144" s="122" t="str">
        <f>IF(Tbl.Kosten[[#This Row],[Anr.]]=CI$7,Tbl.Kosten[[#This Row],[Totaal kosten]],"")</f>
        <v/>
      </c>
      <c r="CJ144" s="122" t="str">
        <f>IF(Tbl.Kosten[[#This Row],[Anr.]]=CJ$7,Tbl.Kosten[[#This Row],[Totaal kosten]],"")</f>
        <v/>
      </c>
      <c r="CK144" s="122" t="str">
        <f>IF(Tbl.Kosten[[#This Row],[Anr.]]=CK$7,Tbl.Kosten[[#This Row],[Totaal kosten]],"")</f>
        <v/>
      </c>
      <c r="CL144" s="122" t="str">
        <f>IF(Tbl.Kosten[[#This Row],[Anr.]]=CL$7,Tbl.Kosten[[#This Row],[Totaal kosten]],"")</f>
        <v/>
      </c>
      <c r="CM144" s="122" t="str">
        <f>IF(Tbl.Kosten[[#This Row],[Anr.]]=CM$7,Tbl.Kosten[[#This Row],[Totaal kosten]],"")</f>
        <v/>
      </c>
      <c r="CN144" s="122" t="str">
        <f>IF(Tbl.Kosten[[#This Row],[Anr.]]=CN$7,Tbl.Kosten[[#This Row],[Totaal kosten]],"")</f>
        <v/>
      </c>
      <c r="CO144" s="122" t="str">
        <f>IF(Tbl.Kosten[[#This Row],[Anr.]]=CO$7,Tbl.Kosten[[#This Row],[Totaal kosten]],"")</f>
        <v/>
      </c>
      <c r="CP144" s="122" t="str">
        <f>IF(Tbl.Kosten[[#This Row],[Anr.]]=CP$7,Tbl.Kosten[[#This Row],[Totaal kosten]],"")</f>
        <v/>
      </c>
      <c r="CQ144" s="122" t="str">
        <f>IF(Tbl.Kosten[[#This Row],[Anr.]]=CQ$7,Tbl.Kosten[[#This Row],[Totaal kosten]],"")</f>
        <v/>
      </c>
      <c r="CR144" s="122" t="str">
        <f>IF(Tbl.Kosten[[#This Row],[Anr.]]=CR$7,Tbl.Kosten[[#This Row],[Totaal kosten]],"")</f>
        <v/>
      </c>
      <c r="CS144" s="122" t="str">
        <f>IF(Tbl.Kosten[[#This Row],[Anr.]]=CS$7,Tbl.Kosten[[#This Row],[Totaal kosten]],"")</f>
        <v/>
      </c>
      <c r="CT144" s="122" t="str">
        <f>IF(Tbl.Kosten[[#This Row],[Anr.]]=CT$7,Tbl.Kosten[[#This Row],[Totaal kosten]],"")</f>
        <v/>
      </c>
      <c r="CU144" s="122" t="str">
        <f>IF(Tbl.Kosten[[#This Row],[Anr.]]=CU$7,Tbl.Kosten[[#This Row],[Totaal kosten]],"")</f>
        <v/>
      </c>
      <c r="CV144" s="122" t="str">
        <f>IF(Tbl.Kosten[[#This Row],[Anr.]]=CV$7,Tbl.Kosten[[#This Row],[Totaal kosten]],"")</f>
        <v/>
      </c>
      <c r="CW144" s="122" t="str">
        <f>IF(Tbl.Kosten[[#This Row],[Anr.]]=CW$7,Tbl.Kosten[[#This Row],[Totaal kosten]],"")</f>
        <v/>
      </c>
      <c r="CX144" s="122" t="str">
        <f>IF(Tbl.Kosten[[#This Row],[Anr.]]=CX$7,Tbl.Kosten[[#This Row],[Totaal kosten]],"")</f>
        <v/>
      </c>
      <c r="CY144" s="122" t="str">
        <f>IF(Tbl.Kosten[[#This Row],[Anr.]]=CY$7,Tbl.Kosten[[#This Row],[Totaal kosten]],"")</f>
        <v/>
      </c>
      <c r="CZ144" s="122" t="str">
        <f>IF(Tbl.Kosten[[#This Row],[Anr.]]=CZ$7,Tbl.Kosten[[#This Row],[Totaal kosten]],"")</f>
        <v/>
      </c>
      <c r="DA144" s="122" t="str">
        <f>IF(Tbl.Kosten[[#This Row],[Anr.]]=DA$7,Tbl.Kosten[[#This Row],[Totaal kosten]],"")</f>
        <v/>
      </c>
      <c r="DB144" s="122" t="str">
        <f>IF(Tbl.Kosten[[#This Row],[Anr.]]=DB$7,Tbl.Kosten[[#This Row],[Totaal kosten]],"")</f>
        <v/>
      </c>
      <c r="DC144" s="122" t="str">
        <f>IF(Tbl.Kosten[[#This Row],[Anr.]]=DC$7,Tbl.Kosten[[#This Row],[Totaal kosten]],"")</f>
        <v/>
      </c>
      <c r="DD144" s="122" t="str">
        <f>IF(Tbl.Kosten[[#This Row],[Anr.]]=DD$7,Tbl.Kosten[[#This Row],[Totaal kosten]],"")</f>
        <v/>
      </c>
      <c r="DE144" s="122" t="str">
        <f>IF(Tbl.Kosten[[#This Row],[Anr.]]=DE$7,Tbl.Kosten[[#This Row],[Totaal kosten]],"")</f>
        <v/>
      </c>
      <c r="DF144" s="122" t="str">
        <f>IF(Tbl.Kosten[[#This Row],[Anr.]]=DF$7,Tbl.Kosten[[#This Row],[Totaal kosten]],"")</f>
        <v/>
      </c>
      <c r="DG144" s="122" t="str">
        <f>IF(Tbl.Kosten[[#This Row],[Anr.]]=DG$7,Tbl.Kosten[[#This Row],[Totaal kosten]],"")</f>
        <v/>
      </c>
      <c r="DH144" s="122" t="str">
        <f>IF(Tbl.Kosten[[#This Row],[Anr.]]=DH$7,Tbl.Kosten[[#This Row],[Totaal kosten]],"")</f>
        <v/>
      </c>
      <c r="DI144" s="122" t="str">
        <f>IF(Tbl.Kosten[[#This Row],[Anr.]]=DI$7,Tbl.Kosten[[#This Row],[Totaal kosten]],"")</f>
        <v/>
      </c>
      <c r="DJ144" s="122" t="str">
        <f>IF(Tbl.Kosten[[#This Row],[Anr.]]=DJ$7,Tbl.Kosten[[#This Row],[Totaal kosten]],"")</f>
        <v/>
      </c>
      <c r="DK144" s="122" t="str">
        <f>IF(Tbl.Kosten[[#This Row],[Anr.]]=DK$7,Tbl.Kosten[[#This Row],[Totaal kosten]],"")</f>
        <v/>
      </c>
      <c r="DL144" s="122" t="str">
        <f>IF(Tbl.Kosten[[#This Row],[Anr.]]=DL$7,Tbl.Kosten[[#This Row],[Totaal kosten]],"")</f>
        <v/>
      </c>
      <c r="DM144" s="122" t="str">
        <f>IF(Tbl.Kosten[[#This Row],[Anr.]]=DM$7,Tbl.Kosten[[#This Row],[Totaal kosten]],"")</f>
        <v/>
      </c>
      <c r="DN144" s="122" t="str">
        <f>IF(Tbl.Kosten[[#This Row],[Anr.]]=DN$7,Tbl.Kosten[[#This Row],[Totaal kosten]],"")</f>
        <v/>
      </c>
      <c r="DO144" s="122" t="str">
        <f>IF(Tbl.Kosten[[#This Row],[Anr.]]=DO$7,Tbl.Kosten[[#This Row],[Totaal kosten]],"")</f>
        <v/>
      </c>
      <c r="DP144" s="122" t="str">
        <f>IF(Tbl.Kosten[[#This Row],[Anr.]]=DP$7,Tbl.Kosten[[#This Row],[Totaal kosten]],"")</f>
        <v/>
      </c>
      <c r="DQ144" s="122" t="str">
        <f>IF(Tbl.Kosten[[#This Row],[Anr.]]=DQ$7,Tbl.Kosten[[#This Row],[Totaal kosten]],"")</f>
        <v/>
      </c>
      <c r="DR144" s="122" t="str">
        <f>IF(Tbl.Kosten[[#This Row],[Anr.]]=DR$7,Tbl.Kosten[[#This Row],[Totaal kosten]],"")</f>
        <v/>
      </c>
      <c r="DS144" s="122" t="str">
        <f>IF(Tbl.Kosten[[#This Row],[Anr.]]=DS$7,Tbl.Kosten[[#This Row],[Totaal kosten]],"")</f>
        <v/>
      </c>
      <c r="DT144" s="122" t="str">
        <f>IF(Tbl.Kosten[[#This Row],[Anr.]]=DT$7,Tbl.Kosten[[#This Row],[Totaal kosten]],"")</f>
        <v/>
      </c>
      <c r="DU144" s="122" t="str">
        <f>IF(Tbl.Kosten[[#This Row],[Anr.]]=DU$7,Tbl.Kosten[[#This Row],[Totaal kosten]],"")</f>
        <v/>
      </c>
      <c r="DV144" s="122" t="str">
        <f>IF(Tbl.Kosten[[#This Row],[Anr.]]=DV$7,Tbl.Kosten[[#This Row],[Totaal kosten]],"")</f>
        <v/>
      </c>
      <c r="DW144" s="122" t="str">
        <f>IF(Tbl.Kosten[[#This Row],[Anr.]]=DW$7,Tbl.Kosten[[#This Row],[Totaal kosten]],"")</f>
        <v/>
      </c>
      <c r="DX144" s="122" t="str">
        <f>IF(Tbl.Kosten[[#This Row],[Anr.]]=DX$7,Tbl.Kosten[[#This Row],[Totaal kosten]],"")</f>
        <v/>
      </c>
      <c r="DY144" s="122" t="str">
        <f>IF(Tbl.Kosten[[#This Row],[Anr.]]=DY$7,Tbl.Kosten[[#This Row],[Totaal kosten]],"")</f>
        <v/>
      </c>
      <c r="DZ144" s="122" t="str">
        <f>IF(Tbl.Kosten[[#This Row],[Anr.]]=DZ$7,Tbl.Kosten[[#This Row],[Totaal kosten]],"")</f>
        <v/>
      </c>
      <c r="EA144" s="122" t="str">
        <f>IF(Tbl.Kosten[[#This Row],[Anr.]]=EA$7,Tbl.Kosten[[#This Row],[Totaal kosten]],"")</f>
        <v/>
      </c>
      <c r="EB144" s="122" t="str">
        <f>IF(Tbl.Kosten[[#This Row],[Anr.]]=EB$7,Tbl.Kosten[[#This Row],[Totaal kosten]],"")</f>
        <v/>
      </c>
      <c r="EC144" s="122" t="str">
        <f>IF(Tbl.Kosten[[#This Row],[Anr.]]=EC$7,Tbl.Kosten[[#This Row],[Totaal kosten]],"")</f>
        <v/>
      </c>
      <c r="ED144" s="122" t="str">
        <f>IF(Tbl.Kosten[[#This Row],[Anr.]]=ED$7,Tbl.Kosten[[#This Row],[Totaal kosten]],"")</f>
        <v/>
      </c>
      <c r="EE144" s="122" t="str">
        <f>IF(Tbl.Kosten[[#This Row],[Anr.]]=EE$7,Tbl.Kosten[[#This Row],[Totaal kosten]],"")</f>
        <v/>
      </c>
      <c r="EF144" s="122" t="str">
        <f>IF(Tbl.Kosten[[#This Row],[Anr.]]=EF$7,Tbl.Kosten[[#This Row],[Totaal kosten]],"")</f>
        <v/>
      </c>
      <c r="EG144" s="122" t="str">
        <f>IF(Tbl.Kosten[[#This Row],[Anr.]]=EG$7,Tbl.Kosten[[#This Row],[Totaal kosten]],"")</f>
        <v/>
      </c>
      <c r="EH144" s="122" t="str">
        <f>IF(Tbl.Kosten[[#This Row],[Anr.]]=EH$7,Tbl.Kosten[[#This Row],[Totaal kosten]],"")</f>
        <v/>
      </c>
      <c r="EI144" s="122" t="str">
        <f>IF(Tbl.Kosten[[#This Row],[Anr.]]=EI$7,Tbl.Kosten[[#This Row],[Totaal kosten]],"")</f>
        <v/>
      </c>
      <c r="EJ144" s="122" t="str">
        <f>IF(Tbl.Kosten[[#This Row],[Anr.]]=EJ$7,Tbl.Kosten[[#This Row],[Totaal kosten]],"")</f>
        <v/>
      </c>
      <c r="EK144" s="122" t="str">
        <f>IF(Tbl.Kosten[[#This Row],[Anr.]]=EK$7,Tbl.Kosten[[#This Row],[Totaal kosten]],"")</f>
        <v/>
      </c>
      <c r="EL144" s="122" t="str">
        <f>IF(Tbl.Kosten[[#This Row],[Anr.]]=EL$7,Tbl.Kosten[[#This Row],[Totaal kosten]],"")</f>
        <v/>
      </c>
      <c r="EM144" s="122" t="str">
        <f>IF(Tbl.Kosten[[#This Row],[Anr.]]=EM$7,Tbl.Kosten[[#This Row],[Totaal kosten]],"")</f>
        <v/>
      </c>
      <c r="EN144" s="122" t="str">
        <f>IF(Tbl.Kosten[[#This Row],[Anr.]]=EN$7,Tbl.Kosten[[#This Row],[Totaal kosten]],"")</f>
        <v/>
      </c>
      <c r="EO144" s="122" t="str">
        <f>IF(Tbl.Kosten[[#This Row],[Anr.]]=EO$7,Tbl.Kosten[[#This Row],[Totaal kosten]],"")</f>
        <v/>
      </c>
      <c r="EP144" s="122" t="str">
        <f>IF(Tbl.Kosten[[#This Row],[Anr.]]=EP$7,Tbl.Kosten[[#This Row],[Totaal kosten]],"")</f>
        <v/>
      </c>
      <c r="EQ144" s="122" t="str">
        <f>IF(Tbl.Kosten[[#This Row],[Anr.]]=EQ$7,Tbl.Kosten[[#This Row],[Totaal kosten]],"")</f>
        <v/>
      </c>
    </row>
    <row r="145" spans="2:147" x14ac:dyDescent="0.35">
      <c r="B145" s="99"/>
      <c r="C145" s="68"/>
      <c r="D145" s="119"/>
      <c r="E145" s="100"/>
      <c r="F145" s="13">
        <f>_xlfn.XLOOKUP(Tbl.Kosten[[#This Row],[Medewerker e/o 
functie]],Tbl.Uurtarief[Medewerker en/of functie],Tbl.Uurtarief[Uurtarief],"",,)</f>
        <v>0</v>
      </c>
      <c r="G145" s="118">
        <f>PRODUCT(Tbl.Kosten[[#This Row],[Uren]],Tbl.Kosten[[#This Row],[Uurtarief]])</f>
        <v>0</v>
      </c>
      <c r="H145" s="100"/>
      <c r="I145" s="98"/>
      <c r="J145" s="97">
        <f>Tbl.Kosten[[#This Row],[Aantal]]*Tbl.Kosten[[#This Row],[Tarief]]</f>
        <v>0</v>
      </c>
      <c r="K145" s="118">
        <f>Tbl.Kosten[[#This Row],[Subtotaal andere kosten]]+Tbl.Kosten[[#This Row],[Subtotaal arbeidskosten]]</f>
        <v>0</v>
      </c>
      <c r="L145" s="190">
        <f>IF(Tbl.Kosten[[#This Row],[Subtotaal andere kosten]]&lt;&gt;0,"Andere kosten",(_xlfn.XLOOKUP(Tbl.Kosten[[#This Row],[Medewerker e/o 
functie]],Tbl.Uurtarief[Medewerker en/of functie],Tbl.Uurtarief[Kostensoort],"",,)))</f>
        <v>0</v>
      </c>
      <c r="M145" s="190" t="str">
        <f>IF(AND(Tbl.Kosten[[#This Row],[Subtotaal arbeidskosten]]&lt;&gt;0,Tbl.Kosten[[#This Row],[Subtotaal andere kosten]]&lt;&gt;0),"Begroot Arbeidskosten en Overige kosten op verschillende regels!","")</f>
        <v/>
      </c>
      <c r="N145" s="3" t="str">
        <f>_xlfn.XLOOKUP(Tbl.Kosten[[#This Row],[Activiteitencode]],Tbl.Activiteiten[Activiteitcode],Tbl.Activiteiten[Werkpakketcode],"",,)</f>
        <v/>
      </c>
      <c r="O145" s="9" t="str">
        <f>_xlfn.XLOOKUP(Tbl.Kosten[[#This Row],[Werkpakketcode]],Tbl.Werkpakketten[Werkpakketcode],Tbl.Werkpakketten[WPnr.],"",,)</f>
        <v/>
      </c>
      <c r="P145" s="9" t="str">
        <f>IF(Tbl.Kosten[[#This Row],[WPnr.]]=P$7,Tbl.Kosten[[#This Row],[Totaal kosten]],"")</f>
        <v/>
      </c>
      <c r="Q145" s="9" t="str">
        <f>IF(Tbl.Kosten[[#This Row],[WPnr.]]=Q$7,Tbl.Kosten[[#This Row],[Totaal kosten]],"")</f>
        <v/>
      </c>
      <c r="R145" s="9" t="str">
        <f>IF(Tbl.Kosten[[#This Row],[WPnr.]]=R$7,Tbl.Kosten[[#This Row],[Totaal kosten]],"")</f>
        <v/>
      </c>
      <c r="S145" s="9" t="str">
        <f>IF(Tbl.Kosten[[#This Row],[WPnr.]]=S$7,Tbl.Kosten[[#This Row],[Totaal kosten]],"")</f>
        <v/>
      </c>
      <c r="T145" s="9" t="str">
        <f>IF(Tbl.Kosten[[#This Row],[WPnr.]]=T$7,Tbl.Kosten[[#This Row],[Totaal kosten]],"")</f>
        <v/>
      </c>
      <c r="U145" s="9" t="str">
        <f>IF(Tbl.Kosten[[#This Row],[WPnr.]]=U$7,Tbl.Kosten[[#This Row],[Totaal kosten]],"")</f>
        <v/>
      </c>
      <c r="V145" s="9" t="str">
        <f>IF(Tbl.Kosten[[#This Row],[WPnr.]]=V$7,Tbl.Kosten[[#This Row],[Totaal kosten]],"")</f>
        <v/>
      </c>
      <c r="W145" s="9" t="str">
        <f>IF(Tbl.Kosten[[#This Row],[WPnr.]]=W$7,Tbl.Kosten[[#This Row],[Totaal kosten]],"")</f>
        <v/>
      </c>
      <c r="X145" s="9" t="str">
        <f>IF(Tbl.Kosten[[#This Row],[WPnr.]]=X$7,Tbl.Kosten[[#This Row],[Totaal kosten]],"")</f>
        <v/>
      </c>
      <c r="Y145" s="9" t="str">
        <f>IF(Tbl.Kosten[[#This Row],[WPnr.]]=Y$7,Tbl.Kosten[[#This Row],[Totaal kosten]],"")</f>
        <v/>
      </c>
      <c r="Z145" s="15" t="str">
        <f>IFERROR(VLOOKUP(Tbl.Kosten[[#This Row],[Kostensoort]],Tbl.Kostensoorten[],2,FALSE),"")</f>
        <v/>
      </c>
      <c r="AA145" s="15" t="str">
        <f>IF(Tbl.Kosten[[#This Row],[KSnr.]]=AA$7,Tbl.Kosten[[#This Row],[Totaal kosten]],"")</f>
        <v/>
      </c>
      <c r="AB145" s="15" t="str">
        <f>IF(Tbl.Kosten[[#This Row],[KSnr.]]=AB$7,Tbl.Kosten[[#This Row],[Totaal kosten]],"")</f>
        <v/>
      </c>
      <c r="AC145" s="15" t="str">
        <f>IF(Tbl.Kosten[[#This Row],[KSnr.]]=AC$7,Tbl.Kosten[[#This Row],[Totaal kosten]],"")</f>
        <v/>
      </c>
      <c r="AD145" s="15" t="str">
        <f>IF(Tbl.Kosten[[#This Row],[KSnr.]]=AD$7,Tbl.Kosten[[#This Row],[Totaal kosten]],"")</f>
        <v/>
      </c>
      <c r="AE145" s="15" t="str">
        <f>IF(Tbl.Kosten[[#This Row],[KSnr.]]=AE$7,Tbl.Kosten[[#This Row],[Totaal kosten]],"")</f>
        <v/>
      </c>
      <c r="AF145" s="15" t="str">
        <f>IF(Tbl.Kosten[[#This Row],[KSnr.]]=AF$7,Tbl.Kosten[[#This Row],[Totaal kosten]],"")</f>
        <v/>
      </c>
      <c r="AG145" s="15" t="str">
        <f>IF(Tbl.Kosten[[#This Row],[KSnr.]]=AG$7,Tbl.Kosten[[#This Row],[Totaal kosten]],"")</f>
        <v/>
      </c>
      <c r="AH145" s="15" t="str">
        <f>IF(Tbl.Kosten[[#This Row],[KSnr.]]=AH$7,Tbl.Kosten[[#This Row],[Totaal kosten]],"")</f>
        <v/>
      </c>
      <c r="AI145" s="15" t="str">
        <f>IF(Tbl.Kosten[[#This Row],[KSnr.]]=AI$7,Tbl.Kosten[[#This Row],[Totaal kosten]],"")</f>
        <v/>
      </c>
      <c r="AJ145" s="15" t="str">
        <f>IF(Tbl.Kosten[[#This Row],[KSnr.]]=AJ$7,Tbl.Kosten[[#This Row],[Totaal kosten]],"")</f>
        <v/>
      </c>
      <c r="AK145" s="15" t="str">
        <f>IF(Tbl.Kosten[[#This Row],[KSnr.]]=AK$7,Tbl.Kosten[[#This Row],[Totaal kosten]],"")</f>
        <v/>
      </c>
      <c r="AL145" s="15" t="str">
        <f>IF(Tbl.Kosten[[#This Row],[KSnr.]]=AL$7,Tbl.Kosten[[#This Row],[Totaal kosten]],"")</f>
        <v/>
      </c>
      <c r="AM145" s="15" t="str">
        <f>IF(Tbl.Kosten[[#This Row],[KSnr.]]=AM$7,Tbl.Kosten[[#This Row],[Totaal kosten]],"")</f>
        <v/>
      </c>
      <c r="AN145" s="15" t="str">
        <f>IF(Tbl.Kosten[[#This Row],[KSnr.]]=AN$7,Tbl.Kosten[[#This Row],[Totaal kosten]],"")</f>
        <v/>
      </c>
      <c r="AO145" s="15" t="str">
        <f>IF(Tbl.Kosten[[#This Row],[KSnr.]]=AO$7,Tbl.Kosten[[#This Row],[Totaal kosten]],"")</f>
        <v/>
      </c>
      <c r="AP145" s="15" t="str">
        <f>IF(Tbl.Kosten[[#This Row],[KSnr.]]=AP$7,Tbl.Kosten[[#This Row],[Totaal kosten]],"")</f>
        <v/>
      </c>
      <c r="AQ145" s="15" t="str">
        <f>IF(Tbl.Kosten[[#This Row],[KSnr.]]=AQ$7,Tbl.Kosten[[#This Row],[Totaal kosten]],"")</f>
        <v/>
      </c>
      <c r="AR145" s="15" t="str">
        <f>IF(Tbl.Kosten[[#This Row],[KSnr.]]=AR$7,Tbl.Kosten[[#This Row],[Totaal kosten]],"")</f>
        <v/>
      </c>
      <c r="AS145" s="15" t="str">
        <f>IF(Tbl.Kosten[[#This Row],[KSnr.]]=AS$7,Tbl.Kosten[[#This Row],[Totaal kosten]],"")</f>
        <v/>
      </c>
      <c r="AT145" s="15" t="str">
        <f>IF(Tbl.Kosten[[#This Row],[KSnr.]]=AT$7,Tbl.Kosten[[#This Row],[Totaal kosten]],"")</f>
        <v/>
      </c>
      <c r="AU145" s="122" t="str">
        <f>_xlfn.XLOOKUP(Tbl.Kosten[[#This Row],[Activiteitencode]],Tbl.Activiteiten[Activiteitcode],Tbl.Activiteiten[Anr.],"",,)</f>
        <v/>
      </c>
      <c r="AV145" s="122" t="str">
        <f>IF(Tbl.Kosten[[#This Row],[Anr.]]=AV$7,Tbl.Kosten[[#This Row],[Totaal kosten]],"")</f>
        <v/>
      </c>
      <c r="AW145" s="122" t="str">
        <f>IF(Tbl.Kosten[[#This Row],[Anr.]]=AW$7,Tbl.Kosten[[#This Row],[Totaal kosten]],"")</f>
        <v/>
      </c>
      <c r="AX145" s="122" t="str">
        <f>IF(Tbl.Kosten[[#This Row],[Anr.]]=AX$7,Tbl.Kosten[[#This Row],[Totaal kosten]],"")</f>
        <v/>
      </c>
      <c r="AY145" s="122" t="str">
        <f>IF(Tbl.Kosten[[#This Row],[Anr.]]=AY$7,Tbl.Kosten[[#This Row],[Totaal kosten]],"")</f>
        <v/>
      </c>
      <c r="AZ145" s="122" t="str">
        <f>IF(Tbl.Kosten[[#This Row],[Anr.]]=AZ$7,Tbl.Kosten[[#This Row],[Totaal kosten]],"")</f>
        <v/>
      </c>
      <c r="BA145" s="122" t="str">
        <f>IF(Tbl.Kosten[[#This Row],[Anr.]]=BA$7,Tbl.Kosten[[#This Row],[Totaal kosten]],"")</f>
        <v/>
      </c>
      <c r="BB145" s="122" t="str">
        <f>IF(Tbl.Kosten[[#This Row],[Anr.]]=BB$7,Tbl.Kosten[[#This Row],[Totaal kosten]],"")</f>
        <v/>
      </c>
      <c r="BC145" s="122" t="str">
        <f>IF(Tbl.Kosten[[#This Row],[Anr.]]=BC$7,Tbl.Kosten[[#This Row],[Totaal kosten]],"")</f>
        <v/>
      </c>
      <c r="BD145" s="122" t="str">
        <f>IF(Tbl.Kosten[[#This Row],[Anr.]]=BD$7,Tbl.Kosten[[#This Row],[Totaal kosten]],"")</f>
        <v/>
      </c>
      <c r="BE145" s="122" t="str">
        <f>IF(Tbl.Kosten[[#This Row],[Anr.]]=BE$7,Tbl.Kosten[[#This Row],[Totaal kosten]],"")</f>
        <v/>
      </c>
      <c r="BF145" s="122" t="str">
        <f>IF(Tbl.Kosten[[#This Row],[Anr.]]=BF$7,Tbl.Kosten[[#This Row],[Totaal kosten]],"")</f>
        <v/>
      </c>
      <c r="BG145" s="122" t="str">
        <f>IF(Tbl.Kosten[[#This Row],[Anr.]]=BG$7,Tbl.Kosten[[#This Row],[Totaal kosten]],"")</f>
        <v/>
      </c>
      <c r="BH145" s="122" t="str">
        <f>IF(Tbl.Kosten[[#This Row],[Anr.]]=BH$7,Tbl.Kosten[[#This Row],[Totaal kosten]],"")</f>
        <v/>
      </c>
      <c r="BI145" s="122" t="str">
        <f>IF(Tbl.Kosten[[#This Row],[Anr.]]=BI$7,Tbl.Kosten[[#This Row],[Totaal kosten]],"")</f>
        <v/>
      </c>
      <c r="BJ145" s="122" t="str">
        <f>IF(Tbl.Kosten[[#This Row],[Anr.]]=BJ$7,Tbl.Kosten[[#This Row],[Totaal kosten]],"")</f>
        <v/>
      </c>
      <c r="BK145" s="122" t="str">
        <f>IF(Tbl.Kosten[[#This Row],[Anr.]]=BK$7,Tbl.Kosten[[#This Row],[Totaal kosten]],"")</f>
        <v/>
      </c>
      <c r="BL145" s="122" t="str">
        <f>IF(Tbl.Kosten[[#This Row],[Anr.]]=BL$7,Tbl.Kosten[[#This Row],[Totaal kosten]],"")</f>
        <v/>
      </c>
      <c r="BM145" s="122" t="str">
        <f>IF(Tbl.Kosten[[#This Row],[Anr.]]=BM$7,Tbl.Kosten[[#This Row],[Totaal kosten]],"")</f>
        <v/>
      </c>
      <c r="BN145" s="122" t="str">
        <f>IF(Tbl.Kosten[[#This Row],[Anr.]]=BN$7,Tbl.Kosten[[#This Row],[Totaal kosten]],"")</f>
        <v/>
      </c>
      <c r="BO145" s="122" t="str">
        <f>IF(Tbl.Kosten[[#This Row],[Anr.]]=BO$7,Tbl.Kosten[[#This Row],[Totaal kosten]],"")</f>
        <v/>
      </c>
      <c r="BP145" s="122" t="str">
        <f>IF(Tbl.Kosten[[#This Row],[Anr.]]=BP$7,Tbl.Kosten[[#This Row],[Totaal kosten]],"")</f>
        <v/>
      </c>
      <c r="BQ145" s="122" t="str">
        <f>IF(Tbl.Kosten[[#This Row],[Anr.]]=BQ$7,Tbl.Kosten[[#This Row],[Totaal kosten]],"")</f>
        <v/>
      </c>
      <c r="BR145" s="122" t="str">
        <f>IF(Tbl.Kosten[[#This Row],[Anr.]]=BR$7,Tbl.Kosten[[#This Row],[Totaal kosten]],"")</f>
        <v/>
      </c>
      <c r="BS145" s="122" t="str">
        <f>IF(Tbl.Kosten[[#This Row],[Anr.]]=BS$7,Tbl.Kosten[[#This Row],[Totaal kosten]],"")</f>
        <v/>
      </c>
      <c r="BT145" s="122" t="str">
        <f>IF(Tbl.Kosten[[#This Row],[Anr.]]=BT$7,Tbl.Kosten[[#This Row],[Totaal kosten]],"")</f>
        <v/>
      </c>
      <c r="BU145" s="122" t="str">
        <f>IF(Tbl.Kosten[[#This Row],[Anr.]]=BU$7,Tbl.Kosten[[#This Row],[Totaal kosten]],"")</f>
        <v/>
      </c>
      <c r="BV145" s="122" t="str">
        <f>IF(Tbl.Kosten[[#This Row],[Anr.]]=BV$7,Tbl.Kosten[[#This Row],[Totaal kosten]],"")</f>
        <v/>
      </c>
      <c r="BW145" s="122" t="str">
        <f>IF(Tbl.Kosten[[#This Row],[Anr.]]=BW$7,Tbl.Kosten[[#This Row],[Totaal kosten]],"")</f>
        <v/>
      </c>
      <c r="BX145" s="122" t="str">
        <f>IF(Tbl.Kosten[[#This Row],[Anr.]]=BX$7,Tbl.Kosten[[#This Row],[Totaal kosten]],"")</f>
        <v/>
      </c>
      <c r="BY145" s="122" t="str">
        <f>IF(Tbl.Kosten[[#This Row],[Anr.]]=BY$7,Tbl.Kosten[[#This Row],[Totaal kosten]],"")</f>
        <v/>
      </c>
      <c r="BZ145" s="122" t="str">
        <f>IF(Tbl.Kosten[[#This Row],[Anr.]]=BZ$7,Tbl.Kosten[[#This Row],[Totaal kosten]],"")</f>
        <v/>
      </c>
      <c r="CA145" s="122" t="str">
        <f>IF(Tbl.Kosten[[#This Row],[Anr.]]=CA$7,Tbl.Kosten[[#This Row],[Totaal kosten]],"")</f>
        <v/>
      </c>
      <c r="CB145" s="122" t="str">
        <f>IF(Tbl.Kosten[[#This Row],[Anr.]]=CB$7,Tbl.Kosten[[#This Row],[Totaal kosten]],"")</f>
        <v/>
      </c>
      <c r="CC145" s="122" t="str">
        <f>IF(Tbl.Kosten[[#This Row],[Anr.]]=CC$7,Tbl.Kosten[[#This Row],[Totaal kosten]],"")</f>
        <v/>
      </c>
      <c r="CD145" s="122" t="str">
        <f>IF(Tbl.Kosten[[#This Row],[Anr.]]=CD$7,Tbl.Kosten[[#This Row],[Totaal kosten]],"")</f>
        <v/>
      </c>
      <c r="CE145" s="122" t="str">
        <f>IF(Tbl.Kosten[[#This Row],[Anr.]]=CE$7,Tbl.Kosten[[#This Row],[Totaal kosten]],"")</f>
        <v/>
      </c>
      <c r="CF145" s="122" t="str">
        <f>IF(Tbl.Kosten[[#This Row],[Anr.]]=CF$7,Tbl.Kosten[[#This Row],[Totaal kosten]],"")</f>
        <v/>
      </c>
      <c r="CG145" s="122" t="str">
        <f>IF(Tbl.Kosten[[#This Row],[Anr.]]=CG$7,Tbl.Kosten[[#This Row],[Totaal kosten]],"")</f>
        <v/>
      </c>
      <c r="CH145" s="122" t="str">
        <f>IF(Tbl.Kosten[[#This Row],[Anr.]]=CH$7,Tbl.Kosten[[#This Row],[Totaal kosten]],"")</f>
        <v/>
      </c>
      <c r="CI145" s="122" t="str">
        <f>IF(Tbl.Kosten[[#This Row],[Anr.]]=CI$7,Tbl.Kosten[[#This Row],[Totaal kosten]],"")</f>
        <v/>
      </c>
      <c r="CJ145" s="122" t="str">
        <f>IF(Tbl.Kosten[[#This Row],[Anr.]]=CJ$7,Tbl.Kosten[[#This Row],[Totaal kosten]],"")</f>
        <v/>
      </c>
      <c r="CK145" s="122" t="str">
        <f>IF(Tbl.Kosten[[#This Row],[Anr.]]=CK$7,Tbl.Kosten[[#This Row],[Totaal kosten]],"")</f>
        <v/>
      </c>
      <c r="CL145" s="122" t="str">
        <f>IF(Tbl.Kosten[[#This Row],[Anr.]]=CL$7,Tbl.Kosten[[#This Row],[Totaal kosten]],"")</f>
        <v/>
      </c>
      <c r="CM145" s="122" t="str">
        <f>IF(Tbl.Kosten[[#This Row],[Anr.]]=CM$7,Tbl.Kosten[[#This Row],[Totaal kosten]],"")</f>
        <v/>
      </c>
      <c r="CN145" s="122" t="str">
        <f>IF(Tbl.Kosten[[#This Row],[Anr.]]=CN$7,Tbl.Kosten[[#This Row],[Totaal kosten]],"")</f>
        <v/>
      </c>
      <c r="CO145" s="122" t="str">
        <f>IF(Tbl.Kosten[[#This Row],[Anr.]]=CO$7,Tbl.Kosten[[#This Row],[Totaal kosten]],"")</f>
        <v/>
      </c>
      <c r="CP145" s="122" t="str">
        <f>IF(Tbl.Kosten[[#This Row],[Anr.]]=CP$7,Tbl.Kosten[[#This Row],[Totaal kosten]],"")</f>
        <v/>
      </c>
      <c r="CQ145" s="122" t="str">
        <f>IF(Tbl.Kosten[[#This Row],[Anr.]]=CQ$7,Tbl.Kosten[[#This Row],[Totaal kosten]],"")</f>
        <v/>
      </c>
      <c r="CR145" s="122" t="str">
        <f>IF(Tbl.Kosten[[#This Row],[Anr.]]=CR$7,Tbl.Kosten[[#This Row],[Totaal kosten]],"")</f>
        <v/>
      </c>
      <c r="CS145" s="122" t="str">
        <f>IF(Tbl.Kosten[[#This Row],[Anr.]]=CS$7,Tbl.Kosten[[#This Row],[Totaal kosten]],"")</f>
        <v/>
      </c>
      <c r="CT145" s="122" t="str">
        <f>IF(Tbl.Kosten[[#This Row],[Anr.]]=CT$7,Tbl.Kosten[[#This Row],[Totaal kosten]],"")</f>
        <v/>
      </c>
      <c r="CU145" s="122" t="str">
        <f>IF(Tbl.Kosten[[#This Row],[Anr.]]=CU$7,Tbl.Kosten[[#This Row],[Totaal kosten]],"")</f>
        <v/>
      </c>
      <c r="CV145" s="122" t="str">
        <f>IF(Tbl.Kosten[[#This Row],[Anr.]]=CV$7,Tbl.Kosten[[#This Row],[Totaal kosten]],"")</f>
        <v/>
      </c>
      <c r="CW145" s="122" t="str">
        <f>IF(Tbl.Kosten[[#This Row],[Anr.]]=CW$7,Tbl.Kosten[[#This Row],[Totaal kosten]],"")</f>
        <v/>
      </c>
      <c r="CX145" s="122" t="str">
        <f>IF(Tbl.Kosten[[#This Row],[Anr.]]=CX$7,Tbl.Kosten[[#This Row],[Totaal kosten]],"")</f>
        <v/>
      </c>
      <c r="CY145" s="122" t="str">
        <f>IF(Tbl.Kosten[[#This Row],[Anr.]]=CY$7,Tbl.Kosten[[#This Row],[Totaal kosten]],"")</f>
        <v/>
      </c>
      <c r="CZ145" s="122" t="str">
        <f>IF(Tbl.Kosten[[#This Row],[Anr.]]=CZ$7,Tbl.Kosten[[#This Row],[Totaal kosten]],"")</f>
        <v/>
      </c>
      <c r="DA145" s="122" t="str">
        <f>IF(Tbl.Kosten[[#This Row],[Anr.]]=DA$7,Tbl.Kosten[[#This Row],[Totaal kosten]],"")</f>
        <v/>
      </c>
      <c r="DB145" s="122" t="str">
        <f>IF(Tbl.Kosten[[#This Row],[Anr.]]=DB$7,Tbl.Kosten[[#This Row],[Totaal kosten]],"")</f>
        <v/>
      </c>
      <c r="DC145" s="122" t="str">
        <f>IF(Tbl.Kosten[[#This Row],[Anr.]]=DC$7,Tbl.Kosten[[#This Row],[Totaal kosten]],"")</f>
        <v/>
      </c>
      <c r="DD145" s="122" t="str">
        <f>IF(Tbl.Kosten[[#This Row],[Anr.]]=DD$7,Tbl.Kosten[[#This Row],[Totaal kosten]],"")</f>
        <v/>
      </c>
      <c r="DE145" s="122" t="str">
        <f>IF(Tbl.Kosten[[#This Row],[Anr.]]=DE$7,Tbl.Kosten[[#This Row],[Totaal kosten]],"")</f>
        <v/>
      </c>
      <c r="DF145" s="122" t="str">
        <f>IF(Tbl.Kosten[[#This Row],[Anr.]]=DF$7,Tbl.Kosten[[#This Row],[Totaal kosten]],"")</f>
        <v/>
      </c>
      <c r="DG145" s="122" t="str">
        <f>IF(Tbl.Kosten[[#This Row],[Anr.]]=DG$7,Tbl.Kosten[[#This Row],[Totaal kosten]],"")</f>
        <v/>
      </c>
      <c r="DH145" s="122" t="str">
        <f>IF(Tbl.Kosten[[#This Row],[Anr.]]=DH$7,Tbl.Kosten[[#This Row],[Totaal kosten]],"")</f>
        <v/>
      </c>
      <c r="DI145" s="122" t="str">
        <f>IF(Tbl.Kosten[[#This Row],[Anr.]]=DI$7,Tbl.Kosten[[#This Row],[Totaal kosten]],"")</f>
        <v/>
      </c>
      <c r="DJ145" s="122" t="str">
        <f>IF(Tbl.Kosten[[#This Row],[Anr.]]=DJ$7,Tbl.Kosten[[#This Row],[Totaal kosten]],"")</f>
        <v/>
      </c>
      <c r="DK145" s="122" t="str">
        <f>IF(Tbl.Kosten[[#This Row],[Anr.]]=DK$7,Tbl.Kosten[[#This Row],[Totaal kosten]],"")</f>
        <v/>
      </c>
      <c r="DL145" s="122" t="str">
        <f>IF(Tbl.Kosten[[#This Row],[Anr.]]=DL$7,Tbl.Kosten[[#This Row],[Totaal kosten]],"")</f>
        <v/>
      </c>
      <c r="DM145" s="122" t="str">
        <f>IF(Tbl.Kosten[[#This Row],[Anr.]]=DM$7,Tbl.Kosten[[#This Row],[Totaal kosten]],"")</f>
        <v/>
      </c>
      <c r="DN145" s="122" t="str">
        <f>IF(Tbl.Kosten[[#This Row],[Anr.]]=DN$7,Tbl.Kosten[[#This Row],[Totaal kosten]],"")</f>
        <v/>
      </c>
      <c r="DO145" s="122" t="str">
        <f>IF(Tbl.Kosten[[#This Row],[Anr.]]=DO$7,Tbl.Kosten[[#This Row],[Totaal kosten]],"")</f>
        <v/>
      </c>
      <c r="DP145" s="122" t="str">
        <f>IF(Tbl.Kosten[[#This Row],[Anr.]]=DP$7,Tbl.Kosten[[#This Row],[Totaal kosten]],"")</f>
        <v/>
      </c>
      <c r="DQ145" s="122" t="str">
        <f>IF(Tbl.Kosten[[#This Row],[Anr.]]=DQ$7,Tbl.Kosten[[#This Row],[Totaal kosten]],"")</f>
        <v/>
      </c>
      <c r="DR145" s="122" t="str">
        <f>IF(Tbl.Kosten[[#This Row],[Anr.]]=DR$7,Tbl.Kosten[[#This Row],[Totaal kosten]],"")</f>
        <v/>
      </c>
      <c r="DS145" s="122" t="str">
        <f>IF(Tbl.Kosten[[#This Row],[Anr.]]=DS$7,Tbl.Kosten[[#This Row],[Totaal kosten]],"")</f>
        <v/>
      </c>
      <c r="DT145" s="122" t="str">
        <f>IF(Tbl.Kosten[[#This Row],[Anr.]]=DT$7,Tbl.Kosten[[#This Row],[Totaal kosten]],"")</f>
        <v/>
      </c>
      <c r="DU145" s="122" t="str">
        <f>IF(Tbl.Kosten[[#This Row],[Anr.]]=DU$7,Tbl.Kosten[[#This Row],[Totaal kosten]],"")</f>
        <v/>
      </c>
      <c r="DV145" s="122" t="str">
        <f>IF(Tbl.Kosten[[#This Row],[Anr.]]=DV$7,Tbl.Kosten[[#This Row],[Totaal kosten]],"")</f>
        <v/>
      </c>
      <c r="DW145" s="122" t="str">
        <f>IF(Tbl.Kosten[[#This Row],[Anr.]]=DW$7,Tbl.Kosten[[#This Row],[Totaal kosten]],"")</f>
        <v/>
      </c>
      <c r="DX145" s="122" t="str">
        <f>IF(Tbl.Kosten[[#This Row],[Anr.]]=DX$7,Tbl.Kosten[[#This Row],[Totaal kosten]],"")</f>
        <v/>
      </c>
      <c r="DY145" s="122" t="str">
        <f>IF(Tbl.Kosten[[#This Row],[Anr.]]=DY$7,Tbl.Kosten[[#This Row],[Totaal kosten]],"")</f>
        <v/>
      </c>
      <c r="DZ145" s="122" t="str">
        <f>IF(Tbl.Kosten[[#This Row],[Anr.]]=DZ$7,Tbl.Kosten[[#This Row],[Totaal kosten]],"")</f>
        <v/>
      </c>
      <c r="EA145" s="122" t="str">
        <f>IF(Tbl.Kosten[[#This Row],[Anr.]]=EA$7,Tbl.Kosten[[#This Row],[Totaal kosten]],"")</f>
        <v/>
      </c>
      <c r="EB145" s="122" t="str">
        <f>IF(Tbl.Kosten[[#This Row],[Anr.]]=EB$7,Tbl.Kosten[[#This Row],[Totaal kosten]],"")</f>
        <v/>
      </c>
      <c r="EC145" s="122" t="str">
        <f>IF(Tbl.Kosten[[#This Row],[Anr.]]=EC$7,Tbl.Kosten[[#This Row],[Totaal kosten]],"")</f>
        <v/>
      </c>
      <c r="ED145" s="122" t="str">
        <f>IF(Tbl.Kosten[[#This Row],[Anr.]]=ED$7,Tbl.Kosten[[#This Row],[Totaal kosten]],"")</f>
        <v/>
      </c>
      <c r="EE145" s="122" t="str">
        <f>IF(Tbl.Kosten[[#This Row],[Anr.]]=EE$7,Tbl.Kosten[[#This Row],[Totaal kosten]],"")</f>
        <v/>
      </c>
      <c r="EF145" s="122" t="str">
        <f>IF(Tbl.Kosten[[#This Row],[Anr.]]=EF$7,Tbl.Kosten[[#This Row],[Totaal kosten]],"")</f>
        <v/>
      </c>
      <c r="EG145" s="122" t="str">
        <f>IF(Tbl.Kosten[[#This Row],[Anr.]]=EG$7,Tbl.Kosten[[#This Row],[Totaal kosten]],"")</f>
        <v/>
      </c>
      <c r="EH145" s="122" t="str">
        <f>IF(Tbl.Kosten[[#This Row],[Anr.]]=EH$7,Tbl.Kosten[[#This Row],[Totaal kosten]],"")</f>
        <v/>
      </c>
      <c r="EI145" s="122" t="str">
        <f>IF(Tbl.Kosten[[#This Row],[Anr.]]=EI$7,Tbl.Kosten[[#This Row],[Totaal kosten]],"")</f>
        <v/>
      </c>
      <c r="EJ145" s="122" t="str">
        <f>IF(Tbl.Kosten[[#This Row],[Anr.]]=EJ$7,Tbl.Kosten[[#This Row],[Totaal kosten]],"")</f>
        <v/>
      </c>
      <c r="EK145" s="122" t="str">
        <f>IF(Tbl.Kosten[[#This Row],[Anr.]]=EK$7,Tbl.Kosten[[#This Row],[Totaal kosten]],"")</f>
        <v/>
      </c>
      <c r="EL145" s="122" t="str">
        <f>IF(Tbl.Kosten[[#This Row],[Anr.]]=EL$7,Tbl.Kosten[[#This Row],[Totaal kosten]],"")</f>
        <v/>
      </c>
      <c r="EM145" s="122" t="str">
        <f>IF(Tbl.Kosten[[#This Row],[Anr.]]=EM$7,Tbl.Kosten[[#This Row],[Totaal kosten]],"")</f>
        <v/>
      </c>
      <c r="EN145" s="122" t="str">
        <f>IF(Tbl.Kosten[[#This Row],[Anr.]]=EN$7,Tbl.Kosten[[#This Row],[Totaal kosten]],"")</f>
        <v/>
      </c>
      <c r="EO145" s="122" t="str">
        <f>IF(Tbl.Kosten[[#This Row],[Anr.]]=EO$7,Tbl.Kosten[[#This Row],[Totaal kosten]],"")</f>
        <v/>
      </c>
      <c r="EP145" s="122" t="str">
        <f>IF(Tbl.Kosten[[#This Row],[Anr.]]=EP$7,Tbl.Kosten[[#This Row],[Totaal kosten]],"")</f>
        <v/>
      </c>
      <c r="EQ145" s="122" t="str">
        <f>IF(Tbl.Kosten[[#This Row],[Anr.]]=EQ$7,Tbl.Kosten[[#This Row],[Totaal kosten]],"")</f>
        <v/>
      </c>
    </row>
    <row r="146" spans="2:147" x14ac:dyDescent="0.35">
      <c r="B146" s="99"/>
      <c r="C146" s="68"/>
      <c r="D146" s="119"/>
      <c r="E146" s="100"/>
      <c r="F146" s="13">
        <f>_xlfn.XLOOKUP(Tbl.Kosten[[#This Row],[Medewerker e/o 
functie]],Tbl.Uurtarief[Medewerker en/of functie],Tbl.Uurtarief[Uurtarief],"",,)</f>
        <v>0</v>
      </c>
      <c r="G146" s="118">
        <f>PRODUCT(Tbl.Kosten[[#This Row],[Uren]],Tbl.Kosten[[#This Row],[Uurtarief]])</f>
        <v>0</v>
      </c>
      <c r="H146" s="100"/>
      <c r="I146" s="98"/>
      <c r="J146" s="97">
        <f>Tbl.Kosten[[#This Row],[Aantal]]*Tbl.Kosten[[#This Row],[Tarief]]</f>
        <v>0</v>
      </c>
      <c r="K146" s="118">
        <f>Tbl.Kosten[[#This Row],[Subtotaal andere kosten]]+Tbl.Kosten[[#This Row],[Subtotaal arbeidskosten]]</f>
        <v>0</v>
      </c>
      <c r="L146" s="190">
        <f>IF(Tbl.Kosten[[#This Row],[Subtotaal andere kosten]]&lt;&gt;0,"Andere kosten",(_xlfn.XLOOKUP(Tbl.Kosten[[#This Row],[Medewerker e/o 
functie]],Tbl.Uurtarief[Medewerker en/of functie],Tbl.Uurtarief[Kostensoort],"",,)))</f>
        <v>0</v>
      </c>
      <c r="M146" s="190" t="str">
        <f>IF(AND(Tbl.Kosten[[#This Row],[Subtotaal arbeidskosten]]&lt;&gt;0,Tbl.Kosten[[#This Row],[Subtotaal andere kosten]]&lt;&gt;0),"Begroot Arbeidskosten en Overige kosten op verschillende regels!","")</f>
        <v/>
      </c>
      <c r="N146" s="3" t="str">
        <f>_xlfn.XLOOKUP(Tbl.Kosten[[#This Row],[Activiteitencode]],Tbl.Activiteiten[Activiteitcode],Tbl.Activiteiten[Werkpakketcode],"",,)</f>
        <v/>
      </c>
      <c r="O146" s="9" t="str">
        <f>_xlfn.XLOOKUP(Tbl.Kosten[[#This Row],[Werkpakketcode]],Tbl.Werkpakketten[Werkpakketcode],Tbl.Werkpakketten[WPnr.],"",,)</f>
        <v/>
      </c>
      <c r="P146" s="9" t="str">
        <f>IF(Tbl.Kosten[[#This Row],[WPnr.]]=P$7,Tbl.Kosten[[#This Row],[Totaal kosten]],"")</f>
        <v/>
      </c>
      <c r="Q146" s="9" t="str">
        <f>IF(Tbl.Kosten[[#This Row],[WPnr.]]=Q$7,Tbl.Kosten[[#This Row],[Totaal kosten]],"")</f>
        <v/>
      </c>
      <c r="R146" s="9" t="str">
        <f>IF(Tbl.Kosten[[#This Row],[WPnr.]]=R$7,Tbl.Kosten[[#This Row],[Totaal kosten]],"")</f>
        <v/>
      </c>
      <c r="S146" s="9" t="str">
        <f>IF(Tbl.Kosten[[#This Row],[WPnr.]]=S$7,Tbl.Kosten[[#This Row],[Totaal kosten]],"")</f>
        <v/>
      </c>
      <c r="T146" s="9" t="str">
        <f>IF(Tbl.Kosten[[#This Row],[WPnr.]]=T$7,Tbl.Kosten[[#This Row],[Totaal kosten]],"")</f>
        <v/>
      </c>
      <c r="U146" s="9" t="str">
        <f>IF(Tbl.Kosten[[#This Row],[WPnr.]]=U$7,Tbl.Kosten[[#This Row],[Totaal kosten]],"")</f>
        <v/>
      </c>
      <c r="V146" s="9" t="str">
        <f>IF(Tbl.Kosten[[#This Row],[WPnr.]]=V$7,Tbl.Kosten[[#This Row],[Totaal kosten]],"")</f>
        <v/>
      </c>
      <c r="W146" s="9" t="str">
        <f>IF(Tbl.Kosten[[#This Row],[WPnr.]]=W$7,Tbl.Kosten[[#This Row],[Totaal kosten]],"")</f>
        <v/>
      </c>
      <c r="X146" s="9" t="str">
        <f>IF(Tbl.Kosten[[#This Row],[WPnr.]]=X$7,Tbl.Kosten[[#This Row],[Totaal kosten]],"")</f>
        <v/>
      </c>
      <c r="Y146" s="9" t="str">
        <f>IF(Tbl.Kosten[[#This Row],[WPnr.]]=Y$7,Tbl.Kosten[[#This Row],[Totaal kosten]],"")</f>
        <v/>
      </c>
      <c r="Z146" s="15" t="str">
        <f>IFERROR(VLOOKUP(Tbl.Kosten[[#This Row],[Kostensoort]],Tbl.Kostensoorten[],2,FALSE),"")</f>
        <v/>
      </c>
      <c r="AA146" s="15" t="str">
        <f>IF(Tbl.Kosten[[#This Row],[KSnr.]]=AA$7,Tbl.Kosten[[#This Row],[Totaal kosten]],"")</f>
        <v/>
      </c>
      <c r="AB146" s="15" t="str">
        <f>IF(Tbl.Kosten[[#This Row],[KSnr.]]=AB$7,Tbl.Kosten[[#This Row],[Totaal kosten]],"")</f>
        <v/>
      </c>
      <c r="AC146" s="15" t="str">
        <f>IF(Tbl.Kosten[[#This Row],[KSnr.]]=AC$7,Tbl.Kosten[[#This Row],[Totaal kosten]],"")</f>
        <v/>
      </c>
      <c r="AD146" s="15" t="str">
        <f>IF(Tbl.Kosten[[#This Row],[KSnr.]]=AD$7,Tbl.Kosten[[#This Row],[Totaal kosten]],"")</f>
        <v/>
      </c>
      <c r="AE146" s="15" t="str">
        <f>IF(Tbl.Kosten[[#This Row],[KSnr.]]=AE$7,Tbl.Kosten[[#This Row],[Totaal kosten]],"")</f>
        <v/>
      </c>
      <c r="AF146" s="15" t="str">
        <f>IF(Tbl.Kosten[[#This Row],[KSnr.]]=AF$7,Tbl.Kosten[[#This Row],[Totaal kosten]],"")</f>
        <v/>
      </c>
      <c r="AG146" s="15" t="str">
        <f>IF(Tbl.Kosten[[#This Row],[KSnr.]]=AG$7,Tbl.Kosten[[#This Row],[Totaal kosten]],"")</f>
        <v/>
      </c>
      <c r="AH146" s="15" t="str">
        <f>IF(Tbl.Kosten[[#This Row],[KSnr.]]=AH$7,Tbl.Kosten[[#This Row],[Totaal kosten]],"")</f>
        <v/>
      </c>
      <c r="AI146" s="15" t="str">
        <f>IF(Tbl.Kosten[[#This Row],[KSnr.]]=AI$7,Tbl.Kosten[[#This Row],[Totaal kosten]],"")</f>
        <v/>
      </c>
      <c r="AJ146" s="15" t="str">
        <f>IF(Tbl.Kosten[[#This Row],[KSnr.]]=AJ$7,Tbl.Kosten[[#This Row],[Totaal kosten]],"")</f>
        <v/>
      </c>
      <c r="AK146" s="15" t="str">
        <f>IF(Tbl.Kosten[[#This Row],[KSnr.]]=AK$7,Tbl.Kosten[[#This Row],[Totaal kosten]],"")</f>
        <v/>
      </c>
      <c r="AL146" s="15" t="str">
        <f>IF(Tbl.Kosten[[#This Row],[KSnr.]]=AL$7,Tbl.Kosten[[#This Row],[Totaal kosten]],"")</f>
        <v/>
      </c>
      <c r="AM146" s="15" t="str">
        <f>IF(Tbl.Kosten[[#This Row],[KSnr.]]=AM$7,Tbl.Kosten[[#This Row],[Totaal kosten]],"")</f>
        <v/>
      </c>
      <c r="AN146" s="15" t="str">
        <f>IF(Tbl.Kosten[[#This Row],[KSnr.]]=AN$7,Tbl.Kosten[[#This Row],[Totaal kosten]],"")</f>
        <v/>
      </c>
      <c r="AO146" s="15" t="str">
        <f>IF(Tbl.Kosten[[#This Row],[KSnr.]]=AO$7,Tbl.Kosten[[#This Row],[Totaal kosten]],"")</f>
        <v/>
      </c>
      <c r="AP146" s="15" t="str">
        <f>IF(Tbl.Kosten[[#This Row],[KSnr.]]=AP$7,Tbl.Kosten[[#This Row],[Totaal kosten]],"")</f>
        <v/>
      </c>
      <c r="AQ146" s="15" t="str">
        <f>IF(Tbl.Kosten[[#This Row],[KSnr.]]=AQ$7,Tbl.Kosten[[#This Row],[Totaal kosten]],"")</f>
        <v/>
      </c>
      <c r="AR146" s="15" t="str">
        <f>IF(Tbl.Kosten[[#This Row],[KSnr.]]=AR$7,Tbl.Kosten[[#This Row],[Totaal kosten]],"")</f>
        <v/>
      </c>
      <c r="AS146" s="15" t="str">
        <f>IF(Tbl.Kosten[[#This Row],[KSnr.]]=AS$7,Tbl.Kosten[[#This Row],[Totaal kosten]],"")</f>
        <v/>
      </c>
      <c r="AT146" s="15" t="str">
        <f>IF(Tbl.Kosten[[#This Row],[KSnr.]]=AT$7,Tbl.Kosten[[#This Row],[Totaal kosten]],"")</f>
        <v/>
      </c>
      <c r="AU146" s="122" t="str">
        <f>_xlfn.XLOOKUP(Tbl.Kosten[[#This Row],[Activiteitencode]],Tbl.Activiteiten[Activiteitcode],Tbl.Activiteiten[Anr.],"",,)</f>
        <v/>
      </c>
      <c r="AV146" s="122" t="str">
        <f>IF(Tbl.Kosten[[#This Row],[Anr.]]=AV$7,Tbl.Kosten[[#This Row],[Totaal kosten]],"")</f>
        <v/>
      </c>
      <c r="AW146" s="122" t="str">
        <f>IF(Tbl.Kosten[[#This Row],[Anr.]]=AW$7,Tbl.Kosten[[#This Row],[Totaal kosten]],"")</f>
        <v/>
      </c>
      <c r="AX146" s="122" t="str">
        <f>IF(Tbl.Kosten[[#This Row],[Anr.]]=AX$7,Tbl.Kosten[[#This Row],[Totaal kosten]],"")</f>
        <v/>
      </c>
      <c r="AY146" s="122" t="str">
        <f>IF(Tbl.Kosten[[#This Row],[Anr.]]=AY$7,Tbl.Kosten[[#This Row],[Totaal kosten]],"")</f>
        <v/>
      </c>
      <c r="AZ146" s="122" t="str">
        <f>IF(Tbl.Kosten[[#This Row],[Anr.]]=AZ$7,Tbl.Kosten[[#This Row],[Totaal kosten]],"")</f>
        <v/>
      </c>
      <c r="BA146" s="122" t="str">
        <f>IF(Tbl.Kosten[[#This Row],[Anr.]]=BA$7,Tbl.Kosten[[#This Row],[Totaal kosten]],"")</f>
        <v/>
      </c>
      <c r="BB146" s="122" t="str">
        <f>IF(Tbl.Kosten[[#This Row],[Anr.]]=BB$7,Tbl.Kosten[[#This Row],[Totaal kosten]],"")</f>
        <v/>
      </c>
      <c r="BC146" s="122" t="str">
        <f>IF(Tbl.Kosten[[#This Row],[Anr.]]=BC$7,Tbl.Kosten[[#This Row],[Totaal kosten]],"")</f>
        <v/>
      </c>
      <c r="BD146" s="122" t="str">
        <f>IF(Tbl.Kosten[[#This Row],[Anr.]]=BD$7,Tbl.Kosten[[#This Row],[Totaal kosten]],"")</f>
        <v/>
      </c>
      <c r="BE146" s="122" t="str">
        <f>IF(Tbl.Kosten[[#This Row],[Anr.]]=BE$7,Tbl.Kosten[[#This Row],[Totaal kosten]],"")</f>
        <v/>
      </c>
      <c r="BF146" s="122" t="str">
        <f>IF(Tbl.Kosten[[#This Row],[Anr.]]=BF$7,Tbl.Kosten[[#This Row],[Totaal kosten]],"")</f>
        <v/>
      </c>
      <c r="BG146" s="122" t="str">
        <f>IF(Tbl.Kosten[[#This Row],[Anr.]]=BG$7,Tbl.Kosten[[#This Row],[Totaal kosten]],"")</f>
        <v/>
      </c>
      <c r="BH146" s="122" t="str">
        <f>IF(Tbl.Kosten[[#This Row],[Anr.]]=BH$7,Tbl.Kosten[[#This Row],[Totaal kosten]],"")</f>
        <v/>
      </c>
      <c r="BI146" s="122" t="str">
        <f>IF(Tbl.Kosten[[#This Row],[Anr.]]=BI$7,Tbl.Kosten[[#This Row],[Totaal kosten]],"")</f>
        <v/>
      </c>
      <c r="BJ146" s="122" t="str">
        <f>IF(Tbl.Kosten[[#This Row],[Anr.]]=BJ$7,Tbl.Kosten[[#This Row],[Totaal kosten]],"")</f>
        <v/>
      </c>
      <c r="BK146" s="122" t="str">
        <f>IF(Tbl.Kosten[[#This Row],[Anr.]]=BK$7,Tbl.Kosten[[#This Row],[Totaal kosten]],"")</f>
        <v/>
      </c>
      <c r="BL146" s="122" t="str">
        <f>IF(Tbl.Kosten[[#This Row],[Anr.]]=BL$7,Tbl.Kosten[[#This Row],[Totaal kosten]],"")</f>
        <v/>
      </c>
      <c r="BM146" s="122" t="str">
        <f>IF(Tbl.Kosten[[#This Row],[Anr.]]=BM$7,Tbl.Kosten[[#This Row],[Totaal kosten]],"")</f>
        <v/>
      </c>
      <c r="BN146" s="122" t="str">
        <f>IF(Tbl.Kosten[[#This Row],[Anr.]]=BN$7,Tbl.Kosten[[#This Row],[Totaal kosten]],"")</f>
        <v/>
      </c>
      <c r="BO146" s="122" t="str">
        <f>IF(Tbl.Kosten[[#This Row],[Anr.]]=BO$7,Tbl.Kosten[[#This Row],[Totaal kosten]],"")</f>
        <v/>
      </c>
      <c r="BP146" s="122" t="str">
        <f>IF(Tbl.Kosten[[#This Row],[Anr.]]=BP$7,Tbl.Kosten[[#This Row],[Totaal kosten]],"")</f>
        <v/>
      </c>
      <c r="BQ146" s="122" t="str">
        <f>IF(Tbl.Kosten[[#This Row],[Anr.]]=BQ$7,Tbl.Kosten[[#This Row],[Totaal kosten]],"")</f>
        <v/>
      </c>
      <c r="BR146" s="122" t="str">
        <f>IF(Tbl.Kosten[[#This Row],[Anr.]]=BR$7,Tbl.Kosten[[#This Row],[Totaal kosten]],"")</f>
        <v/>
      </c>
      <c r="BS146" s="122" t="str">
        <f>IF(Tbl.Kosten[[#This Row],[Anr.]]=BS$7,Tbl.Kosten[[#This Row],[Totaal kosten]],"")</f>
        <v/>
      </c>
      <c r="BT146" s="122" t="str">
        <f>IF(Tbl.Kosten[[#This Row],[Anr.]]=BT$7,Tbl.Kosten[[#This Row],[Totaal kosten]],"")</f>
        <v/>
      </c>
      <c r="BU146" s="122" t="str">
        <f>IF(Tbl.Kosten[[#This Row],[Anr.]]=BU$7,Tbl.Kosten[[#This Row],[Totaal kosten]],"")</f>
        <v/>
      </c>
      <c r="BV146" s="122" t="str">
        <f>IF(Tbl.Kosten[[#This Row],[Anr.]]=BV$7,Tbl.Kosten[[#This Row],[Totaal kosten]],"")</f>
        <v/>
      </c>
      <c r="BW146" s="122" t="str">
        <f>IF(Tbl.Kosten[[#This Row],[Anr.]]=BW$7,Tbl.Kosten[[#This Row],[Totaal kosten]],"")</f>
        <v/>
      </c>
      <c r="BX146" s="122" t="str">
        <f>IF(Tbl.Kosten[[#This Row],[Anr.]]=BX$7,Tbl.Kosten[[#This Row],[Totaal kosten]],"")</f>
        <v/>
      </c>
      <c r="BY146" s="122" t="str">
        <f>IF(Tbl.Kosten[[#This Row],[Anr.]]=BY$7,Tbl.Kosten[[#This Row],[Totaal kosten]],"")</f>
        <v/>
      </c>
      <c r="BZ146" s="122" t="str">
        <f>IF(Tbl.Kosten[[#This Row],[Anr.]]=BZ$7,Tbl.Kosten[[#This Row],[Totaal kosten]],"")</f>
        <v/>
      </c>
      <c r="CA146" s="122" t="str">
        <f>IF(Tbl.Kosten[[#This Row],[Anr.]]=CA$7,Tbl.Kosten[[#This Row],[Totaal kosten]],"")</f>
        <v/>
      </c>
      <c r="CB146" s="122" t="str">
        <f>IF(Tbl.Kosten[[#This Row],[Anr.]]=CB$7,Tbl.Kosten[[#This Row],[Totaal kosten]],"")</f>
        <v/>
      </c>
      <c r="CC146" s="122" t="str">
        <f>IF(Tbl.Kosten[[#This Row],[Anr.]]=CC$7,Tbl.Kosten[[#This Row],[Totaal kosten]],"")</f>
        <v/>
      </c>
      <c r="CD146" s="122" t="str">
        <f>IF(Tbl.Kosten[[#This Row],[Anr.]]=CD$7,Tbl.Kosten[[#This Row],[Totaal kosten]],"")</f>
        <v/>
      </c>
      <c r="CE146" s="122" t="str">
        <f>IF(Tbl.Kosten[[#This Row],[Anr.]]=CE$7,Tbl.Kosten[[#This Row],[Totaal kosten]],"")</f>
        <v/>
      </c>
      <c r="CF146" s="122" t="str">
        <f>IF(Tbl.Kosten[[#This Row],[Anr.]]=CF$7,Tbl.Kosten[[#This Row],[Totaal kosten]],"")</f>
        <v/>
      </c>
      <c r="CG146" s="122" t="str">
        <f>IF(Tbl.Kosten[[#This Row],[Anr.]]=CG$7,Tbl.Kosten[[#This Row],[Totaal kosten]],"")</f>
        <v/>
      </c>
      <c r="CH146" s="122" t="str">
        <f>IF(Tbl.Kosten[[#This Row],[Anr.]]=CH$7,Tbl.Kosten[[#This Row],[Totaal kosten]],"")</f>
        <v/>
      </c>
      <c r="CI146" s="122" t="str">
        <f>IF(Tbl.Kosten[[#This Row],[Anr.]]=CI$7,Tbl.Kosten[[#This Row],[Totaal kosten]],"")</f>
        <v/>
      </c>
      <c r="CJ146" s="122" t="str">
        <f>IF(Tbl.Kosten[[#This Row],[Anr.]]=CJ$7,Tbl.Kosten[[#This Row],[Totaal kosten]],"")</f>
        <v/>
      </c>
      <c r="CK146" s="122" t="str">
        <f>IF(Tbl.Kosten[[#This Row],[Anr.]]=CK$7,Tbl.Kosten[[#This Row],[Totaal kosten]],"")</f>
        <v/>
      </c>
      <c r="CL146" s="122" t="str">
        <f>IF(Tbl.Kosten[[#This Row],[Anr.]]=CL$7,Tbl.Kosten[[#This Row],[Totaal kosten]],"")</f>
        <v/>
      </c>
      <c r="CM146" s="122" t="str">
        <f>IF(Tbl.Kosten[[#This Row],[Anr.]]=CM$7,Tbl.Kosten[[#This Row],[Totaal kosten]],"")</f>
        <v/>
      </c>
      <c r="CN146" s="122" t="str">
        <f>IF(Tbl.Kosten[[#This Row],[Anr.]]=CN$7,Tbl.Kosten[[#This Row],[Totaal kosten]],"")</f>
        <v/>
      </c>
      <c r="CO146" s="122" t="str">
        <f>IF(Tbl.Kosten[[#This Row],[Anr.]]=CO$7,Tbl.Kosten[[#This Row],[Totaal kosten]],"")</f>
        <v/>
      </c>
      <c r="CP146" s="122" t="str">
        <f>IF(Tbl.Kosten[[#This Row],[Anr.]]=CP$7,Tbl.Kosten[[#This Row],[Totaal kosten]],"")</f>
        <v/>
      </c>
      <c r="CQ146" s="122" t="str">
        <f>IF(Tbl.Kosten[[#This Row],[Anr.]]=CQ$7,Tbl.Kosten[[#This Row],[Totaal kosten]],"")</f>
        <v/>
      </c>
      <c r="CR146" s="122" t="str">
        <f>IF(Tbl.Kosten[[#This Row],[Anr.]]=CR$7,Tbl.Kosten[[#This Row],[Totaal kosten]],"")</f>
        <v/>
      </c>
      <c r="CS146" s="122" t="str">
        <f>IF(Tbl.Kosten[[#This Row],[Anr.]]=CS$7,Tbl.Kosten[[#This Row],[Totaal kosten]],"")</f>
        <v/>
      </c>
      <c r="CT146" s="122" t="str">
        <f>IF(Tbl.Kosten[[#This Row],[Anr.]]=CT$7,Tbl.Kosten[[#This Row],[Totaal kosten]],"")</f>
        <v/>
      </c>
      <c r="CU146" s="122" t="str">
        <f>IF(Tbl.Kosten[[#This Row],[Anr.]]=CU$7,Tbl.Kosten[[#This Row],[Totaal kosten]],"")</f>
        <v/>
      </c>
      <c r="CV146" s="122" t="str">
        <f>IF(Tbl.Kosten[[#This Row],[Anr.]]=CV$7,Tbl.Kosten[[#This Row],[Totaal kosten]],"")</f>
        <v/>
      </c>
      <c r="CW146" s="122" t="str">
        <f>IF(Tbl.Kosten[[#This Row],[Anr.]]=CW$7,Tbl.Kosten[[#This Row],[Totaal kosten]],"")</f>
        <v/>
      </c>
      <c r="CX146" s="122" t="str">
        <f>IF(Tbl.Kosten[[#This Row],[Anr.]]=CX$7,Tbl.Kosten[[#This Row],[Totaal kosten]],"")</f>
        <v/>
      </c>
      <c r="CY146" s="122" t="str">
        <f>IF(Tbl.Kosten[[#This Row],[Anr.]]=CY$7,Tbl.Kosten[[#This Row],[Totaal kosten]],"")</f>
        <v/>
      </c>
      <c r="CZ146" s="122" t="str">
        <f>IF(Tbl.Kosten[[#This Row],[Anr.]]=CZ$7,Tbl.Kosten[[#This Row],[Totaal kosten]],"")</f>
        <v/>
      </c>
      <c r="DA146" s="122" t="str">
        <f>IF(Tbl.Kosten[[#This Row],[Anr.]]=DA$7,Tbl.Kosten[[#This Row],[Totaal kosten]],"")</f>
        <v/>
      </c>
      <c r="DB146" s="122" t="str">
        <f>IF(Tbl.Kosten[[#This Row],[Anr.]]=DB$7,Tbl.Kosten[[#This Row],[Totaal kosten]],"")</f>
        <v/>
      </c>
      <c r="DC146" s="122" t="str">
        <f>IF(Tbl.Kosten[[#This Row],[Anr.]]=DC$7,Tbl.Kosten[[#This Row],[Totaal kosten]],"")</f>
        <v/>
      </c>
      <c r="DD146" s="122" t="str">
        <f>IF(Tbl.Kosten[[#This Row],[Anr.]]=DD$7,Tbl.Kosten[[#This Row],[Totaal kosten]],"")</f>
        <v/>
      </c>
      <c r="DE146" s="122" t="str">
        <f>IF(Tbl.Kosten[[#This Row],[Anr.]]=DE$7,Tbl.Kosten[[#This Row],[Totaal kosten]],"")</f>
        <v/>
      </c>
      <c r="DF146" s="122" t="str">
        <f>IF(Tbl.Kosten[[#This Row],[Anr.]]=DF$7,Tbl.Kosten[[#This Row],[Totaal kosten]],"")</f>
        <v/>
      </c>
      <c r="DG146" s="122" t="str">
        <f>IF(Tbl.Kosten[[#This Row],[Anr.]]=DG$7,Tbl.Kosten[[#This Row],[Totaal kosten]],"")</f>
        <v/>
      </c>
      <c r="DH146" s="122" t="str">
        <f>IF(Tbl.Kosten[[#This Row],[Anr.]]=DH$7,Tbl.Kosten[[#This Row],[Totaal kosten]],"")</f>
        <v/>
      </c>
      <c r="DI146" s="122" t="str">
        <f>IF(Tbl.Kosten[[#This Row],[Anr.]]=DI$7,Tbl.Kosten[[#This Row],[Totaal kosten]],"")</f>
        <v/>
      </c>
      <c r="DJ146" s="122" t="str">
        <f>IF(Tbl.Kosten[[#This Row],[Anr.]]=DJ$7,Tbl.Kosten[[#This Row],[Totaal kosten]],"")</f>
        <v/>
      </c>
      <c r="DK146" s="122" t="str">
        <f>IF(Tbl.Kosten[[#This Row],[Anr.]]=DK$7,Tbl.Kosten[[#This Row],[Totaal kosten]],"")</f>
        <v/>
      </c>
      <c r="DL146" s="122" t="str">
        <f>IF(Tbl.Kosten[[#This Row],[Anr.]]=DL$7,Tbl.Kosten[[#This Row],[Totaal kosten]],"")</f>
        <v/>
      </c>
      <c r="DM146" s="122" t="str">
        <f>IF(Tbl.Kosten[[#This Row],[Anr.]]=DM$7,Tbl.Kosten[[#This Row],[Totaal kosten]],"")</f>
        <v/>
      </c>
      <c r="DN146" s="122" t="str">
        <f>IF(Tbl.Kosten[[#This Row],[Anr.]]=DN$7,Tbl.Kosten[[#This Row],[Totaal kosten]],"")</f>
        <v/>
      </c>
      <c r="DO146" s="122" t="str">
        <f>IF(Tbl.Kosten[[#This Row],[Anr.]]=DO$7,Tbl.Kosten[[#This Row],[Totaal kosten]],"")</f>
        <v/>
      </c>
      <c r="DP146" s="122" t="str">
        <f>IF(Tbl.Kosten[[#This Row],[Anr.]]=DP$7,Tbl.Kosten[[#This Row],[Totaal kosten]],"")</f>
        <v/>
      </c>
      <c r="DQ146" s="122" t="str">
        <f>IF(Tbl.Kosten[[#This Row],[Anr.]]=DQ$7,Tbl.Kosten[[#This Row],[Totaal kosten]],"")</f>
        <v/>
      </c>
      <c r="DR146" s="122" t="str">
        <f>IF(Tbl.Kosten[[#This Row],[Anr.]]=DR$7,Tbl.Kosten[[#This Row],[Totaal kosten]],"")</f>
        <v/>
      </c>
      <c r="DS146" s="122" t="str">
        <f>IF(Tbl.Kosten[[#This Row],[Anr.]]=DS$7,Tbl.Kosten[[#This Row],[Totaal kosten]],"")</f>
        <v/>
      </c>
      <c r="DT146" s="122" t="str">
        <f>IF(Tbl.Kosten[[#This Row],[Anr.]]=DT$7,Tbl.Kosten[[#This Row],[Totaal kosten]],"")</f>
        <v/>
      </c>
      <c r="DU146" s="122" t="str">
        <f>IF(Tbl.Kosten[[#This Row],[Anr.]]=DU$7,Tbl.Kosten[[#This Row],[Totaal kosten]],"")</f>
        <v/>
      </c>
      <c r="DV146" s="122" t="str">
        <f>IF(Tbl.Kosten[[#This Row],[Anr.]]=DV$7,Tbl.Kosten[[#This Row],[Totaal kosten]],"")</f>
        <v/>
      </c>
      <c r="DW146" s="122" t="str">
        <f>IF(Tbl.Kosten[[#This Row],[Anr.]]=DW$7,Tbl.Kosten[[#This Row],[Totaal kosten]],"")</f>
        <v/>
      </c>
      <c r="DX146" s="122" t="str">
        <f>IF(Tbl.Kosten[[#This Row],[Anr.]]=DX$7,Tbl.Kosten[[#This Row],[Totaal kosten]],"")</f>
        <v/>
      </c>
      <c r="DY146" s="122" t="str">
        <f>IF(Tbl.Kosten[[#This Row],[Anr.]]=DY$7,Tbl.Kosten[[#This Row],[Totaal kosten]],"")</f>
        <v/>
      </c>
      <c r="DZ146" s="122" t="str">
        <f>IF(Tbl.Kosten[[#This Row],[Anr.]]=DZ$7,Tbl.Kosten[[#This Row],[Totaal kosten]],"")</f>
        <v/>
      </c>
      <c r="EA146" s="122" t="str">
        <f>IF(Tbl.Kosten[[#This Row],[Anr.]]=EA$7,Tbl.Kosten[[#This Row],[Totaal kosten]],"")</f>
        <v/>
      </c>
      <c r="EB146" s="122" t="str">
        <f>IF(Tbl.Kosten[[#This Row],[Anr.]]=EB$7,Tbl.Kosten[[#This Row],[Totaal kosten]],"")</f>
        <v/>
      </c>
      <c r="EC146" s="122" t="str">
        <f>IF(Tbl.Kosten[[#This Row],[Anr.]]=EC$7,Tbl.Kosten[[#This Row],[Totaal kosten]],"")</f>
        <v/>
      </c>
      <c r="ED146" s="122" t="str">
        <f>IF(Tbl.Kosten[[#This Row],[Anr.]]=ED$7,Tbl.Kosten[[#This Row],[Totaal kosten]],"")</f>
        <v/>
      </c>
      <c r="EE146" s="122" t="str">
        <f>IF(Tbl.Kosten[[#This Row],[Anr.]]=EE$7,Tbl.Kosten[[#This Row],[Totaal kosten]],"")</f>
        <v/>
      </c>
      <c r="EF146" s="122" t="str">
        <f>IF(Tbl.Kosten[[#This Row],[Anr.]]=EF$7,Tbl.Kosten[[#This Row],[Totaal kosten]],"")</f>
        <v/>
      </c>
      <c r="EG146" s="122" t="str">
        <f>IF(Tbl.Kosten[[#This Row],[Anr.]]=EG$7,Tbl.Kosten[[#This Row],[Totaal kosten]],"")</f>
        <v/>
      </c>
      <c r="EH146" s="122" t="str">
        <f>IF(Tbl.Kosten[[#This Row],[Anr.]]=EH$7,Tbl.Kosten[[#This Row],[Totaal kosten]],"")</f>
        <v/>
      </c>
      <c r="EI146" s="122" t="str">
        <f>IF(Tbl.Kosten[[#This Row],[Anr.]]=EI$7,Tbl.Kosten[[#This Row],[Totaal kosten]],"")</f>
        <v/>
      </c>
      <c r="EJ146" s="122" t="str">
        <f>IF(Tbl.Kosten[[#This Row],[Anr.]]=EJ$7,Tbl.Kosten[[#This Row],[Totaal kosten]],"")</f>
        <v/>
      </c>
      <c r="EK146" s="122" t="str">
        <f>IF(Tbl.Kosten[[#This Row],[Anr.]]=EK$7,Tbl.Kosten[[#This Row],[Totaal kosten]],"")</f>
        <v/>
      </c>
      <c r="EL146" s="122" t="str">
        <f>IF(Tbl.Kosten[[#This Row],[Anr.]]=EL$7,Tbl.Kosten[[#This Row],[Totaal kosten]],"")</f>
        <v/>
      </c>
      <c r="EM146" s="122" t="str">
        <f>IF(Tbl.Kosten[[#This Row],[Anr.]]=EM$7,Tbl.Kosten[[#This Row],[Totaal kosten]],"")</f>
        <v/>
      </c>
      <c r="EN146" s="122" t="str">
        <f>IF(Tbl.Kosten[[#This Row],[Anr.]]=EN$7,Tbl.Kosten[[#This Row],[Totaal kosten]],"")</f>
        <v/>
      </c>
      <c r="EO146" s="122" t="str">
        <f>IF(Tbl.Kosten[[#This Row],[Anr.]]=EO$7,Tbl.Kosten[[#This Row],[Totaal kosten]],"")</f>
        <v/>
      </c>
      <c r="EP146" s="122" t="str">
        <f>IF(Tbl.Kosten[[#This Row],[Anr.]]=EP$7,Tbl.Kosten[[#This Row],[Totaal kosten]],"")</f>
        <v/>
      </c>
      <c r="EQ146" s="122" t="str">
        <f>IF(Tbl.Kosten[[#This Row],[Anr.]]=EQ$7,Tbl.Kosten[[#This Row],[Totaal kosten]],"")</f>
        <v/>
      </c>
    </row>
    <row r="147" spans="2:147" x14ac:dyDescent="0.35">
      <c r="B147" s="99"/>
      <c r="C147" s="68"/>
      <c r="D147" s="119"/>
      <c r="E147" s="100"/>
      <c r="F147" s="13">
        <f>_xlfn.XLOOKUP(Tbl.Kosten[[#This Row],[Medewerker e/o 
functie]],Tbl.Uurtarief[Medewerker en/of functie],Tbl.Uurtarief[Uurtarief],"",,)</f>
        <v>0</v>
      </c>
      <c r="G147" s="118">
        <f>PRODUCT(Tbl.Kosten[[#This Row],[Uren]],Tbl.Kosten[[#This Row],[Uurtarief]])</f>
        <v>0</v>
      </c>
      <c r="H147" s="100"/>
      <c r="I147" s="98"/>
      <c r="J147" s="97">
        <f>Tbl.Kosten[[#This Row],[Aantal]]*Tbl.Kosten[[#This Row],[Tarief]]</f>
        <v>0</v>
      </c>
      <c r="K147" s="118">
        <f>Tbl.Kosten[[#This Row],[Subtotaal andere kosten]]+Tbl.Kosten[[#This Row],[Subtotaal arbeidskosten]]</f>
        <v>0</v>
      </c>
      <c r="L147" s="190">
        <f>IF(Tbl.Kosten[[#This Row],[Subtotaal andere kosten]]&lt;&gt;0,"Andere kosten",(_xlfn.XLOOKUP(Tbl.Kosten[[#This Row],[Medewerker e/o 
functie]],Tbl.Uurtarief[Medewerker en/of functie],Tbl.Uurtarief[Kostensoort],"",,)))</f>
        <v>0</v>
      </c>
      <c r="M147" s="190" t="str">
        <f>IF(AND(Tbl.Kosten[[#This Row],[Subtotaal arbeidskosten]]&lt;&gt;0,Tbl.Kosten[[#This Row],[Subtotaal andere kosten]]&lt;&gt;0),"Begroot Arbeidskosten en Overige kosten op verschillende regels!","")</f>
        <v/>
      </c>
      <c r="N147" s="3" t="str">
        <f>_xlfn.XLOOKUP(Tbl.Kosten[[#This Row],[Activiteitencode]],Tbl.Activiteiten[Activiteitcode],Tbl.Activiteiten[Werkpakketcode],"",,)</f>
        <v/>
      </c>
      <c r="O147" s="9" t="str">
        <f>_xlfn.XLOOKUP(Tbl.Kosten[[#This Row],[Werkpakketcode]],Tbl.Werkpakketten[Werkpakketcode],Tbl.Werkpakketten[WPnr.],"",,)</f>
        <v/>
      </c>
      <c r="P147" s="9" t="str">
        <f>IF(Tbl.Kosten[[#This Row],[WPnr.]]=P$7,Tbl.Kosten[[#This Row],[Totaal kosten]],"")</f>
        <v/>
      </c>
      <c r="Q147" s="9" t="str">
        <f>IF(Tbl.Kosten[[#This Row],[WPnr.]]=Q$7,Tbl.Kosten[[#This Row],[Totaal kosten]],"")</f>
        <v/>
      </c>
      <c r="R147" s="9" t="str">
        <f>IF(Tbl.Kosten[[#This Row],[WPnr.]]=R$7,Tbl.Kosten[[#This Row],[Totaal kosten]],"")</f>
        <v/>
      </c>
      <c r="S147" s="9" t="str">
        <f>IF(Tbl.Kosten[[#This Row],[WPnr.]]=S$7,Tbl.Kosten[[#This Row],[Totaal kosten]],"")</f>
        <v/>
      </c>
      <c r="T147" s="9" t="str">
        <f>IF(Tbl.Kosten[[#This Row],[WPnr.]]=T$7,Tbl.Kosten[[#This Row],[Totaal kosten]],"")</f>
        <v/>
      </c>
      <c r="U147" s="9" t="str">
        <f>IF(Tbl.Kosten[[#This Row],[WPnr.]]=U$7,Tbl.Kosten[[#This Row],[Totaal kosten]],"")</f>
        <v/>
      </c>
      <c r="V147" s="9" t="str">
        <f>IF(Tbl.Kosten[[#This Row],[WPnr.]]=V$7,Tbl.Kosten[[#This Row],[Totaal kosten]],"")</f>
        <v/>
      </c>
      <c r="W147" s="9" t="str">
        <f>IF(Tbl.Kosten[[#This Row],[WPnr.]]=W$7,Tbl.Kosten[[#This Row],[Totaal kosten]],"")</f>
        <v/>
      </c>
      <c r="X147" s="9" t="str">
        <f>IF(Tbl.Kosten[[#This Row],[WPnr.]]=X$7,Tbl.Kosten[[#This Row],[Totaal kosten]],"")</f>
        <v/>
      </c>
      <c r="Y147" s="9" t="str">
        <f>IF(Tbl.Kosten[[#This Row],[WPnr.]]=Y$7,Tbl.Kosten[[#This Row],[Totaal kosten]],"")</f>
        <v/>
      </c>
      <c r="Z147" s="15" t="str">
        <f>IFERROR(VLOOKUP(Tbl.Kosten[[#This Row],[Kostensoort]],Tbl.Kostensoorten[],2,FALSE),"")</f>
        <v/>
      </c>
      <c r="AA147" s="15" t="str">
        <f>IF(Tbl.Kosten[[#This Row],[KSnr.]]=AA$7,Tbl.Kosten[[#This Row],[Totaal kosten]],"")</f>
        <v/>
      </c>
      <c r="AB147" s="15" t="str">
        <f>IF(Tbl.Kosten[[#This Row],[KSnr.]]=AB$7,Tbl.Kosten[[#This Row],[Totaal kosten]],"")</f>
        <v/>
      </c>
      <c r="AC147" s="15" t="str">
        <f>IF(Tbl.Kosten[[#This Row],[KSnr.]]=AC$7,Tbl.Kosten[[#This Row],[Totaal kosten]],"")</f>
        <v/>
      </c>
      <c r="AD147" s="15" t="str">
        <f>IF(Tbl.Kosten[[#This Row],[KSnr.]]=AD$7,Tbl.Kosten[[#This Row],[Totaal kosten]],"")</f>
        <v/>
      </c>
      <c r="AE147" s="15" t="str">
        <f>IF(Tbl.Kosten[[#This Row],[KSnr.]]=AE$7,Tbl.Kosten[[#This Row],[Totaal kosten]],"")</f>
        <v/>
      </c>
      <c r="AF147" s="15" t="str">
        <f>IF(Tbl.Kosten[[#This Row],[KSnr.]]=AF$7,Tbl.Kosten[[#This Row],[Totaal kosten]],"")</f>
        <v/>
      </c>
      <c r="AG147" s="15" t="str">
        <f>IF(Tbl.Kosten[[#This Row],[KSnr.]]=AG$7,Tbl.Kosten[[#This Row],[Totaal kosten]],"")</f>
        <v/>
      </c>
      <c r="AH147" s="15" t="str">
        <f>IF(Tbl.Kosten[[#This Row],[KSnr.]]=AH$7,Tbl.Kosten[[#This Row],[Totaal kosten]],"")</f>
        <v/>
      </c>
      <c r="AI147" s="15" t="str">
        <f>IF(Tbl.Kosten[[#This Row],[KSnr.]]=AI$7,Tbl.Kosten[[#This Row],[Totaal kosten]],"")</f>
        <v/>
      </c>
      <c r="AJ147" s="15" t="str">
        <f>IF(Tbl.Kosten[[#This Row],[KSnr.]]=AJ$7,Tbl.Kosten[[#This Row],[Totaal kosten]],"")</f>
        <v/>
      </c>
      <c r="AK147" s="15" t="str">
        <f>IF(Tbl.Kosten[[#This Row],[KSnr.]]=AK$7,Tbl.Kosten[[#This Row],[Totaal kosten]],"")</f>
        <v/>
      </c>
      <c r="AL147" s="15" t="str">
        <f>IF(Tbl.Kosten[[#This Row],[KSnr.]]=AL$7,Tbl.Kosten[[#This Row],[Totaal kosten]],"")</f>
        <v/>
      </c>
      <c r="AM147" s="15" t="str">
        <f>IF(Tbl.Kosten[[#This Row],[KSnr.]]=AM$7,Tbl.Kosten[[#This Row],[Totaal kosten]],"")</f>
        <v/>
      </c>
      <c r="AN147" s="15" t="str">
        <f>IF(Tbl.Kosten[[#This Row],[KSnr.]]=AN$7,Tbl.Kosten[[#This Row],[Totaal kosten]],"")</f>
        <v/>
      </c>
      <c r="AO147" s="15" t="str">
        <f>IF(Tbl.Kosten[[#This Row],[KSnr.]]=AO$7,Tbl.Kosten[[#This Row],[Totaal kosten]],"")</f>
        <v/>
      </c>
      <c r="AP147" s="15" t="str">
        <f>IF(Tbl.Kosten[[#This Row],[KSnr.]]=AP$7,Tbl.Kosten[[#This Row],[Totaal kosten]],"")</f>
        <v/>
      </c>
      <c r="AQ147" s="15" t="str">
        <f>IF(Tbl.Kosten[[#This Row],[KSnr.]]=AQ$7,Tbl.Kosten[[#This Row],[Totaal kosten]],"")</f>
        <v/>
      </c>
      <c r="AR147" s="15" t="str">
        <f>IF(Tbl.Kosten[[#This Row],[KSnr.]]=AR$7,Tbl.Kosten[[#This Row],[Totaal kosten]],"")</f>
        <v/>
      </c>
      <c r="AS147" s="15" t="str">
        <f>IF(Tbl.Kosten[[#This Row],[KSnr.]]=AS$7,Tbl.Kosten[[#This Row],[Totaal kosten]],"")</f>
        <v/>
      </c>
      <c r="AT147" s="15" t="str">
        <f>IF(Tbl.Kosten[[#This Row],[KSnr.]]=AT$7,Tbl.Kosten[[#This Row],[Totaal kosten]],"")</f>
        <v/>
      </c>
      <c r="AU147" s="122" t="str">
        <f>_xlfn.XLOOKUP(Tbl.Kosten[[#This Row],[Activiteitencode]],Tbl.Activiteiten[Activiteitcode],Tbl.Activiteiten[Anr.],"",,)</f>
        <v/>
      </c>
      <c r="AV147" s="122" t="str">
        <f>IF(Tbl.Kosten[[#This Row],[Anr.]]=AV$7,Tbl.Kosten[[#This Row],[Totaal kosten]],"")</f>
        <v/>
      </c>
      <c r="AW147" s="122" t="str">
        <f>IF(Tbl.Kosten[[#This Row],[Anr.]]=AW$7,Tbl.Kosten[[#This Row],[Totaal kosten]],"")</f>
        <v/>
      </c>
      <c r="AX147" s="122" t="str">
        <f>IF(Tbl.Kosten[[#This Row],[Anr.]]=AX$7,Tbl.Kosten[[#This Row],[Totaal kosten]],"")</f>
        <v/>
      </c>
      <c r="AY147" s="122" t="str">
        <f>IF(Tbl.Kosten[[#This Row],[Anr.]]=AY$7,Tbl.Kosten[[#This Row],[Totaal kosten]],"")</f>
        <v/>
      </c>
      <c r="AZ147" s="122" t="str">
        <f>IF(Tbl.Kosten[[#This Row],[Anr.]]=AZ$7,Tbl.Kosten[[#This Row],[Totaal kosten]],"")</f>
        <v/>
      </c>
      <c r="BA147" s="122" t="str">
        <f>IF(Tbl.Kosten[[#This Row],[Anr.]]=BA$7,Tbl.Kosten[[#This Row],[Totaal kosten]],"")</f>
        <v/>
      </c>
      <c r="BB147" s="122" t="str">
        <f>IF(Tbl.Kosten[[#This Row],[Anr.]]=BB$7,Tbl.Kosten[[#This Row],[Totaal kosten]],"")</f>
        <v/>
      </c>
      <c r="BC147" s="122" t="str">
        <f>IF(Tbl.Kosten[[#This Row],[Anr.]]=BC$7,Tbl.Kosten[[#This Row],[Totaal kosten]],"")</f>
        <v/>
      </c>
      <c r="BD147" s="122" t="str">
        <f>IF(Tbl.Kosten[[#This Row],[Anr.]]=BD$7,Tbl.Kosten[[#This Row],[Totaal kosten]],"")</f>
        <v/>
      </c>
      <c r="BE147" s="122" t="str">
        <f>IF(Tbl.Kosten[[#This Row],[Anr.]]=BE$7,Tbl.Kosten[[#This Row],[Totaal kosten]],"")</f>
        <v/>
      </c>
      <c r="BF147" s="122" t="str">
        <f>IF(Tbl.Kosten[[#This Row],[Anr.]]=BF$7,Tbl.Kosten[[#This Row],[Totaal kosten]],"")</f>
        <v/>
      </c>
      <c r="BG147" s="122" t="str">
        <f>IF(Tbl.Kosten[[#This Row],[Anr.]]=BG$7,Tbl.Kosten[[#This Row],[Totaal kosten]],"")</f>
        <v/>
      </c>
      <c r="BH147" s="122" t="str">
        <f>IF(Tbl.Kosten[[#This Row],[Anr.]]=BH$7,Tbl.Kosten[[#This Row],[Totaal kosten]],"")</f>
        <v/>
      </c>
      <c r="BI147" s="122" t="str">
        <f>IF(Tbl.Kosten[[#This Row],[Anr.]]=BI$7,Tbl.Kosten[[#This Row],[Totaal kosten]],"")</f>
        <v/>
      </c>
      <c r="BJ147" s="122" t="str">
        <f>IF(Tbl.Kosten[[#This Row],[Anr.]]=BJ$7,Tbl.Kosten[[#This Row],[Totaal kosten]],"")</f>
        <v/>
      </c>
      <c r="BK147" s="122" t="str">
        <f>IF(Tbl.Kosten[[#This Row],[Anr.]]=BK$7,Tbl.Kosten[[#This Row],[Totaal kosten]],"")</f>
        <v/>
      </c>
      <c r="BL147" s="122" t="str">
        <f>IF(Tbl.Kosten[[#This Row],[Anr.]]=BL$7,Tbl.Kosten[[#This Row],[Totaal kosten]],"")</f>
        <v/>
      </c>
      <c r="BM147" s="122" t="str">
        <f>IF(Tbl.Kosten[[#This Row],[Anr.]]=BM$7,Tbl.Kosten[[#This Row],[Totaal kosten]],"")</f>
        <v/>
      </c>
      <c r="BN147" s="122" t="str">
        <f>IF(Tbl.Kosten[[#This Row],[Anr.]]=BN$7,Tbl.Kosten[[#This Row],[Totaal kosten]],"")</f>
        <v/>
      </c>
      <c r="BO147" s="122" t="str">
        <f>IF(Tbl.Kosten[[#This Row],[Anr.]]=BO$7,Tbl.Kosten[[#This Row],[Totaal kosten]],"")</f>
        <v/>
      </c>
      <c r="BP147" s="122" t="str">
        <f>IF(Tbl.Kosten[[#This Row],[Anr.]]=BP$7,Tbl.Kosten[[#This Row],[Totaal kosten]],"")</f>
        <v/>
      </c>
      <c r="BQ147" s="122" t="str">
        <f>IF(Tbl.Kosten[[#This Row],[Anr.]]=BQ$7,Tbl.Kosten[[#This Row],[Totaal kosten]],"")</f>
        <v/>
      </c>
      <c r="BR147" s="122" t="str">
        <f>IF(Tbl.Kosten[[#This Row],[Anr.]]=BR$7,Tbl.Kosten[[#This Row],[Totaal kosten]],"")</f>
        <v/>
      </c>
      <c r="BS147" s="122" t="str">
        <f>IF(Tbl.Kosten[[#This Row],[Anr.]]=BS$7,Tbl.Kosten[[#This Row],[Totaal kosten]],"")</f>
        <v/>
      </c>
      <c r="BT147" s="122" t="str">
        <f>IF(Tbl.Kosten[[#This Row],[Anr.]]=BT$7,Tbl.Kosten[[#This Row],[Totaal kosten]],"")</f>
        <v/>
      </c>
      <c r="BU147" s="122" t="str">
        <f>IF(Tbl.Kosten[[#This Row],[Anr.]]=BU$7,Tbl.Kosten[[#This Row],[Totaal kosten]],"")</f>
        <v/>
      </c>
      <c r="BV147" s="122" t="str">
        <f>IF(Tbl.Kosten[[#This Row],[Anr.]]=BV$7,Tbl.Kosten[[#This Row],[Totaal kosten]],"")</f>
        <v/>
      </c>
      <c r="BW147" s="122" t="str">
        <f>IF(Tbl.Kosten[[#This Row],[Anr.]]=BW$7,Tbl.Kosten[[#This Row],[Totaal kosten]],"")</f>
        <v/>
      </c>
      <c r="BX147" s="122" t="str">
        <f>IF(Tbl.Kosten[[#This Row],[Anr.]]=BX$7,Tbl.Kosten[[#This Row],[Totaal kosten]],"")</f>
        <v/>
      </c>
      <c r="BY147" s="122" t="str">
        <f>IF(Tbl.Kosten[[#This Row],[Anr.]]=BY$7,Tbl.Kosten[[#This Row],[Totaal kosten]],"")</f>
        <v/>
      </c>
      <c r="BZ147" s="122" t="str">
        <f>IF(Tbl.Kosten[[#This Row],[Anr.]]=BZ$7,Tbl.Kosten[[#This Row],[Totaal kosten]],"")</f>
        <v/>
      </c>
      <c r="CA147" s="122" t="str">
        <f>IF(Tbl.Kosten[[#This Row],[Anr.]]=CA$7,Tbl.Kosten[[#This Row],[Totaal kosten]],"")</f>
        <v/>
      </c>
      <c r="CB147" s="122" t="str">
        <f>IF(Tbl.Kosten[[#This Row],[Anr.]]=CB$7,Tbl.Kosten[[#This Row],[Totaal kosten]],"")</f>
        <v/>
      </c>
      <c r="CC147" s="122" t="str">
        <f>IF(Tbl.Kosten[[#This Row],[Anr.]]=CC$7,Tbl.Kosten[[#This Row],[Totaal kosten]],"")</f>
        <v/>
      </c>
      <c r="CD147" s="122" t="str">
        <f>IF(Tbl.Kosten[[#This Row],[Anr.]]=CD$7,Tbl.Kosten[[#This Row],[Totaal kosten]],"")</f>
        <v/>
      </c>
      <c r="CE147" s="122" t="str">
        <f>IF(Tbl.Kosten[[#This Row],[Anr.]]=CE$7,Tbl.Kosten[[#This Row],[Totaal kosten]],"")</f>
        <v/>
      </c>
      <c r="CF147" s="122" t="str">
        <f>IF(Tbl.Kosten[[#This Row],[Anr.]]=CF$7,Tbl.Kosten[[#This Row],[Totaal kosten]],"")</f>
        <v/>
      </c>
      <c r="CG147" s="122" t="str">
        <f>IF(Tbl.Kosten[[#This Row],[Anr.]]=CG$7,Tbl.Kosten[[#This Row],[Totaal kosten]],"")</f>
        <v/>
      </c>
      <c r="CH147" s="122" t="str">
        <f>IF(Tbl.Kosten[[#This Row],[Anr.]]=CH$7,Tbl.Kosten[[#This Row],[Totaal kosten]],"")</f>
        <v/>
      </c>
      <c r="CI147" s="122" t="str">
        <f>IF(Tbl.Kosten[[#This Row],[Anr.]]=CI$7,Tbl.Kosten[[#This Row],[Totaal kosten]],"")</f>
        <v/>
      </c>
      <c r="CJ147" s="122" t="str">
        <f>IF(Tbl.Kosten[[#This Row],[Anr.]]=CJ$7,Tbl.Kosten[[#This Row],[Totaal kosten]],"")</f>
        <v/>
      </c>
      <c r="CK147" s="122" t="str">
        <f>IF(Tbl.Kosten[[#This Row],[Anr.]]=CK$7,Tbl.Kosten[[#This Row],[Totaal kosten]],"")</f>
        <v/>
      </c>
      <c r="CL147" s="122" t="str">
        <f>IF(Tbl.Kosten[[#This Row],[Anr.]]=CL$7,Tbl.Kosten[[#This Row],[Totaal kosten]],"")</f>
        <v/>
      </c>
      <c r="CM147" s="122" t="str">
        <f>IF(Tbl.Kosten[[#This Row],[Anr.]]=CM$7,Tbl.Kosten[[#This Row],[Totaal kosten]],"")</f>
        <v/>
      </c>
      <c r="CN147" s="122" t="str">
        <f>IF(Tbl.Kosten[[#This Row],[Anr.]]=CN$7,Tbl.Kosten[[#This Row],[Totaal kosten]],"")</f>
        <v/>
      </c>
      <c r="CO147" s="122" t="str">
        <f>IF(Tbl.Kosten[[#This Row],[Anr.]]=CO$7,Tbl.Kosten[[#This Row],[Totaal kosten]],"")</f>
        <v/>
      </c>
      <c r="CP147" s="122" t="str">
        <f>IF(Tbl.Kosten[[#This Row],[Anr.]]=CP$7,Tbl.Kosten[[#This Row],[Totaal kosten]],"")</f>
        <v/>
      </c>
      <c r="CQ147" s="122" t="str">
        <f>IF(Tbl.Kosten[[#This Row],[Anr.]]=CQ$7,Tbl.Kosten[[#This Row],[Totaal kosten]],"")</f>
        <v/>
      </c>
      <c r="CR147" s="122" t="str">
        <f>IF(Tbl.Kosten[[#This Row],[Anr.]]=CR$7,Tbl.Kosten[[#This Row],[Totaal kosten]],"")</f>
        <v/>
      </c>
      <c r="CS147" s="122" t="str">
        <f>IF(Tbl.Kosten[[#This Row],[Anr.]]=CS$7,Tbl.Kosten[[#This Row],[Totaal kosten]],"")</f>
        <v/>
      </c>
      <c r="CT147" s="122" t="str">
        <f>IF(Tbl.Kosten[[#This Row],[Anr.]]=CT$7,Tbl.Kosten[[#This Row],[Totaal kosten]],"")</f>
        <v/>
      </c>
      <c r="CU147" s="122" t="str">
        <f>IF(Tbl.Kosten[[#This Row],[Anr.]]=CU$7,Tbl.Kosten[[#This Row],[Totaal kosten]],"")</f>
        <v/>
      </c>
      <c r="CV147" s="122" t="str">
        <f>IF(Tbl.Kosten[[#This Row],[Anr.]]=CV$7,Tbl.Kosten[[#This Row],[Totaal kosten]],"")</f>
        <v/>
      </c>
      <c r="CW147" s="122" t="str">
        <f>IF(Tbl.Kosten[[#This Row],[Anr.]]=CW$7,Tbl.Kosten[[#This Row],[Totaal kosten]],"")</f>
        <v/>
      </c>
      <c r="CX147" s="122" t="str">
        <f>IF(Tbl.Kosten[[#This Row],[Anr.]]=CX$7,Tbl.Kosten[[#This Row],[Totaal kosten]],"")</f>
        <v/>
      </c>
      <c r="CY147" s="122" t="str">
        <f>IF(Tbl.Kosten[[#This Row],[Anr.]]=CY$7,Tbl.Kosten[[#This Row],[Totaal kosten]],"")</f>
        <v/>
      </c>
      <c r="CZ147" s="122" t="str">
        <f>IF(Tbl.Kosten[[#This Row],[Anr.]]=CZ$7,Tbl.Kosten[[#This Row],[Totaal kosten]],"")</f>
        <v/>
      </c>
      <c r="DA147" s="122" t="str">
        <f>IF(Tbl.Kosten[[#This Row],[Anr.]]=DA$7,Tbl.Kosten[[#This Row],[Totaal kosten]],"")</f>
        <v/>
      </c>
      <c r="DB147" s="122" t="str">
        <f>IF(Tbl.Kosten[[#This Row],[Anr.]]=DB$7,Tbl.Kosten[[#This Row],[Totaal kosten]],"")</f>
        <v/>
      </c>
      <c r="DC147" s="122" t="str">
        <f>IF(Tbl.Kosten[[#This Row],[Anr.]]=DC$7,Tbl.Kosten[[#This Row],[Totaal kosten]],"")</f>
        <v/>
      </c>
      <c r="DD147" s="122" t="str">
        <f>IF(Tbl.Kosten[[#This Row],[Anr.]]=DD$7,Tbl.Kosten[[#This Row],[Totaal kosten]],"")</f>
        <v/>
      </c>
      <c r="DE147" s="122" t="str">
        <f>IF(Tbl.Kosten[[#This Row],[Anr.]]=DE$7,Tbl.Kosten[[#This Row],[Totaal kosten]],"")</f>
        <v/>
      </c>
      <c r="DF147" s="122" t="str">
        <f>IF(Tbl.Kosten[[#This Row],[Anr.]]=DF$7,Tbl.Kosten[[#This Row],[Totaal kosten]],"")</f>
        <v/>
      </c>
      <c r="DG147" s="122" t="str">
        <f>IF(Tbl.Kosten[[#This Row],[Anr.]]=DG$7,Tbl.Kosten[[#This Row],[Totaal kosten]],"")</f>
        <v/>
      </c>
      <c r="DH147" s="122" t="str">
        <f>IF(Tbl.Kosten[[#This Row],[Anr.]]=DH$7,Tbl.Kosten[[#This Row],[Totaal kosten]],"")</f>
        <v/>
      </c>
      <c r="DI147" s="122" t="str">
        <f>IF(Tbl.Kosten[[#This Row],[Anr.]]=DI$7,Tbl.Kosten[[#This Row],[Totaal kosten]],"")</f>
        <v/>
      </c>
      <c r="DJ147" s="122" t="str">
        <f>IF(Tbl.Kosten[[#This Row],[Anr.]]=DJ$7,Tbl.Kosten[[#This Row],[Totaal kosten]],"")</f>
        <v/>
      </c>
      <c r="DK147" s="122" t="str">
        <f>IF(Tbl.Kosten[[#This Row],[Anr.]]=DK$7,Tbl.Kosten[[#This Row],[Totaal kosten]],"")</f>
        <v/>
      </c>
      <c r="DL147" s="122" t="str">
        <f>IF(Tbl.Kosten[[#This Row],[Anr.]]=DL$7,Tbl.Kosten[[#This Row],[Totaal kosten]],"")</f>
        <v/>
      </c>
      <c r="DM147" s="122" t="str">
        <f>IF(Tbl.Kosten[[#This Row],[Anr.]]=DM$7,Tbl.Kosten[[#This Row],[Totaal kosten]],"")</f>
        <v/>
      </c>
      <c r="DN147" s="122" t="str">
        <f>IF(Tbl.Kosten[[#This Row],[Anr.]]=DN$7,Tbl.Kosten[[#This Row],[Totaal kosten]],"")</f>
        <v/>
      </c>
      <c r="DO147" s="122" t="str">
        <f>IF(Tbl.Kosten[[#This Row],[Anr.]]=DO$7,Tbl.Kosten[[#This Row],[Totaal kosten]],"")</f>
        <v/>
      </c>
      <c r="DP147" s="122" t="str">
        <f>IF(Tbl.Kosten[[#This Row],[Anr.]]=DP$7,Tbl.Kosten[[#This Row],[Totaal kosten]],"")</f>
        <v/>
      </c>
      <c r="DQ147" s="122" t="str">
        <f>IF(Tbl.Kosten[[#This Row],[Anr.]]=DQ$7,Tbl.Kosten[[#This Row],[Totaal kosten]],"")</f>
        <v/>
      </c>
      <c r="DR147" s="122" t="str">
        <f>IF(Tbl.Kosten[[#This Row],[Anr.]]=DR$7,Tbl.Kosten[[#This Row],[Totaal kosten]],"")</f>
        <v/>
      </c>
      <c r="DS147" s="122" t="str">
        <f>IF(Tbl.Kosten[[#This Row],[Anr.]]=DS$7,Tbl.Kosten[[#This Row],[Totaal kosten]],"")</f>
        <v/>
      </c>
      <c r="DT147" s="122" t="str">
        <f>IF(Tbl.Kosten[[#This Row],[Anr.]]=DT$7,Tbl.Kosten[[#This Row],[Totaal kosten]],"")</f>
        <v/>
      </c>
      <c r="DU147" s="122" t="str">
        <f>IF(Tbl.Kosten[[#This Row],[Anr.]]=DU$7,Tbl.Kosten[[#This Row],[Totaal kosten]],"")</f>
        <v/>
      </c>
      <c r="DV147" s="122" t="str">
        <f>IF(Tbl.Kosten[[#This Row],[Anr.]]=DV$7,Tbl.Kosten[[#This Row],[Totaal kosten]],"")</f>
        <v/>
      </c>
      <c r="DW147" s="122" t="str">
        <f>IF(Tbl.Kosten[[#This Row],[Anr.]]=DW$7,Tbl.Kosten[[#This Row],[Totaal kosten]],"")</f>
        <v/>
      </c>
      <c r="DX147" s="122" t="str">
        <f>IF(Tbl.Kosten[[#This Row],[Anr.]]=DX$7,Tbl.Kosten[[#This Row],[Totaal kosten]],"")</f>
        <v/>
      </c>
      <c r="DY147" s="122" t="str">
        <f>IF(Tbl.Kosten[[#This Row],[Anr.]]=DY$7,Tbl.Kosten[[#This Row],[Totaal kosten]],"")</f>
        <v/>
      </c>
      <c r="DZ147" s="122" t="str">
        <f>IF(Tbl.Kosten[[#This Row],[Anr.]]=DZ$7,Tbl.Kosten[[#This Row],[Totaal kosten]],"")</f>
        <v/>
      </c>
      <c r="EA147" s="122" t="str">
        <f>IF(Tbl.Kosten[[#This Row],[Anr.]]=EA$7,Tbl.Kosten[[#This Row],[Totaal kosten]],"")</f>
        <v/>
      </c>
      <c r="EB147" s="122" t="str">
        <f>IF(Tbl.Kosten[[#This Row],[Anr.]]=EB$7,Tbl.Kosten[[#This Row],[Totaal kosten]],"")</f>
        <v/>
      </c>
      <c r="EC147" s="122" t="str">
        <f>IF(Tbl.Kosten[[#This Row],[Anr.]]=EC$7,Tbl.Kosten[[#This Row],[Totaal kosten]],"")</f>
        <v/>
      </c>
      <c r="ED147" s="122" t="str">
        <f>IF(Tbl.Kosten[[#This Row],[Anr.]]=ED$7,Tbl.Kosten[[#This Row],[Totaal kosten]],"")</f>
        <v/>
      </c>
      <c r="EE147" s="122" t="str">
        <f>IF(Tbl.Kosten[[#This Row],[Anr.]]=EE$7,Tbl.Kosten[[#This Row],[Totaal kosten]],"")</f>
        <v/>
      </c>
      <c r="EF147" s="122" t="str">
        <f>IF(Tbl.Kosten[[#This Row],[Anr.]]=EF$7,Tbl.Kosten[[#This Row],[Totaal kosten]],"")</f>
        <v/>
      </c>
      <c r="EG147" s="122" t="str">
        <f>IF(Tbl.Kosten[[#This Row],[Anr.]]=EG$7,Tbl.Kosten[[#This Row],[Totaal kosten]],"")</f>
        <v/>
      </c>
      <c r="EH147" s="122" t="str">
        <f>IF(Tbl.Kosten[[#This Row],[Anr.]]=EH$7,Tbl.Kosten[[#This Row],[Totaal kosten]],"")</f>
        <v/>
      </c>
      <c r="EI147" s="122" t="str">
        <f>IF(Tbl.Kosten[[#This Row],[Anr.]]=EI$7,Tbl.Kosten[[#This Row],[Totaal kosten]],"")</f>
        <v/>
      </c>
      <c r="EJ147" s="122" t="str">
        <f>IF(Tbl.Kosten[[#This Row],[Anr.]]=EJ$7,Tbl.Kosten[[#This Row],[Totaal kosten]],"")</f>
        <v/>
      </c>
      <c r="EK147" s="122" t="str">
        <f>IF(Tbl.Kosten[[#This Row],[Anr.]]=EK$7,Tbl.Kosten[[#This Row],[Totaal kosten]],"")</f>
        <v/>
      </c>
      <c r="EL147" s="122" t="str">
        <f>IF(Tbl.Kosten[[#This Row],[Anr.]]=EL$7,Tbl.Kosten[[#This Row],[Totaal kosten]],"")</f>
        <v/>
      </c>
      <c r="EM147" s="122" t="str">
        <f>IF(Tbl.Kosten[[#This Row],[Anr.]]=EM$7,Tbl.Kosten[[#This Row],[Totaal kosten]],"")</f>
        <v/>
      </c>
      <c r="EN147" s="122" t="str">
        <f>IF(Tbl.Kosten[[#This Row],[Anr.]]=EN$7,Tbl.Kosten[[#This Row],[Totaal kosten]],"")</f>
        <v/>
      </c>
      <c r="EO147" s="122" t="str">
        <f>IF(Tbl.Kosten[[#This Row],[Anr.]]=EO$7,Tbl.Kosten[[#This Row],[Totaal kosten]],"")</f>
        <v/>
      </c>
      <c r="EP147" s="122" t="str">
        <f>IF(Tbl.Kosten[[#This Row],[Anr.]]=EP$7,Tbl.Kosten[[#This Row],[Totaal kosten]],"")</f>
        <v/>
      </c>
      <c r="EQ147" s="122" t="str">
        <f>IF(Tbl.Kosten[[#This Row],[Anr.]]=EQ$7,Tbl.Kosten[[#This Row],[Totaal kosten]],"")</f>
        <v/>
      </c>
    </row>
    <row r="148" spans="2:147" x14ac:dyDescent="0.35">
      <c r="B148" s="99"/>
      <c r="C148" s="68"/>
      <c r="D148" s="119"/>
      <c r="E148" s="100"/>
      <c r="F148" s="13">
        <f>_xlfn.XLOOKUP(Tbl.Kosten[[#This Row],[Medewerker e/o 
functie]],Tbl.Uurtarief[Medewerker en/of functie],Tbl.Uurtarief[Uurtarief],"",,)</f>
        <v>0</v>
      </c>
      <c r="G148" s="118">
        <f>PRODUCT(Tbl.Kosten[[#This Row],[Uren]],Tbl.Kosten[[#This Row],[Uurtarief]])</f>
        <v>0</v>
      </c>
      <c r="H148" s="100"/>
      <c r="I148" s="98"/>
      <c r="J148" s="97">
        <f>Tbl.Kosten[[#This Row],[Aantal]]*Tbl.Kosten[[#This Row],[Tarief]]</f>
        <v>0</v>
      </c>
      <c r="K148" s="118">
        <f>Tbl.Kosten[[#This Row],[Subtotaal andere kosten]]+Tbl.Kosten[[#This Row],[Subtotaal arbeidskosten]]</f>
        <v>0</v>
      </c>
      <c r="L148" s="190">
        <f>IF(Tbl.Kosten[[#This Row],[Subtotaal andere kosten]]&lt;&gt;0,"Andere kosten",(_xlfn.XLOOKUP(Tbl.Kosten[[#This Row],[Medewerker e/o 
functie]],Tbl.Uurtarief[Medewerker en/of functie],Tbl.Uurtarief[Kostensoort],"",,)))</f>
        <v>0</v>
      </c>
      <c r="M148" s="190" t="str">
        <f>IF(AND(Tbl.Kosten[[#This Row],[Subtotaal arbeidskosten]]&lt;&gt;0,Tbl.Kosten[[#This Row],[Subtotaal andere kosten]]&lt;&gt;0),"Begroot Arbeidskosten en Overige kosten op verschillende regels!","")</f>
        <v/>
      </c>
      <c r="N148" s="3" t="str">
        <f>_xlfn.XLOOKUP(Tbl.Kosten[[#This Row],[Activiteitencode]],Tbl.Activiteiten[Activiteitcode],Tbl.Activiteiten[Werkpakketcode],"",,)</f>
        <v/>
      </c>
      <c r="O148" s="9" t="str">
        <f>_xlfn.XLOOKUP(Tbl.Kosten[[#This Row],[Werkpakketcode]],Tbl.Werkpakketten[Werkpakketcode],Tbl.Werkpakketten[WPnr.],"",,)</f>
        <v/>
      </c>
      <c r="P148" s="9" t="str">
        <f>IF(Tbl.Kosten[[#This Row],[WPnr.]]=P$7,Tbl.Kosten[[#This Row],[Totaal kosten]],"")</f>
        <v/>
      </c>
      <c r="Q148" s="9" t="str">
        <f>IF(Tbl.Kosten[[#This Row],[WPnr.]]=Q$7,Tbl.Kosten[[#This Row],[Totaal kosten]],"")</f>
        <v/>
      </c>
      <c r="R148" s="9" t="str">
        <f>IF(Tbl.Kosten[[#This Row],[WPnr.]]=R$7,Tbl.Kosten[[#This Row],[Totaal kosten]],"")</f>
        <v/>
      </c>
      <c r="S148" s="9" t="str">
        <f>IF(Tbl.Kosten[[#This Row],[WPnr.]]=S$7,Tbl.Kosten[[#This Row],[Totaal kosten]],"")</f>
        <v/>
      </c>
      <c r="T148" s="9" t="str">
        <f>IF(Tbl.Kosten[[#This Row],[WPnr.]]=T$7,Tbl.Kosten[[#This Row],[Totaal kosten]],"")</f>
        <v/>
      </c>
      <c r="U148" s="9" t="str">
        <f>IF(Tbl.Kosten[[#This Row],[WPnr.]]=U$7,Tbl.Kosten[[#This Row],[Totaal kosten]],"")</f>
        <v/>
      </c>
      <c r="V148" s="9" t="str">
        <f>IF(Tbl.Kosten[[#This Row],[WPnr.]]=V$7,Tbl.Kosten[[#This Row],[Totaal kosten]],"")</f>
        <v/>
      </c>
      <c r="W148" s="9" t="str">
        <f>IF(Tbl.Kosten[[#This Row],[WPnr.]]=W$7,Tbl.Kosten[[#This Row],[Totaal kosten]],"")</f>
        <v/>
      </c>
      <c r="X148" s="9" t="str">
        <f>IF(Tbl.Kosten[[#This Row],[WPnr.]]=X$7,Tbl.Kosten[[#This Row],[Totaal kosten]],"")</f>
        <v/>
      </c>
      <c r="Y148" s="9" t="str">
        <f>IF(Tbl.Kosten[[#This Row],[WPnr.]]=Y$7,Tbl.Kosten[[#This Row],[Totaal kosten]],"")</f>
        <v/>
      </c>
      <c r="Z148" s="15" t="str">
        <f>IFERROR(VLOOKUP(Tbl.Kosten[[#This Row],[Kostensoort]],Tbl.Kostensoorten[],2,FALSE),"")</f>
        <v/>
      </c>
      <c r="AA148" s="15" t="str">
        <f>IF(Tbl.Kosten[[#This Row],[KSnr.]]=AA$7,Tbl.Kosten[[#This Row],[Totaal kosten]],"")</f>
        <v/>
      </c>
      <c r="AB148" s="15" t="str">
        <f>IF(Tbl.Kosten[[#This Row],[KSnr.]]=AB$7,Tbl.Kosten[[#This Row],[Totaal kosten]],"")</f>
        <v/>
      </c>
      <c r="AC148" s="15" t="str">
        <f>IF(Tbl.Kosten[[#This Row],[KSnr.]]=AC$7,Tbl.Kosten[[#This Row],[Totaal kosten]],"")</f>
        <v/>
      </c>
      <c r="AD148" s="15" t="str">
        <f>IF(Tbl.Kosten[[#This Row],[KSnr.]]=AD$7,Tbl.Kosten[[#This Row],[Totaal kosten]],"")</f>
        <v/>
      </c>
      <c r="AE148" s="15" t="str">
        <f>IF(Tbl.Kosten[[#This Row],[KSnr.]]=AE$7,Tbl.Kosten[[#This Row],[Totaal kosten]],"")</f>
        <v/>
      </c>
      <c r="AF148" s="15" t="str">
        <f>IF(Tbl.Kosten[[#This Row],[KSnr.]]=AF$7,Tbl.Kosten[[#This Row],[Totaal kosten]],"")</f>
        <v/>
      </c>
      <c r="AG148" s="15" t="str">
        <f>IF(Tbl.Kosten[[#This Row],[KSnr.]]=AG$7,Tbl.Kosten[[#This Row],[Totaal kosten]],"")</f>
        <v/>
      </c>
      <c r="AH148" s="15" t="str">
        <f>IF(Tbl.Kosten[[#This Row],[KSnr.]]=AH$7,Tbl.Kosten[[#This Row],[Totaal kosten]],"")</f>
        <v/>
      </c>
      <c r="AI148" s="15" t="str">
        <f>IF(Tbl.Kosten[[#This Row],[KSnr.]]=AI$7,Tbl.Kosten[[#This Row],[Totaal kosten]],"")</f>
        <v/>
      </c>
      <c r="AJ148" s="15" t="str">
        <f>IF(Tbl.Kosten[[#This Row],[KSnr.]]=AJ$7,Tbl.Kosten[[#This Row],[Totaal kosten]],"")</f>
        <v/>
      </c>
      <c r="AK148" s="15" t="str">
        <f>IF(Tbl.Kosten[[#This Row],[KSnr.]]=AK$7,Tbl.Kosten[[#This Row],[Totaal kosten]],"")</f>
        <v/>
      </c>
      <c r="AL148" s="15" t="str">
        <f>IF(Tbl.Kosten[[#This Row],[KSnr.]]=AL$7,Tbl.Kosten[[#This Row],[Totaal kosten]],"")</f>
        <v/>
      </c>
      <c r="AM148" s="15" t="str">
        <f>IF(Tbl.Kosten[[#This Row],[KSnr.]]=AM$7,Tbl.Kosten[[#This Row],[Totaal kosten]],"")</f>
        <v/>
      </c>
      <c r="AN148" s="15" t="str">
        <f>IF(Tbl.Kosten[[#This Row],[KSnr.]]=AN$7,Tbl.Kosten[[#This Row],[Totaal kosten]],"")</f>
        <v/>
      </c>
      <c r="AO148" s="15" t="str">
        <f>IF(Tbl.Kosten[[#This Row],[KSnr.]]=AO$7,Tbl.Kosten[[#This Row],[Totaal kosten]],"")</f>
        <v/>
      </c>
      <c r="AP148" s="15" t="str">
        <f>IF(Tbl.Kosten[[#This Row],[KSnr.]]=AP$7,Tbl.Kosten[[#This Row],[Totaal kosten]],"")</f>
        <v/>
      </c>
      <c r="AQ148" s="15" t="str">
        <f>IF(Tbl.Kosten[[#This Row],[KSnr.]]=AQ$7,Tbl.Kosten[[#This Row],[Totaal kosten]],"")</f>
        <v/>
      </c>
      <c r="AR148" s="15" t="str">
        <f>IF(Tbl.Kosten[[#This Row],[KSnr.]]=AR$7,Tbl.Kosten[[#This Row],[Totaal kosten]],"")</f>
        <v/>
      </c>
      <c r="AS148" s="15" t="str">
        <f>IF(Tbl.Kosten[[#This Row],[KSnr.]]=AS$7,Tbl.Kosten[[#This Row],[Totaal kosten]],"")</f>
        <v/>
      </c>
      <c r="AT148" s="15" t="str">
        <f>IF(Tbl.Kosten[[#This Row],[KSnr.]]=AT$7,Tbl.Kosten[[#This Row],[Totaal kosten]],"")</f>
        <v/>
      </c>
      <c r="AU148" s="122" t="str">
        <f>_xlfn.XLOOKUP(Tbl.Kosten[[#This Row],[Activiteitencode]],Tbl.Activiteiten[Activiteitcode],Tbl.Activiteiten[Anr.],"",,)</f>
        <v/>
      </c>
      <c r="AV148" s="122" t="str">
        <f>IF(Tbl.Kosten[[#This Row],[Anr.]]=AV$7,Tbl.Kosten[[#This Row],[Totaal kosten]],"")</f>
        <v/>
      </c>
      <c r="AW148" s="122" t="str">
        <f>IF(Tbl.Kosten[[#This Row],[Anr.]]=AW$7,Tbl.Kosten[[#This Row],[Totaal kosten]],"")</f>
        <v/>
      </c>
      <c r="AX148" s="122" t="str">
        <f>IF(Tbl.Kosten[[#This Row],[Anr.]]=AX$7,Tbl.Kosten[[#This Row],[Totaal kosten]],"")</f>
        <v/>
      </c>
      <c r="AY148" s="122" t="str">
        <f>IF(Tbl.Kosten[[#This Row],[Anr.]]=AY$7,Tbl.Kosten[[#This Row],[Totaal kosten]],"")</f>
        <v/>
      </c>
      <c r="AZ148" s="122" t="str">
        <f>IF(Tbl.Kosten[[#This Row],[Anr.]]=AZ$7,Tbl.Kosten[[#This Row],[Totaal kosten]],"")</f>
        <v/>
      </c>
      <c r="BA148" s="122" t="str">
        <f>IF(Tbl.Kosten[[#This Row],[Anr.]]=BA$7,Tbl.Kosten[[#This Row],[Totaal kosten]],"")</f>
        <v/>
      </c>
      <c r="BB148" s="122" t="str">
        <f>IF(Tbl.Kosten[[#This Row],[Anr.]]=BB$7,Tbl.Kosten[[#This Row],[Totaal kosten]],"")</f>
        <v/>
      </c>
      <c r="BC148" s="122" t="str">
        <f>IF(Tbl.Kosten[[#This Row],[Anr.]]=BC$7,Tbl.Kosten[[#This Row],[Totaal kosten]],"")</f>
        <v/>
      </c>
      <c r="BD148" s="122" t="str">
        <f>IF(Tbl.Kosten[[#This Row],[Anr.]]=BD$7,Tbl.Kosten[[#This Row],[Totaal kosten]],"")</f>
        <v/>
      </c>
      <c r="BE148" s="122" t="str">
        <f>IF(Tbl.Kosten[[#This Row],[Anr.]]=BE$7,Tbl.Kosten[[#This Row],[Totaal kosten]],"")</f>
        <v/>
      </c>
      <c r="BF148" s="122" t="str">
        <f>IF(Tbl.Kosten[[#This Row],[Anr.]]=BF$7,Tbl.Kosten[[#This Row],[Totaal kosten]],"")</f>
        <v/>
      </c>
      <c r="BG148" s="122" t="str">
        <f>IF(Tbl.Kosten[[#This Row],[Anr.]]=BG$7,Tbl.Kosten[[#This Row],[Totaal kosten]],"")</f>
        <v/>
      </c>
      <c r="BH148" s="122" t="str">
        <f>IF(Tbl.Kosten[[#This Row],[Anr.]]=BH$7,Tbl.Kosten[[#This Row],[Totaal kosten]],"")</f>
        <v/>
      </c>
      <c r="BI148" s="122" t="str">
        <f>IF(Tbl.Kosten[[#This Row],[Anr.]]=BI$7,Tbl.Kosten[[#This Row],[Totaal kosten]],"")</f>
        <v/>
      </c>
      <c r="BJ148" s="122" t="str">
        <f>IF(Tbl.Kosten[[#This Row],[Anr.]]=BJ$7,Tbl.Kosten[[#This Row],[Totaal kosten]],"")</f>
        <v/>
      </c>
      <c r="BK148" s="122" t="str">
        <f>IF(Tbl.Kosten[[#This Row],[Anr.]]=BK$7,Tbl.Kosten[[#This Row],[Totaal kosten]],"")</f>
        <v/>
      </c>
      <c r="BL148" s="122" t="str">
        <f>IF(Tbl.Kosten[[#This Row],[Anr.]]=BL$7,Tbl.Kosten[[#This Row],[Totaal kosten]],"")</f>
        <v/>
      </c>
      <c r="BM148" s="122" t="str">
        <f>IF(Tbl.Kosten[[#This Row],[Anr.]]=BM$7,Tbl.Kosten[[#This Row],[Totaal kosten]],"")</f>
        <v/>
      </c>
      <c r="BN148" s="122" t="str">
        <f>IF(Tbl.Kosten[[#This Row],[Anr.]]=BN$7,Tbl.Kosten[[#This Row],[Totaal kosten]],"")</f>
        <v/>
      </c>
      <c r="BO148" s="122" t="str">
        <f>IF(Tbl.Kosten[[#This Row],[Anr.]]=BO$7,Tbl.Kosten[[#This Row],[Totaal kosten]],"")</f>
        <v/>
      </c>
      <c r="BP148" s="122" t="str">
        <f>IF(Tbl.Kosten[[#This Row],[Anr.]]=BP$7,Tbl.Kosten[[#This Row],[Totaal kosten]],"")</f>
        <v/>
      </c>
      <c r="BQ148" s="122" t="str">
        <f>IF(Tbl.Kosten[[#This Row],[Anr.]]=BQ$7,Tbl.Kosten[[#This Row],[Totaal kosten]],"")</f>
        <v/>
      </c>
      <c r="BR148" s="122" t="str">
        <f>IF(Tbl.Kosten[[#This Row],[Anr.]]=BR$7,Tbl.Kosten[[#This Row],[Totaal kosten]],"")</f>
        <v/>
      </c>
      <c r="BS148" s="122" t="str">
        <f>IF(Tbl.Kosten[[#This Row],[Anr.]]=BS$7,Tbl.Kosten[[#This Row],[Totaal kosten]],"")</f>
        <v/>
      </c>
      <c r="BT148" s="122" t="str">
        <f>IF(Tbl.Kosten[[#This Row],[Anr.]]=BT$7,Tbl.Kosten[[#This Row],[Totaal kosten]],"")</f>
        <v/>
      </c>
      <c r="BU148" s="122" t="str">
        <f>IF(Tbl.Kosten[[#This Row],[Anr.]]=BU$7,Tbl.Kosten[[#This Row],[Totaal kosten]],"")</f>
        <v/>
      </c>
      <c r="BV148" s="122" t="str">
        <f>IF(Tbl.Kosten[[#This Row],[Anr.]]=BV$7,Tbl.Kosten[[#This Row],[Totaal kosten]],"")</f>
        <v/>
      </c>
      <c r="BW148" s="122" t="str">
        <f>IF(Tbl.Kosten[[#This Row],[Anr.]]=BW$7,Tbl.Kosten[[#This Row],[Totaal kosten]],"")</f>
        <v/>
      </c>
      <c r="BX148" s="122" t="str">
        <f>IF(Tbl.Kosten[[#This Row],[Anr.]]=BX$7,Tbl.Kosten[[#This Row],[Totaal kosten]],"")</f>
        <v/>
      </c>
      <c r="BY148" s="122" t="str">
        <f>IF(Tbl.Kosten[[#This Row],[Anr.]]=BY$7,Tbl.Kosten[[#This Row],[Totaal kosten]],"")</f>
        <v/>
      </c>
      <c r="BZ148" s="122" t="str">
        <f>IF(Tbl.Kosten[[#This Row],[Anr.]]=BZ$7,Tbl.Kosten[[#This Row],[Totaal kosten]],"")</f>
        <v/>
      </c>
      <c r="CA148" s="122" t="str">
        <f>IF(Tbl.Kosten[[#This Row],[Anr.]]=CA$7,Tbl.Kosten[[#This Row],[Totaal kosten]],"")</f>
        <v/>
      </c>
      <c r="CB148" s="122" t="str">
        <f>IF(Tbl.Kosten[[#This Row],[Anr.]]=CB$7,Tbl.Kosten[[#This Row],[Totaal kosten]],"")</f>
        <v/>
      </c>
      <c r="CC148" s="122" t="str">
        <f>IF(Tbl.Kosten[[#This Row],[Anr.]]=CC$7,Tbl.Kosten[[#This Row],[Totaal kosten]],"")</f>
        <v/>
      </c>
      <c r="CD148" s="122" t="str">
        <f>IF(Tbl.Kosten[[#This Row],[Anr.]]=CD$7,Tbl.Kosten[[#This Row],[Totaal kosten]],"")</f>
        <v/>
      </c>
      <c r="CE148" s="122" t="str">
        <f>IF(Tbl.Kosten[[#This Row],[Anr.]]=CE$7,Tbl.Kosten[[#This Row],[Totaal kosten]],"")</f>
        <v/>
      </c>
      <c r="CF148" s="122" t="str">
        <f>IF(Tbl.Kosten[[#This Row],[Anr.]]=CF$7,Tbl.Kosten[[#This Row],[Totaal kosten]],"")</f>
        <v/>
      </c>
      <c r="CG148" s="122" t="str">
        <f>IF(Tbl.Kosten[[#This Row],[Anr.]]=CG$7,Tbl.Kosten[[#This Row],[Totaal kosten]],"")</f>
        <v/>
      </c>
      <c r="CH148" s="122" t="str">
        <f>IF(Tbl.Kosten[[#This Row],[Anr.]]=CH$7,Tbl.Kosten[[#This Row],[Totaal kosten]],"")</f>
        <v/>
      </c>
      <c r="CI148" s="122" t="str">
        <f>IF(Tbl.Kosten[[#This Row],[Anr.]]=CI$7,Tbl.Kosten[[#This Row],[Totaal kosten]],"")</f>
        <v/>
      </c>
      <c r="CJ148" s="122" t="str">
        <f>IF(Tbl.Kosten[[#This Row],[Anr.]]=CJ$7,Tbl.Kosten[[#This Row],[Totaal kosten]],"")</f>
        <v/>
      </c>
      <c r="CK148" s="122" t="str">
        <f>IF(Tbl.Kosten[[#This Row],[Anr.]]=CK$7,Tbl.Kosten[[#This Row],[Totaal kosten]],"")</f>
        <v/>
      </c>
      <c r="CL148" s="122" t="str">
        <f>IF(Tbl.Kosten[[#This Row],[Anr.]]=CL$7,Tbl.Kosten[[#This Row],[Totaal kosten]],"")</f>
        <v/>
      </c>
      <c r="CM148" s="122" t="str">
        <f>IF(Tbl.Kosten[[#This Row],[Anr.]]=CM$7,Tbl.Kosten[[#This Row],[Totaal kosten]],"")</f>
        <v/>
      </c>
      <c r="CN148" s="122" t="str">
        <f>IF(Tbl.Kosten[[#This Row],[Anr.]]=CN$7,Tbl.Kosten[[#This Row],[Totaal kosten]],"")</f>
        <v/>
      </c>
      <c r="CO148" s="122" t="str">
        <f>IF(Tbl.Kosten[[#This Row],[Anr.]]=CO$7,Tbl.Kosten[[#This Row],[Totaal kosten]],"")</f>
        <v/>
      </c>
      <c r="CP148" s="122" t="str">
        <f>IF(Tbl.Kosten[[#This Row],[Anr.]]=CP$7,Tbl.Kosten[[#This Row],[Totaal kosten]],"")</f>
        <v/>
      </c>
      <c r="CQ148" s="122" t="str">
        <f>IF(Tbl.Kosten[[#This Row],[Anr.]]=CQ$7,Tbl.Kosten[[#This Row],[Totaal kosten]],"")</f>
        <v/>
      </c>
      <c r="CR148" s="122" t="str">
        <f>IF(Tbl.Kosten[[#This Row],[Anr.]]=CR$7,Tbl.Kosten[[#This Row],[Totaal kosten]],"")</f>
        <v/>
      </c>
      <c r="CS148" s="122" t="str">
        <f>IF(Tbl.Kosten[[#This Row],[Anr.]]=CS$7,Tbl.Kosten[[#This Row],[Totaal kosten]],"")</f>
        <v/>
      </c>
      <c r="CT148" s="122" t="str">
        <f>IF(Tbl.Kosten[[#This Row],[Anr.]]=CT$7,Tbl.Kosten[[#This Row],[Totaal kosten]],"")</f>
        <v/>
      </c>
      <c r="CU148" s="122" t="str">
        <f>IF(Tbl.Kosten[[#This Row],[Anr.]]=CU$7,Tbl.Kosten[[#This Row],[Totaal kosten]],"")</f>
        <v/>
      </c>
      <c r="CV148" s="122" t="str">
        <f>IF(Tbl.Kosten[[#This Row],[Anr.]]=CV$7,Tbl.Kosten[[#This Row],[Totaal kosten]],"")</f>
        <v/>
      </c>
      <c r="CW148" s="122" t="str">
        <f>IF(Tbl.Kosten[[#This Row],[Anr.]]=CW$7,Tbl.Kosten[[#This Row],[Totaal kosten]],"")</f>
        <v/>
      </c>
      <c r="CX148" s="122" t="str">
        <f>IF(Tbl.Kosten[[#This Row],[Anr.]]=CX$7,Tbl.Kosten[[#This Row],[Totaal kosten]],"")</f>
        <v/>
      </c>
      <c r="CY148" s="122" t="str">
        <f>IF(Tbl.Kosten[[#This Row],[Anr.]]=CY$7,Tbl.Kosten[[#This Row],[Totaal kosten]],"")</f>
        <v/>
      </c>
      <c r="CZ148" s="122" t="str">
        <f>IF(Tbl.Kosten[[#This Row],[Anr.]]=CZ$7,Tbl.Kosten[[#This Row],[Totaal kosten]],"")</f>
        <v/>
      </c>
      <c r="DA148" s="122" t="str">
        <f>IF(Tbl.Kosten[[#This Row],[Anr.]]=DA$7,Tbl.Kosten[[#This Row],[Totaal kosten]],"")</f>
        <v/>
      </c>
      <c r="DB148" s="122" t="str">
        <f>IF(Tbl.Kosten[[#This Row],[Anr.]]=DB$7,Tbl.Kosten[[#This Row],[Totaal kosten]],"")</f>
        <v/>
      </c>
      <c r="DC148" s="122" t="str">
        <f>IF(Tbl.Kosten[[#This Row],[Anr.]]=DC$7,Tbl.Kosten[[#This Row],[Totaal kosten]],"")</f>
        <v/>
      </c>
      <c r="DD148" s="122" t="str">
        <f>IF(Tbl.Kosten[[#This Row],[Anr.]]=DD$7,Tbl.Kosten[[#This Row],[Totaal kosten]],"")</f>
        <v/>
      </c>
      <c r="DE148" s="122" t="str">
        <f>IF(Tbl.Kosten[[#This Row],[Anr.]]=DE$7,Tbl.Kosten[[#This Row],[Totaal kosten]],"")</f>
        <v/>
      </c>
      <c r="DF148" s="122" t="str">
        <f>IF(Tbl.Kosten[[#This Row],[Anr.]]=DF$7,Tbl.Kosten[[#This Row],[Totaal kosten]],"")</f>
        <v/>
      </c>
      <c r="DG148" s="122" t="str">
        <f>IF(Tbl.Kosten[[#This Row],[Anr.]]=DG$7,Tbl.Kosten[[#This Row],[Totaal kosten]],"")</f>
        <v/>
      </c>
      <c r="DH148" s="122" t="str">
        <f>IF(Tbl.Kosten[[#This Row],[Anr.]]=DH$7,Tbl.Kosten[[#This Row],[Totaal kosten]],"")</f>
        <v/>
      </c>
      <c r="DI148" s="122" t="str">
        <f>IF(Tbl.Kosten[[#This Row],[Anr.]]=DI$7,Tbl.Kosten[[#This Row],[Totaal kosten]],"")</f>
        <v/>
      </c>
      <c r="DJ148" s="122" t="str">
        <f>IF(Tbl.Kosten[[#This Row],[Anr.]]=DJ$7,Tbl.Kosten[[#This Row],[Totaal kosten]],"")</f>
        <v/>
      </c>
      <c r="DK148" s="122" t="str">
        <f>IF(Tbl.Kosten[[#This Row],[Anr.]]=DK$7,Tbl.Kosten[[#This Row],[Totaal kosten]],"")</f>
        <v/>
      </c>
      <c r="DL148" s="122" t="str">
        <f>IF(Tbl.Kosten[[#This Row],[Anr.]]=DL$7,Tbl.Kosten[[#This Row],[Totaal kosten]],"")</f>
        <v/>
      </c>
      <c r="DM148" s="122" t="str">
        <f>IF(Tbl.Kosten[[#This Row],[Anr.]]=DM$7,Tbl.Kosten[[#This Row],[Totaal kosten]],"")</f>
        <v/>
      </c>
      <c r="DN148" s="122" t="str">
        <f>IF(Tbl.Kosten[[#This Row],[Anr.]]=DN$7,Tbl.Kosten[[#This Row],[Totaal kosten]],"")</f>
        <v/>
      </c>
      <c r="DO148" s="122" t="str">
        <f>IF(Tbl.Kosten[[#This Row],[Anr.]]=DO$7,Tbl.Kosten[[#This Row],[Totaal kosten]],"")</f>
        <v/>
      </c>
      <c r="DP148" s="122" t="str">
        <f>IF(Tbl.Kosten[[#This Row],[Anr.]]=DP$7,Tbl.Kosten[[#This Row],[Totaal kosten]],"")</f>
        <v/>
      </c>
      <c r="DQ148" s="122" t="str">
        <f>IF(Tbl.Kosten[[#This Row],[Anr.]]=DQ$7,Tbl.Kosten[[#This Row],[Totaal kosten]],"")</f>
        <v/>
      </c>
      <c r="DR148" s="122" t="str">
        <f>IF(Tbl.Kosten[[#This Row],[Anr.]]=DR$7,Tbl.Kosten[[#This Row],[Totaal kosten]],"")</f>
        <v/>
      </c>
      <c r="DS148" s="122" t="str">
        <f>IF(Tbl.Kosten[[#This Row],[Anr.]]=DS$7,Tbl.Kosten[[#This Row],[Totaal kosten]],"")</f>
        <v/>
      </c>
      <c r="DT148" s="122" t="str">
        <f>IF(Tbl.Kosten[[#This Row],[Anr.]]=DT$7,Tbl.Kosten[[#This Row],[Totaal kosten]],"")</f>
        <v/>
      </c>
      <c r="DU148" s="122" t="str">
        <f>IF(Tbl.Kosten[[#This Row],[Anr.]]=DU$7,Tbl.Kosten[[#This Row],[Totaal kosten]],"")</f>
        <v/>
      </c>
      <c r="DV148" s="122" t="str">
        <f>IF(Tbl.Kosten[[#This Row],[Anr.]]=DV$7,Tbl.Kosten[[#This Row],[Totaal kosten]],"")</f>
        <v/>
      </c>
      <c r="DW148" s="122" t="str">
        <f>IF(Tbl.Kosten[[#This Row],[Anr.]]=DW$7,Tbl.Kosten[[#This Row],[Totaal kosten]],"")</f>
        <v/>
      </c>
      <c r="DX148" s="122" t="str">
        <f>IF(Tbl.Kosten[[#This Row],[Anr.]]=DX$7,Tbl.Kosten[[#This Row],[Totaal kosten]],"")</f>
        <v/>
      </c>
      <c r="DY148" s="122" t="str">
        <f>IF(Tbl.Kosten[[#This Row],[Anr.]]=DY$7,Tbl.Kosten[[#This Row],[Totaal kosten]],"")</f>
        <v/>
      </c>
      <c r="DZ148" s="122" t="str">
        <f>IF(Tbl.Kosten[[#This Row],[Anr.]]=DZ$7,Tbl.Kosten[[#This Row],[Totaal kosten]],"")</f>
        <v/>
      </c>
      <c r="EA148" s="122" t="str">
        <f>IF(Tbl.Kosten[[#This Row],[Anr.]]=EA$7,Tbl.Kosten[[#This Row],[Totaal kosten]],"")</f>
        <v/>
      </c>
      <c r="EB148" s="122" t="str">
        <f>IF(Tbl.Kosten[[#This Row],[Anr.]]=EB$7,Tbl.Kosten[[#This Row],[Totaal kosten]],"")</f>
        <v/>
      </c>
      <c r="EC148" s="122" t="str">
        <f>IF(Tbl.Kosten[[#This Row],[Anr.]]=EC$7,Tbl.Kosten[[#This Row],[Totaal kosten]],"")</f>
        <v/>
      </c>
      <c r="ED148" s="122" t="str">
        <f>IF(Tbl.Kosten[[#This Row],[Anr.]]=ED$7,Tbl.Kosten[[#This Row],[Totaal kosten]],"")</f>
        <v/>
      </c>
      <c r="EE148" s="122" t="str">
        <f>IF(Tbl.Kosten[[#This Row],[Anr.]]=EE$7,Tbl.Kosten[[#This Row],[Totaal kosten]],"")</f>
        <v/>
      </c>
      <c r="EF148" s="122" t="str">
        <f>IF(Tbl.Kosten[[#This Row],[Anr.]]=EF$7,Tbl.Kosten[[#This Row],[Totaal kosten]],"")</f>
        <v/>
      </c>
      <c r="EG148" s="122" t="str">
        <f>IF(Tbl.Kosten[[#This Row],[Anr.]]=EG$7,Tbl.Kosten[[#This Row],[Totaal kosten]],"")</f>
        <v/>
      </c>
      <c r="EH148" s="122" t="str">
        <f>IF(Tbl.Kosten[[#This Row],[Anr.]]=EH$7,Tbl.Kosten[[#This Row],[Totaal kosten]],"")</f>
        <v/>
      </c>
      <c r="EI148" s="122" t="str">
        <f>IF(Tbl.Kosten[[#This Row],[Anr.]]=EI$7,Tbl.Kosten[[#This Row],[Totaal kosten]],"")</f>
        <v/>
      </c>
      <c r="EJ148" s="122" t="str">
        <f>IF(Tbl.Kosten[[#This Row],[Anr.]]=EJ$7,Tbl.Kosten[[#This Row],[Totaal kosten]],"")</f>
        <v/>
      </c>
      <c r="EK148" s="122" t="str">
        <f>IF(Tbl.Kosten[[#This Row],[Anr.]]=EK$7,Tbl.Kosten[[#This Row],[Totaal kosten]],"")</f>
        <v/>
      </c>
      <c r="EL148" s="122" t="str">
        <f>IF(Tbl.Kosten[[#This Row],[Anr.]]=EL$7,Tbl.Kosten[[#This Row],[Totaal kosten]],"")</f>
        <v/>
      </c>
      <c r="EM148" s="122" t="str">
        <f>IF(Tbl.Kosten[[#This Row],[Anr.]]=EM$7,Tbl.Kosten[[#This Row],[Totaal kosten]],"")</f>
        <v/>
      </c>
      <c r="EN148" s="122" t="str">
        <f>IF(Tbl.Kosten[[#This Row],[Anr.]]=EN$7,Tbl.Kosten[[#This Row],[Totaal kosten]],"")</f>
        <v/>
      </c>
      <c r="EO148" s="122" t="str">
        <f>IF(Tbl.Kosten[[#This Row],[Anr.]]=EO$7,Tbl.Kosten[[#This Row],[Totaal kosten]],"")</f>
        <v/>
      </c>
      <c r="EP148" s="122" t="str">
        <f>IF(Tbl.Kosten[[#This Row],[Anr.]]=EP$7,Tbl.Kosten[[#This Row],[Totaal kosten]],"")</f>
        <v/>
      </c>
      <c r="EQ148" s="122" t="str">
        <f>IF(Tbl.Kosten[[#This Row],[Anr.]]=EQ$7,Tbl.Kosten[[#This Row],[Totaal kosten]],"")</f>
        <v/>
      </c>
    </row>
    <row r="149" spans="2:147" x14ac:dyDescent="0.35">
      <c r="B149" s="99"/>
      <c r="C149" s="68"/>
      <c r="D149" s="119"/>
      <c r="E149" s="100"/>
      <c r="F149" s="13">
        <f>_xlfn.XLOOKUP(Tbl.Kosten[[#This Row],[Medewerker e/o 
functie]],Tbl.Uurtarief[Medewerker en/of functie],Tbl.Uurtarief[Uurtarief],"",,)</f>
        <v>0</v>
      </c>
      <c r="G149" s="118">
        <f>PRODUCT(Tbl.Kosten[[#This Row],[Uren]],Tbl.Kosten[[#This Row],[Uurtarief]])</f>
        <v>0</v>
      </c>
      <c r="H149" s="100"/>
      <c r="I149" s="98"/>
      <c r="J149" s="97">
        <f>Tbl.Kosten[[#This Row],[Aantal]]*Tbl.Kosten[[#This Row],[Tarief]]</f>
        <v>0</v>
      </c>
      <c r="K149" s="118">
        <f>Tbl.Kosten[[#This Row],[Subtotaal andere kosten]]+Tbl.Kosten[[#This Row],[Subtotaal arbeidskosten]]</f>
        <v>0</v>
      </c>
      <c r="L149" s="190">
        <f>IF(Tbl.Kosten[[#This Row],[Subtotaal andere kosten]]&lt;&gt;0,"Andere kosten",(_xlfn.XLOOKUP(Tbl.Kosten[[#This Row],[Medewerker e/o 
functie]],Tbl.Uurtarief[Medewerker en/of functie],Tbl.Uurtarief[Kostensoort],"",,)))</f>
        <v>0</v>
      </c>
      <c r="M149" s="190" t="str">
        <f>IF(AND(Tbl.Kosten[[#This Row],[Subtotaal arbeidskosten]]&lt;&gt;0,Tbl.Kosten[[#This Row],[Subtotaal andere kosten]]&lt;&gt;0),"Begroot Arbeidskosten en Overige kosten op verschillende regels!","")</f>
        <v/>
      </c>
      <c r="N149" s="3" t="str">
        <f>_xlfn.XLOOKUP(Tbl.Kosten[[#This Row],[Activiteitencode]],Tbl.Activiteiten[Activiteitcode],Tbl.Activiteiten[Werkpakketcode],"",,)</f>
        <v/>
      </c>
      <c r="O149" s="9" t="str">
        <f>_xlfn.XLOOKUP(Tbl.Kosten[[#This Row],[Werkpakketcode]],Tbl.Werkpakketten[Werkpakketcode],Tbl.Werkpakketten[WPnr.],"",,)</f>
        <v/>
      </c>
      <c r="P149" s="9" t="str">
        <f>IF(Tbl.Kosten[[#This Row],[WPnr.]]=P$7,Tbl.Kosten[[#This Row],[Totaal kosten]],"")</f>
        <v/>
      </c>
      <c r="Q149" s="9" t="str">
        <f>IF(Tbl.Kosten[[#This Row],[WPnr.]]=Q$7,Tbl.Kosten[[#This Row],[Totaal kosten]],"")</f>
        <v/>
      </c>
      <c r="R149" s="9" t="str">
        <f>IF(Tbl.Kosten[[#This Row],[WPnr.]]=R$7,Tbl.Kosten[[#This Row],[Totaal kosten]],"")</f>
        <v/>
      </c>
      <c r="S149" s="9" t="str">
        <f>IF(Tbl.Kosten[[#This Row],[WPnr.]]=S$7,Tbl.Kosten[[#This Row],[Totaal kosten]],"")</f>
        <v/>
      </c>
      <c r="T149" s="9" t="str">
        <f>IF(Tbl.Kosten[[#This Row],[WPnr.]]=T$7,Tbl.Kosten[[#This Row],[Totaal kosten]],"")</f>
        <v/>
      </c>
      <c r="U149" s="9" t="str">
        <f>IF(Tbl.Kosten[[#This Row],[WPnr.]]=U$7,Tbl.Kosten[[#This Row],[Totaal kosten]],"")</f>
        <v/>
      </c>
      <c r="V149" s="9" t="str">
        <f>IF(Tbl.Kosten[[#This Row],[WPnr.]]=V$7,Tbl.Kosten[[#This Row],[Totaal kosten]],"")</f>
        <v/>
      </c>
      <c r="W149" s="9" t="str">
        <f>IF(Tbl.Kosten[[#This Row],[WPnr.]]=W$7,Tbl.Kosten[[#This Row],[Totaal kosten]],"")</f>
        <v/>
      </c>
      <c r="X149" s="9" t="str">
        <f>IF(Tbl.Kosten[[#This Row],[WPnr.]]=X$7,Tbl.Kosten[[#This Row],[Totaal kosten]],"")</f>
        <v/>
      </c>
      <c r="Y149" s="9" t="str">
        <f>IF(Tbl.Kosten[[#This Row],[WPnr.]]=Y$7,Tbl.Kosten[[#This Row],[Totaal kosten]],"")</f>
        <v/>
      </c>
      <c r="Z149" s="15" t="str">
        <f>IFERROR(VLOOKUP(Tbl.Kosten[[#This Row],[Kostensoort]],Tbl.Kostensoorten[],2,FALSE),"")</f>
        <v/>
      </c>
      <c r="AA149" s="15" t="str">
        <f>IF(Tbl.Kosten[[#This Row],[KSnr.]]=AA$7,Tbl.Kosten[[#This Row],[Totaal kosten]],"")</f>
        <v/>
      </c>
      <c r="AB149" s="15" t="str">
        <f>IF(Tbl.Kosten[[#This Row],[KSnr.]]=AB$7,Tbl.Kosten[[#This Row],[Totaal kosten]],"")</f>
        <v/>
      </c>
      <c r="AC149" s="15" t="str">
        <f>IF(Tbl.Kosten[[#This Row],[KSnr.]]=AC$7,Tbl.Kosten[[#This Row],[Totaal kosten]],"")</f>
        <v/>
      </c>
      <c r="AD149" s="15" t="str">
        <f>IF(Tbl.Kosten[[#This Row],[KSnr.]]=AD$7,Tbl.Kosten[[#This Row],[Totaal kosten]],"")</f>
        <v/>
      </c>
      <c r="AE149" s="15" t="str">
        <f>IF(Tbl.Kosten[[#This Row],[KSnr.]]=AE$7,Tbl.Kosten[[#This Row],[Totaal kosten]],"")</f>
        <v/>
      </c>
      <c r="AF149" s="15" t="str">
        <f>IF(Tbl.Kosten[[#This Row],[KSnr.]]=AF$7,Tbl.Kosten[[#This Row],[Totaal kosten]],"")</f>
        <v/>
      </c>
      <c r="AG149" s="15" t="str">
        <f>IF(Tbl.Kosten[[#This Row],[KSnr.]]=AG$7,Tbl.Kosten[[#This Row],[Totaal kosten]],"")</f>
        <v/>
      </c>
      <c r="AH149" s="15" t="str">
        <f>IF(Tbl.Kosten[[#This Row],[KSnr.]]=AH$7,Tbl.Kosten[[#This Row],[Totaal kosten]],"")</f>
        <v/>
      </c>
      <c r="AI149" s="15" t="str">
        <f>IF(Tbl.Kosten[[#This Row],[KSnr.]]=AI$7,Tbl.Kosten[[#This Row],[Totaal kosten]],"")</f>
        <v/>
      </c>
      <c r="AJ149" s="15" t="str">
        <f>IF(Tbl.Kosten[[#This Row],[KSnr.]]=AJ$7,Tbl.Kosten[[#This Row],[Totaal kosten]],"")</f>
        <v/>
      </c>
      <c r="AK149" s="15" t="str">
        <f>IF(Tbl.Kosten[[#This Row],[KSnr.]]=AK$7,Tbl.Kosten[[#This Row],[Totaal kosten]],"")</f>
        <v/>
      </c>
      <c r="AL149" s="15" t="str">
        <f>IF(Tbl.Kosten[[#This Row],[KSnr.]]=AL$7,Tbl.Kosten[[#This Row],[Totaal kosten]],"")</f>
        <v/>
      </c>
      <c r="AM149" s="15" t="str">
        <f>IF(Tbl.Kosten[[#This Row],[KSnr.]]=AM$7,Tbl.Kosten[[#This Row],[Totaal kosten]],"")</f>
        <v/>
      </c>
      <c r="AN149" s="15" t="str">
        <f>IF(Tbl.Kosten[[#This Row],[KSnr.]]=AN$7,Tbl.Kosten[[#This Row],[Totaal kosten]],"")</f>
        <v/>
      </c>
      <c r="AO149" s="15" t="str">
        <f>IF(Tbl.Kosten[[#This Row],[KSnr.]]=AO$7,Tbl.Kosten[[#This Row],[Totaal kosten]],"")</f>
        <v/>
      </c>
      <c r="AP149" s="15" t="str">
        <f>IF(Tbl.Kosten[[#This Row],[KSnr.]]=AP$7,Tbl.Kosten[[#This Row],[Totaal kosten]],"")</f>
        <v/>
      </c>
      <c r="AQ149" s="15" t="str">
        <f>IF(Tbl.Kosten[[#This Row],[KSnr.]]=AQ$7,Tbl.Kosten[[#This Row],[Totaal kosten]],"")</f>
        <v/>
      </c>
      <c r="AR149" s="15" t="str">
        <f>IF(Tbl.Kosten[[#This Row],[KSnr.]]=AR$7,Tbl.Kosten[[#This Row],[Totaal kosten]],"")</f>
        <v/>
      </c>
      <c r="AS149" s="15" t="str">
        <f>IF(Tbl.Kosten[[#This Row],[KSnr.]]=AS$7,Tbl.Kosten[[#This Row],[Totaal kosten]],"")</f>
        <v/>
      </c>
      <c r="AT149" s="15" t="str">
        <f>IF(Tbl.Kosten[[#This Row],[KSnr.]]=AT$7,Tbl.Kosten[[#This Row],[Totaal kosten]],"")</f>
        <v/>
      </c>
      <c r="AU149" s="122" t="str">
        <f>_xlfn.XLOOKUP(Tbl.Kosten[[#This Row],[Activiteitencode]],Tbl.Activiteiten[Activiteitcode],Tbl.Activiteiten[Anr.],"",,)</f>
        <v/>
      </c>
      <c r="AV149" s="122" t="str">
        <f>IF(Tbl.Kosten[[#This Row],[Anr.]]=AV$7,Tbl.Kosten[[#This Row],[Totaal kosten]],"")</f>
        <v/>
      </c>
      <c r="AW149" s="122" t="str">
        <f>IF(Tbl.Kosten[[#This Row],[Anr.]]=AW$7,Tbl.Kosten[[#This Row],[Totaal kosten]],"")</f>
        <v/>
      </c>
      <c r="AX149" s="122" t="str">
        <f>IF(Tbl.Kosten[[#This Row],[Anr.]]=AX$7,Tbl.Kosten[[#This Row],[Totaal kosten]],"")</f>
        <v/>
      </c>
      <c r="AY149" s="122" t="str">
        <f>IF(Tbl.Kosten[[#This Row],[Anr.]]=AY$7,Tbl.Kosten[[#This Row],[Totaal kosten]],"")</f>
        <v/>
      </c>
      <c r="AZ149" s="122" t="str">
        <f>IF(Tbl.Kosten[[#This Row],[Anr.]]=AZ$7,Tbl.Kosten[[#This Row],[Totaal kosten]],"")</f>
        <v/>
      </c>
      <c r="BA149" s="122" t="str">
        <f>IF(Tbl.Kosten[[#This Row],[Anr.]]=BA$7,Tbl.Kosten[[#This Row],[Totaal kosten]],"")</f>
        <v/>
      </c>
      <c r="BB149" s="122" t="str">
        <f>IF(Tbl.Kosten[[#This Row],[Anr.]]=BB$7,Tbl.Kosten[[#This Row],[Totaal kosten]],"")</f>
        <v/>
      </c>
      <c r="BC149" s="122" t="str">
        <f>IF(Tbl.Kosten[[#This Row],[Anr.]]=BC$7,Tbl.Kosten[[#This Row],[Totaal kosten]],"")</f>
        <v/>
      </c>
      <c r="BD149" s="122" t="str">
        <f>IF(Tbl.Kosten[[#This Row],[Anr.]]=BD$7,Tbl.Kosten[[#This Row],[Totaal kosten]],"")</f>
        <v/>
      </c>
      <c r="BE149" s="122" t="str">
        <f>IF(Tbl.Kosten[[#This Row],[Anr.]]=BE$7,Tbl.Kosten[[#This Row],[Totaal kosten]],"")</f>
        <v/>
      </c>
      <c r="BF149" s="122" t="str">
        <f>IF(Tbl.Kosten[[#This Row],[Anr.]]=BF$7,Tbl.Kosten[[#This Row],[Totaal kosten]],"")</f>
        <v/>
      </c>
      <c r="BG149" s="122" t="str">
        <f>IF(Tbl.Kosten[[#This Row],[Anr.]]=BG$7,Tbl.Kosten[[#This Row],[Totaal kosten]],"")</f>
        <v/>
      </c>
      <c r="BH149" s="122" t="str">
        <f>IF(Tbl.Kosten[[#This Row],[Anr.]]=BH$7,Tbl.Kosten[[#This Row],[Totaal kosten]],"")</f>
        <v/>
      </c>
      <c r="BI149" s="122" t="str">
        <f>IF(Tbl.Kosten[[#This Row],[Anr.]]=BI$7,Tbl.Kosten[[#This Row],[Totaal kosten]],"")</f>
        <v/>
      </c>
      <c r="BJ149" s="122" t="str">
        <f>IF(Tbl.Kosten[[#This Row],[Anr.]]=BJ$7,Tbl.Kosten[[#This Row],[Totaal kosten]],"")</f>
        <v/>
      </c>
      <c r="BK149" s="122" t="str">
        <f>IF(Tbl.Kosten[[#This Row],[Anr.]]=BK$7,Tbl.Kosten[[#This Row],[Totaal kosten]],"")</f>
        <v/>
      </c>
      <c r="BL149" s="122" t="str">
        <f>IF(Tbl.Kosten[[#This Row],[Anr.]]=BL$7,Tbl.Kosten[[#This Row],[Totaal kosten]],"")</f>
        <v/>
      </c>
      <c r="BM149" s="122" t="str">
        <f>IF(Tbl.Kosten[[#This Row],[Anr.]]=BM$7,Tbl.Kosten[[#This Row],[Totaal kosten]],"")</f>
        <v/>
      </c>
      <c r="BN149" s="122" t="str">
        <f>IF(Tbl.Kosten[[#This Row],[Anr.]]=BN$7,Tbl.Kosten[[#This Row],[Totaal kosten]],"")</f>
        <v/>
      </c>
      <c r="BO149" s="122" t="str">
        <f>IF(Tbl.Kosten[[#This Row],[Anr.]]=BO$7,Tbl.Kosten[[#This Row],[Totaal kosten]],"")</f>
        <v/>
      </c>
      <c r="BP149" s="122" t="str">
        <f>IF(Tbl.Kosten[[#This Row],[Anr.]]=BP$7,Tbl.Kosten[[#This Row],[Totaal kosten]],"")</f>
        <v/>
      </c>
      <c r="BQ149" s="122" t="str">
        <f>IF(Tbl.Kosten[[#This Row],[Anr.]]=BQ$7,Tbl.Kosten[[#This Row],[Totaal kosten]],"")</f>
        <v/>
      </c>
      <c r="BR149" s="122" t="str">
        <f>IF(Tbl.Kosten[[#This Row],[Anr.]]=BR$7,Tbl.Kosten[[#This Row],[Totaal kosten]],"")</f>
        <v/>
      </c>
      <c r="BS149" s="122" t="str">
        <f>IF(Tbl.Kosten[[#This Row],[Anr.]]=BS$7,Tbl.Kosten[[#This Row],[Totaal kosten]],"")</f>
        <v/>
      </c>
      <c r="BT149" s="122" t="str">
        <f>IF(Tbl.Kosten[[#This Row],[Anr.]]=BT$7,Tbl.Kosten[[#This Row],[Totaal kosten]],"")</f>
        <v/>
      </c>
      <c r="BU149" s="122" t="str">
        <f>IF(Tbl.Kosten[[#This Row],[Anr.]]=BU$7,Tbl.Kosten[[#This Row],[Totaal kosten]],"")</f>
        <v/>
      </c>
      <c r="BV149" s="122" t="str">
        <f>IF(Tbl.Kosten[[#This Row],[Anr.]]=BV$7,Tbl.Kosten[[#This Row],[Totaal kosten]],"")</f>
        <v/>
      </c>
      <c r="BW149" s="122" t="str">
        <f>IF(Tbl.Kosten[[#This Row],[Anr.]]=BW$7,Tbl.Kosten[[#This Row],[Totaal kosten]],"")</f>
        <v/>
      </c>
      <c r="BX149" s="122" t="str">
        <f>IF(Tbl.Kosten[[#This Row],[Anr.]]=BX$7,Tbl.Kosten[[#This Row],[Totaal kosten]],"")</f>
        <v/>
      </c>
      <c r="BY149" s="122" t="str">
        <f>IF(Tbl.Kosten[[#This Row],[Anr.]]=BY$7,Tbl.Kosten[[#This Row],[Totaal kosten]],"")</f>
        <v/>
      </c>
      <c r="BZ149" s="122" t="str">
        <f>IF(Tbl.Kosten[[#This Row],[Anr.]]=BZ$7,Tbl.Kosten[[#This Row],[Totaal kosten]],"")</f>
        <v/>
      </c>
      <c r="CA149" s="122" t="str">
        <f>IF(Tbl.Kosten[[#This Row],[Anr.]]=CA$7,Tbl.Kosten[[#This Row],[Totaal kosten]],"")</f>
        <v/>
      </c>
      <c r="CB149" s="122" t="str">
        <f>IF(Tbl.Kosten[[#This Row],[Anr.]]=CB$7,Tbl.Kosten[[#This Row],[Totaal kosten]],"")</f>
        <v/>
      </c>
      <c r="CC149" s="122" t="str">
        <f>IF(Tbl.Kosten[[#This Row],[Anr.]]=CC$7,Tbl.Kosten[[#This Row],[Totaal kosten]],"")</f>
        <v/>
      </c>
      <c r="CD149" s="122" t="str">
        <f>IF(Tbl.Kosten[[#This Row],[Anr.]]=CD$7,Tbl.Kosten[[#This Row],[Totaal kosten]],"")</f>
        <v/>
      </c>
      <c r="CE149" s="122" t="str">
        <f>IF(Tbl.Kosten[[#This Row],[Anr.]]=CE$7,Tbl.Kosten[[#This Row],[Totaal kosten]],"")</f>
        <v/>
      </c>
      <c r="CF149" s="122" t="str">
        <f>IF(Tbl.Kosten[[#This Row],[Anr.]]=CF$7,Tbl.Kosten[[#This Row],[Totaal kosten]],"")</f>
        <v/>
      </c>
      <c r="CG149" s="122" t="str">
        <f>IF(Tbl.Kosten[[#This Row],[Anr.]]=CG$7,Tbl.Kosten[[#This Row],[Totaal kosten]],"")</f>
        <v/>
      </c>
      <c r="CH149" s="122" t="str">
        <f>IF(Tbl.Kosten[[#This Row],[Anr.]]=CH$7,Tbl.Kosten[[#This Row],[Totaal kosten]],"")</f>
        <v/>
      </c>
      <c r="CI149" s="122" t="str">
        <f>IF(Tbl.Kosten[[#This Row],[Anr.]]=CI$7,Tbl.Kosten[[#This Row],[Totaal kosten]],"")</f>
        <v/>
      </c>
      <c r="CJ149" s="122" t="str">
        <f>IF(Tbl.Kosten[[#This Row],[Anr.]]=CJ$7,Tbl.Kosten[[#This Row],[Totaal kosten]],"")</f>
        <v/>
      </c>
      <c r="CK149" s="122" t="str">
        <f>IF(Tbl.Kosten[[#This Row],[Anr.]]=CK$7,Tbl.Kosten[[#This Row],[Totaal kosten]],"")</f>
        <v/>
      </c>
      <c r="CL149" s="122" t="str">
        <f>IF(Tbl.Kosten[[#This Row],[Anr.]]=CL$7,Tbl.Kosten[[#This Row],[Totaal kosten]],"")</f>
        <v/>
      </c>
      <c r="CM149" s="122" t="str">
        <f>IF(Tbl.Kosten[[#This Row],[Anr.]]=CM$7,Tbl.Kosten[[#This Row],[Totaal kosten]],"")</f>
        <v/>
      </c>
      <c r="CN149" s="122" t="str">
        <f>IF(Tbl.Kosten[[#This Row],[Anr.]]=CN$7,Tbl.Kosten[[#This Row],[Totaal kosten]],"")</f>
        <v/>
      </c>
      <c r="CO149" s="122" t="str">
        <f>IF(Tbl.Kosten[[#This Row],[Anr.]]=CO$7,Tbl.Kosten[[#This Row],[Totaal kosten]],"")</f>
        <v/>
      </c>
      <c r="CP149" s="122" t="str">
        <f>IF(Tbl.Kosten[[#This Row],[Anr.]]=CP$7,Tbl.Kosten[[#This Row],[Totaal kosten]],"")</f>
        <v/>
      </c>
      <c r="CQ149" s="122" t="str">
        <f>IF(Tbl.Kosten[[#This Row],[Anr.]]=CQ$7,Tbl.Kosten[[#This Row],[Totaal kosten]],"")</f>
        <v/>
      </c>
      <c r="CR149" s="122" t="str">
        <f>IF(Tbl.Kosten[[#This Row],[Anr.]]=CR$7,Tbl.Kosten[[#This Row],[Totaal kosten]],"")</f>
        <v/>
      </c>
      <c r="CS149" s="122" t="str">
        <f>IF(Tbl.Kosten[[#This Row],[Anr.]]=CS$7,Tbl.Kosten[[#This Row],[Totaal kosten]],"")</f>
        <v/>
      </c>
      <c r="CT149" s="122" t="str">
        <f>IF(Tbl.Kosten[[#This Row],[Anr.]]=CT$7,Tbl.Kosten[[#This Row],[Totaal kosten]],"")</f>
        <v/>
      </c>
      <c r="CU149" s="122" t="str">
        <f>IF(Tbl.Kosten[[#This Row],[Anr.]]=CU$7,Tbl.Kosten[[#This Row],[Totaal kosten]],"")</f>
        <v/>
      </c>
      <c r="CV149" s="122" t="str">
        <f>IF(Tbl.Kosten[[#This Row],[Anr.]]=CV$7,Tbl.Kosten[[#This Row],[Totaal kosten]],"")</f>
        <v/>
      </c>
      <c r="CW149" s="122" t="str">
        <f>IF(Tbl.Kosten[[#This Row],[Anr.]]=CW$7,Tbl.Kosten[[#This Row],[Totaal kosten]],"")</f>
        <v/>
      </c>
      <c r="CX149" s="122" t="str">
        <f>IF(Tbl.Kosten[[#This Row],[Anr.]]=CX$7,Tbl.Kosten[[#This Row],[Totaal kosten]],"")</f>
        <v/>
      </c>
      <c r="CY149" s="122" t="str">
        <f>IF(Tbl.Kosten[[#This Row],[Anr.]]=CY$7,Tbl.Kosten[[#This Row],[Totaal kosten]],"")</f>
        <v/>
      </c>
      <c r="CZ149" s="122" t="str">
        <f>IF(Tbl.Kosten[[#This Row],[Anr.]]=CZ$7,Tbl.Kosten[[#This Row],[Totaal kosten]],"")</f>
        <v/>
      </c>
      <c r="DA149" s="122" t="str">
        <f>IF(Tbl.Kosten[[#This Row],[Anr.]]=DA$7,Tbl.Kosten[[#This Row],[Totaal kosten]],"")</f>
        <v/>
      </c>
      <c r="DB149" s="122" t="str">
        <f>IF(Tbl.Kosten[[#This Row],[Anr.]]=DB$7,Tbl.Kosten[[#This Row],[Totaal kosten]],"")</f>
        <v/>
      </c>
      <c r="DC149" s="122" t="str">
        <f>IF(Tbl.Kosten[[#This Row],[Anr.]]=DC$7,Tbl.Kosten[[#This Row],[Totaal kosten]],"")</f>
        <v/>
      </c>
      <c r="DD149" s="122" t="str">
        <f>IF(Tbl.Kosten[[#This Row],[Anr.]]=DD$7,Tbl.Kosten[[#This Row],[Totaal kosten]],"")</f>
        <v/>
      </c>
      <c r="DE149" s="122" t="str">
        <f>IF(Tbl.Kosten[[#This Row],[Anr.]]=DE$7,Tbl.Kosten[[#This Row],[Totaal kosten]],"")</f>
        <v/>
      </c>
      <c r="DF149" s="122" t="str">
        <f>IF(Tbl.Kosten[[#This Row],[Anr.]]=DF$7,Tbl.Kosten[[#This Row],[Totaal kosten]],"")</f>
        <v/>
      </c>
      <c r="DG149" s="122" t="str">
        <f>IF(Tbl.Kosten[[#This Row],[Anr.]]=DG$7,Tbl.Kosten[[#This Row],[Totaal kosten]],"")</f>
        <v/>
      </c>
      <c r="DH149" s="122" t="str">
        <f>IF(Tbl.Kosten[[#This Row],[Anr.]]=DH$7,Tbl.Kosten[[#This Row],[Totaal kosten]],"")</f>
        <v/>
      </c>
      <c r="DI149" s="122" t="str">
        <f>IF(Tbl.Kosten[[#This Row],[Anr.]]=DI$7,Tbl.Kosten[[#This Row],[Totaal kosten]],"")</f>
        <v/>
      </c>
      <c r="DJ149" s="122" t="str">
        <f>IF(Tbl.Kosten[[#This Row],[Anr.]]=DJ$7,Tbl.Kosten[[#This Row],[Totaal kosten]],"")</f>
        <v/>
      </c>
      <c r="DK149" s="122" t="str">
        <f>IF(Tbl.Kosten[[#This Row],[Anr.]]=DK$7,Tbl.Kosten[[#This Row],[Totaal kosten]],"")</f>
        <v/>
      </c>
      <c r="DL149" s="122" t="str">
        <f>IF(Tbl.Kosten[[#This Row],[Anr.]]=DL$7,Tbl.Kosten[[#This Row],[Totaal kosten]],"")</f>
        <v/>
      </c>
      <c r="DM149" s="122" t="str">
        <f>IF(Tbl.Kosten[[#This Row],[Anr.]]=DM$7,Tbl.Kosten[[#This Row],[Totaal kosten]],"")</f>
        <v/>
      </c>
      <c r="DN149" s="122" t="str">
        <f>IF(Tbl.Kosten[[#This Row],[Anr.]]=DN$7,Tbl.Kosten[[#This Row],[Totaal kosten]],"")</f>
        <v/>
      </c>
      <c r="DO149" s="122" t="str">
        <f>IF(Tbl.Kosten[[#This Row],[Anr.]]=DO$7,Tbl.Kosten[[#This Row],[Totaal kosten]],"")</f>
        <v/>
      </c>
      <c r="DP149" s="122" t="str">
        <f>IF(Tbl.Kosten[[#This Row],[Anr.]]=DP$7,Tbl.Kosten[[#This Row],[Totaal kosten]],"")</f>
        <v/>
      </c>
      <c r="DQ149" s="122" t="str">
        <f>IF(Tbl.Kosten[[#This Row],[Anr.]]=DQ$7,Tbl.Kosten[[#This Row],[Totaal kosten]],"")</f>
        <v/>
      </c>
      <c r="DR149" s="122" t="str">
        <f>IF(Tbl.Kosten[[#This Row],[Anr.]]=DR$7,Tbl.Kosten[[#This Row],[Totaal kosten]],"")</f>
        <v/>
      </c>
      <c r="DS149" s="122" t="str">
        <f>IF(Tbl.Kosten[[#This Row],[Anr.]]=DS$7,Tbl.Kosten[[#This Row],[Totaal kosten]],"")</f>
        <v/>
      </c>
      <c r="DT149" s="122" t="str">
        <f>IF(Tbl.Kosten[[#This Row],[Anr.]]=DT$7,Tbl.Kosten[[#This Row],[Totaal kosten]],"")</f>
        <v/>
      </c>
      <c r="DU149" s="122" t="str">
        <f>IF(Tbl.Kosten[[#This Row],[Anr.]]=DU$7,Tbl.Kosten[[#This Row],[Totaal kosten]],"")</f>
        <v/>
      </c>
      <c r="DV149" s="122" t="str">
        <f>IF(Tbl.Kosten[[#This Row],[Anr.]]=DV$7,Tbl.Kosten[[#This Row],[Totaal kosten]],"")</f>
        <v/>
      </c>
      <c r="DW149" s="122" t="str">
        <f>IF(Tbl.Kosten[[#This Row],[Anr.]]=DW$7,Tbl.Kosten[[#This Row],[Totaal kosten]],"")</f>
        <v/>
      </c>
      <c r="DX149" s="122" t="str">
        <f>IF(Tbl.Kosten[[#This Row],[Anr.]]=DX$7,Tbl.Kosten[[#This Row],[Totaal kosten]],"")</f>
        <v/>
      </c>
      <c r="DY149" s="122" t="str">
        <f>IF(Tbl.Kosten[[#This Row],[Anr.]]=DY$7,Tbl.Kosten[[#This Row],[Totaal kosten]],"")</f>
        <v/>
      </c>
      <c r="DZ149" s="122" t="str">
        <f>IF(Tbl.Kosten[[#This Row],[Anr.]]=DZ$7,Tbl.Kosten[[#This Row],[Totaal kosten]],"")</f>
        <v/>
      </c>
      <c r="EA149" s="122" t="str">
        <f>IF(Tbl.Kosten[[#This Row],[Anr.]]=EA$7,Tbl.Kosten[[#This Row],[Totaal kosten]],"")</f>
        <v/>
      </c>
      <c r="EB149" s="122" t="str">
        <f>IF(Tbl.Kosten[[#This Row],[Anr.]]=EB$7,Tbl.Kosten[[#This Row],[Totaal kosten]],"")</f>
        <v/>
      </c>
      <c r="EC149" s="122" t="str">
        <f>IF(Tbl.Kosten[[#This Row],[Anr.]]=EC$7,Tbl.Kosten[[#This Row],[Totaal kosten]],"")</f>
        <v/>
      </c>
      <c r="ED149" s="122" t="str">
        <f>IF(Tbl.Kosten[[#This Row],[Anr.]]=ED$7,Tbl.Kosten[[#This Row],[Totaal kosten]],"")</f>
        <v/>
      </c>
      <c r="EE149" s="122" t="str">
        <f>IF(Tbl.Kosten[[#This Row],[Anr.]]=EE$7,Tbl.Kosten[[#This Row],[Totaal kosten]],"")</f>
        <v/>
      </c>
      <c r="EF149" s="122" t="str">
        <f>IF(Tbl.Kosten[[#This Row],[Anr.]]=EF$7,Tbl.Kosten[[#This Row],[Totaal kosten]],"")</f>
        <v/>
      </c>
      <c r="EG149" s="122" t="str">
        <f>IF(Tbl.Kosten[[#This Row],[Anr.]]=EG$7,Tbl.Kosten[[#This Row],[Totaal kosten]],"")</f>
        <v/>
      </c>
      <c r="EH149" s="122" t="str">
        <f>IF(Tbl.Kosten[[#This Row],[Anr.]]=EH$7,Tbl.Kosten[[#This Row],[Totaal kosten]],"")</f>
        <v/>
      </c>
      <c r="EI149" s="122" t="str">
        <f>IF(Tbl.Kosten[[#This Row],[Anr.]]=EI$7,Tbl.Kosten[[#This Row],[Totaal kosten]],"")</f>
        <v/>
      </c>
      <c r="EJ149" s="122" t="str">
        <f>IF(Tbl.Kosten[[#This Row],[Anr.]]=EJ$7,Tbl.Kosten[[#This Row],[Totaal kosten]],"")</f>
        <v/>
      </c>
      <c r="EK149" s="122" t="str">
        <f>IF(Tbl.Kosten[[#This Row],[Anr.]]=EK$7,Tbl.Kosten[[#This Row],[Totaal kosten]],"")</f>
        <v/>
      </c>
      <c r="EL149" s="122" t="str">
        <f>IF(Tbl.Kosten[[#This Row],[Anr.]]=EL$7,Tbl.Kosten[[#This Row],[Totaal kosten]],"")</f>
        <v/>
      </c>
      <c r="EM149" s="122" t="str">
        <f>IF(Tbl.Kosten[[#This Row],[Anr.]]=EM$7,Tbl.Kosten[[#This Row],[Totaal kosten]],"")</f>
        <v/>
      </c>
      <c r="EN149" s="122" t="str">
        <f>IF(Tbl.Kosten[[#This Row],[Anr.]]=EN$7,Tbl.Kosten[[#This Row],[Totaal kosten]],"")</f>
        <v/>
      </c>
      <c r="EO149" s="122" t="str">
        <f>IF(Tbl.Kosten[[#This Row],[Anr.]]=EO$7,Tbl.Kosten[[#This Row],[Totaal kosten]],"")</f>
        <v/>
      </c>
      <c r="EP149" s="122" t="str">
        <f>IF(Tbl.Kosten[[#This Row],[Anr.]]=EP$7,Tbl.Kosten[[#This Row],[Totaal kosten]],"")</f>
        <v/>
      </c>
      <c r="EQ149" s="122" t="str">
        <f>IF(Tbl.Kosten[[#This Row],[Anr.]]=EQ$7,Tbl.Kosten[[#This Row],[Totaal kosten]],"")</f>
        <v/>
      </c>
    </row>
    <row r="150" spans="2:147" x14ac:dyDescent="0.35">
      <c r="B150" s="99"/>
      <c r="C150" s="68"/>
      <c r="D150" s="119"/>
      <c r="E150" s="100"/>
      <c r="F150" s="13">
        <f>_xlfn.XLOOKUP(Tbl.Kosten[[#This Row],[Medewerker e/o 
functie]],Tbl.Uurtarief[Medewerker en/of functie],Tbl.Uurtarief[Uurtarief],"",,)</f>
        <v>0</v>
      </c>
      <c r="G150" s="118">
        <f>PRODUCT(Tbl.Kosten[[#This Row],[Uren]],Tbl.Kosten[[#This Row],[Uurtarief]])</f>
        <v>0</v>
      </c>
      <c r="H150" s="100"/>
      <c r="I150" s="98"/>
      <c r="J150" s="97">
        <f>Tbl.Kosten[[#This Row],[Aantal]]*Tbl.Kosten[[#This Row],[Tarief]]</f>
        <v>0</v>
      </c>
      <c r="K150" s="118">
        <f>Tbl.Kosten[[#This Row],[Subtotaal andere kosten]]+Tbl.Kosten[[#This Row],[Subtotaal arbeidskosten]]</f>
        <v>0</v>
      </c>
      <c r="L150" s="190">
        <f>IF(Tbl.Kosten[[#This Row],[Subtotaal andere kosten]]&lt;&gt;0,"Andere kosten",(_xlfn.XLOOKUP(Tbl.Kosten[[#This Row],[Medewerker e/o 
functie]],Tbl.Uurtarief[Medewerker en/of functie],Tbl.Uurtarief[Kostensoort],"",,)))</f>
        <v>0</v>
      </c>
      <c r="M150" s="190" t="str">
        <f>IF(AND(Tbl.Kosten[[#This Row],[Subtotaal arbeidskosten]]&lt;&gt;0,Tbl.Kosten[[#This Row],[Subtotaal andere kosten]]&lt;&gt;0),"Begroot Arbeidskosten en Overige kosten op verschillende regels!","")</f>
        <v/>
      </c>
      <c r="N150" s="3" t="str">
        <f>_xlfn.XLOOKUP(Tbl.Kosten[[#This Row],[Activiteitencode]],Tbl.Activiteiten[Activiteitcode],Tbl.Activiteiten[Werkpakketcode],"",,)</f>
        <v/>
      </c>
      <c r="O150" s="9" t="str">
        <f>_xlfn.XLOOKUP(Tbl.Kosten[[#This Row],[Werkpakketcode]],Tbl.Werkpakketten[Werkpakketcode],Tbl.Werkpakketten[WPnr.],"",,)</f>
        <v/>
      </c>
      <c r="P150" s="9" t="str">
        <f>IF(Tbl.Kosten[[#This Row],[WPnr.]]=P$7,Tbl.Kosten[[#This Row],[Totaal kosten]],"")</f>
        <v/>
      </c>
      <c r="Q150" s="9" t="str">
        <f>IF(Tbl.Kosten[[#This Row],[WPnr.]]=Q$7,Tbl.Kosten[[#This Row],[Totaal kosten]],"")</f>
        <v/>
      </c>
      <c r="R150" s="9" t="str">
        <f>IF(Tbl.Kosten[[#This Row],[WPnr.]]=R$7,Tbl.Kosten[[#This Row],[Totaal kosten]],"")</f>
        <v/>
      </c>
      <c r="S150" s="9" t="str">
        <f>IF(Tbl.Kosten[[#This Row],[WPnr.]]=S$7,Tbl.Kosten[[#This Row],[Totaal kosten]],"")</f>
        <v/>
      </c>
      <c r="T150" s="9" t="str">
        <f>IF(Tbl.Kosten[[#This Row],[WPnr.]]=T$7,Tbl.Kosten[[#This Row],[Totaal kosten]],"")</f>
        <v/>
      </c>
      <c r="U150" s="9" t="str">
        <f>IF(Tbl.Kosten[[#This Row],[WPnr.]]=U$7,Tbl.Kosten[[#This Row],[Totaal kosten]],"")</f>
        <v/>
      </c>
      <c r="V150" s="9" t="str">
        <f>IF(Tbl.Kosten[[#This Row],[WPnr.]]=V$7,Tbl.Kosten[[#This Row],[Totaal kosten]],"")</f>
        <v/>
      </c>
      <c r="W150" s="9" t="str">
        <f>IF(Tbl.Kosten[[#This Row],[WPnr.]]=W$7,Tbl.Kosten[[#This Row],[Totaal kosten]],"")</f>
        <v/>
      </c>
      <c r="X150" s="9" t="str">
        <f>IF(Tbl.Kosten[[#This Row],[WPnr.]]=X$7,Tbl.Kosten[[#This Row],[Totaal kosten]],"")</f>
        <v/>
      </c>
      <c r="Y150" s="9" t="str">
        <f>IF(Tbl.Kosten[[#This Row],[WPnr.]]=Y$7,Tbl.Kosten[[#This Row],[Totaal kosten]],"")</f>
        <v/>
      </c>
      <c r="Z150" s="15" t="str">
        <f>IFERROR(VLOOKUP(Tbl.Kosten[[#This Row],[Kostensoort]],Tbl.Kostensoorten[],2,FALSE),"")</f>
        <v/>
      </c>
      <c r="AA150" s="15" t="str">
        <f>IF(Tbl.Kosten[[#This Row],[KSnr.]]=AA$7,Tbl.Kosten[[#This Row],[Totaal kosten]],"")</f>
        <v/>
      </c>
      <c r="AB150" s="15" t="str">
        <f>IF(Tbl.Kosten[[#This Row],[KSnr.]]=AB$7,Tbl.Kosten[[#This Row],[Totaal kosten]],"")</f>
        <v/>
      </c>
      <c r="AC150" s="15" t="str">
        <f>IF(Tbl.Kosten[[#This Row],[KSnr.]]=AC$7,Tbl.Kosten[[#This Row],[Totaal kosten]],"")</f>
        <v/>
      </c>
      <c r="AD150" s="15" t="str">
        <f>IF(Tbl.Kosten[[#This Row],[KSnr.]]=AD$7,Tbl.Kosten[[#This Row],[Totaal kosten]],"")</f>
        <v/>
      </c>
      <c r="AE150" s="15" t="str">
        <f>IF(Tbl.Kosten[[#This Row],[KSnr.]]=AE$7,Tbl.Kosten[[#This Row],[Totaal kosten]],"")</f>
        <v/>
      </c>
      <c r="AF150" s="15" t="str">
        <f>IF(Tbl.Kosten[[#This Row],[KSnr.]]=AF$7,Tbl.Kosten[[#This Row],[Totaal kosten]],"")</f>
        <v/>
      </c>
      <c r="AG150" s="15" t="str">
        <f>IF(Tbl.Kosten[[#This Row],[KSnr.]]=AG$7,Tbl.Kosten[[#This Row],[Totaal kosten]],"")</f>
        <v/>
      </c>
      <c r="AH150" s="15" t="str">
        <f>IF(Tbl.Kosten[[#This Row],[KSnr.]]=AH$7,Tbl.Kosten[[#This Row],[Totaal kosten]],"")</f>
        <v/>
      </c>
      <c r="AI150" s="15" t="str">
        <f>IF(Tbl.Kosten[[#This Row],[KSnr.]]=AI$7,Tbl.Kosten[[#This Row],[Totaal kosten]],"")</f>
        <v/>
      </c>
      <c r="AJ150" s="15" t="str">
        <f>IF(Tbl.Kosten[[#This Row],[KSnr.]]=AJ$7,Tbl.Kosten[[#This Row],[Totaal kosten]],"")</f>
        <v/>
      </c>
      <c r="AK150" s="15" t="str">
        <f>IF(Tbl.Kosten[[#This Row],[KSnr.]]=AK$7,Tbl.Kosten[[#This Row],[Totaal kosten]],"")</f>
        <v/>
      </c>
      <c r="AL150" s="15" t="str">
        <f>IF(Tbl.Kosten[[#This Row],[KSnr.]]=AL$7,Tbl.Kosten[[#This Row],[Totaal kosten]],"")</f>
        <v/>
      </c>
      <c r="AM150" s="15" t="str">
        <f>IF(Tbl.Kosten[[#This Row],[KSnr.]]=AM$7,Tbl.Kosten[[#This Row],[Totaal kosten]],"")</f>
        <v/>
      </c>
      <c r="AN150" s="15" t="str">
        <f>IF(Tbl.Kosten[[#This Row],[KSnr.]]=AN$7,Tbl.Kosten[[#This Row],[Totaal kosten]],"")</f>
        <v/>
      </c>
      <c r="AO150" s="15" t="str">
        <f>IF(Tbl.Kosten[[#This Row],[KSnr.]]=AO$7,Tbl.Kosten[[#This Row],[Totaal kosten]],"")</f>
        <v/>
      </c>
      <c r="AP150" s="15" t="str">
        <f>IF(Tbl.Kosten[[#This Row],[KSnr.]]=AP$7,Tbl.Kosten[[#This Row],[Totaal kosten]],"")</f>
        <v/>
      </c>
      <c r="AQ150" s="15" t="str">
        <f>IF(Tbl.Kosten[[#This Row],[KSnr.]]=AQ$7,Tbl.Kosten[[#This Row],[Totaal kosten]],"")</f>
        <v/>
      </c>
      <c r="AR150" s="15" t="str">
        <f>IF(Tbl.Kosten[[#This Row],[KSnr.]]=AR$7,Tbl.Kosten[[#This Row],[Totaal kosten]],"")</f>
        <v/>
      </c>
      <c r="AS150" s="15" t="str">
        <f>IF(Tbl.Kosten[[#This Row],[KSnr.]]=AS$7,Tbl.Kosten[[#This Row],[Totaal kosten]],"")</f>
        <v/>
      </c>
      <c r="AT150" s="15" t="str">
        <f>IF(Tbl.Kosten[[#This Row],[KSnr.]]=AT$7,Tbl.Kosten[[#This Row],[Totaal kosten]],"")</f>
        <v/>
      </c>
      <c r="AU150" s="122" t="str">
        <f>_xlfn.XLOOKUP(Tbl.Kosten[[#This Row],[Activiteitencode]],Tbl.Activiteiten[Activiteitcode],Tbl.Activiteiten[Anr.],"",,)</f>
        <v/>
      </c>
      <c r="AV150" s="122" t="str">
        <f>IF(Tbl.Kosten[[#This Row],[Anr.]]=AV$7,Tbl.Kosten[[#This Row],[Totaal kosten]],"")</f>
        <v/>
      </c>
      <c r="AW150" s="122" t="str">
        <f>IF(Tbl.Kosten[[#This Row],[Anr.]]=AW$7,Tbl.Kosten[[#This Row],[Totaal kosten]],"")</f>
        <v/>
      </c>
      <c r="AX150" s="122" t="str">
        <f>IF(Tbl.Kosten[[#This Row],[Anr.]]=AX$7,Tbl.Kosten[[#This Row],[Totaal kosten]],"")</f>
        <v/>
      </c>
      <c r="AY150" s="122" t="str">
        <f>IF(Tbl.Kosten[[#This Row],[Anr.]]=AY$7,Tbl.Kosten[[#This Row],[Totaal kosten]],"")</f>
        <v/>
      </c>
      <c r="AZ150" s="122" t="str">
        <f>IF(Tbl.Kosten[[#This Row],[Anr.]]=AZ$7,Tbl.Kosten[[#This Row],[Totaal kosten]],"")</f>
        <v/>
      </c>
      <c r="BA150" s="122" t="str">
        <f>IF(Tbl.Kosten[[#This Row],[Anr.]]=BA$7,Tbl.Kosten[[#This Row],[Totaal kosten]],"")</f>
        <v/>
      </c>
      <c r="BB150" s="122" t="str">
        <f>IF(Tbl.Kosten[[#This Row],[Anr.]]=BB$7,Tbl.Kosten[[#This Row],[Totaal kosten]],"")</f>
        <v/>
      </c>
      <c r="BC150" s="122" t="str">
        <f>IF(Tbl.Kosten[[#This Row],[Anr.]]=BC$7,Tbl.Kosten[[#This Row],[Totaal kosten]],"")</f>
        <v/>
      </c>
      <c r="BD150" s="122" t="str">
        <f>IF(Tbl.Kosten[[#This Row],[Anr.]]=BD$7,Tbl.Kosten[[#This Row],[Totaal kosten]],"")</f>
        <v/>
      </c>
      <c r="BE150" s="122" t="str">
        <f>IF(Tbl.Kosten[[#This Row],[Anr.]]=BE$7,Tbl.Kosten[[#This Row],[Totaal kosten]],"")</f>
        <v/>
      </c>
      <c r="BF150" s="122" t="str">
        <f>IF(Tbl.Kosten[[#This Row],[Anr.]]=BF$7,Tbl.Kosten[[#This Row],[Totaal kosten]],"")</f>
        <v/>
      </c>
      <c r="BG150" s="122" t="str">
        <f>IF(Tbl.Kosten[[#This Row],[Anr.]]=BG$7,Tbl.Kosten[[#This Row],[Totaal kosten]],"")</f>
        <v/>
      </c>
      <c r="BH150" s="122" t="str">
        <f>IF(Tbl.Kosten[[#This Row],[Anr.]]=BH$7,Tbl.Kosten[[#This Row],[Totaal kosten]],"")</f>
        <v/>
      </c>
      <c r="BI150" s="122" t="str">
        <f>IF(Tbl.Kosten[[#This Row],[Anr.]]=BI$7,Tbl.Kosten[[#This Row],[Totaal kosten]],"")</f>
        <v/>
      </c>
      <c r="BJ150" s="122" t="str">
        <f>IF(Tbl.Kosten[[#This Row],[Anr.]]=BJ$7,Tbl.Kosten[[#This Row],[Totaal kosten]],"")</f>
        <v/>
      </c>
      <c r="BK150" s="122" t="str">
        <f>IF(Tbl.Kosten[[#This Row],[Anr.]]=BK$7,Tbl.Kosten[[#This Row],[Totaal kosten]],"")</f>
        <v/>
      </c>
      <c r="BL150" s="122" t="str">
        <f>IF(Tbl.Kosten[[#This Row],[Anr.]]=BL$7,Tbl.Kosten[[#This Row],[Totaal kosten]],"")</f>
        <v/>
      </c>
      <c r="BM150" s="122" t="str">
        <f>IF(Tbl.Kosten[[#This Row],[Anr.]]=BM$7,Tbl.Kosten[[#This Row],[Totaal kosten]],"")</f>
        <v/>
      </c>
      <c r="BN150" s="122" t="str">
        <f>IF(Tbl.Kosten[[#This Row],[Anr.]]=BN$7,Tbl.Kosten[[#This Row],[Totaal kosten]],"")</f>
        <v/>
      </c>
      <c r="BO150" s="122" t="str">
        <f>IF(Tbl.Kosten[[#This Row],[Anr.]]=BO$7,Tbl.Kosten[[#This Row],[Totaal kosten]],"")</f>
        <v/>
      </c>
      <c r="BP150" s="122" t="str">
        <f>IF(Tbl.Kosten[[#This Row],[Anr.]]=BP$7,Tbl.Kosten[[#This Row],[Totaal kosten]],"")</f>
        <v/>
      </c>
      <c r="BQ150" s="122" t="str">
        <f>IF(Tbl.Kosten[[#This Row],[Anr.]]=BQ$7,Tbl.Kosten[[#This Row],[Totaal kosten]],"")</f>
        <v/>
      </c>
      <c r="BR150" s="122" t="str">
        <f>IF(Tbl.Kosten[[#This Row],[Anr.]]=BR$7,Tbl.Kosten[[#This Row],[Totaal kosten]],"")</f>
        <v/>
      </c>
      <c r="BS150" s="122" t="str">
        <f>IF(Tbl.Kosten[[#This Row],[Anr.]]=BS$7,Tbl.Kosten[[#This Row],[Totaal kosten]],"")</f>
        <v/>
      </c>
      <c r="BT150" s="122" t="str">
        <f>IF(Tbl.Kosten[[#This Row],[Anr.]]=BT$7,Tbl.Kosten[[#This Row],[Totaal kosten]],"")</f>
        <v/>
      </c>
      <c r="BU150" s="122" t="str">
        <f>IF(Tbl.Kosten[[#This Row],[Anr.]]=BU$7,Tbl.Kosten[[#This Row],[Totaal kosten]],"")</f>
        <v/>
      </c>
      <c r="BV150" s="122" t="str">
        <f>IF(Tbl.Kosten[[#This Row],[Anr.]]=BV$7,Tbl.Kosten[[#This Row],[Totaal kosten]],"")</f>
        <v/>
      </c>
      <c r="BW150" s="122" t="str">
        <f>IF(Tbl.Kosten[[#This Row],[Anr.]]=BW$7,Tbl.Kosten[[#This Row],[Totaal kosten]],"")</f>
        <v/>
      </c>
      <c r="BX150" s="122" t="str">
        <f>IF(Tbl.Kosten[[#This Row],[Anr.]]=BX$7,Tbl.Kosten[[#This Row],[Totaal kosten]],"")</f>
        <v/>
      </c>
      <c r="BY150" s="122" t="str">
        <f>IF(Tbl.Kosten[[#This Row],[Anr.]]=BY$7,Tbl.Kosten[[#This Row],[Totaal kosten]],"")</f>
        <v/>
      </c>
      <c r="BZ150" s="122" t="str">
        <f>IF(Tbl.Kosten[[#This Row],[Anr.]]=BZ$7,Tbl.Kosten[[#This Row],[Totaal kosten]],"")</f>
        <v/>
      </c>
      <c r="CA150" s="122" t="str">
        <f>IF(Tbl.Kosten[[#This Row],[Anr.]]=CA$7,Tbl.Kosten[[#This Row],[Totaal kosten]],"")</f>
        <v/>
      </c>
      <c r="CB150" s="122" t="str">
        <f>IF(Tbl.Kosten[[#This Row],[Anr.]]=CB$7,Tbl.Kosten[[#This Row],[Totaal kosten]],"")</f>
        <v/>
      </c>
      <c r="CC150" s="122" t="str">
        <f>IF(Tbl.Kosten[[#This Row],[Anr.]]=CC$7,Tbl.Kosten[[#This Row],[Totaal kosten]],"")</f>
        <v/>
      </c>
      <c r="CD150" s="122" t="str">
        <f>IF(Tbl.Kosten[[#This Row],[Anr.]]=CD$7,Tbl.Kosten[[#This Row],[Totaal kosten]],"")</f>
        <v/>
      </c>
      <c r="CE150" s="122" t="str">
        <f>IF(Tbl.Kosten[[#This Row],[Anr.]]=CE$7,Tbl.Kosten[[#This Row],[Totaal kosten]],"")</f>
        <v/>
      </c>
      <c r="CF150" s="122" t="str">
        <f>IF(Tbl.Kosten[[#This Row],[Anr.]]=CF$7,Tbl.Kosten[[#This Row],[Totaal kosten]],"")</f>
        <v/>
      </c>
      <c r="CG150" s="122" t="str">
        <f>IF(Tbl.Kosten[[#This Row],[Anr.]]=CG$7,Tbl.Kosten[[#This Row],[Totaal kosten]],"")</f>
        <v/>
      </c>
      <c r="CH150" s="122" t="str">
        <f>IF(Tbl.Kosten[[#This Row],[Anr.]]=CH$7,Tbl.Kosten[[#This Row],[Totaal kosten]],"")</f>
        <v/>
      </c>
      <c r="CI150" s="122" t="str">
        <f>IF(Tbl.Kosten[[#This Row],[Anr.]]=CI$7,Tbl.Kosten[[#This Row],[Totaal kosten]],"")</f>
        <v/>
      </c>
      <c r="CJ150" s="122" t="str">
        <f>IF(Tbl.Kosten[[#This Row],[Anr.]]=CJ$7,Tbl.Kosten[[#This Row],[Totaal kosten]],"")</f>
        <v/>
      </c>
      <c r="CK150" s="122" t="str">
        <f>IF(Tbl.Kosten[[#This Row],[Anr.]]=CK$7,Tbl.Kosten[[#This Row],[Totaal kosten]],"")</f>
        <v/>
      </c>
      <c r="CL150" s="122" t="str">
        <f>IF(Tbl.Kosten[[#This Row],[Anr.]]=CL$7,Tbl.Kosten[[#This Row],[Totaal kosten]],"")</f>
        <v/>
      </c>
      <c r="CM150" s="122" t="str">
        <f>IF(Tbl.Kosten[[#This Row],[Anr.]]=CM$7,Tbl.Kosten[[#This Row],[Totaal kosten]],"")</f>
        <v/>
      </c>
      <c r="CN150" s="122" t="str">
        <f>IF(Tbl.Kosten[[#This Row],[Anr.]]=CN$7,Tbl.Kosten[[#This Row],[Totaal kosten]],"")</f>
        <v/>
      </c>
      <c r="CO150" s="122" t="str">
        <f>IF(Tbl.Kosten[[#This Row],[Anr.]]=CO$7,Tbl.Kosten[[#This Row],[Totaal kosten]],"")</f>
        <v/>
      </c>
      <c r="CP150" s="122" t="str">
        <f>IF(Tbl.Kosten[[#This Row],[Anr.]]=CP$7,Tbl.Kosten[[#This Row],[Totaal kosten]],"")</f>
        <v/>
      </c>
      <c r="CQ150" s="122" t="str">
        <f>IF(Tbl.Kosten[[#This Row],[Anr.]]=CQ$7,Tbl.Kosten[[#This Row],[Totaal kosten]],"")</f>
        <v/>
      </c>
      <c r="CR150" s="122" t="str">
        <f>IF(Tbl.Kosten[[#This Row],[Anr.]]=CR$7,Tbl.Kosten[[#This Row],[Totaal kosten]],"")</f>
        <v/>
      </c>
      <c r="CS150" s="122" t="str">
        <f>IF(Tbl.Kosten[[#This Row],[Anr.]]=CS$7,Tbl.Kosten[[#This Row],[Totaal kosten]],"")</f>
        <v/>
      </c>
      <c r="CT150" s="122" t="str">
        <f>IF(Tbl.Kosten[[#This Row],[Anr.]]=CT$7,Tbl.Kosten[[#This Row],[Totaal kosten]],"")</f>
        <v/>
      </c>
      <c r="CU150" s="122" t="str">
        <f>IF(Tbl.Kosten[[#This Row],[Anr.]]=CU$7,Tbl.Kosten[[#This Row],[Totaal kosten]],"")</f>
        <v/>
      </c>
      <c r="CV150" s="122" t="str">
        <f>IF(Tbl.Kosten[[#This Row],[Anr.]]=CV$7,Tbl.Kosten[[#This Row],[Totaal kosten]],"")</f>
        <v/>
      </c>
      <c r="CW150" s="122" t="str">
        <f>IF(Tbl.Kosten[[#This Row],[Anr.]]=CW$7,Tbl.Kosten[[#This Row],[Totaal kosten]],"")</f>
        <v/>
      </c>
      <c r="CX150" s="122" t="str">
        <f>IF(Tbl.Kosten[[#This Row],[Anr.]]=CX$7,Tbl.Kosten[[#This Row],[Totaal kosten]],"")</f>
        <v/>
      </c>
      <c r="CY150" s="122" t="str">
        <f>IF(Tbl.Kosten[[#This Row],[Anr.]]=CY$7,Tbl.Kosten[[#This Row],[Totaal kosten]],"")</f>
        <v/>
      </c>
      <c r="CZ150" s="122" t="str">
        <f>IF(Tbl.Kosten[[#This Row],[Anr.]]=CZ$7,Tbl.Kosten[[#This Row],[Totaal kosten]],"")</f>
        <v/>
      </c>
      <c r="DA150" s="122" t="str">
        <f>IF(Tbl.Kosten[[#This Row],[Anr.]]=DA$7,Tbl.Kosten[[#This Row],[Totaal kosten]],"")</f>
        <v/>
      </c>
      <c r="DB150" s="122" t="str">
        <f>IF(Tbl.Kosten[[#This Row],[Anr.]]=DB$7,Tbl.Kosten[[#This Row],[Totaal kosten]],"")</f>
        <v/>
      </c>
      <c r="DC150" s="122" t="str">
        <f>IF(Tbl.Kosten[[#This Row],[Anr.]]=DC$7,Tbl.Kosten[[#This Row],[Totaal kosten]],"")</f>
        <v/>
      </c>
      <c r="DD150" s="122" t="str">
        <f>IF(Tbl.Kosten[[#This Row],[Anr.]]=DD$7,Tbl.Kosten[[#This Row],[Totaal kosten]],"")</f>
        <v/>
      </c>
      <c r="DE150" s="122" t="str">
        <f>IF(Tbl.Kosten[[#This Row],[Anr.]]=DE$7,Tbl.Kosten[[#This Row],[Totaal kosten]],"")</f>
        <v/>
      </c>
      <c r="DF150" s="122" t="str">
        <f>IF(Tbl.Kosten[[#This Row],[Anr.]]=DF$7,Tbl.Kosten[[#This Row],[Totaal kosten]],"")</f>
        <v/>
      </c>
      <c r="DG150" s="122" t="str">
        <f>IF(Tbl.Kosten[[#This Row],[Anr.]]=DG$7,Tbl.Kosten[[#This Row],[Totaal kosten]],"")</f>
        <v/>
      </c>
      <c r="DH150" s="122" t="str">
        <f>IF(Tbl.Kosten[[#This Row],[Anr.]]=DH$7,Tbl.Kosten[[#This Row],[Totaal kosten]],"")</f>
        <v/>
      </c>
      <c r="DI150" s="122" t="str">
        <f>IF(Tbl.Kosten[[#This Row],[Anr.]]=DI$7,Tbl.Kosten[[#This Row],[Totaal kosten]],"")</f>
        <v/>
      </c>
      <c r="DJ150" s="122" t="str">
        <f>IF(Tbl.Kosten[[#This Row],[Anr.]]=DJ$7,Tbl.Kosten[[#This Row],[Totaal kosten]],"")</f>
        <v/>
      </c>
      <c r="DK150" s="122" t="str">
        <f>IF(Tbl.Kosten[[#This Row],[Anr.]]=DK$7,Tbl.Kosten[[#This Row],[Totaal kosten]],"")</f>
        <v/>
      </c>
      <c r="DL150" s="122" t="str">
        <f>IF(Tbl.Kosten[[#This Row],[Anr.]]=DL$7,Tbl.Kosten[[#This Row],[Totaal kosten]],"")</f>
        <v/>
      </c>
      <c r="DM150" s="122" t="str">
        <f>IF(Tbl.Kosten[[#This Row],[Anr.]]=DM$7,Tbl.Kosten[[#This Row],[Totaal kosten]],"")</f>
        <v/>
      </c>
      <c r="DN150" s="122" t="str">
        <f>IF(Tbl.Kosten[[#This Row],[Anr.]]=DN$7,Tbl.Kosten[[#This Row],[Totaal kosten]],"")</f>
        <v/>
      </c>
      <c r="DO150" s="122" t="str">
        <f>IF(Tbl.Kosten[[#This Row],[Anr.]]=DO$7,Tbl.Kosten[[#This Row],[Totaal kosten]],"")</f>
        <v/>
      </c>
      <c r="DP150" s="122" t="str">
        <f>IF(Tbl.Kosten[[#This Row],[Anr.]]=DP$7,Tbl.Kosten[[#This Row],[Totaal kosten]],"")</f>
        <v/>
      </c>
      <c r="DQ150" s="122" t="str">
        <f>IF(Tbl.Kosten[[#This Row],[Anr.]]=DQ$7,Tbl.Kosten[[#This Row],[Totaal kosten]],"")</f>
        <v/>
      </c>
      <c r="DR150" s="122" t="str">
        <f>IF(Tbl.Kosten[[#This Row],[Anr.]]=DR$7,Tbl.Kosten[[#This Row],[Totaal kosten]],"")</f>
        <v/>
      </c>
      <c r="DS150" s="122" t="str">
        <f>IF(Tbl.Kosten[[#This Row],[Anr.]]=DS$7,Tbl.Kosten[[#This Row],[Totaal kosten]],"")</f>
        <v/>
      </c>
      <c r="DT150" s="122" t="str">
        <f>IF(Tbl.Kosten[[#This Row],[Anr.]]=DT$7,Tbl.Kosten[[#This Row],[Totaal kosten]],"")</f>
        <v/>
      </c>
      <c r="DU150" s="122" t="str">
        <f>IF(Tbl.Kosten[[#This Row],[Anr.]]=DU$7,Tbl.Kosten[[#This Row],[Totaal kosten]],"")</f>
        <v/>
      </c>
      <c r="DV150" s="122" t="str">
        <f>IF(Tbl.Kosten[[#This Row],[Anr.]]=DV$7,Tbl.Kosten[[#This Row],[Totaal kosten]],"")</f>
        <v/>
      </c>
      <c r="DW150" s="122" t="str">
        <f>IF(Tbl.Kosten[[#This Row],[Anr.]]=DW$7,Tbl.Kosten[[#This Row],[Totaal kosten]],"")</f>
        <v/>
      </c>
      <c r="DX150" s="122" t="str">
        <f>IF(Tbl.Kosten[[#This Row],[Anr.]]=DX$7,Tbl.Kosten[[#This Row],[Totaal kosten]],"")</f>
        <v/>
      </c>
      <c r="DY150" s="122" t="str">
        <f>IF(Tbl.Kosten[[#This Row],[Anr.]]=DY$7,Tbl.Kosten[[#This Row],[Totaal kosten]],"")</f>
        <v/>
      </c>
      <c r="DZ150" s="122" t="str">
        <f>IF(Tbl.Kosten[[#This Row],[Anr.]]=DZ$7,Tbl.Kosten[[#This Row],[Totaal kosten]],"")</f>
        <v/>
      </c>
      <c r="EA150" s="122" t="str">
        <f>IF(Tbl.Kosten[[#This Row],[Anr.]]=EA$7,Tbl.Kosten[[#This Row],[Totaal kosten]],"")</f>
        <v/>
      </c>
      <c r="EB150" s="122" t="str">
        <f>IF(Tbl.Kosten[[#This Row],[Anr.]]=EB$7,Tbl.Kosten[[#This Row],[Totaal kosten]],"")</f>
        <v/>
      </c>
      <c r="EC150" s="122" t="str">
        <f>IF(Tbl.Kosten[[#This Row],[Anr.]]=EC$7,Tbl.Kosten[[#This Row],[Totaal kosten]],"")</f>
        <v/>
      </c>
      <c r="ED150" s="122" t="str">
        <f>IF(Tbl.Kosten[[#This Row],[Anr.]]=ED$7,Tbl.Kosten[[#This Row],[Totaal kosten]],"")</f>
        <v/>
      </c>
      <c r="EE150" s="122" t="str">
        <f>IF(Tbl.Kosten[[#This Row],[Anr.]]=EE$7,Tbl.Kosten[[#This Row],[Totaal kosten]],"")</f>
        <v/>
      </c>
      <c r="EF150" s="122" t="str">
        <f>IF(Tbl.Kosten[[#This Row],[Anr.]]=EF$7,Tbl.Kosten[[#This Row],[Totaal kosten]],"")</f>
        <v/>
      </c>
      <c r="EG150" s="122" t="str">
        <f>IF(Tbl.Kosten[[#This Row],[Anr.]]=EG$7,Tbl.Kosten[[#This Row],[Totaal kosten]],"")</f>
        <v/>
      </c>
      <c r="EH150" s="122" t="str">
        <f>IF(Tbl.Kosten[[#This Row],[Anr.]]=EH$7,Tbl.Kosten[[#This Row],[Totaal kosten]],"")</f>
        <v/>
      </c>
      <c r="EI150" s="122" t="str">
        <f>IF(Tbl.Kosten[[#This Row],[Anr.]]=EI$7,Tbl.Kosten[[#This Row],[Totaal kosten]],"")</f>
        <v/>
      </c>
      <c r="EJ150" s="122" t="str">
        <f>IF(Tbl.Kosten[[#This Row],[Anr.]]=EJ$7,Tbl.Kosten[[#This Row],[Totaal kosten]],"")</f>
        <v/>
      </c>
      <c r="EK150" s="122" t="str">
        <f>IF(Tbl.Kosten[[#This Row],[Anr.]]=EK$7,Tbl.Kosten[[#This Row],[Totaal kosten]],"")</f>
        <v/>
      </c>
      <c r="EL150" s="122" t="str">
        <f>IF(Tbl.Kosten[[#This Row],[Anr.]]=EL$7,Tbl.Kosten[[#This Row],[Totaal kosten]],"")</f>
        <v/>
      </c>
      <c r="EM150" s="122" t="str">
        <f>IF(Tbl.Kosten[[#This Row],[Anr.]]=EM$7,Tbl.Kosten[[#This Row],[Totaal kosten]],"")</f>
        <v/>
      </c>
      <c r="EN150" s="122" t="str">
        <f>IF(Tbl.Kosten[[#This Row],[Anr.]]=EN$7,Tbl.Kosten[[#This Row],[Totaal kosten]],"")</f>
        <v/>
      </c>
      <c r="EO150" s="122" t="str">
        <f>IF(Tbl.Kosten[[#This Row],[Anr.]]=EO$7,Tbl.Kosten[[#This Row],[Totaal kosten]],"")</f>
        <v/>
      </c>
      <c r="EP150" s="122" t="str">
        <f>IF(Tbl.Kosten[[#This Row],[Anr.]]=EP$7,Tbl.Kosten[[#This Row],[Totaal kosten]],"")</f>
        <v/>
      </c>
      <c r="EQ150" s="122" t="str">
        <f>IF(Tbl.Kosten[[#This Row],[Anr.]]=EQ$7,Tbl.Kosten[[#This Row],[Totaal kosten]],"")</f>
        <v/>
      </c>
    </row>
    <row r="151" spans="2:147" x14ac:dyDescent="0.35">
      <c r="B151" s="99"/>
      <c r="C151" s="68"/>
      <c r="D151" s="119"/>
      <c r="E151" s="100"/>
      <c r="F151" s="13">
        <f>_xlfn.XLOOKUP(Tbl.Kosten[[#This Row],[Medewerker e/o 
functie]],Tbl.Uurtarief[Medewerker en/of functie],Tbl.Uurtarief[Uurtarief],"",,)</f>
        <v>0</v>
      </c>
      <c r="G151" s="118">
        <f>PRODUCT(Tbl.Kosten[[#This Row],[Uren]],Tbl.Kosten[[#This Row],[Uurtarief]])</f>
        <v>0</v>
      </c>
      <c r="H151" s="100"/>
      <c r="I151" s="98"/>
      <c r="J151" s="97">
        <f>Tbl.Kosten[[#This Row],[Aantal]]*Tbl.Kosten[[#This Row],[Tarief]]</f>
        <v>0</v>
      </c>
      <c r="K151" s="118">
        <f>Tbl.Kosten[[#This Row],[Subtotaal andere kosten]]+Tbl.Kosten[[#This Row],[Subtotaal arbeidskosten]]</f>
        <v>0</v>
      </c>
      <c r="L151" s="190">
        <f>IF(Tbl.Kosten[[#This Row],[Subtotaal andere kosten]]&lt;&gt;0,"Andere kosten",(_xlfn.XLOOKUP(Tbl.Kosten[[#This Row],[Medewerker e/o 
functie]],Tbl.Uurtarief[Medewerker en/of functie],Tbl.Uurtarief[Kostensoort],"",,)))</f>
        <v>0</v>
      </c>
      <c r="M151" s="190" t="str">
        <f>IF(AND(Tbl.Kosten[[#This Row],[Subtotaal arbeidskosten]]&lt;&gt;0,Tbl.Kosten[[#This Row],[Subtotaal andere kosten]]&lt;&gt;0),"Begroot Arbeidskosten en Overige kosten op verschillende regels!","")</f>
        <v/>
      </c>
      <c r="N151" s="3" t="str">
        <f>_xlfn.XLOOKUP(Tbl.Kosten[[#This Row],[Activiteitencode]],Tbl.Activiteiten[Activiteitcode],Tbl.Activiteiten[Werkpakketcode],"",,)</f>
        <v/>
      </c>
      <c r="O151" s="9" t="str">
        <f>_xlfn.XLOOKUP(Tbl.Kosten[[#This Row],[Werkpakketcode]],Tbl.Werkpakketten[Werkpakketcode],Tbl.Werkpakketten[WPnr.],"",,)</f>
        <v/>
      </c>
      <c r="P151" s="9" t="str">
        <f>IF(Tbl.Kosten[[#This Row],[WPnr.]]=P$7,Tbl.Kosten[[#This Row],[Totaal kosten]],"")</f>
        <v/>
      </c>
      <c r="Q151" s="9" t="str">
        <f>IF(Tbl.Kosten[[#This Row],[WPnr.]]=Q$7,Tbl.Kosten[[#This Row],[Totaal kosten]],"")</f>
        <v/>
      </c>
      <c r="R151" s="9" t="str">
        <f>IF(Tbl.Kosten[[#This Row],[WPnr.]]=R$7,Tbl.Kosten[[#This Row],[Totaal kosten]],"")</f>
        <v/>
      </c>
      <c r="S151" s="9" t="str">
        <f>IF(Tbl.Kosten[[#This Row],[WPnr.]]=S$7,Tbl.Kosten[[#This Row],[Totaal kosten]],"")</f>
        <v/>
      </c>
      <c r="T151" s="9" t="str">
        <f>IF(Tbl.Kosten[[#This Row],[WPnr.]]=T$7,Tbl.Kosten[[#This Row],[Totaal kosten]],"")</f>
        <v/>
      </c>
      <c r="U151" s="9" t="str">
        <f>IF(Tbl.Kosten[[#This Row],[WPnr.]]=U$7,Tbl.Kosten[[#This Row],[Totaal kosten]],"")</f>
        <v/>
      </c>
      <c r="V151" s="9" t="str">
        <f>IF(Tbl.Kosten[[#This Row],[WPnr.]]=V$7,Tbl.Kosten[[#This Row],[Totaal kosten]],"")</f>
        <v/>
      </c>
      <c r="W151" s="9" t="str">
        <f>IF(Tbl.Kosten[[#This Row],[WPnr.]]=W$7,Tbl.Kosten[[#This Row],[Totaal kosten]],"")</f>
        <v/>
      </c>
      <c r="X151" s="9" t="str">
        <f>IF(Tbl.Kosten[[#This Row],[WPnr.]]=X$7,Tbl.Kosten[[#This Row],[Totaal kosten]],"")</f>
        <v/>
      </c>
      <c r="Y151" s="9" t="str">
        <f>IF(Tbl.Kosten[[#This Row],[WPnr.]]=Y$7,Tbl.Kosten[[#This Row],[Totaal kosten]],"")</f>
        <v/>
      </c>
      <c r="Z151" s="15" t="str">
        <f>IFERROR(VLOOKUP(Tbl.Kosten[[#This Row],[Kostensoort]],Tbl.Kostensoorten[],2,FALSE),"")</f>
        <v/>
      </c>
      <c r="AA151" s="15" t="str">
        <f>IF(Tbl.Kosten[[#This Row],[KSnr.]]=AA$7,Tbl.Kosten[[#This Row],[Totaal kosten]],"")</f>
        <v/>
      </c>
      <c r="AB151" s="15" t="str">
        <f>IF(Tbl.Kosten[[#This Row],[KSnr.]]=AB$7,Tbl.Kosten[[#This Row],[Totaal kosten]],"")</f>
        <v/>
      </c>
      <c r="AC151" s="15" t="str">
        <f>IF(Tbl.Kosten[[#This Row],[KSnr.]]=AC$7,Tbl.Kosten[[#This Row],[Totaal kosten]],"")</f>
        <v/>
      </c>
      <c r="AD151" s="15" t="str">
        <f>IF(Tbl.Kosten[[#This Row],[KSnr.]]=AD$7,Tbl.Kosten[[#This Row],[Totaal kosten]],"")</f>
        <v/>
      </c>
      <c r="AE151" s="15" t="str">
        <f>IF(Tbl.Kosten[[#This Row],[KSnr.]]=AE$7,Tbl.Kosten[[#This Row],[Totaal kosten]],"")</f>
        <v/>
      </c>
      <c r="AF151" s="15" t="str">
        <f>IF(Tbl.Kosten[[#This Row],[KSnr.]]=AF$7,Tbl.Kosten[[#This Row],[Totaal kosten]],"")</f>
        <v/>
      </c>
      <c r="AG151" s="15" t="str">
        <f>IF(Tbl.Kosten[[#This Row],[KSnr.]]=AG$7,Tbl.Kosten[[#This Row],[Totaal kosten]],"")</f>
        <v/>
      </c>
      <c r="AH151" s="15" t="str">
        <f>IF(Tbl.Kosten[[#This Row],[KSnr.]]=AH$7,Tbl.Kosten[[#This Row],[Totaal kosten]],"")</f>
        <v/>
      </c>
      <c r="AI151" s="15" t="str">
        <f>IF(Tbl.Kosten[[#This Row],[KSnr.]]=AI$7,Tbl.Kosten[[#This Row],[Totaal kosten]],"")</f>
        <v/>
      </c>
      <c r="AJ151" s="15" t="str">
        <f>IF(Tbl.Kosten[[#This Row],[KSnr.]]=AJ$7,Tbl.Kosten[[#This Row],[Totaal kosten]],"")</f>
        <v/>
      </c>
      <c r="AK151" s="15" t="str">
        <f>IF(Tbl.Kosten[[#This Row],[KSnr.]]=AK$7,Tbl.Kosten[[#This Row],[Totaal kosten]],"")</f>
        <v/>
      </c>
      <c r="AL151" s="15" t="str">
        <f>IF(Tbl.Kosten[[#This Row],[KSnr.]]=AL$7,Tbl.Kosten[[#This Row],[Totaal kosten]],"")</f>
        <v/>
      </c>
      <c r="AM151" s="15" t="str">
        <f>IF(Tbl.Kosten[[#This Row],[KSnr.]]=AM$7,Tbl.Kosten[[#This Row],[Totaal kosten]],"")</f>
        <v/>
      </c>
      <c r="AN151" s="15" t="str">
        <f>IF(Tbl.Kosten[[#This Row],[KSnr.]]=AN$7,Tbl.Kosten[[#This Row],[Totaal kosten]],"")</f>
        <v/>
      </c>
      <c r="AO151" s="15" t="str">
        <f>IF(Tbl.Kosten[[#This Row],[KSnr.]]=AO$7,Tbl.Kosten[[#This Row],[Totaal kosten]],"")</f>
        <v/>
      </c>
      <c r="AP151" s="15" t="str">
        <f>IF(Tbl.Kosten[[#This Row],[KSnr.]]=AP$7,Tbl.Kosten[[#This Row],[Totaal kosten]],"")</f>
        <v/>
      </c>
      <c r="AQ151" s="15" t="str">
        <f>IF(Tbl.Kosten[[#This Row],[KSnr.]]=AQ$7,Tbl.Kosten[[#This Row],[Totaal kosten]],"")</f>
        <v/>
      </c>
      <c r="AR151" s="15" t="str">
        <f>IF(Tbl.Kosten[[#This Row],[KSnr.]]=AR$7,Tbl.Kosten[[#This Row],[Totaal kosten]],"")</f>
        <v/>
      </c>
      <c r="AS151" s="15" t="str">
        <f>IF(Tbl.Kosten[[#This Row],[KSnr.]]=AS$7,Tbl.Kosten[[#This Row],[Totaal kosten]],"")</f>
        <v/>
      </c>
      <c r="AT151" s="15" t="str">
        <f>IF(Tbl.Kosten[[#This Row],[KSnr.]]=AT$7,Tbl.Kosten[[#This Row],[Totaal kosten]],"")</f>
        <v/>
      </c>
      <c r="AU151" s="122" t="str">
        <f>_xlfn.XLOOKUP(Tbl.Kosten[[#This Row],[Activiteitencode]],Tbl.Activiteiten[Activiteitcode],Tbl.Activiteiten[Anr.],"",,)</f>
        <v/>
      </c>
      <c r="AV151" s="122" t="str">
        <f>IF(Tbl.Kosten[[#This Row],[Anr.]]=AV$7,Tbl.Kosten[[#This Row],[Totaal kosten]],"")</f>
        <v/>
      </c>
      <c r="AW151" s="122" t="str">
        <f>IF(Tbl.Kosten[[#This Row],[Anr.]]=AW$7,Tbl.Kosten[[#This Row],[Totaal kosten]],"")</f>
        <v/>
      </c>
      <c r="AX151" s="122" t="str">
        <f>IF(Tbl.Kosten[[#This Row],[Anr.]]=AX$7,Tbl.Kosten[[#This Row],[Totaal kosten]],"")</f>
        <v/>
      </c>
      <c r="AY151" s="122" t="str">
        <f>IF(Tbl.Kosten[[#This Row],[Anr.]]=AY$7,Tbl.Kosten[[#This Row],[Totaal kosten]],"")</f>
        <v/>
      </c>
      <c r="AZ151" s="122" t="str">
        <f>IF(Tbl.Kosten[[#This Row],[Anr.]]=AZ$7,Tbl.Kosten[[#This Row],[Totaal kosten]],"")</f>
        <v/>
      </c>
      <c r="BA151" s="122" t="str">
        <f>IF(Tbl.Kosten[[#This Row],[Anr.]]=BA$7,Tbl.Kosten[[#This Row],[Totaal kosten]],"")</f>
        <v/>
      </c>
      <c r="BB151" s="122" t="str">
        <f>IF(Tbl.Kosten[[#This Row],[Anr.]]=BB$7,Tbl.Kosten[[#This Row],[Totaal kosten]],"")</f>
        <v/>
      </c>
      <c r="BC151" s="122" t="str">
        <f>IF(Tbl.Kosten[[#This Row],[Anr.]]=BC$7,Tbl.Kosten[[#This Row],[Totaal kosten]],"")</f>
        <v/>
      </c>
      <c r="BD151" s="122" t="str">
        <f>IF(Tbl.Kosten[[#This Row],[Anr.]]=BD$7,Tbl.Kosten[[#This Row],[Totaal kosten]],"")</f>
        <v/>
      </c>
      <c r="BE151" s="122" t="str">
        <f>IF(Tbl.Kosten[[#This Row],[Anr.]]=BE$7,Tbl.Kosten[[#This Row],[Totaal kosten]],"")</f>
        <v/>
      </c>
      <c r="BF151" s="122" t="str">
        <f>IF(Tbl.Kosten[[#This Row],[Anr.]]=BF$7,Tbl.Kosten[[#This Row],[Totaal kosten]],"")</f>
        <v/>
      </c>
      <c r="BG151" s="122" t="str">
        <f>IF(Tbl.Kosten[[#This Row],[Anr.]]=BG$7,Tbl.Kosten[[#This Row],[Totaal kosten]],"")</f>
        <v/>
      </c>
      <c r="BH151" s="122" t="str">
        <f>IF(Tbl.Kosten[[#This Row],[Anr.]]=BH$7,Tbl.Kosten[[#This Row],[Totaal kosten]],"")</f>
        <v/>
      </c>
      <c r="BI151" s="122" t="str">
        <f>IF(Tbl.Kosten[[#This Row],[Anr.]]=BI$7,Tbl.Kosten[[#This Row],[Totaal kosten]],"")</f>
        <v/>
      </c>
      <c r="BJ151" s="122" t="str">
        <f>IF(Tbl.Kosten[[#This Row],[Anr.]]=BJ$7,Tbl.Kosten[[#This Row],[Totaal kosten]],"")</f>
        <v/>
      </c>
      <c r="BK151" s="122" t="str">
        <f>IF(Tbl.Kosten[[#This Row],[Anr.]]=BK$7,Tbl.Kosten[[#This Row],[Totaal kosten]],"")</f>
        <v/>
      </c>
      <c r="BL151" s="122" t="str">
        <f>IF(Tbl.Kosten[[#This Row],[Anr.]]=BL$7,Tbl.Kosten[[#This Row],[Totaal kosten]],"")</f>
        <v/>
      </c>
      <c r="BM151" s="122" t="str">
        <f>IF(Tbl.Kosten[[#This Row],[Anr.]]=BM$7,Tbl.Kosten[[#This Row],[Totaal kosten]],"")</f>
        <v/>
      </c>
      <c r="BN151" s="122" t="str">
        <f>IF(Tbl.Kosten[[#This Row],[Anr.]]=BN$7,Tbl.Kosten[[#This Row],[Totaal kosten]],"")</f>
        <v/>
      </c>
      <c r="BO151" s="122" t="str">
        <f>IF(Tbl.Kosten[[#This Row],[Anr.]]=BO$7,Tbl.Kosten[[#This Row],[Totaal kosten]],"")</f>
        <v/>
      </c>
      <c r="BP151" s="122" t="str">
        <f>IF(Tbl.Kosten[[#This Row],[Anr.]]=BP$7,Tbl.Kosten[[#This Row],[Totaal kosten]],"")</f>
        <v/>
      </c>
      <c r="BQ151" s="122" t="str">
        <f>IF(Tbl.Kosten[[#This Row],[Anr.]]=BQ$7,Tbl.Kosten[[#This Row],[Totaal kosten]],"")</f>
        <v/>
      </c>
      <c r="BR151" s="122" t="str">
        <f>IF(Tbl.Kosten[[#This Row],[Anr.]]=BR$7,Tbl.Kosten[[#This Row],[Totaal kosten]],"")</f>
        <v/>
      </c>
      <c r="BS151" s="122" t="str">
        <f>IF(Tbl.Kosten[[#This Row],[Anr.]]=BS$7,Tbl.Kosten[[#This Row],[Totaal kosten]],"")</f>
        <v/>
      </c>
      <c r="BT151" s="122" t="str">
        <f>IF(Tbl.Kosten[[#This Row],[Anr.]]=BT$7,Tbl.Kosten[[#This Row],[Totaal kosten]],"")</f>
        <v/>
      </c>
      <c r="BU151" s="122" t="str">
        <f>IF(Tbl.Kosten[[#This Row],[Anr.]]=BU$7,Tbl.Kosten[[#This Row],[Totaal kosten]],"")</f>
        <v/>
      </c>
      <c r="BV151" s="122" t="str">
        <f>IF(Tbl.Kosten[[#This Row],[Anr.]]=BV$7,Tbl.Kosten[[#This Row],[Totaal kosten]],"")</f>
        <v/>
      </c>
      <c r="BW151" s="122" t="str">
        <f>IF(Tbl.Kosten[[#This Row],[Anr.]]=BW$7,Tbl.Kosten[[#This Row],[Totaal kosten]],"")</f>
        <v/>
      </c>
      <c r="BX151" s="122" t="str">
        <f>IF(Tbl.Kosten[[#This Row],[Anr.]]=BX$7,Tbl.Kosten[[#This Row],[Totaal kosten]],"")</f>
        <v/>
      </c>
      <c r="BY151" s="122" t="str">
        <f>IF(Tbl.Kosten[[#This Row],[Anr.]]=BY$7,Tbl.Kosten[[#This Row],[Totaal kosten]],"")</f>
        <v/>
      </c>
      <c r="BZ151" s="122" t="str">
        <f>IF(Tbl.Kosten[[#This Row],[Anr.]]=BZ$7,Tbl.Kosten[[#This Row],[Totaal kosten]],"")</f>
        <v/>
      </c>
      <c r="CA151" s="122" t="str">
        <f>IF(Tbl.Kosten[[#This Row],[Anr.]]=CA$7,Tbl.Kosten[[#This Row],[Totaal kosten]],"")</f>
        <v/>
      </c>
      <c r="CB151" s="122" t="str">
        <f>IF(Tbl.Kosten[[#This Row],[Anr.]]=CB$7,Tbl.Kosten[[#This Row],[Totaal kosten]],"")</f>
        <v/>
      </c>
      <c r="CC151" s="122" t="str">
        <f>IF(Tbl.Kosten[[#This Row],[Anr.]]=CC$7,Tbl.Kosten[[#This Row],[Totaal kosten]],"")</f>
        <v/>
      </c>
      <c r="CD151" s="122" t="str">
        <f>IF(Tbl.Kosten[[#This Row],[Anr.]]=CD$7,Tbl.Kosten[[#This Row],[Totaal kosten]],"")</f>
        <v/>
      </c>
      <c r="CE151" s="122" t="str">
        <f>IF(Tbl.Kosten[[#This Row],[Anr.]]=CE$7,Tbl.Kosten[[#This Row],[Totaal kosten]],"")</f>
        <v/>
      </c>
      <c r="CF151" s="122" t="str">
        <f>IF(Tbl.Kosten[[#This Row],[Anr.]]=CF$7,Tbl.Kosten[[#This Row],[Totaal kosten]],"")</f>
        <v/>
      </c>
      <c r="CG151" s="122" t="str">
        <f>IF(Tbl.Kosten[[#This Row],[Anr.]]=CG$7,Tbl.Kosten[[#This Row],[Totaal kosten]],"")</f>
        <v/>
      </c>
      <c r="CH151" s="122" t="str">
        <f>IF(Tbl.Kosten[[#This Row],[Anr.]]=CH$7,Tbl.Kosten[[#This Row],[Totaal kosten]],"")</f>
        <v/>
      </c>
      <c r="CI151" s="122" t="str">
        <f>IF(Tbl.Kosten[[#This Row],[Anr.]]=CI$7,Tbl.Kosten[[#This Row],[Totaal kosten]],"")</f>
        <v/>
      </c>
      <c r="CJ151" s="122" t="str">
        <f>IF(Tbl.Kosten[[#This Row],[Anr.]]=CJ$7,Tbl.Kosten[[#This Row],[Totaal kosten]],"")</f>
        <v/>
      </c>
      <c r="CK151" s="122" t="str">
        <f>IF(Tbl.Kosten[[#This Row],[Anr.]]=CK$7,Tbl.Kosten[[#This Row],[Totaal kosten]],"")</f>
        <v/>
      </c>
      <c r="CL151" s="122" t="str">
        <f>IF(Tbl.Kosten[[#This Row],[Anr.]]=CL$7,Tbl.Kosten[[#This Row],[Totaal kosten]],"")</f>
        <v/>
      </c>
      <c r="CM151" s="122" t="str">
        <f>IF(Tbl.Kosten[[#This Row],[Anr.]]=CM$7,Tbl.Kosten[[#This Row],[Totaal kosten]],"")</f>
        <v/>
      </c>
      <c r="CN151" s="122" t="str">
        <f>IF(Tbl.Kosten[[#This Row],[Anr.]]=CN$7,Tbl.Kosten[[#This Row],[Totaal kosten]],"")</f>
        <v/>
      </c>
      <c r="CO151" s="122" t="str">
        <f>IF(Tbl.Kosten[[#This Row],[Anr.]]=CO$7,Tbl.Kosten[[#This Row],[Totaal kosten]],"")</f>
        <v/>
      </c>
      <c r="CP151" s="122" t="str">
        <f>IF(Tbl.Kosten[[#This Row],[Anr.]]=CP$7,Tbl.Kosten[[#This Row],[Totaal kosten]],"")</f>
        <v/>
      </c>
      <c r="CQ151" s="122" t="str">
        <f>IF(Tbl.Kosten[[#This Row],[Anr.]]=CQ$7,Tbl.Kosten[[#This Row],[Totaal kosten]],"")</f>
        <v/>
      </c>
      <c r="CR151" s="122" t="str">
        <f>IF(Tbl.Kosten[[#This Row],[Anr.]]=CR$7,Tbl.Kosten[[#This Row],[Totaal kosten]],"")</f>
        <v/>
      </c>
      <c r="CS151" s="122" t="str">
        <f>IF(Tbl.Kosten[[#This Row],[Anr.]]=CS$7,Tbl.Kosten[[#This Row],[Totaal kosten]],"")</f>
        <v/>
      </c>
      <c r="CT151" s="122" t="str">
        <f>IF(Tbl.Kosten[[#This Row],[Anr.]]=CT$7,Tbl.Kosten[[#This Row],[Totaal kosten]],"")</f>
        <v/>
      </c>
      <c r="CU151" s="122" t="str">
        <f>IF(Tbl.Kosten[[#This Row],[Anr.]]=CU$7,Tbl.Kosten[[#This Row],[Totaal kosten]],"")</f>
        <v/>
      </c>
      <c r="CV151" s="122" t="str">
        <f>IF(Tbl.Kosten[[#This Row],[Anr.]]=CV$7,Tbl.Kosten[[#This Row],[Totaal kosten]],"")</f>
        <v/>
      </c>
      <c r="CW151" s="122" t="str">
        <f>IF(Tbl.Kosten[[#This Row],[Anr.]]=CW$7,Tbl.Kosten[[#This Row],[Totaal kosten]],"")</f>
        <v/>
      </c>
      <c r="CX151" s="122" t="str">
        <f>IF(Tbl.Kosten[[#This Row],[Anr.]]=CX$7,Tbl.Kosten[[#This Row],[Totaal kosten]],"")</f>
        <v/>
      </c>
      <c r="CY151" s="122" t="str">
        <f>IF(Tbl.Kosten[[#This Row],[Anr.]]=CY$7,Tbl.Kosten[[#This Row],[Totaal kosten]],"")</f>
        <v/>
      </c>
      <c r="CZ151" s="122" t="str">
        <f>IF(Tbl.Kosten[[#This Row],[Anr.]]=CZ$7,Tbl.Kosten[[#This Row],[Totaal kosten]],"")</f>
        <v/>
      </c>
      <c r="DA151" s="122" t="str">
        <f>IF(Tbl.Kosten[[#This Row],[Anr.]]=DA$7,Tbl.Kosten[[#This Row],[Totaal kosten]],"")</f>
        <v/>
      </c>
      <c r="DB151" s="122" t="str">
        <f>IF(Tbl.Kosten[[#This Row],[Anr.]]=DB$7,Tbl.Kosten[[#This Row],[Totaal kosten]],"")</f>
        <v/>
      </c>
      <c r="DC151" s="122" t="str">
        <f>IF(Tbl.Kosten[[#This Row],[Anr.]]=DC$7,Tbl.Kosten[[#This Row],[Totaal kosten]],"")</f>
        <v/>
      </c>
      <c r="DD151" s="122" t="str">
        <f>IF(Tbl.Kosten[[#This Row],[Anr.]]=DD$7,Tbl.Kosten[[#This Row],[Totaal kosten]],"")</f>
        <v/>
      </c>
      <c r="DE151" s="122" t="str">
        <f>IF(Tbl.Kosten[[#This Row],[Anr.]]=DE$7,Tbl.Kosten[[#This Row],[Totaal kosten]],"")</f>
        <v/>
      </c>
      <c r="DF151" s="122" t="str">
        <f>IF(Tbl.Kosten[[#This Row],[Anr.]]=DF$7,Tbl.Kosten[[#This Row],[Totaal kosten]],"")</f>
        <v/>
      </c>
      <c r="DG151" s="122" t="str">
        <f>IF(Tbl.Kosten[[#This Row],[Anr.]]=DG$7,Tbl.Kosten[[#This Row],[Totaal kosten]],"")</f>
        <v/>
      </c>
      <c r="DH151" s="122" t="str">
        <f>IF(Tbl.Kosten[[#This Row],[Anr.]]=DH$7,Tbl.Kosten[[#This Row],[Totaal kosten]],"")</f>
        <v/>
      </c>
      <c r="DI151" s="122" t="str">
        <f>IF(Tbl.Kosten[[#This Row],[Anr.]]=DI$7,Tbl.Kosten[[#This Row],[Totaal kosten]],"")</f>
        <v/>
      </c>
      <c r="DJ151" s="122" t="str">
        <f>IF(Tbl.Kosten[[#This Row],[Anr.]]=DJ$7,Tbl.Kosten[[#This Row],[Totaal kosten]],"")</f>
        <v/>
      </c>
      <c r="DK151" s="122" t="str">
        <f>IF(Tbl.Kosten[[#This Row],[Anr.]]=DK$7,Tbl.Kosten[[#This Row],[Totaal kosten]],"")</f>
        <v/>
      </c>
      <c r="DL151" s="122" t="str">
        <f>IF(Tbl.Kosten[[#This Row],[Anr.]]=DL$7,Tbl.Kosten[[#This Row],[Totaal kosten]],"")</f>
        <v/>
      </c>
      <c r="DM151" s="122" t="str">
        <f>IF(Tbl.Kosten[[#This Row],[Anr.]]=DM$7,Tbl.Kosten[[#This Row],[Totaal kosten]],"")</f>
        <v/>
      </c>
      <c r="DN151" s="122" t="str">
        <f>IF(Tbl.Kosten[[#This Row],[Anr.]]=DN$7,Tbl.Kosten[[#This Row],[Totaal kosten]],"")</f>
        <v/>
      </c>
      <c r="DO151" s="122" t="str">
        <f>IF(Tbl.Kosten[[#This Row],[Anr.]]=DO$7,Tbl.Kosten[[#This Row],[Totaal kosten]],"")</f>
        <v/>
      </c>
      <c r="DP151" s="122" t="str">
        <f>IF(Tbl.Kosten[[#This Row],[Anr.]]=DP$7,Tbl.Kosten[[#This Row],[Totaal kosten]],"")</f>
        <v/>
      </c>
      <c r="DQ151" s="122" t="str">
        <f>IF(Tbl.Kosten[[#This Row],[Anr.]]=DQ$7,Tbl.Kosten[[#This Row],[Totaal kosten]],"")</f>
        <v/>
      </c>
      <c r="DR151" s="122" t="str">
        <f>IF(Tbl.Kosten[[#This Row],[Anr.]]=DR$7,Tbl.Kosten[[#This Row],[Totaal kosten]],"")</f>
        <v/>
      </c>
      <c r="DS151" s="122" t="str">
        <f>IF(Tbl.Kosten[[#This Row],[Anr.]]=DS$7,Tbl.Kosten[[#This Row],[Totaal kosten]],"")</f>
        <v/>
      </c>
      <c r="DT151" s="122" t="str">
        <f>IF(Tbl.Kosten[[#This Row],[Anr.]]=DT$7,Tbl.Kosten[[#This Row],[Totaal kosten]],"")</f>
        <v/>
      </c>
      <c r="DU151" s="122" t="str">
        <f>IF(Tbl.Kosten[[#This Row],[Anr.]]=DU$7,Tbl.Kosten[[#This Row],[Totaal kosten]],"")</f>
        <v/>
      </c>
      <c r="DV151" s="122" t="str">
        <f>IF(Tbl.Kosten[[#This Row],[Anr.]]=DV$7,Tbl.Kosten[[#This Row],[Totaal kosten]],"")</f>
        <v/>
      </c>
      <c r="DW151" s="122" t="str">
        <f>IF(Tbl.Kosten[[#This Row],[Anr.]]=DW$7,Tbl.Kosten[[#This Row],[Totaal kosten]],"")</f>
        <v/>
      </c>
      <c r="DX151" s="122" t="str">
        <f>IF(Tbl.Kosten[[#This Row],[Anr.]]=DX$7,Tbl.Kosten[[#This Row],[Totaal kosten]],"")</f>
        <v/>
      </c>
      <c r="DY151" s="122" t="str">
        <f>IF(Tbl.Kosten[[#This Row],[Anr.]]=DY$7,Tbl.Kosten[[#This Row],[Totaal kosten]],"")</f>
        <v/>
      </c>
      <c r="DZ151" s="122" t="str">
        <f>IF(Tbl.Kosten[[#This Row],[Anr.]]=DZ$7,Tbl.Kosten[[#This Row],[Totaal kosten]],"")</f>
        <v/>
      </c>
      <c r="EA151" s="122" t="str">
        <f>IF(Tbl.Kosten[[#This Row],[Anr.]]=EA$7,Tbl.Kosten[[#This Row],[Totaal kosten]],"")</f>
        <v/>
      </c>
      <c r="EB151" s="122" t="str">
        <f>IF(Tbl.Kosten[[#This Row],[Anr.]]=EB$7,Tbl.Kosten[[#This Row],[Totaal kosten]],"")</f>
        <v/>
      </c>
      <c r="EC151" s="122" t="str">
        <f>IF(Tbl.Kosten[[#This Row],[Anr.]]=EC$7,Tbl.Kosten[[#This Row],[Totaal kosten]],"")</f>
        <v/>
      </c>
      <c r="ED151" s="122" t="str">
        <f>IF(Tbl.Kosten[[#This Row],[Anr.]]=ED$7,Tbl.Kosten[[#This Row],[Totaal kosten]],"")</f>
        <v/>
      </c>
      <c r="EE151" s="122" t="str">
        <f>IF(Tbl.Kosten[[#This Row],[Anr.]]=EE$7,Tbl.Kosten[[#This Row],[Totaal kosten]],"")</f>
        <v/>
      </c>
      <c r="EF151" s="122" t="str">
        <f>IF(Tbl.Kosten[[#This Row],[Anr.]]=EF$7,Tbl.Kosten[[#This Row],[Totaal kosten]],"")</f>
        <v/>
      </c>
      <c r="EG151" s="122" t="str">
        <f>IF(Tbl.Kosten[[#This Row],[Anr.]]=EG$7,Tbl.Kosten[[#This Row],[Totaal kosten]],"")</f>
        <v/>
      </c>
      <c r="EH151" s="122" t="str">
        <f>IF(Tbl.Kosten[[#This Row],[Anr.]]=EH$7,Tbl.Kosten[[#This Row],[Totaal kosten]],"")</f>
        <v/>
      </c>
      <c r="EI151" s="122" t="str">
        <f>IF(Tbl.Kosten[[#This Row],[Anr.]]=EI$7,Tbl.Kosten[[#This Row],[Totaal kosten]],"")</f>
        <v/>
      </c>
      <c r="EJ151" s="122" t="str">
        <f>IF(Tbl.Kosten[[#This Row],[Anr.]]=EJ$7,Tbl.Kosten[[#This Row],[Totaal kosten]],"")</f>
        <v/>
      </c>
      <c r="EK151" s="122" t="str">
        <f>IF(Tbl.Kosten[[#This Row],[Anr.]]=EK$7,Tbl.Kosten[[#This Row],[Totaal kosten]],"")</f>
        <v/>
      </c>
      <c r="EL151" s="122" t="str">
        <f>IF(Tbl.Kosten[[#This Row],[Anr.]]=EL$7,Tbl.Kosten[[#This Row],[Totaal kosten]],"")</f>
        <v/>
      </c>
      <c r="EM151" s="122" t="str">
        <f>IF(Tbl.Kosten[[#This Row],[Anr.]]=EM$7,Tbl.Kosten[[#This Row],[Totaal kosten]],"")</f>
        <v/>
      </c>
      <c r="EN151" s="122" t="str">
        <f>IF(Tbl.Kosten[[#This Row],[Anr.]]=EN$7,Tbl.Kosten[[#This Row],[Totaal kosten]],"")</f>
        <v/>
      </c>
      <c r="EO151" s="122" t="str">
        <f>IF(Tbl.Kosten[[#This Row],[Anr.]]=EO$7,Tbl.Kosten[[#This Row],[Totaal kosten]],"")</f>
        <v/>
      </c>
      <c r="EP151" s="122" t="str">
        <f>IF(Tbl.Kosten[[#This Row],[Anr.]]=EP$7,Tbl.Kosten[[#This Row],[Totaal kosten]],"")</f>
        <v/>
      </c>
      <c r="EQ151" s="122" t="str">
        <f>IF(Tbl.Kosten[[#This Row],[Anr.]]=EQ$7,Tbl.Kosten[[#This Row],[Totaal kosten]],"")</f>
        <v/>
      </c>
    </row>
    <row r="152" spans="2:147" x14ac:dyDescent="0.35">
      <c r="B152" s="99"/>
      <c r="C152" s="68"/>
      <c r="D152" s="119"/>
      <c r="E152" s="100"/>
      <c r="F152" s="13">
        <f>_xlfn.XLOOKUP(Tbl.Kosten[[#This Row],[Medewerker e/o 
functie]],Tbl.Uurtarief[Medewerker en/of functie],Tbl.Uurtarief[Uurtarief],"",,)</f>
        <v>0</v>
      </c>
      <c r="G152" s="118">
        <f>PRODUCT(Tbl.Kosten[[#This Row],[Uren]],Tbl.Kosten[[#This Row],[Uurtarief]])</f>
        <v>0</v>
      </c>
      <c r="H152" s="100"/>
      <c r="I152" s="98"/>
      <c r="J152" s="97">
        <f>Tbl.Kosten[[#This Row],[Aantal]]*Tbl.Kosten[[#This Row],[Tarief]]</f>
        <v>0</v>
      </c>
      <c r="K152" s="118">
        <f>Tbl.Kosten[[#This Row],[Subtotaal andere kosten]]+Tbl.Kosten[[#This Row],[Subtotaal arbeidskosten]]</f>
        <v>0</v>
      </c>
      <c r="L152" s="190">
        <f>IF(Tbl.Kosten[[#This Row],[Subtotaal andere kosten]]&lt;&gt;0,"Andere kosten",(_xlfn.XLOOKUP(Tbl.Kosten[[#This Row],[Medewerker e/o 
functie]],Tbl.Uurtarief[Medewerker en/of functie],Tbl.Uurtarief[Kostensoort],"",,)))</f>
        <v>0</v>
      </c>
      <c r="M152" s="190" t="str">
        <f>IF(AND(Tbl.Kosten[[#This Row],[Subtotaal arbeidskosten]]&lt;&gt;0,Tbl.Kosten[[#This Row],[Subtotaal andere kosten]]&lt;&gt;0),"Begroot Arbeidskosten en Overige kosten op verschillende regels!","")</f>
        <v/>
      </c>
      <c r="N152" s="3" t="str">
        <f>_xlfn.XLOOKUP(Tbl.Kosten[[#This Row],[Activiteitencode]],Tbl.Activiteiten[Activiteitcode],Tbl.Activiteiten[Werkpakketcode],"",,)</f>
        <v/>
      </c>
      <c r="O152" s="9" t="str">
        <f>_xlfn.XLOOKUP(Tbl.Kosten[[#This Row],[Werkpakketcode]],Tbl.Werkpakketten[Werkpakketcode],Tbl.Werkpakketten[WPnr.],"",,)</f>
        <v/>
      </c>
      <c r="P152" s="9" t="str">
        <f>IF(Tbl.Kosten[[#This Row],[WPnr.]]=P$7,Tbl.Kosten[[#This Row],[Totaal kosten]],"")</f>
        <v/>
      </c>
      <c r="Q152" s="9" t="str">
        <f>IF(Tbl.Kosten[[#This Row],[WPnr.]]=Q$7,Tbl.Kosten[[#This Row],[Totaal kosten]],"")</f>
        <v/>
      </c>
      <c r="R152" s="9" t="str">
        <f>IF(Tbl.Kosten[[#This Row],[WPnr.]]=R$7,Tbl.Kosten[[#This Row],[Totaal kosten]],"")</f>
        <v/>
      </c>
      <c r="S152" s="9" t="str">
        <f>IF(Tbl.Kosten[[#This Row],[WPnr.]]=S$7,Tbl.Kosten[[#This Row],[Totaal kosten]],"")</f>
        <v/>
      </c>
      <c r="T152" s="9" t="str">
        <f>IF(Tbl.Kosten[[#This Row],[WPnr.]]=T$7,Tbl.Kosten[[#This Row],[Totaal kosten]],"")</f>
        <v/>
      </c>
      <c r="U152" s="9" t="str">
        <f>IF(Tbl.Kosten[[#This Row],[WPnr.]]=U$7,Tbl.Kosten[[#This Row],[Totaal kosten]],"")</f>
        <v/>
      </c>
      <c r="V152" s="9" t="str">
        <f>IF(Tbl.Kosten[[#This Row],[WPnr.]]=V$7,Tbl.Kosten[[#This Row],[Totaal kosten]],"")</f>
        <v/>
      </c>
      <c r="W152" s="9" t="str">
        <f>IF(Tbl.Kosten[[#This Row],[WPnr.]]=W$7,Tbl.Kosten[[#This Row],[Totaal kosten]],"")</f>
        <v/>
      </c>
      <c r="X152" s="9" t="str">
        <f>IF(Tbl.Kosten[[#This Row],[WPnr.]]=X$7,Tbl.Kosten[[#This Row],[Totaal kosten]],"")</f>
        <v/>
      </c>
      <c r="Y152" s="9" t="str">
        <f>IF(Tbl.Kosten[[#This Row],[WPnr.]]=Y$7,Tbl.Kosten[[#This Row],[Totaal kosten]],"")</f>
        <v/>
      </c>
      <c r="Z152" s="15" t="str">
        <f>IFERROR(VLOOKUP(Tbl.Kosten[[#This Row],[Kostensoort]],Tbl.Kostensoorten[],2,FALSE),"")</f>
        <v/>
      </c>
      <c r="AA152" s="15" t="str">
        <f>IF(Tbl.Kosten[[#This Row],[KSnr.]]=AA$7,Tbl.Kosten[[#This Row],[Totaal kosten]],"")</f>
        <v/>
      </c>
      <c r="AB152" s="15" t="str">
        <f>IF(Tbl.Kosten[[#This Row],[KSnr.]]=AB$7,Tbl.Kosten[[#This Row],[Totaal kosten]],"")</f>
        <v/>
      </c>
      <c r="AC152" s="15" t="str">
        <f>IF(Tbl.Kosten[[#This Row],[KSnr.]]=AC$7,Tbl.Kosten[[#This Row],[Totaal kosten]],"")</f>
        <v/>
      </c>
      <c r="AD152" s="15" t="str">
        <f>IF(Tbl.Kosten[[#This Row],[KSnr.]]=AD$7,Tbl.Kosten[[#This Row],[Totaal kosten]],"")</f>
        <v/>
      </c>
      <c r="AE152" s="15" t="str">
        <f>IF(Tbl.Kosten[[#This Row],[KSnr.]]=AE$7,Tbl.Kosten[[#This Row],[Totaal kosten]],"")</f>
        <v/>
      </c>
      <c r="AF152" s="15" t="str">
        <f>IF(Tbl.Kosten[[#This Row],[KSnr.]]=AF$7,Tbl.Kosten[[#This Row],[Totaal kosten]],"")</f>
        <v/>
      </c>
      <c r="AG152" s="15" t="str">
        <f>IF(Tbl.Kosten[[#This Row],[KSnr.]]=AG$7,Tbl.Kosten[[#This Row],[Totaal kosten]],"")</f>
        <v/>
      </c>
      <c r="AH152" s="15" t="str">
        <f>IF(Tbl.Kosten[[#This Row],[KSnr.]]=AH$7,Tbl.Kosten[[#This Row],[Totaal kosten]],"")</f>
        <v/>
      </c>
      <c r="AI152" s="15" t="str">
        <f>IF(Tbl.Kosten[[#This Row],[KSnr.]]=AI$7,Tbl.Kosten[[#This Row],[Totaal kosten]],"")</f>
        <v/>
      </c>
      <c r="AJ152" s="15" t="str">
        <f>IF(Tbl.Kosten[[#This Row],[KSnr.]]=AJ$7,Tbl.Kosten[[#This Row],[Totaal kosten]],"")</f>
        <v/>
      </c>
      <c r="AK152" s="15" t="str">
        <f>IF(Tbl.Kosten[[#This Row],[KSnr.]]=AK$7,Tbl.Kosten[[#This Row],[Totaal kosten]],"")</f>
        <v/>
      </c>
      <c r="AL152" s="15" t="str">
        <f>IF(Tbl.Kosten[[#This Row],[KSnr.]]=AL$7,Tbl.Kosten[[#This Row],[Totaal kosten]],"")</f>
        <v/>
      </c>
      <c r="AM152" s="15" t="str">
        <f>IF(Tbl.Kosten[[#This Row],[KSnr.]]=AM$7,Tbl.Kosten[[#This Row],[Totaal kosten]],"")</f>
        <v/>
      </c>
      <c r="AN152" s="15" t="str">
        <f>IF(Tbl.Kosten[[#This Row],[KSnr.]]=AN$7,Tbl.Kosten[[#This Row],[Totaal kosten]],"")</f>
        <v/>
      </c>
      <c r="AO152" s="15" t="str">
        <f>IF(Tbl.Kosten[[#This Row],[KSnr.]]=AO$7,Tbl.Kosten[[#This Row],[Totaal kosten]],"")</f>
        <v/>
      </c>
      <c r="AP152" s="15" t="str">
        <f>IF(Tbl.Kosten[[#This Row],[KSnr.]]=AP$7,Tbl.Kosten[[#This Row],[Totaal kosten]],"")</f>
        <v/>
      </c>
      <c r="AQ152" s="15" t="str">
        <f>IF(Tbl.Kosten[[#This Row],[KSnr.]]=AQ$7,Tbl.Kosten[[#This Row],[Totaal kosten]],"")</f>
        <v/>
      </c>
      <c r="AR152" s="15" t="str">
        <f>IF(Tbl.Kosten[[#This Row],[KSnr.]]=AR$7,Tbl.Kosten[[#This Row],[Totaal kosten]],"")</f>
        <v/>
      </c>
      <c r="AS152" s="15" t="str">
        <f>IF(Tbl.Kosten[[#This Row],[KSnr.]]=AS$7,Tbl.Kosten[[#This Row],[Totaal kosten]],"")</f>
        <v/>
      </c>
      <c r="AT152" s="15" t="str">
        <f>IF(Tbl.Kosten[[#This Row],[KSnr.]]=AT$7,Tbl.Kosten[[#This Row],[Totaal kosten]],"")</f>
        <v/>
      </c>
      <c r="AU152" s="122" t="str">
        <f>_xlfn.XLOOKUP(Tbl.Kosten[[#This Row],[Activiteitencode]],Tbl.Activiteiten[Activiteitcode],Tbl.Activiteiten[Anr.],"",,)</f>
        <v/>
      </c>
      <c r="AV152" s="122" t="str">
        <f>IF(Tbl.Kosten[[#This Row],[Anr.]]=AV$7,Tbl.Kosten[[#This Row],[Totaal kosten]],"")</f>
        <v/>
      </c>
      <c r="AW152" s="122" t="str">
        <f>IF(Tbl.Kosten[[#This Row],[Anr.]]=AW$7,Tbl.Kosten[[#This Row],[Totaal kosten]],"")</f>
        <v/>
      </c>
      <c r="AX152" s="122" t="str">
        <f>IF(Tbl.Kosten[[#This Row],[Anr.]]=AX$7,Tbl.Kosten[[#This Row],[Totaal kosten]],"")</f>
        <v/>
      </c>
      <c r="AY152" s="122" t="str">
        <f>IF(Tbl.Kosten[[#This Row],[Anr.]]=AY$7,Tbl.Kosten[[#This Row],[Totaal kosten]],"")</f>
        <v/>
      </c>
      <c r="AZ152" s="122" t="str">
        <f>IF(Tbl.Kosten[[#This Row],[Anr.]]=AZ$7,Tbl.Kosten[[#This Row],[Totaal kosten]],"")</f>
        <v/>
      </c>
      <c r="BA152" s="122" t="str">
        <f>IF(Tbl.Kosten[[#This Row],[Anr.]]=BA$7,Tbl.Kosten[[#This Row],[Totaal kosten]],"")</f>
        <v/>
      </c>
      <c r="BB152" s="122" t="str">
        <f>IF(Tbl.Kosten[[#This Row],[Anr.]]=BB$7,Tbl.Kosten[[#This Row],[Totaal kosten]],"")</f>
        <v/>
      </c>
      <c r="BC152" s="122" t="str">
        <f>IF(Tbl.Kosten[[#This Row],[Anr.]]=BC$7,Tbl.Kosten[[#This Row],[Totaal kosten]],"")</f>
        <v/>
      </c>
      <c r="BD152" s="122" t="str">
        <f>IF(Tbl.Kosten[[#This Row],[Anr.]]=BD$7,Tbl.Kosten[[#This Row],[Totaal kosten]],"")</f>
        <v/>
      </c>
      <c r="BE152" s="122" t="str">
        <f>IF(Tbl.Kosten[[#This Row],[Anr.]]=BE$7,Tbl.Kosten[[#This Row],[Totaal kosten]],"")</f>
        <v/>
      </c>
      <c r="BF152" s="122" t="str">
        <f>IF(Tbl.Kosten[[#This Row],[Anr.]]=BF$7,Tbl.Kosten[[#This Row],[Totaal kosten]],"")</f>
        <v/>
      </c>
      <c r="BG152" s="122" t="str">
        <f>IF(Tbl.Kosten[[#This Row],[Anr.]]=BG$7,Tbl.Kosten[[#This Row],[Totaal kosten]],"")</f>
        <v/>
      </c>
      <c r="BH152" s="122" t="str">
        <f>IF(Tbl.Kosten[[#This Row],[Anr.]]=BH$7,Tbl.Kosten[[#This Row],[Totaal kosten]],"")</f>
        <v/>
      </c>
      <c r="BI152" s="122" t="str">
        <f>IF(Tbl.Kosten[[#This Row],[Anr.]]=BI$7,Tbl.Kosten[[#This Row],[Totaal kosten]],"")</f>
        <v/>
      </c>
      <c r="BJ152" s="122" t="str">
        <f>IF(Tbl.Kosten[[#This Row],[Anr.]]=BJ$7,Tbl.Kosten[[#This Row],[Totaal kosten]],"")</f>
        <v/>
      </c>
      <c r="BK152" s="122" t="str">
        <f>IF(Tbl.Kosten[[#This Row],[Anr.]]=BK$7,Tbl.Kosten[[#This Row],[Totaal kosten]],"")</f>
        <v/>
      </c>
      <c r="BL152" s="122" t="str">
        <f>IF(Tbl.Kosten[[#This Row],[Anr.]]=BL$7,Tbl.Kosten[[#This Row],[Totaal kosten]],"")</f>
        <v/>
      </c>
      <c r="BM152" s="122" t="str">
        <f>IF(Tbl.Kosten[[#This Row],[Anr.]]=BM$7,Tbl.Kosten[[#This Row],[Totaal kosten]],"")</f>
        <v/>
      </c>
      <c r="BN152" s="122" t="str">
        <f>IF(Tbl.Kosten[[#This Row],[Anr.]]=BN$7,Tbl.Kosten[[#This Row],[Totaal kosten]],"")</f>
        <v/>
      </c>
      <c r="BO152" s="122" t="str">
        <f>IF(Tbl.Kosten[[#This Row],[Anr.]]=BO$7,Tbl.Kosten[[#This Row],[Totaal kosten]],"")</f>
        <v/>
      </c>
      <c r="BP152" s="122" t="str">
        <f>IF(Tbl.Kosten[[#This Row],[Anr.]]=BP$7,Tbl.Kosten[[#This Row],[Totaal kosten]],"")</f>
        <v/>
      </c>
      <c r="BQ152" s="122" t="str">
        <f>IF(Tbl.Kosten[[#This Row],[Anr.]]=BQ$7,Tbl.Kosten[[#This Row],[Totaal kosten]],"")</f>
        <v/>
      </c>
      <c r="BR152" s="122" t="str">
        <f>IF(Tbl.Kosten[[#This Row],[Anr.]]=BR$7,Tbl.Kosten[[#This Row],[Totaal kosten]],"")</f>
        <v/>
      </c>
      <c r="BS152" s="122" t="str">
        <f>IF(Tbl.Kosten[[#This Row],[Anr.]]=BS$7,Tbl.Kosten[[#This Row],[Totaal kosten]],"")</f>
        <v/>
      </c>
      <c r="BT152" s="122" t="str">
        <f>IF(Tbl.Kosten[[#This Row],[Anr.]]=BT$7,Tbl.Kosten[[#This Row],[Totaal kosten]],"")</f>
        <v/>
      </c>
      <c r="BU152" s="122" t="str">
        <f>IF(Tbl.Kosten[[#This Row],[Anr.]]=BU$7,Tbl.Kosten[[#This Row],[Totaal kosten]],"")</f>
        <v/>
      </c>
      <c r="BV152" s="122" t="str">
        <f>IF(Tbl.Kosten[[#This Row],[Anr.]]=BV$7,Tbl.Kosten[[#This Row],[Totaal kosten]],"")</f>
        <v/>
      </c>
      <c r="BW152" s="122" t="str">
        <f>IF(Tbl.Kosten[[#This Row],[Anr.]]=BW$7,Tbl.Kosten[[#This Row],[Totaal kosten]],"")</f>
        <v/>
      </c>
      <c r="BX152" s="122" t="str">
        <f>IF(Tbl.Kosten[[#This Row],[Anr.]]=BX$7,Tbl.Kosten[[#This Row],[Totaal kosten]],"")</f>
        <v/>
      </c>
      <c r="BY152" s="122" t="str">
        <f>IF(Tbl.Kosten[[#This Row],[Anr.]]=BY$7,Tbl.Kosten[[#This Row],[Totaal kosten]],"")</f>
        <v/>
      </c>
      <c r="BZ152" s="122" t="str">
        <f>IF(Tbl.Kosten[[#This Row],[Anr.]]=BZ$7,Tbl.Kosten[[#This Row],[Totaal kosten]],"")</f>
        <v/>
      </c>
      <c r="CA152" s="122" t="str">
        <f>IF(Tbl.Kosten[[#This Row],[Anr.]]=CA$7,Tbl.Kosten[[#This Row],[Totaal kosten]],"")</f>
        <v/>
      </c>
      <c r="CB152" s="122" t="str">
        <f>IF(Tbl.Kosten[[#This Row],[Anr.]]=CB$7,Tbl.Kosten[[#This Row],[Totaal kosten]],"")</f>
        <v/>
      </c>
      <c r="CC152" s="122" t="str">
        <f>IF(Tbl.Kosten[[#This Row],[Anr.]]=CC$7,Tbl.Kosten[[#This Row],[Totaal kosten]],"")</f>
        <v/>
      </c>
      <c r="CD152" s="122" t="str">
        <f>IF(Tbl.Kosten[[#This Row],[Anr.]]=CD$7,Tbl.Kosten[[#This Row],[Totaal kosten]],"")</f>
        <v/>
      </c>
      <c r="CE152" s="122" t="str">
        <f>IF(Tbl.Kosten[[#This Row],[Anr.]]=CE$7,Tbl.Kosten[[#This Row],[Totaal kosten]],"")</f>
        <v/>
      </c>
      <c r="CF152" s="122" t="str">
        <f>IF(Tbl.Kosten[[#This Row],[Anr.]]=CF$7,Tbl.Kosten[[#This Row],[Totaal kosten]],"")</f>
        <v/>
      </c>
      <c r="CG152" s="122" t="str">
        <f>IF(Tbl.Kosten[[#This Row],[Anr.]]=CG$7,Tbl.Kosten[[#This Row],[Totaal kosten]],"")</f>
        <v/>
      </c>
      <c r="CH152" s="122" t="str">
        <f>IF(Tbl.Kosten[[#This Row],[Anr.]]=CH$7,Tbl.Kosten[[#This Row],[Totaal kosten]],"")</f>
        <v/>
      </c>
      <c r="CI152" s="122" t="str">
        <f>IF(Tbl.Kosten[[#This Row],[Anr.]]=CI$7,Tbl.Kosten[[#This Row],[Totaal kosten]],"")</f>
        <v/>
      </c>
      <c r="CJ152" s="122" t="str">
        <f>IF(Tbl.Kosten[[#This Row],[Anr.]]=CJ$7,Tbl.Kosten[[#This Row],[Totaal kosten]],"")</f>
        <v/>
      </c>
      <c r="CK152" s="122" t="str">
        <f>IF(Tbl.Kosten[[#This Row],[Anr.]]=CK$7,Tbl.Kosten[[#This Row],[Totaal kosten]],"")</f>
        <v/>
      </c>
      <c r="CL152" s="122" t="str">
        <f>IF(Tbl.Kosten[[#This Row],[Anr.]]=CL$7,Tbl.Kosten[[#This Row],[Totaal kosten]],"")</f>
        <v/>
      </c>
      <c r="CM152" s="122" t="str">
        <f>IF(Tbl.Kosten[[#This Row],[Anr.]]=CM$7,Tbl.Kosten[[#This Row],[Totaal kosten]],"")</f>
        <v/>
      </c>
      <c r="CN152" s="122" t="str">
        <f>IF(Tbl.Kosten[[#This Row],[Anr.]]=CN$7,Tbl.Kosten[[#This Row],[Totaal kosten]],"")</f>
        <v/>
      </c>
      <c r="CO152" s="122" t="str">
        <f>IF(Tbl.Kosten[[#This Row],[Anr.]]=CO$7,Tbl.Kosten[[#This Row],[Totaal kosten]],"")</f>
        <v/>
      </c>
      <c r="CP152" s="122" t="str">
        <f>IF(Tbl.Kosten[[#This Row],[Anr.]]=CP$7,Tbl.Kosten[[#This Row],[Totaal kosten]],"")</f>
        <v/>
      </c>
      <c r="CQ152" s="122" t="str">
        <f>IF(Tbl.Kosten[[#This Row],[Anr.]]=CQ$7,Tbl.Kosten[[#This Row],[Totaal kosten]],"")</f>
        <v/>
      </c>
      <c r="CR152" s="122" t="str">
        <f>IF(Tbl.Kosten[[#This Row],[Anr.]]=CR$7,Tbl.Kosten[[#This Row],[Totaal kosten]],"")</f>
        <v/>
      </c>
      <c r="CS152" s="122" t="str">
        <f>IF(Tbl.Kosten[[#This Row],[Anr.]]=CS$7,Tbl.Kosten[[#This Row],[Totaal kosten]],"")</f>
        <v/>
      </c>
      <c r="CT152" s="122" t="str">
        <f>IF(Tbl.Kosten[[#This Row],[Anr.]]=CT$7,Tbl.Kosten[[#This Row],[Totaal kosten]],"")</f>
        <v/>
      </c>
      <c r="CU152" s="122" t="str">
        <f>IF(Tbl.Kosten[[#This Row],[Anr.]]=CU$7,Tbl.Kosten[[#This Row],[Totaal kosten]],"")</f>
        <v/>
      </c>
      <c r="CV152" s="122" t="str">
        <f>IF(Tbl.Kosten[[#This Row],[Anr.]]=CV$7,Tbl.Kosten[[#This Row],[Totaal kosten]],"")</f>
        <v/>
      </c>
      <c r="CW152" s="122" t="str">
        <f>IF(Tbl.Kosten[[#This Row],[Anr.]]=CW$7,Tbl.Kosten[[#This Row],[Totaal kosten]],"")</f>
        <v/>
      </c>
      <c r="CX152" s="122" t="str">
        <f>IF(Tbl.Kosten[[#This Row],[Anr.]]=CX$7,Tbl.Kosten[[#This Row],[Totaal kosten]],"")</f>
        <v/>
      </c>
      <c r="CY152" s="122" t="str">
        <f>IF(Tbl.Kosten[[#This Row],[Anr.]]=CY$7,Tbl.Kosten[[#This Row],[Totaal kosten]],"")</f>
        <v/>
      </c>
      <c r="CZ152" s="122" t="str">
        <f>IF(Tbl.Kosten[[#This Row],[Anr.]]=CZ$7,Tbl.Kosten[[#This Row],[Totaal kosten]],"")</f>
        <v/>
      </c>
      <c r="DA152" s="122" t="str">
        <f>IF(Tbl.Kosten[[#This Row],[Anr.]]=DA$7,Tbl.Kosten[[#This Row],[Totaal kosten]],"")</f>
        <v/>
      </c>
      <c r="DB152" s="122" t="str">
        <f>IF(Tbl.Kosten[[#This Row],[Anr.]]=DB$7,Tbl.Kosten[[#This Row],[Totaal kosten]],"")</f>
        <v/>
      </c>
      <c r="DC152" s="122" t="str">
        <f>IF(Tbl.Kosten[[#This Row],[Anr.]]=DC$7,Tbl.Kosten[[#This Row],[Totaal kosten]],"")</f>
        <v/>
      </c>
      <c r="DD152" s="122" t="str">
        <f>IF(Tbl.Kosten[[#This Row],[Anr.]]=DD$7,Tbl.Kosten[[#This Row],[Totaal kosten]],"")</f>
        <v/>
      </c>
      <c r="DE152" s="122" t="str">
        <f>IF(Tbl.Kosten[[#This Row],[Anr.]]=DE$7,Tbl.Kosten[[#This Row],[Totaal kosten]],"")</f>
        <v/>
      </c>
      <c r="DF152" s="122" t="str">
        <f>IF(Tbl.Kosten[[#This Row],[Anr.]]=DF$7,Tbl.Kosten[[#This Row],[Totaal kosten]],"")</f>
        <v/>
      </c>
      <c r="DG152" s="122" t="str">
        <f>IF(Tbl.Kosten[[#This Row],[Anr.]]=DG$7,Tbl.Kosten[[#This Row],[Totaal kosten]],"")</f>
        <v/>
      </c>
      <c r="DH152" s="122" t="str">
        <f>IF(Tbl.Kosten[[#This Row],[Anr.]]=DH$7,Tbl.Kosten[[#This Row],[Totaal kosten]],"")</f>
        <v/>
      </c>
      <c r="DI152" s="122" t="str">
        <f>IF(Tbl.Kosten[[#This Row],[Anr.]]=DI$7,Tbl.Kosten[[#This Row],[Totaal kosten]],"")</f>
        <v/>
      </c>
      <c r="DJ152" s="122" t="str">
        <f>IF(Tbl.Kosten[[#This Row],[Anr.]]=DJ$7,Tbl.Kosten[[#This Row],[Totaal kosten]],"")</f>
        <v/>
      </c>
      <c r="DK152" s="122" t="str">
        <f>IF(Tbl.Kosten[[#This Row],[Anr.]]=DK$7,Tbl.Kosten[[#This Row],[Totaal kosten]],"")</f>
        <v/>
      </c>
      <c r="DL152" s="122" t="str">
        <f>IF(Tbl.Kosten[[#This Row],[Anr.]]=DL$7,Tbl.Kosten[[#This Row],[Totaal kosten]],"")</f>
        <v/>
      </c>
      <c r="DM152" s="122" t="str">
        <f>IF(Tbl.Kosten[[#This Row],[Anr.]]=DM$7,Tbl.Kosten[[#This Row],[Totaal kosten]],"")</f>
        <v/>
      </c>
      <c r="DN152" s="122" t="str">
        <f>IF(Tbl.Kosten[[#This Row],[Anr.]]=DN$7,Tbl.Kosten[[#This Row],[Totaal kosten]],"")</f>
        <v/>
      </c>
      <c r="DO152" s="122" t="str">
        <f>IF(Tbl.Kosten[[#This Row],[Anr.]]=DO$7,Tbl.Kosten[[#This Row],[Totaal kosten]],"")</f>
        <v/>
      </c>
      <c r="DP152" s="122" t="str">
        <f>IF(Tbl.Kosten[[#This Row],[Anr.]]=DP$7,Tbl.Kosten[[#This Row],[Totaal kosten]],"")</f>
        <v/>
      </c>
      <c r="DQ152" s="122" t="str">
        <f>IF(Tbl.Kosten[[#This Row],[Anr.]]=DQ$7,Tbl.Kosten[[#This Row],[Totaal kosten]],"")</f>
        <v/>
      </c>
      <c r="DR152" s="122" t="str">
        <f>IF(Tbl.Kosten[[#This Row],[Anr.]]=DR$7,Tbl.Kosten[[#This Row],[Totaal kosten]],"")</f>
        <v/>
      </c>
      <c r="DS152" s="122" t="str">
        <f>IF(Tbl.Kosten[[#This Row],[Anr.]]=DS$7,Tbl.Kosten[[#This Row],[Totaal kosten]],"")</f>
        <v/>
      </c>
      <c r="DT152" s="122" t="str">
        <f>IF(Tbl.Kosten[[#This Row],[Anr.]]=DT$7,Tbl.Kosten[[#This Row],[Totaal kosten]],"")</f>
        <v/>
      </c>
      <c r="DU152" s="122" t="str">
        <f>IF(Tbl.Kosten[[#This Row],[Anr.]]=DU$7,Tbl.Kosten[[#This Row],[Totaal kosten]],"")</f>
        <v/>
      </c>
      <c r="DV152" s="122" t="str">
        <f>IF(Tbl.Kosten[[#This Row],[Anr.]]=DV$7,Tbl.Kosten[[#This Row],[Totaal kosten]],"")</f>
        <v/>
      </c>
      <c r="DW152" s="122" t="str">
        <f>IF(Tbl.Kosten[[#This Row],[Anr.]]=DW$7,Tbl.Kosten[[#This Row],[Totaal kosten]],"")</f>
        <v/>
      </c>
      <c r="DX152" s="122" t="str">
        <f>IF(Tbl.Kosten[[#This Row],[Anr.]]=DX$7,Tbl.Kosten[[#This Row],[Totaal kosten]],"")</f>
        <v/>
      </c>
      <c r="DY152" s="122" t="str">
        <f>IF(Tbl.Kosten[[#This Row],[Anr.]]=DY$7,Tbl.Kosten[[#This Row],[Totaal kosten]],"")</f>
        <v/>
      </c>
      <c r="DZ152" s="122" t="str">
        <f>IF(Tbl.Kosten[[#This Row],[Anr.]]=DZ$7,Tbl.Kosten[[#This Row],[Totaal kosten]],"")</f>
        <v/>
      </c>
      <c r="EA152" s="122" t="str">
        <f>IF(Tbl.Kosten[[#This Row],[Anr.]]=EA$7,Tbl.Kosten[[#This Row],[Totaal kosten]],"")</f>
        <v/>
      </c>
      <c r="EB152" s="122" t="str">
        <f>IF(Tbl.Kosten[[#This Row],[Anr.]]=EB$7,Tbl.Kosten[[#This Row],[Totaal kosten]],"")</f>
        <v/>
      </c>
      <c r="EC152" s="122" t="str">
        <f>IF(Tbl.Kosten[[#This Row],[Anr.]]=EC$7,Tbl.Kosten[[#This Row],[Totaal kosten]],"")</f>
        <v/>
      </c>
      <c r="ED152" s="122" t="str">
        <f>IF(Tbl.Kosten[[#This Row],[Anr.]]=ED$7,Tbl.Kosten[[#This Row],[Totaal kosten]],"")</f>
        <v/>
      </c>
      <c r="EE152" s="122" t="str">
        <f>IF(Tbl.Kosten[[#This Row],[Anr.]]=EE$7,Tbl.Kosten[[#This Row],[Totaal kosten]],"")</f>
        <v/>
      </c>
      <c r="EF152" s="122" t="str">
        <f>IF(Tbl.Kosten[[#This Row],[Anr.]]=EF$7,Tbl.Kosten[[#This Row],[Totaal kosten]],"")</f>
        <v/>
      </c>
      <c r="EG152" s="122" t="str">
        <f>IF(Tbl.Kosten[[#This Row],[Anr.]]=EG$7,Tbl.Kosten[[#This Row],[Totaal kosten]],"")</f>
        <v/>
      </c>
      <c r="EH152" s="122" t="str">
        <f>IF(Tbl.Kosten[[#This Row],[Anr.]]=EH$7,Tbl.Kosten[[#This Row],[Totaal kosten]],"")</f>
        <v/>
      </c>
      <c r="EI152" s="122" t="str">
        <f>IF(Tbl.Kosten[[#This Row],[Anr.]]=EI$7,Tbl.Kosten[[#This Row],[Totaal kosten]],"")</f>
        <v/>
      </c>
      <c r="EJ152" s="122" t="str">
        <f>IF(Tbl.Kosten[[#This Row],[Anr.]]=EJ$7,Tbl.Kosten[[#This Row],[Totaal kosten]],"")</f>
        <v/>
      </c>
      <c r="EK152" s="122" t="str">
        <f>IF(Tbl.Kosten[[#This Row],[Anr.]]=EK$7,Tbl.Kosten[[#This Row],[Totaal kosten]],"")</f>
        <v/>
      </c>
      <c r="EL152" s="122" t="str">
        <f>IF(Tbl.Kosten[[#This Row],[Anr.]]=EL$7,Tbl.Kosten[[#This Row],[Totaal kosten]],"")</f>
        <v/>
      </c>
      <c r="EM152" s="122" t="str">
        <f>IF(Tbl.Kosten[[#This Row],[Anr.]]=EM$7,Tbl.Kosten[[#This Row],[Totaal kosten]],"")</f>
        <v/>
      </c>
      <c r="EN152" s="122" t="str">
        <f>IF(Tbl.Kosten[[#This Row],[Anr.]]=EN$7,Tbl.Kosten[[#This Row],[Totaal kosten]],"")</f>
        <v/>
      </c>
      <c r="EO152" s="122" t="str">
        <f>IF(Tbl.Kosten[[#This Row],[Anr.]]=EO$7,Tbl.Kosten[[#This Row],[Totaal kosten]],"")</f>
        <v/>
      </c>
      <c r="EP152" s="122" t="str">
        <f>IF(Tbl.Kosten[[#This Row],[Anr.]]=EP$7,Tbl.Kosten[[#This Row],[Totaal kosten]],"")</f>
        <v/>
      </c>
      <c r="EQ152" s="122" t="str">
        <f>IF(Tbl.Kosten[[#This Row],[Anr.]]=EQ$7,Tbl.Kosten[[#This Row],[Totaal kosten]],"")</f>
        <v/>
      </c>
    </row>
    <row r="153" spans="2:147" x14ac:dyDescent="0.35">
      <c r="B153" s="99"/>
      <c r="C153" s="68"/>
      <c r="D153" s="119"/>
      <c r="E153" s="100"/>
      <c r="F153" s="13">
        <f>_xlfn.XLOOKUP(Tbl.Kosten[[#This Row],[Medewerker e/o 
functie]],Tbl.Uurtarief[Medewerker en/of functie],Tbl.Uurtarief[Uurtarief],"",,)</f>
        <v>0</v>
      </c>
      <c r="G153" s="118">
        <f>PRODUCT(Tbl.Kosten[[#This Row],[Uren]],Tbl.Kosten[[#This Row],[Uurtarief]])</f>
        <v>0</v>
      </c>
      <c r="H153" s="100"/>
      <c r="I153" s="98"/>
      <c r="J153" s="97">
        <f>Tbl.Kosten[[#This Row],[Aantal]]*Tbl.Kosten[[#This Row],[Tarief]]</f>
        <v>0</v>
      </c>
      <c r="K153" s="118">
        <f>Tbl.Kosten[[#This Row],[Subtotaal andere kosten]]+Tbl.Kosten[[#This Row],[Subtotaal arbeidskosten]]</f>
        <v>0</v>
      </c>
      <c r="L153" s="190">
        <f>IF(Tbl.Kosten[[#This Row],[Subtotaal andere kosten]]&lt;&gt;0,"Andere kosten",(_xlfn.XLOOKUP(Tbl.Kosten[[#This Row],[Medewerker e/o 
functie]],Tbl.Uurtarief[Medewerker en/of functie],Tbl.Uurtarief[Kostensoort],"",,)))</f>
        <v>0</v>
      </c>
      <c r="M153" s="190" t="str">
        <f>IF(AND(Tbl.Kosten[[#This Row],[Subtotaal arbeidskosten]]&lt;&gt;0,Tbl.Kosten[[#This Row],[Subtotaal andere kosten]]&lt;&gt;0),"Begroot Arbeidskosten en Overige kosten op verschillende regels!","")</f>
        <v/>
      </c>
      <c r="N153" s="3" t="str">
        <f>_xlfn.XLOOKUP(Tbl.Kosten[[#This Row],[Activiteitencode]],Tbl.Activiteiten[Activiteitcode],Tbl.Activiteiten[Werkpakketcode],"",,)</f>
        <v/>
      </c>
      <c r="O153" s="9" t="str">
        <f>_xlfn.XLOOKUP(Tbl.Kosten[[#This Row],[Werkpakketcode]],Tbl.Werkpakketten[Werkpakketcode],Tbl.Werkpakketten[WPnr.],"",,)</f>
        <v/>
      </c>
      <c r="P153" s="9" t="str">
        <f>IF(Tbl.Kosten[[#This Row],[WPnr.]]=P$7,Tbl.Kosten[[#This Row],[Totaal kosten]],"")</f>
        <v/>
      </c>
      <c r="Q153" s="9" t="str">
        <f>IF(Tbl.Kosten[[#This Row],[WPnr.]]=Q$7,Tbl.Kosten[[#This Row],[Totaal kosten]],"")</f>
        <v/>
      </c>
      <c r="R153" s="9" t="str">
        <f>IF(Tbl.Kosten[[#This Row],[WPnr.]]=R$7,Tbl.Kosten[[#This Row],[Totaal kosten]],"")</f>
        <v/>
      </c>
      <c r="S153" s="9" t="str">
        <f>IF(Tbl.Kosten[[#This Row],[WPnr.]]=S$7,Tbl.Kosten[[#This Row],[Totaal kosten]],"")</f>
        <v/>
      </c>
      <c r="T153" s="9" t="str">
        <f>IF(Tbl.Kosten[[#This Row],[WPnr.]]=T$7,Tbl.Kosten[[#This Row],[Totaal kosten]],"")</f>
        <v/>
      </c>
      <c r="U153" s="9" t="str">
        <f>IF(Tbl.Kosten[[#This Row],[WPnr.]]=U$7,Tbl.Kosten[[#This Row],[Totaal kosten]],"")</f>
        <v/>
      </c>
      <c r="V153" s="9" t="str">
        <f>IF(Tbl.Kosten[[#This Row],[WPnr.]]=V$7,Tbl.Kosten[[#This Row],[Totaal kosten]],"")</f>
        <v/>
      </c>
      <c r="W153" s="9" t="str">
        <f>IF(Tbl.Kosten[[#This Row],[WPnr.]]=W$7,Tbl.Kosten[[#This Row],[Totaal kosten]],"")</f>
        <v/>
      </c>
      <c r="X153" s="9" t="str">
        <f>IF(Tbl.Kosten[[#This Row],[WPnr.]]=X$7,Tbl.Kosten[[#This Row],[Totaal kosten]],"")</f>
        <v/>
      </c>
      <c r="Y153" s="9" t="str">
        <f>IF(Tbl.Kosten[[#This Row],[WPnr.]]=Y$7,Tbl.Kosten[[#This Row],[Totaal kosten]],"")</f>
        <v/>
      </c>
      <c r="Z153" s="15" t="str">
        <f>IFERROR(VLOOKUP(Tbl.Kosten[[#This Row],[Kostensoort]],Tbl.Kostensoorten[],2,FALSE),"")</f>
        <v/>
      </c>
      <c r="AA153" s="15" t="str">
        <f>IF(Tbl.Kosten[[#This Row],[KSnr.]]=AA$7,Tbl.Kosten[[#This Row],[Totaal kosten]],"")</f>
        <v/>
      </c>
      <c r="AB153" s="15" t="str">
        <f>IF(Tbl.Kosten[[#This Row],[KSnr.]]=AB$7,Tbl.Kosten[[#This Row],[Totaal kosten]],"")</f>
        <v/>
      </c>
      <c r="AC153" s="15" t="str">
        <f>IF(Tbl.Kosten[[#This Row],[KSnr.]]=AC$7,Tbl.Kosten[[#This Row],[Totaal kosten]],"")</f>
        <v/>
      </c>
      <c r="AD153" s="15" t="str">
        <f>IF(Tbl.Kosten[[#This Row],[KSnr.]]=AD$7,Tbl.Kosten[[#This Row],[Totaal kosten]],"")</f>
        <v/>
      </c>
      <c r="AE153" s="15" t="str">
        <f>IF(Tbl.Kosten[[#This Row],[KSnr.]]=AE$7,Tbl.Kosten[[#This Row],[Totaal kosten]],"")</f>
        <v/>
      </c>
      <c r="AF153" s="15" t="str">
        <f>IF(Tbl.Kosten[[#This Row],[KSnr.]]=AF$7,Tbl.Kosten[[#This Row],[Totaal kosten]],"")</f>
        <v/>
      </c>
      <c r="AG153" s="15" t="str">
        <f>IF(Tbl.Kosten[[#This Row],[KSnr.]]=AG$7,Tbl.Kosten[[#This Row],[Totaal kosten]],"")</f>
        <v/>
      </c>
      <c r="AH153" s="15" t="str">
        <f>IF(Tbl.Kosten[[#This Row],[KSnr.]]=AH$7,Tbl.Kosten[[#This Row],[Totaal kosten]],"")</f>
        <v/>
      </c>
      <c r="AI153" s="15" t="str">
        <f>IF(Tbl.Kosten[[#This Row],[KSnr.]]=AI$7,Tbl.Kosten[[#This Row],[Totaal kosten]],"")</f>
        <v/>
      </c>
      <c r="AJ153" s="15" t="str">
        <f>IF(Tbl.Kosten[[#This Row],[KSnr.]]=AJ$7,Tbl.Kosten[[#This Row],[Totaal kosten]],"")</f>
        <v/>
      </c>
      <c r="AK153" s="15" t="str">
        <f>IF(Tbl.Kosten[[#This Row],[KSnr.]]=AK$7,Tbl.Kosten[[#This Row],[Totaal kosten]],"")</f>
        <v/>
      </c>
      <c r="AL153" s="15" t="str">
        <f>IF(Tbl.Kosten[[#This Row],[KSnr.]]=AL$7,Tbl.Kosten[[#This Row],[Totaal kosten]],"")</f>
        <v/>
      </c>
      <c r="AM153" s="15" t="str">
        <f>IF(Tbl.Kosten[[#This Row],[KSnr.]]=AM$7,Tbl.Kosten[[#This Row],[Totaal kosten]],"")</f>
        <v/>
      </c>
      <c r="AN153" s="15" t="str">
        <f>IF(Tbl.Kosten[[#This Row],[KSnr.]]=AN$7,Tbl.Kosten[[#This Row],[Totaal kosten]],"")</f>
        <v/>
      </c>
      <c r="AO153" s="15" t="str">
        <f>IF(Tbl.Kosten[[#This Row],[KSnr.]]=AO$7,Tbl.Kosten[[#This Row],[Totaal kosten]],"")</f>
        <v/>
      </c>
      <c r="AP153" s="15" t="str">
        <f>IF(Tbl.Kosten[[#This Row],[KSnr.]]=AP$7,Tbl.Kosten[[#This Row],[Totaal kosten]],"")</f>
        <v/>
      </c>
      <c r="AQ153" s="15" t="str">
        <f>IF(Tbl.Kosten[[#This Row],[KSnr.]]=AQ$7,Tbl.Kosten[[#This Row],[Totaal kosten]],"")</f>
        <v/>
      </c>
      <c r="AR153" s="15" t="str">
        <f>IF(Tbl.Kosten[[#This Row],[KSnr.]]=AR$7,Tbl.Kosten[[#This Row],[Totaal kosten]],"")</f>
        <v/>
      </c>
      <c r="AS153" s="15" t="str">
        <f>IF(Tbl.Kosten[[#This Row],[KSnr.]]=AS$7,Tbl.Kosten[[#This Row],[Totaal kosten]],"")</f>
        <v/>
      </c>
      <c r="AT153" s="15" t="str">
        <f>IF(Tbl.Kosten[[#This Row],[KSnr.]]=AT$7,Tbl.Kosten[[#This Row],[Totaal kosten]],"")</f>
        <v/>
      </c>
      <c r="AU153" s="122" t="str">
        <f>_xlfn.XLOOKUP(Tbl.Kosten[[#This Row],[Activiteitencode]],Tbl.Activiteiten[Activiteitcode],Tbl.Activiteiten[Anr.],"",,)</f>
        <v/>
      </c>
      <c r="AV153" s="122" t="str">
        <f>IF(Tbl.Kosten[[#This Row],[Anr.]]=AV$7,Tbl.Kosten[[#This Row],[Totaal kosten]],"")</f>
        <v/>
      </c>
      <c r="AW153" s="122" t="str">
        <f>IF(Tbl.Kosten[[#This Row],[Anr.]]=AW$7,Tbl.Kosten[[#This Row],[Totaal kosten]],"")</f>
        <v/>
      </c>
      <c r="AX153" s="122" t="str">
        <f>IF(Tbl.Kosten[[#This Row],[Anr.]]=AX$7,Tbl.Kosten[[#This Row],[Totaal kosten]],"")</f>
        <v/>
      </c>
      <c r="AY153" s="122" t="str">
        <f>IF(Tbl.Kosten[[#This Row],[Anr.]]=AY$7,Tbl.Kosten[[#This Row],[Totaal kosten]],"")</f>
        <v/>
      </c>
      <c r="AZ153" s="122" t="str">
        <f>IF(Tbl.Kosten[[#This Row],[Anr.]]=AZ$7,Tbl.Kosten[[#This Row],[Totaal kosten]],"")</f>
        <v/>
      </c>
      <c r="BA153" s="122" t="str">
        <f>IF(Tbl.Kosten[[#This Row],[Anr.]]=BA$7,Tbl.Kosten[[#This Row],[Totaal kosten]],"")</f>
        <v/>
      </c>
      <c r="BB153" s="122" t="str">
        <f>IF(Tbl.Kosten[[#This Row],[Anr.]]=BB$7,Tbl.Kosten[[#This Row],[Totaal kosten]],"")</f>
        <v/>
      </c>
      <c r="BC153" s="122" t="str">
        <f>IF(Tbl.Kosten[[#This Row],[Anr.]]=BC$7,Tbl.Kosten[[#This Row],[Totaal kosten]],"")</f>
        <v/>
      </c>
      <c r="BD153" s="122" t="str">
        <f>IF(Tbl.Kosten[[#This Row],[Anr.]]=BD$7,Tbl.Kosten[[#This Row],[Totaal kosten]],"")</f>
        <v/>
      </c>
      <c r="BE153" s="122" t="str">
        <f>IF(Tbl.Kosten[[#This Row],[Anr.]]=BE$7,Tbl.Kosten[[#This Row],[Totaal kosten]],"")</f>
        <v/>
      </c>
      <c r="BF153" s="122" t="str">
        <f>IF(Tbl.Kosten[[#This Row],[Anr.]]=BF$7,Tbl.Kosten[[#This Row],[Totaal kosten]],"")</f>
        <v/>
      </c>
      <c r="BG153" s="122" t="str">
        <f>IF(Tbl.Kosten[[#This Row],[Anr.]]=BG$7,Tbl.Kosten[[#This Row],[Totaal kosten]],"")</f>
        <v/>
      </c>
      <c r="BH153" s="122" t="str">
        <f>IF(Tbl.Kosten[[#This Row],[Anr.]]=BH$7,Tbl.Kosten[[#This Row],[Totaal kosten]],"")</f>
        <v/>
      </c>
      <c r="BI153" s="122" t="str">
        <f>IF(Tbl.Kosten[[#This Row],[Anr.]]=BI$7,Tbl.Kosten[[#This Row],[Totaal kosten]],"")</f>
        <v/>
      </c>
      <c r="BJ153" s="122" t="str">
        <f>IF(Tbl.Kosten[[#This Row],[Anr.]]=BJ$7,Tbl.Kosten[[#This Row],[Totaal kosten]],"")</f>
        <v/>
      </c>
      <c r="BK153" s="122" t="str">
        <f>IF(Tbl.Kosten[[#This Row],[Anr.]]=BK$7,Tbl.Kosten[[#This Row],[Totaal kosten]],"")</f>
        <v/>
      </c>
      <c r="BL153" s="122" t="str">
        <f>IF(Tbl.Kosten[[#This Row],[Anr.]]=BL$7,Tbl.Kosten[[#This Row],[Totaal kosten]],"")</f>
        <v/>
      </c>
      <c r="BM153" s="122" t="str">
        <f>IF(Tbl.Kosten[[#This Row],[Anr.]]=BM$7,Tbl.Kosten[[#This Row],[Totaal kosten]],"")</f>
        <v/>
      </c>
      <c r="BN153" s="122" t="str">
        <f>IF(Tbl.Kosten[[#This Row],[Anr.]]=BN$7,Tbl.Kosten[[#This Row],[Totaal kosten]],"")</f>
        <v/>
      </c>
      <c r="BO153" s="122" t="str">
        <f>IF(Tbl.Kosten[[#This Row],[Anr.]]=BO$7,Tbl.Kosten[[#This Row],[Totaal kosten]],"")</f>
        <v/>
      </c>
      <c r="BP153" s="122" t="str">
        <f>IF(Tbl.Kosten[[#This Row],[Anr.]]=BP$7,Tbl.Kosten[[#This Row],[Totaal kosten]],"")</f>
        <v/>
      </c>
      <c r="BQ153" s="122" t="str">
        <f>IF(Tbl.Kosten[[#This Row],[Anr.]]=BQ$7,Tbl.Kosten[[#This Row],[Totaal kosten]],"")</f>
        <v/>
      </c>
      <c r="BR153" s="122" t="str">
        <f>IF(Tbl.Kosten[[#This Row],[Anr.]]=BR$7,Tbl.Kosten[[#This Row],[Totaal kosten]],"")</f>
        <v/>
      </c>
      <c r="BS153" s="122" t="str">
        <f>IF(Tbl.Kosten[[#This Row],[Anr.]]=BS$7,Tbl.Kosten[[#This Row],[Totaal kosten]],"")</f>
        <v/>
      </c>
      <c r="BT153" s="122" t="str">
        <f>IF(Tbl.Kosten[[#This Row],[Anr.]]=BT$7,Tbl.Kosten[[#This Row],[Totaal kosten]],"")</f>
        <v/>
      </c>
      <c r="BU153" s="122" t="str">
        <f>IF(Tbl.Kosten[[#This Row],[Anr.]]=BU$7,Tbl.Kosten[[#This Row],[Totaal kosten]],"")</f>
        <v/>
      </c>
      <c r="BV153" s="122" t="str">
        <f>IF(Tbl.Kosten[[#This Row],[Anr.]]=BV$7,Tbl.Kosten[[#This Row],[Totaal kosten]],"")</f>
        <v/>
      </c>
      <c r="BW153" s="122" t="str">
        <f>IF(Tbl.Kosten[[#This Row],[Anr.]]=BW$7,Tbl.Kosten[[#This Row],[Totaal kosten]],"")</f>
        <v/>
      </c>
      <c r="BX153" s="122" t="str">
        <f>IF(Tbl.Kosten[[#This Row],[Anr.]]=BX$7,Tbl.Kosten[[#This Row],[Totaal kosten]],"")</f>
        <v/>
      </c>
      <c r="BY153" s="122" t="str">
        <f>IF(Tbl.Kosten[[#This Row],[Anr.]]=BY$7,Tbl.Kosten[[#This Row],[Totaal kosten]],"")</f>
        <v/>
      </c>
      <c r="BZ153" s="122" t="str">
        <f>IF(Tbl.Kosten[[#This Row],[Anr.]]=BZ$7,Tbl.Kosten[[#This Row],[Totaal kosten]],"")</f>
        <v/>
      </c>
      <c r="CA153" s="122" t="str">
        <f>IF(Tbl.Kosten[[#This Row],[Anr.]]=CA$7,Tbl.Kosten[[#This Row],[Totaal kosten]],"")</f>
        <v/>
      </c>
      <c r="CB153" s="122" t="str">
        <f>IF(Tbl.Kosten[[#This Row],[Anr.]]=CB$7,Tbl.Kosten[[#This Row],[Totaal kosten]],"")</f>
        <v/>
      </c>
      <c r="CC153" s="122" t="str">
        <f>IF(Tbl.Kosten[[#This Row],[Anr.]]=CC$7,Tbl.Kosten[[#This Row],[Totaal kosten]],"")</f>
        <v/>
      </c>
      <c r="CD153" s="122" t="str">
        <f>IF(Tbl.Kosten[[#This Row],[Anr.]]=CD$7,Tbl.Kosten[[#This Row],[Totaal kosten]],"")</f>
        <v/>
      </c>
      <c r="CE153" s="122" t="str">
        <f>IF(Tbl.Kosten[[#This Row],[Anr.]]=CE$7,Tbl.Kosten[[#This Row],[Totaal kosten]],"")</f>
        <v/>
      </c>
      <c r="CF153" s="122" t="str">
        <f>IF(Tbl.Kosten[[#This Row],[Anr.]]=CF$7,Tbl.Kosten[[#This Row],[Totaal kosten]],"")</f>
        <v/>
      </c>
      <c r="CG153" s="122" t="str">
        <f>IF(Tbl.Kosten[[#This Row],[Anr.]]=CG$7,Tbl.Kosten[[#This Row],[Totaal kosten]],"")</f>
        <v/>
      </c>
      <c r="CH153" s="122" t="str">
        <f>IF(Tbl.Kosten[[#This Row],[Anr.]]=CH$7,Tbl.Kosten[[#This Row],[Totaal kosten]],"")</f>
        <v/>
      </c>
      <c r="CI153" s="122" t="str">
        <f>IF(Tbl.Kosten[[#This Row],[Anr.]]=CI$7,Tbl.Kosten[[#This Row],[Totaal kosten]],"")</f>
        <v/>
      </c>
      <c r="CJ153" s="122" t="str">
        <f>IF(Tbl.Kosten[[#This Row],[Anr.]]=CJ$7,Tbl.Kosten[[#This Row],[Totaal kosten]],"")</f>
        <v/>
      </c>
      <c r="CK153" s="122" t="str">
        <f>IF(Tbl.Kosten[[#This Row],[Anr.]]=CK$7,Tbl.Kosten[[#This Row],[Totaal kosten]],"")</f>
        <v/>
      </c>
      <c r="CL153" s="122" t="str">
        <f>IF(Tbl.Kosten[[#This Row],[Anr.]]=CL$7,Tbl.Kosten[[#This Row],[Totaal kosten]],"")</f>
        <v/>
      </c>
      <c r="CM153" s="122" t="str">
        <f>IF(Tbl.Kosten[[#This Row],[Anr.]]=CM$7,Tbl.Kosten[[#This Row],[Totaal kosten]],"")</f>
        <v/>
      </c>
      <c r="CN153" s="122" t="str">
        <f>IF(Tbl.Kosten[[#This Row],[Anr.]]=CN$7,Tbl.Kosten[[#This Row],[Totaal kosten]],"")</f>
        <v/>
      </c>
      <c r="CO153" s="122" t="str">
        <f>IF(Tbl.Kosten[[#This Row],[Anr.]]=CO$7,Tbl.Kosten[[#This Row],[Totaal kosten]],"")</f>
        <v/>
      </c>
      <c r="CP153" s="122" t="str">
        <f>IF(Tbl.Kosten[[#This Row],[Anr.]]=CP$7,Tbl.Kosten[[#This Row],[Totaal kosten]],"")</f>
        <v/>
      </c>
      <c r="CQ153" s="122" t="str">
        <f>IF(Tbl.Kosten[[#This Row],[Anr.]]=CQ$7,Tbl.Kosten[[#This Row],[Totaal kosten]],"")</f>
        <v/>
      </c>
      <c r="CR153" s="122" t="str">
        <f>IF(Tbl.Kosten[[#This Row],[Anr.]]=CR$7,Tbl.Kosten[[#This Row],[Totaal kosten]],"")</f>
        <v/>
      </c>
      <c r="CS153" s="122" t="str">
        <f>IF(Tbl.Kosten[[#This Row],[Anr.]]=CS$7,Tbl.Kosten[[#This Row],[Totaal kosten]],"")</f>
        <v/>
      </c>
      <c r="CT153" s="122" t="str">
        <f>IF(Tbl.Kosten[[#This Row],[Anr.]]=CT$7,Tbl.Kosten[[#This Row],[Totaal kosten]],"")</f>
        <v/>
      </c>
      <c r="CU153" s="122" t="str">
        <f>IF(Tbl.Kosten[[#This Row],[Anr.]]=CU$7,Tbl.Kosten[[#This Row],[Totaal kosten]],"")</f>
        <v/>
      </c>
      <c r="CV153" s="122" t="str">
        <f>IF(Tbl.Kosten[[#This Row],[Anr.]]=CV$7,Tbl.Kosten[[#This Row],[Totaal kosten]],"")</f>
        <v/>
      </c>
      <c r="CW153" s="122" t="str">
        <f>IF(Tbl.Kosten[[#This Row],[Anr.]]=CW$7,Tbl.Kosten[[#This Row],[Totaal kosten]],"")</f>
        <v/>
      </c>
      <c r="CX153" s="122" t="str">
        <f>IF(Tbl.Kosten[[#This Row],[Anr.]]=CX$7,Tbl.Kosten[[#This Row],[Totaal kosten]],"")</f>
        <v/>
      </c>
      <c r="CY153" s="122" t="str">
        <f>IF(Tbl.Kosten[[#This Row],[Anr.]]=CY$7,Tbl.Kosten[[#This Row],[Totaal kosten]],"")</f>
        <v/>
      </c>
      <c r="CZ153" s="122" t="str">
        <f>IF(Tbl.Kosten[[#This Row],[Anr.]]=CZ$7,Tbl.Kosten[[#This Row],[Totaal kosten]],"")</f>
        <v/>
      </c>
      <c r="DA153" s="122" t="str">
        <f>IF(Tbl.Kosten[[#This Row],[Anr.]]=DA$7,Tbl.Kosten[[#This Row],[Totaal kosten]],"")</f>
        <v/>
      </c>
      <c r="DB153" s="122" t="str">
        <f>IF(Tbl.Kosten[[#This Row],[Anr.]]=DB$7,Tbl.Kosten[[#This Row],[Totaal kosten]],"")</f>
        <v/>
      </c>
      <c r="DC153" s="122" t="str">
        <f>IF(Tbl.Kosten[[#This Row],[Anr.]]=DC$7,Tbl.Kosten[[#This Row],[Totaal kosten]],"")</f>
        <v/>
      </c>
      <c r="DD153" s="122" t="str">
        <f>IF(Tbl.Kosten[[#This Row],[Anr.]]=DD$7,Tbl.Kosten[[#This Row],[Totaal kosten]],"")</f>
        <v/>
      </c>
      <c r="DE153" s="122" t="str">
        <f>IF(Tbl.Kosten[[#This Row],[Anr.]]=DE$7,Tbl.Kosten[[#This Row],[Totaal kosten]],"")</f>
        <v/>
      </c>
      <c r="DF153" s="122" t="str">
        <f>IF(Tbl.Kosten[[#This Row],[Anr.]]=DF$7,Tbl.Kosten[[#This Row],[Totaal kosten]],"")</f>
        <v/>
      </c>
      <c r="DG153" s="122" t="str">
        <f>IF(Tbl.Kosten[[#This Row],[Anr.]]=DG$7,Tbl.Kosten[[#This Row],[Totaal kosten]],"")</f>
        <v/>
      </c>
      <c r="DH153" s="122" t="str">
        <f>IF(Tbl.Kosten[[#This Row],[Anr.]]=DH$7,Tbl.Kosten[[#This Row],[Totaal kosten]],"")</f>
        <v/>
      </c>
      <c r="DI153" s="122" t="str">
        <f>IF(Tbl.Kosten[[#This Row],[Anr.]]=DI$7,Tbl.Kosten[[#This Row],[Totaal kosten]],"")</f>
        <v/>
      </c>
      <c r="DJ153" s="122" t="str">
        <f>IF(Tbl.Kosten[[#This Row],[Anr.]]=DJ$7,Tbl.Kosten[[#This Row],[Totaal kosten]],"")</f>
        <v/>
      </c>
      <c r="DK153" s="122" t="str">
        <f>IF(Tbl.Kosten[[#This Row],[Anr.]]=DK$7,Tbl.Kosten[[#This Row],[Totaal kosten]],"")</f>
        <v/>
      </c>
      <c r="DL153" s="122" t="str">
        <f>IF(Tbl.Kosten[[#This Row],[Anr.]]=DL$7,Tbl.Kosten[[#This Row],[Totaal kosten]],"")</f>
        <v/>
      </c>
      <c r="DM153" s="122" t="str">
        <f>IF(Tbl.Kosten[[#This Row],[Anr.]]=DM$7,Tbl.Kosten[[#This Row],[Totaal kosten]],"")</f>
        <v/>
      </c>
      <c r="DN153" s="122" t="str">
        <f>IF(Tbl.Kosten[[#This Row],[Anr.]]=DN$7,Tbl.Kosten[[#This Row],[Totaal kosten]],"")</f>
        <v/>
      </c>
      <c r="DO153" s="122" t="str">
        <f>IF(Tbl.Kosten[[#This Row],[Anr.]]=DO$7,Tbl.Kosten[[#This Row],[Totaal kosten]],"")</f>
        <v/>
      </c>
      <c r="DP153" s="122" t="str">
        <f>IF(Tbl.Kosten[[#This Row],[Anr.]]=DP$7,Tbl.Kosten[[#This Row],[Totaal kosten]],"")</f>
        <v/>
      </c>
      <c r="DQ153" s="122" t="str">
        <f>IF(Tbl.Kosten[[#This Row],[Anr.]]=DQ$7,Tbl.Kosten[[#This Row],[Totaal kosten]],"")</f>
        <v/>
      </c>
      <c r="DR153" s="122" t="str">
        <f>IF(Tbl.Kosten[[#This Row],[Anr.]]=DR$7,Tbl.Kosten[[#This Row],[Totaal kosten]],"")</f>
        <v/>
      </c>
      <c r="DS153" s="122" t="str">
        <f>IF(Tbl.Kosten[[#This Row],[Anr.]]=DS$7,Tbl.Kosten[[#This Row],[Totaal kosten]],"")</f>
        <v/>
      </c>
      <c r="DT153" s="122" t="str">
        <f>IF(Tbl.Kosten[[#This Row],[Anr.]]=DT$7,Tbl.Kosten[[#This Row],[Totaal kosten]],"")</f>
        <v/>
      </c>
      <c r="DU153" s="122" t="str">
        <f>IF(Tbl.Kosten[[#This Row],[Anr.]]=DU$7,Tbl.Kosten[[#This Row],[Totaal kosten]],"")</f>
        <v/>
      </c>
      <c r="DV153" s="122" t="str">
        <f>IF(Tbl.Kosten[[#This Row],[Anr.]]=DV$7,Tbl.Kosten[[#This Row],[Totaal kosten]],"")</f>
        <v/>
      </c>
      <c r="DW153" s="122" t="str">
        <f>IF(Tbl.Kosten[[#This Row],[Anr.]]=DW$7,Tbl.Kosten[[#This Row],[Totaal kosten]],"")</f>
        <v/>
      </c>
      <c r="DX153" s="122" t="str">
        <f>IF(Tbl.Kosten[[#This Row],[Anr.]]=DX$7,Tbl.Kosten[[#This Row],[Totaal kosten]],"")</f>
        <v/>
      </c>
      <c r="DY153" s="122" t="str">
        <f>IF(Tbl.Kosten[[#This Row],[Anr.]]=DY$7,Tbl.Kosten[[#This Row],[Totaal kosten]],"")</f>
        <v/>
      </c>
      <c r="DZ153" s="122" t="str">
        <f>IF(Tbl.Kosten[[#This Row],[Anr.]]=DZ$7,Tbl.Kosten[[#This Row],[Totaal kosten]],"")</f>
        <v/>
      </c>
      <c r="EA153" s="122" t="str">
        <f>IF(Tbl.Kosten[[#This Row],[Anr.]]=EA$7,Tbl.Kosten[[#This Row],[Totaal kosten]],"")</f>
        <v/>
      </c>
      <c r="EB153" s="122" t="str">
        <f>IF(Tbl.Kosten[[#This Row],[Anr.]]=EB$7,Tbl.Kosten[[#This Row],[Totaal kosten]],"")</f>
        <v/>
      </c>
      <c r="EC153" s="122" t="str">
        <f>IF(Tbl.Kosten[[#This Row],[Anr.]]=EC$7,Tbl.Kosten[[#This Row],[Totaal kosten]],"")</f>
        <v/>
      </c>
      <c r="ED153" s="122" t="str">
        <f>IF(Tbl.Kosten[[#This Row],[Anr.]]=ED$7,Tbl.Kosten[[#This Row],[Totaal kosten]],"")</f>
        <v/>
      </c>
      <c r="EE153" s="122" t="str">
        <f>IF(Tbl.Kosten[[#This Row],[Anr.]]=EE$7,Tbl.Kosten[[#This Row],[Totaal kosten]],"")</f>
        <v/>
      </c>
      <c r="EF153" s="122" t="str">
        <f>IF(Tbl.Kosten[[#This Row],[Anr.]]=EF$7,Tbl.Kosten[[#This Row],[Totaal kosten]],"")</f>
        <v/>
      </c>
      <c r="EG153" s="122" t="str">
        <f>IF(Tbl.Kosten[[#This Row],[Anr.]]=EG$7,Tbl.Kosten[[#This Row],[Totaal kosten]],"")</f>
        <v/>
      </c>
      <c r="EH153" s="122" t="str">
        <f>IF(Tbl.Kosten[[#This Row],[Anr.]]=EH$7,Tbl.Kosten[[#This Row],[Totaal kosten]],"")</f>
        <v/>
      </c>
      <c r="EI153" s="122" t="str">
        <f>IF(Tbl.Kosten[[#This Row],[Anr.]]=EI$7,Tbl.Kosten[[#This Row],[Totaal kosten]],"")</f>
        <v/>
      </c>
      <c r="EJ153" s="122" t="str">
        <f>IF(Tbl.Kosten[[#This Row],[Anr.]]=EJ$7,Tbl.Kosten[[#This Row],[Totaal kosten]],"")</f>
        <v/>
      </c>
      <c r="EK153" s="122" t="str">
        <f>IF(Tbl.Kosten[[#This Row],[Anr.]]=EK$7,Tbl.Kosten[[#This Row],[Totaal kosten]],"")</f>
        <v/>
      </c>
      <c r="EL153" s="122" t="str">
        <f>IF(Tbl.Kosten[[#This Row],[Anr.]]=EL$7,Tbl.Kosten[[#This Row],[Totaal kosten]],"")</f>
        <v/>
      </c>
      <c r="EM153" s="122" t="str">
        <f>IF(Tbl.Kosten[[#This Row],[Anr.]]=EM$7,Tbl.Kosten[[#This Row],[Totaal kosten]],"")</f>
        <v/>
      </c>
      <c r="EN153" s="122" t="str">
        <f>IF(Tbl.Kosten[[#This Row],[Anr.]]=EN$7,Tbl.Kosten[[#This Row],[Totaal kosten]],"")</f>
        <v/>
      </c>
      <c r="EO153" s="122" t="str">
        <f>IF(Tbl.Kosten[[#This Row],[Anr.]]=EO$7,Tbl.Kosten[[#This Row],[Totaal kosten]],"")</f>
        <v/>
      </c>
      <c r="EP153" s="122" t="str">
        <f>IF(Tbl.Kosten[[#This Row],[Anr.]]=EP$7,Tbl.Kosten[[#This Row],[Totaal kosten]],"")</f>
        <v/>
      </c>
      <c r="EQ153" s="122" t="str">
        <f>IF(Tbl.Kosten[[#This Row],[Anr.]]=EQ$7,Tbl.Kosten[[#This Row],[Totaal kosten]],"")</f>
        <v/>
      </c>
    </row>
    <row r="154" spans="2:147" x14ac:dyDescent="0.35">
      <c r="B154" s="99"/>
      <c r="C154" s="68"/>
      <c r="D154" s="119"/>
      <c r="E154" s="100"/>
      <c r="F154" s="13">
        <f>_xlfn.XLOOKUP(Tbl.Kosten[[#This Row],[Medewerker e/o 
functie]],Tbl.Uurtarief[Medewerker en/of functie],Tbl.Uurtarief[Uurtarief],"",,)</f>
        <v>0</v>
      </c>
      <c r="G154" s="118">
        <f>PRODUCT(Tbl.Kosten[[#This Row],[Uren]],Tbl.Kosten[[#This Row],[Uurtarief]])</f>
        <v>0</v>
      </c>
      <c r="H154" s="100"/>
      <c r="I154" s="98"/>
      <c r="J154" s="97">
        <f>Tbl.Kosten[[#This Row],[Aantal]]*Tbl.Kosten[[#This Row],[Tarief]]</f>
        <v>0</v>
      </c>
      <c r="K154" s="118">
        <f>Tbl.Kosten[[#This Row],[Subtotaal andere kosten]]+Tbl.Kosten[[#This Row],[Subtotaal arbeidskosten]]</f>
        <v>0</v>
      </c>
      <c r="L154" s="190">
        <f>IF(Tbl.Kosten[[#This Row],[Subtotaal andere kosten]]&lt;&gt;0,"Andere kosten",(_xlfn.XLOOKUP(Tbl.Kosten[[#This Row],[Medewerker e/o 
functie]],Tbl.Uurtarief[Medewerker en/of functie],Tbl.Uurtarief[Kostensoort],"",,)))</f>
        <v>0</v>
      </c>
      <c r="M154" s="190" t="str">
        <f>IF(AND(Tbl.Kosten[[#This Row],[Subtotaal arbeidskosten]]&lt;&gt;0,Tbl.Kosten[[#This Row],[Subtotaal andere kosten]]&lt;&gt;0),"Begroot Arbeidskosten en Overige kosten op verschillende regels!","")</f>
        <v/>
      </c>
      <c r="N154" s="3" t="str">
        <f>_xlfn.XLOOKUP(Tbl.Kosten[[#This Row],[Activiteitencode]],Tbl.Activiteiten[Activiteitcode],Tbl.Activiteiten[Werkpakketcode],"",,)</f>
        <v/>
      </c>
      <c r="O154" s="9" t="str">
        <f>_xlfn.XLOOKUP(Tbl.Kosten[[#This Row],[Werkpakketcode]],Tbl.Werkpakketten[Werkpakketcode],Tbl.Werkpakketten[WPnr.],"",,)</f>
        <v/>
      </c>
      <c r="P154" s="9" t="str">
        <f>IF(Tbl.Kosten[[#This Row],[WPnr.]]=P$7,Tbl.Kosten[[#This Row],[Totaal kosten]],"")</f>
        <v/>
      </c>
      <c r="Q154" s="9" t="str">
        <f>IF(Tbl.Kosten[[#This Row],[WPnr.]]=Q$7,Tbl.Kosten[[#This Row],[Totaal kosten]],"")</f>
        <v/>
      </c>
      <c r="R154" s="9" t="str">
        <f>IF(Tbl.Kosten[[#This Row],[WPnr.]]=R$7,Tbl.Kosten[[#This Row],[Totaal kosten]],"")</f>
        <v/>
      </c>
      <c r="S154" s="9" t="str">
        <f>IF(Tbl.Kosten[[#This Row],[WPnr.]]=S$7,Tbl.Kosten[[#This Row],[Totaal kosten]],"")</f>
        <v/>
      </c>
      <c r="T154" s="9" t="str">
        <f>IF(Tbl.Kosten[[#This Row],[WPnr.]]=T$7,Tbl.Kosten[[#This Row],[Totaal kosten]],"")</f>
        <v/>
      </c>
      <c r="U154" s="9" t="str">
        <f>IF(Tbl.Kosten[[#This Row],[WPnr.]]=U$7,Tbl.Kosten[[#This Row],[Totaal kosten]],"")</f>
        <v/>
      </c>
      <c r="V154" s="9" t="str">
        <f>IF(Tbl.Kosten[[#This Row],[WPnr.]]=V$7,Tbl.Kosten[[#This Row],[Totaal kosten]],"")</f>
        <v/>
      </c>
      <c r="W154" s="9" t="str">
        <f>IF(Tbl.Kosten[[#This Row],[WPnr.]]=W$7,Tbl.Kosten[[#This Row],[Totaal kosten]],"")</f>
        <v/>
      </c>
      <c r="X154" s="9" t="str">
        <f>IF(Tbl.Kosten[[#This Row],[WPnr.]]=X$7,Tbl.Kosten[[#This Row],[Totaal kosten]],"")</f>
        <v/>
      </c>
      <c r="Y154" s="9" t="str">
        <f>IF(Tbl.Kosten[[#This Row],[WPnr.]]=Y$7,Tbl.Kosten[[#This Row],[Totaal kosten]],"")</f>
        <v/>
      </c>
      <c r="Z154" s="15" t="str">
        <f>IFERROR(VLOOKUP(Tbl.Kosten[[#This Row],[Kostensoort]],Tbl.Kostensoorten[],2,FALSE),"")</f>
        <v/>
      </c>
      <c r="AA154" s="15" t="str">
        <f>IF(Tbl.Kosten[[#This Row],[KSnr.]]=AA$7,Tbl.Kosten[[#This Row],[Totaal kosten]],"")</f>
        <v/>
      </c>
      <c r="AB154" s="15" t="str">
        <f>IF(Tbl.Kosten[[#This Row],[KSnr.]]=AB$7,Tbl.Kosten[[#This Row],[Totaal kosten]],"")</f>
        <v/>
      </c>
      <c r="AC154" s="15" t="str">
        <f>IF(Tbl.Kosten[[#This Row],[KSnr.]]=AC$7,Tbl.Kosten[[#This Row],[Totaal kosten]],"")</f>
        <v/>
      </c>
      <c r="AD154" s="15" t="str">
        <f>IF(Tbl.Kosten[[#This Row],[KSnr.]]=AD$7,Tbl.Kosten[[#This Row],[Totaal kosten]],"")</f>
        <v/>
      </c>
      <c r="AE154" s="15" t="str">
        <f>IF(Tbl.Kosten[[#This Row],[KSnr.]]=AE$7,Tbl.Kosten[[#This Row],[Totaal kosten]],"")</f>
        <v/>
      </c>
      <c r="AF154" s="15" t="str">
        <f>IF(Tbl.Kosten[[#This Row],[KSnr.]]=AF$7,Tbl.Kosten[[#This Row],[Totaal kosten]],"")</f>
        <v/>
      </c>
      <c r="AG154" s="15" t="str">
        <f>IF(Tbl.Kosten[[#This Row],[KSnr.]]=AG$7,Tbl.Kosten[[#This Row],[Totaal kosten]],"")</f>
        <v/>
      </c>
      <c r="AH154" s="15" t="str">
        <f>IF(Tbl.Kosten[[#This Row],[KSnr.]]=AH$7,Tbl.Kosten[[#This Row],[Totaal kosten]],"")</f>
        <v/>
      </c>
      <c r="AI154" s="15" t="str">
        <f>IF(Tbl.Kosten[[#This Row],[KSnr.]]=AI$7,Tbl.Kosten[[#This Row],[Totaal kosten]],"")</f>
        <v/>
      </c>
      <c r="AJ154" s="15" t="str">
        <f>IF(Tbl.Kosten[[#This Row],[KSnr.]]=AJ$7,Tbl.Kosten[[#This Row],[Totaal kosten]],"")</f>
        <v/>
      </c>
      <c r="AK154" s="15" t="str">
        <f>IF(Tbl.Kosten[[#This Row],[KSnr.]]=AK$7,Tbl.Kosten[[#This Row],[Totaal kosten]],"")</f>
        <v/>
      </c>
      <c r="AL154" s="15" t="str">
        <f>IF(Tbl.Kosten[[#This Row],[KSnr.]]=AL$7,Tbl.Kosten[[#This Row],[Totaal kosten]],"")</f>
        <v/>
      </c>
      <c r="AM154" s="15" t="str">
        <f>IF(Tbl.Kosten[[#This Row],[KSnr.]]=AM$7,Tbl.Kosten[[#This Row],[Totaal kosten]],"")</f>
        <v/>
      </c>
      <c r="AN154" s="15" t="str">
        <f>IF(Tbl.Kosten[[#This Row],[KSnr.]]=AN$7,Tbl.Kosten[[#This Row],[Totaal kosten]],"")</f>
        <v/>
      </c>
      <c r="AO154" s="15" t="str">
        <f>IF(Tbl.Kosten[[#This Row],[KSnr.]]=AO$7,Tbl.Kosten[[#This Row],[Totaal kosten]],"")</f>
        <v/>
      </c>
      <c r="AP154" s="15" t="str">
        <f>IF(Tbl.Kosten[[#This Row],[KSnr.]]=AP$7,Tbl.Kosten[[#This Row],[Totaal kosten]],"")</f>
        <v/>
      </c>
      <c r="AQ154" s="15" t="str">
        <f>IF(Tbl.Kosten[[#This Row],[KSnr.]]=AQ$7,Tbl.Kosten[[#This Row],[Totaal kosten]],"")</f>
        <v/>
      </c>
      <c r="AR154" s="15" t="str">
        <f>IF(Tbl.Kosten[[#This Row],[KSnr.]]=AR$7,Tbl.Kosten[[#This Row],[Totaal kosten]],"")</f>
        <v/>
      </c>
      <c r="AS154" s="15" t="str">
        <f>IF(Tbl.Kosten[[#This Row],[KSnr.]]=AS$7,Tbl.Kosten[[#This Row],[Totaal kosten]],"")</f>
        <v/>
      </c>
      <c r="AT154" s="15" t="str">
        <f>IF(Tbl.Kosten[[#This Row],[KSnr.]]=AT$7,Tbl.Kosten[[#This Row],[Totaal kosten]],"")</f>
        <v/>
      </c>
      <c r="AU154" s="122" t="str">
        <f>_xlfn.XLOOKUP(Tbl.Kosten[[#This Row],[Activiteitencode]],Tbl.Activiteiten[Activiteitcode],Tbl.Activiteiten[Anr.],"",,)</f>
        <v/>
      </c>
      <c r="AV154" s="122" t="str">
        <f>IF(Tbl.Kosten[[#This Row],[Anr.]]=AV$7,Tbl.Kosten[[#This Row],[Totaal kosten]],"")</f>
        <v/>
      </c>
      <c r="AW154" s="122" t="str">
        <f>IF(Tbl.Kosten[[#This Row],[Anr.]]=AW$7,Tbl.Kosten[[#This Row],[Totaal kosten]],"")</f>
        <v/>
      </c>
      <c r="AX154" s="122" t="str">
        <f>IF(Tbl.Kosten[[#This Row],[Anr.]]=AX$7,Tbl.Kosten[[#This Row],[Totaal kosten]],"")</f>
        <v/>
      </c>
      <c r="AY154" s="122" t="str">
        <f>IF(Tbl.Kosten[[#This Row],[Anr.]]=AY$7,Tbl.Kosten[[#This Row],[Totaal kosten]],"")</f>
        <v/>
      </c>
      <c r="AZ154" s="122" t="str">
        <f>IF(Tbl.Kosten[[#This Row],[Anr.]]=AZ$7,Tbl.Kosten[[#This Row],[Totaal kosten]],"")</f>
        <v/>
      </c>
      <c r="BA154" s="122" t="str">
        <f>IF(Tbl.Kosten[[#This Row],[Anr.]]=BA$7,Tbl.Kosten[[#This Row],[Totaal kosten]],"")</f>
        <v/>
      </c>
      <c r="BB154" s="122" t="str">
        <f>IF(Tbl.Kosten[[#This Row],[Anr.]]=BB$7,Tbl.Kosten[[#This Row],[Totaal kosten]],"")</f>
        <v/>
      </c>
      <c r="BC154" s="122" t="str">
        <f>IF(Tbl.Kosten[[#This Row],[Anr.]]=BC$7,Tbl.Kosten[[#This Row],[Totaal kosten]],"")</f>
        <v/>
      </c>
      <c r="BD154" s="122" t="str">
        <f>IF(Tbl.Kosten[[#This Row],[Anr.]]=BD$7,Tbl.Kosten[[#This Row],[Totaal kosten]],"")</f>
        <v/>
      </c>
      <c r="BE154" s="122" t="str">
        <f>IF(Tbl.Kosten[[#This Row],[Anr.]]=BE$7,Tbl.Kosten[[#This Row],[Totaal kosten]],"")</f>
        <v/>
      </c>
      <c r="BF154" s="122" t="str">
        <f>IF(Tbl.Kosten[[#This Row],[Anr.]]=BF$7,Tbl.Kosten[[#This Row],[Totaal kosten]],"")</f>
        <v/>
      </c>
      <c r="BG154" s="122" t="str">
        <f>IF(Tbl.Kosten[[#This Row],[Anr.]]=BG$7,Tbl.Kosten[[#This Row],[Totaal kosten]],"")</f>
        <v/>
      </c>
      <c r="BH154" s="122" t="str">
        <f>IF(Tbl.Kosten[[#This Row],[Anr.]]=BH$7,Tbl.Kosten[[#This Row],[Totaal kosten]],"")</f>
        <v/>
      </c>
      <c r="BI154" s="122" t="str">
        <f>IF(Tbl.Kosten[[#This Row],[Anr.]]=BI$7,Tbl.Kosten[[#This Row],[Totaal kosten]],"")</f>
        <v/>
      </c>
      <c r="BJ154" s="122" t="str">
        <f>IF(Tbl.Kosten[[#This Row],[Anr.]]=BJ$7,Tbl.Kosten[[#This Row],[Totaal kosten]],"")</f>
        <v/>
      </c>
      <c r="BK154" s="122" t="str">
        <f>IF(Tbl.Kosten[[#This Row],[Anr.]]=BK$7,Tbl.Kosten[[#This Row],[Totaal kosten]],"")</f>
        <v/>
      </c>
      <c r="BL154" s="122" t="str">
        <f>IF(Tbl.Kosten[[#This Row],[Anr.]]=BL$7,Tbl.Kosten[[#This Row],[Totaal kosten]],"")</f>
        <v/>
      </c>
      <c r="BM154" s="122" t="str">
        <f>IF(Tbl.Kosten[[#This Row],[Anr.]]=BM$7,Tbl.Kosten[[#This Row],[Totaal kosten]],"")</f>
        <v/>
      </c>
      <c r="BN154" s="122" t="str">
        <f>IF(Tbl.Kosten[[#This Row],[Anr.]]=BN$7,Tbl.Kosten[[#This Row],[Totaal kosten]],"")</f>
        <v/>
      </c>
      <c r="BO154" s="122" t="str">
        <f>IF(Tbl.Kosten[[#This Row],[Anr.]]=BO$7,Tbl.Kosten[[#This Row],[Totaal kosten]],"")</f>
        <v/>
      </c>
      <c r="BP154" s="122" t="str">
        <f>IF(Tbl.Kosten[[#This Row],[Anr.]]=BP$7,Tbl.Kosten[[#This Row],[Totaal kosten]],"")</f>
        <v/>
      </c>
      <c r="BQ154" s="122" t="str">
        <f>IF(Tbl.Kosten[[#This Row],[Anr.]]=BQ$7,Tbl.Kosten[[#This Row],[Totaal kosten]],"")</f>
        <v/>
      </c>
      <c r="BR154" s="122" t="str">
        <f>IF(Tbl.Kosten[[#This Row],[Anr.]]=BR$7,Tbl.Kosten[[#This Row],[Totaal kosten]],"")</f>
        <v/>
      </c>
      <c r="BS154" s="122" t="str">
        <f>IF(Tbl.Kosten[[#This Row],[Anr.]]=BS$7,Tbl.Kosten[[#This Row],[Totaal kosten]],"")</f>
        <v/>
      </c>
      <c r="BT154" s="122" t="str">
        <f>IF(Tbl.Kosten[[#This Row],[Anr.]]=BT$7,Tbl.Kosten[[#This Row],[Totaal kosten]],"")</f>
        <v/>
      </c>
      <c r="BU154" s="122" t="str">
        <f>IF(Tbl.Kosten[[#This Row],[Anr.]]=BU$7,Tbl.Kosten[[#This Row],[Totaal kosten]],"")</f>
        <v/>
      </c>
      <c r="BV154" s="122" t="str">
        <f>IF(Tbl.Kosten[[#This Row],[Anr.]]=BV$7,Tbl.Kosten[[#This Row],[Totaal kosten]],"")</f>
        <v/>
      </c>
      <c r="BW154" s="122" t="str">
        <f>IF(Tbl.Kosten[[#This Row],[Anr.]]=BW$7,Tbl.Kosten[[#This Row],[Totaal kosten]],"")</f>
        <v/>
      </c>
      <c r="BX154" s="122" t="str">
        <f>IF(Tbl.Kosten[[#This Row],[Anr.]]=BX$7,Tbl.Kosten[[#This Row],[Totaal kosten]],"")</f>
        <v/>
      </c>
      <c r="BY154" s="122" t="str">
        <f>IF(Tbl.Kosten[[#This Row],[Anr.]]=BY$7,Tbl.Kosten[[#This Row],[Totaal kosten]],"")</f>
        <v/>
      </c>
      <c r="BZ154" s="122" t="str">
        <f>IF(Tbl.Kosten[[#This Row],[Anr.]]=BZ$7,Tbl.Kosten[[#This Row],[Totaal kosten]],"")</f>
        <v/>
      </c>
      <c r="CA154" s="122" t="str">
        <f>IF(Tbl.Kosten[[#This Row],[Anr.]]=CA$7,Tbl.Kosten[[#This Row],[Totaal kosten]],"")</f>
        <v/>
      </c>
      <c r="CB154" s="122" t="str">
        <f>IF(Tbl.Kosten[[#This Row],[Anr.]]=CB$7,Tbl.Kosten[[#This Row],[Totaal kosten]],"")</f>
        <v/>
      </c>
      <c r="CC154" s="122" t="str">
        <f>IF(Tbl.Kosten[[#This Row],[Anr.]]=CC$7,Tbl.Kosten[[#This Row],[Totaal kosten]],"")</f>
        <v/>
      </c>
      <c r="CD154" s="122" t="str">
        <f>IF(Tbl.Kosten[[#This Row],[Anr.]]=CD$7,Tbl.Kosten[[#This Row],[Totaal kosten]],"")</f>
        <v/>
      </c>
      <c r="CE154" s="122" t="str">
        <f>IF(Tbl.Kosten[[#This Row],[Anr.]]=CE$7,Tbl.Kosten[[#This Row],[Totaal kosten]],"")</f>
        <v/>
      </c>
      <c r="CF154" s="122" t="str">
        <f>IF(Tbl.Kosten[[#This Row],[Anr.]]=CF$7,Tbl.Kosten[[#This Row],[Totaal kosten]],"")</f>
        <v/>
      </c>
      <c r="CG154" s="122" t="str">
        <f>IF(Tbl.Kosten[[#This Row],[Anr.]]=CG$7,Tbl.Kosten[[#This Row],[Totaal kosten]],"")</f>
        <v/>
      </c>
      <c r="CH154" s="122" t="str">
        <f>IF(Tbl.Kosten[[#This Row],[Anr.]]=CH$7,Tbl.Kosten[[#This Row],[Totaal kosten]],"")</f>
        <v/>
      </c>
      <c r="CI154" s="122" t="str">
        <f>IF(Tbl.Kosten[[#This Row],[Anr.]]=CI$7,Tbl.Kosten[[#This Row],[Totaal kosten]],"")</f>
        <v/>
      </c>
      <c r="CJ154" s="122" t="str">
        <f>IF(Tbl.Kosten[[#This Row],[Anr.]]=CJ$7,Tbl.Kosten[[#This Row],[Totaal kosten]],"")</f>
        <v/>
      </c>
      <c r="CK154" s="122" t="str">
        <f>IF(Tbl.Kosten[[#This Row],[Anr.]]=CK$7,Tbl.Kosten[[#This Row],[Totaal kosten]],"")</f>
        <v/>
      </c>
      <c r="CL154" s="122" t="str">
        <f>IF(Tbl.Kosten[[#This Row],[Anr.]]=CL$7,Tbl.Kosten[[#This Row],[Totaal kosten]],"")</f>
        <v/>
      </c>
      <c r="CM154" s="122" t="str">
        <f>IF(Tbl.Kosten[[#This Row],[Anr.]]=CM$7,Tbl.Kosten[[#This Row],[Totaal kosten]],"")</f>
        <v/>
      </c>
      <c r="CN154" s="122" t="str">
        <f>IF(Tbl.Kosten[[#This Row],[Anr.]]=CN$7,Tbl.Kosten[[#This Row],[Totaal kosten]],"")</f>
        <v/>
      </c>
      <c r="CO154" s="122" t="str">
        <f>IF(Tbl.Kosten[[#This Row],[Anr.]]=CO$7,Tbl.Kosten[[#This Row],[Totaal kosten]],"")</f>
        <v/>
      </c>
      <c r="CP154" s="122" t="str">
        <f>IF(Tbl.Kosten[[#This Row],[Anr.]]=CP$7,Tbl.Kosten[[#This Row],[Totaal kosten]],"")</f>
        <v/>
      </c>
      <c r="CQ154" s="122" t="str">
        <f>IF(Tbl.Kosten[[#This Row],[Anr.]]=CQ$7,Tbl.Kosten[[#This Row],[Totaal kosten]],"")</f>
        <v/>
      </c>
      <c r="CR154" s="122" t="str">
        <f>IF(Tbl.Kosten[[#This Row],[Anr.]]=CR$7,Tbl.Kosten[[#This Row],[Totaal kosten]],"")</f>
        <v/>
      </c>
      <c r="CS154" s="122" t="str">
        <f>IF(Tbl.Kosten[[#This Row],[Anr.]]=CS$7,Tbl.Kosten[[#This Row],[Totaal kosten]],"")</f>
        <v/>
      </c>
      <c r="CT154" s="122" t="str">
        <f>IF(Tbl.Kosten[[#This Row],[Anr.]]=CT$7,Tbl.Kosten[[#This Row],[Totaal kosten]],"")</f>
        <v/>
      </c>
      <c r="CU154" s="122" t="str">
        <f>IF(Tbl.Kosten[[#This Row],[Anr.]]=CU$7,Tbl.Kosten[[#This Row],[Totaal kosten]],"")</f>
        <v/>
      </c>
      <c r="CV154" s="122" t="str">
        <f>IF(Tbl.Kosten[[#This Row],[Anr.]]=CV$7,Tbl.Kosten[[#This Row],[Totaal kosten]],"")</f>
        <v/>
      </c>
      <c r="CW154" s="122" t="str">
        <f>IF(Tbl.Kosten[[#This Row],[Anr.]]=CW$7,Tbl.Kosten[[#This Row],[Totaal kosten]],"")</f>
        <v/>
      </c>
      <c r="CX154" s="122" t="str">
        <f>IF(Tbl.Kosten[[#This Row],[Anr.]]=CX$7,Tbl.Kosten[[#This Row],[Totaal kosten]],"")</f>
        <v/>
      </c>
      <c r="CY154" s="122" t="str">
        <f>IF(Tbl.Kosten[[#This Row],[Anr.]]=CY$7,Tbl.Kosten[[#This Row],[Totaal kosten]],"")</f>
        <v/>
      </c>
      <c r="CZ154" s="122" t="str">
        <f>IF(Tbl.Kosten[[#This Row],[Anr.]]=CZ$7,Tbl.Kosten[[#This Row],[Totaal kosten]],"")</f>
        <v/>
      </c>
      <c r="DA154" s="122" t="str">
        <f>IF(Tbl.Kosten[[#This Row],[Anr.]]=DA$7,Tbl.Kosten[[#This Row],[Totaal kosten]],"")</f>
        <v/>
      </c>
      <c r="DB154" s="122" t="str">
        <f>IF(Tbl.Kosten[[#This Row],[Anr.]]=DB$7,Tbl.Kosten[[#This Row],[Totaal kosten]],"")</f>
        <v/>
      </c>
      <c r="DC154" s="122" t="str">
        <f>IF(Tbl.Kosten[[#This Row],[Anr.]]=DC$7,Tbl.Kosten[[#This Row],[Totaal kosten]],"")</f>
        <v/>
      </c>
      <c r="DD154" s="122" t="str">
        <f>IF(Tbl.Kosten[[#This Row],[Anr.]]=DD$7,Tbl.Kosten[[#This Row],[Totaal kosten]],"")</f>
        <v/>
      </c>
      <c r="DE154" s="122" t="str">
        <f>IF(Tbl.Kosten[[#This Row],[Anr.]]=DE$7,Tbl.Kosten[[#This Row],[Totaal kosten]],"")</f>
        <v/>
      </c>
      <c r="DF154" s="122" t="str">
        <f>IF(Tbl.Kosten[[#This Row],[Anr.]]=DF$7,Tbl.Kosten[[#This Row],[Totaal kosten]],"")</f>
        <v/>
      </c>
      <c r="DG154" s="122" t="str">
        <f>IF(Tbl.Kosten[[#This Row],[Anr.]]=DG$7,Tbl.Kosten[[#This Row],[Totaal kosten]],"")</f>
        <v/>
      </c>
      <c r="DH154" s="122" t="str">
        <f>IF(Tbl.Kosten[[#This Row],[Anr.]]=DH$7,Tbl.Kosten[[#This Row],[Totaal kosten]],"")</f>
        <v/>
      </c>
      <c r="DI154" s="122" t="str">
        <f>IF(Tbl.Kosten[[#This Row],[Anr.]]=DI$7,Tbl.Kosten[[#This Row],[Totaal kosten]],"")</f>
        <v/>
      </c>
      <c r="DJ154" s="122" t="str">
        <f>IF(Tbl.Kosten[[#This Row],[Anr.]]=DJ$7,Tbl.Kosten[[#This Row],[Totaal kosten]],"")</f>
        <v/>
      </c>
      <c r="DK154" s="122" t="str">
        <f>IF(Tbl.Kosten[[#This Row],[Anr.]]=DK$7,Tbl.Kosten[[#This Row],[Totaal kosten]],"")</f>
        <v/>
      </c>
      <c r="DL154" s="122" t="str">
        <f>IF(Tbl.Kosten[[#This Row],[Anr.]]=DL$7,Tbl.Kosten[[#This Row],[Totaal kosten]],"")</f>
        <v/>
      </c>
      <c r="DM154" s="122" t="str">
        <f>IF(Tbl.Kosten[[#This Row],[Anr.]]=DM$7,Tbl.Kosten[[#This Row],[Totaal kosten]],"")</f>
        <v/>
      </c>
      <c r="DN154" s="122" t="str">
        <f>IF(Tbl.Kosten[[#This Row],[Anr.]]=DN$7,Tbl.Kosten[[#This Row],[Totaal kosten]],"")</f>
        <v/>
      </c>
      <c r="DO154" s="122" t="str">
        <f>IF(Tbl.Kosten[[#This Row],[Anr.]]=DO$7,Tbl.Kosten[[#This Row],[Totaal kosten]],"")</f>
        <v/>
      </c>
      <c r="DP154" s="122" t="str">
        <f>IF(Tbl.Kosten[[#This Row],[Anr.]]=DP$7,Tbl.Kosten[[#This Row],[Totaal kosten]],"")</f>
        <v/>
      </c>
      <c r="DQ154" s="122" t="str">
        <f>IF(Tbl.Kosten[[#This Row],[Anr.]]=DQ$7,Tbl.Kosten[[#This Row],[Totaal kosten]],"")</f>
        <v/>
      </c>
      <c r="DR154" s="122" t="str">
        <f>IF(Tbl.Kosten[[#This Row],[Anr.]]=DR$7,Tbl.Kosten[[#This Row],[Totaal kosten]],"")</f>
        <v/>
      </c>
      <c r="DS154" s="122" t="str">
        <f>IF(Tbl.Kosten[[#This Row],[Anr.]]=DS$7,Tbl.Kosten[[#This Row],[Totaal kosten]],"")</f>
        <v/>
      </c>
      <c r="DT154" s="122" t="str">
        <f>IF(Tbl.Kosten[[#This Row],[Anr.]]=DT$7,Tbl.Kosten[[#This Row],[Totaal kosten]],"")</f>
        <v/>
      </c>
      <c r="DU154" s="122" t="str">
        <f>IF(Tbl.Kosten[[#This Row],[Anr.]]=DU$7,Tbl.Kosten[[#This Row],[Totaal kosten]],"")</f>
        <v/>
      </c>
      <c r="DV154" s="122" t="str">
        <f>IF(Tbl.Kosten[[#This Row],[Anr.]]=DV$7,Tbl.Kosten[[#This Row],[Totaal kosten]],"")</f>
        <v/>
      </c>
      <c r="DW154" s="122" t="str">
        <f>IF(Tbl.Kosten[[#This Row],[Anr.]]=DW$7,Tbl.Kosten[[#This Row],[Totaal kosten]],"")</f>
        <v/>
      </c>
      <c r="DX154" s="122" t="str">
        <f>IF(Tbl.Kosten[[#This Row],[Anr.]]=DX$7,Tbl.Kosten[[#This Row],[Totaal kosten]],"")</f>
        <v/>
      </c>
      <c r="DY154" s="122" t="str">
        <f>IF(Tbl.Kosten[[#This Row],[Anr.]]=DY$7,Tbl.Kosten[[#This Row],[Totaal kosten]],"")</f>
        <v/>
      </c>
      <c r="DZ154" s="122" t="str">
        <f>IF(Tbl.Kosten[[#This Row],[Anr.]]=DZ$7,Tbl.Kosten[[#This Row],[Totaal kosten]],"")</f>
        <v/>
      </c>
      <c r="EA154" s="122" t="str">
        <f>IF(Tbl.Kosten[[#This Row],[Anr.]]=EA$7,Tbl.Kosten[[#This Row],[Totaal kosten]],"")</f>
        <v/>
      </c>
      <c r="EB154" s="122" t="str">
        <f>IF(Tbl.Kosten[[#This Row],[Anr.]]=EB$7,Tbl.Kosten[[#This Row],[Totaal kosten]],"")</f>
        <v/>
      </c>
      <c r="EC154" s="122" t="str">
        <f>IF(Tbl.Kosten[[#This Row],[Anr.]]=EC$7,Tbl.Kosten[[#This Row],[Totaal kosten]],"")</f>
        <v/>
      </c>
      <c r="ED154" s="122" t="str">
        <f>IF(Tbl.Kosten[[#This Row],[Anr.]]=ED$7,Tbl.Kosten[[#This Row],[Totaal kosten]],"")</f>
        <v/>
      </c>
      <c r="EE154" s="122" t="str">
        <f>IF(Tbl.Kosten[[#This Row],[Anr.]]=EE$7,Tbl.Kosten[[#This Row],[Totaal kosten]],"")</f>
        <v/>
      </c>
      <c r="EF154" s="122" t="str">
        <f>IF(Tbl.Kosten[[#This Row],[Anr.]]=EF$7,Tbl.Kosten[[#This Row],[Totaal kosten]],"")</f>
        <v/>
      </c>
      <c r="EG154" s="122" t="str">
        <f>IF(Tbl.Kosten[[#This Row],[Anr.]]=EG$7,Tbl.Kosten[[#This Row],[Totaal kosten]],"")</f>
        <v/>
      </c>
      <c r="EH154" s="122" t="str">
        <f>IF(Tbl.Kosten[[#This Row],[Anr.]]=EH$7,Tbl.Kosten[[#This Row],[Totaal kosten]],"")</f>
        <v/>
      </c>
      <c r="EI154" s="122" t="str">
        <f>IF(Tbl.Kosten[[#This Row],[Anr.]]=EI$7,Tbl.Kosten[[#This Row],[Totaal kosten]],"")</f>
        <v/>
      </c>
      <c r="EJ154" s="122" t="str">
        <f>IF(Tbl.Kosten[[#This Row],[Anr.]]=EJ$7,Tbl.Kosten[[#This Row],[Totaal kosten]],"")</f>
        <v/>
      </c>
      <c r="EK154" s="122" t="str">
        <f>IF(Tbl.Kosten[[#This Row],[Anr.]]=EK$7,Tbl.Kosten[[#This Row],[Totaal kosten]],"")</f>
        <v/>
      </c>
      <c r="EL154" s="122" t="str">
        <f>IF(Tbl.Kosten[[#This Row],[Anr.]]=EL$7,Tbl.Kosten[[#This Row],[Totaal kosten]],"")</f>
        <v/>
      </c>
      <c r="EM154" s="122" t="str">
        <f>IF(Tbl.Kosten[[#This Row],[Anr.]]=EM$7,Tbl.Kosten[[#This Row],[Totaal kosten]],"")</f>
        <v/>
      </c>
      <c r="EN154" s="122" t="str">
        <f>IF(Tbl.Kosten[[#This Row],[Anr.]]=EN$7,Tbl.Kosten[[#This Row],[Totaal kosten]],"")</f>
        <v/>
      </c>
      <c r="EO154" s="122" t="str">
        <f>IF(Tbl.Kosten[[#This Row],[Anr.]]=EO$7,Tbl.Kosten[[#This Row],[Totaal kosten]],"")</f>
        <v/>
      </c>
      <c r="EP154" s="122" t="str">
        <f>IF(Tbl.Kosten[[#This Row],[Anr.]]=EP$7,Tbl.Kosten[[#This Row],[Totaal kosten]],"")</f>
        <v/>
      </c>
      <c r="EQ154" s="122" t="str">
        <f>IF(Tbl.Kosten[[#This Row],[Anr.]]=EQ$7,Tbl.Kosten[[#This Row],[Totaal kosten]],"")</f>
        <v/>
      </c>
    </row>
    <row r="155" spans="2:147" x14ac:dyDescent="0.35">
      <c r="B155" s="99"/>
      <c r="C155" s="68"/>
      <c r="D155" s="119"/>
      <c r="E155" s="100"/>
      <c r="F155" s="13">
        <f>_xlfn.XLOOKUP(Tbl.Kosten[[#This Row],[Medewerker e/o 
functie]],Tbl.Uurtarief[Medewerker en/of functie],Tbl.Uurtarief[Uurtarief],"",,)</f>
        <v>0</v>
      </c>
      <c r="G155" s="118">
        <f>PRODUCT(Tbl.Kosten[[#This Row],[Uren]],Tbl.Kosten[[#This Row],[Uurtarief]])</f>
        <v>0</v>
      </c>
      <c r="H155" s="100"/>
      <c r="I155" s="98"/>
      <c r="J155" s="97">
        <f>Tbl.Kosten[[#This Row],[Aantal]]*Tbl.Kosten[[#This Row],[Tarief]]</f>
        <v>0</v>
      </c>
      <c r="K155" s="118">
        <f>Tbl.Kosten[[#This Row],[Subtotaal andere kosten]]+Tbl.Kosten[[#This Row],[Subtotaal arbeidskosten]]</f>
        <v>0</v>
      </c>
      <c r="L155" s="190">
        <f>IF(Tbl.Kosten[[#This Row],[Subtotaal andere kosten]]&lt;&gt;0,"Andere kosten",(_xlfn.XLOOKUP(Tbl.Kosten[[#This Row],[Medewerker e/o 
functie]],Tbl.Uurtarief[Medewerker en/of functie],Tbl.Uurtarief[Kostensoort],"",,)))</f>
        <v>0</v>
      </c>
      <c r="M155" s="190" t="str">
        <f>IF(AND(Tbl.Kosten[[#This Row],[Subtotaal arbeidskosten]]&lt;&gt;0,Tbl.Kosten[[#This Row],[Subtotaal andere kosten]]&lt;&gt;0),"Begroot Arbeidskosten en Overige kosten op verschillende regels!","")</f>
        <v/>
      </c>
      <c r="N155" s="3" t="str">
        <f>_xlfn.XLOOKUP(Tbl.Kosten[[#This Row],[Activiteitencode]],Tbl.Activiteiten[Activiteitcode],Tbl.Activiteiten[Werkpakketcode],"",,)</f>
        <v/>
      </c>
      <c r="O155" s="9" t="str">
        <f>_xlfn.XLOOKUP(Tbl.Kosten[[#This Row],[Werkpakketcode]],Tbl.Werkpakketten[Werkpakketcode],Tbl.Werkpakketten[WPnr.],"",,)</f>
        <v/>
      </c>
      <c r="P155" s="9" t="str">
        <f>IF(Tbl.Kosten[[#This Row],[WPnr.]]=P$7,Tbl.Kosten[[#This Row],[Totaal kosten]],"")</f>
        <v/>
      </c>
      <c r="Q155" s="9" t="str">
        <f>IF(Tbl.Kosten[[#This Row],[WPnr.]]=Q$7,Tbl.Kosten[[#This Row],[Totaal kosten]],"")</f>
        <v/>
      </c>
      <c r="R155" s="9" t="str">
        <f>IF(Tbl.Kosten[[#This Row],[WPnr.]]=R$7,Tbl.Kosten[[#This Row],[Totaal kosten]],"")</f>
        <v/>
      </c>
      <c r="S155" s="9" t="str">
        <f>IF(Tbl.Kosten[[#This Row],[WPnr.]]=S$7,Tbl.Kosten[[#This Row],[Totaal kosten]],"")</f>
        <v/>
      </c>
      <c r="T155" s="9" t="str">
        <f>IF(Tbl.Kosten[[#This Row],[WPnr.]]=T$7,Tbl.Kosten[[#This Row],[Totaal kosten]],"")</f>
        <v/>
      </c>
      <c r="U155" s="9" t="str">
        <f>IF(Tbl.Kosten[[#This Row],[WPnr.]]=U$7,Tbl.Kosten[[#This Row],[Totaal kosten]],"")</f>
        <v/>
      </c>
      <c r="V155" s="9" t="str">
        <f>IF(Tbl.Kosten[[#This Row],[WPnr.]]=V$7,Tbl.Kosten[[#This Row],[Totaal kosten]],"")</f>
        <v/>
      </c>
      <c r="W155" s="9" t="str">
        <f>IF(Tbl.Kosten[[#This Row],[WPnr.]]=W$7,Tbl.Kosten[[#This Row],[Totaal kosten]],"")</f>
        <v/>
      </c>
      <c r="X155" s="9" t="str">
        <f>IF(Tbl.Kosten[[#This Row],[WPnr.]]=X$7,Tbl.Kosten[[#This Row],[Totaal kosten]],"")</f>
        <v/>
      </c>
      <c r="Y155" s="9" t="str">
        <f>IF(Tbl.Kosten[[#This Row],[WPnr.]]=Y$7,Tbl.Kosten[[#This Row],[Totaal kosten]],"")</f>
        <v/>
      </c>
      <c r="Z155" s="15" t="str">
        <f>IFERROR(VLOOKUP(Tbl.Kosten[[#This Row],[Kostensoort]],Tbl.Kostensoorten[],2,FALSE),"")</f>
        <v/>
      </c>
      <c r="AA155" s="15" t="str">
        <f>IF(Tbl.Kosten[[#This Row],[KSnr.]]=AA$7,Tbl.Kosten[[#This Row],[Totaal kosten]],"")</f>
        <v/>
      </c>
      <c r="AB155" s="15" t="str">
        <f>IF(Tbl.Kosten[[#This Row],[KSnr.]]=AB$7,Tbl.Kosten[[#This Row],[Totaal kosten]],"")</f>
        <v/>
      </c>
      <c r="AC155" s="15" t="str">
        <f>IF(Tbl.Kosten[[#This Row],[KSnr.]]=AC$7,Tbl.Kosten[[#This Row],[Totaal kosten]],"")</f>
        <v/>
      </c>
      <c r="AD155" s="15" t="str">
        <f>IF(Tbl.Kosten[[#This Row],[KSnr.]]=AD$7,Tbl.Kosten[[#This Row],[Totaal kosten]],"")</f>
        <v/>
      </c>
      <c r="AE155" s="15" t="str">
        <f>IF(Tbl.Kosten[[#This Row],[KSnr.]]=AE$7,Tbl.Kosten[[#This Row],[Totaal kosten]],"")</f>
        <v/>
      </c>
      <c r="AF155" s="15" t="str">
        <f>IF(Tbl.Kosten[[#This Row],[KSnr.]]=AF$7,Tbl.Kosten[[#This Row],[Totaal kosten]],"")</f>
        <v/>
      </c>
      <c r="AG155" s="15" t="str">
        <f>IF(Tbl.Kosten[[#This Row],[KSnr.]]=AG$7,Tbl.Kosten[[#This Row],[Totaal kosten]],"")</f>
        <v/>
      </c>
      <c r="AH155" s="15" t="str">
        <f>IF(Tbl.Kosten[[#This Row],[KSnr.]]=AH$7,Tbl.Kosten[[#This Row],[Totaal kosten]],"")</f>
        <v/>
      </c>
      <c r="AI155" s="15" t="str">
        <f>IF(Tbl.Kosten[[#This Row],[KSnr.]]=AI$7,Tbl.Kosten[[#This Row],[Totaal kosten]],"")</f>
        <v/>
      </c>
      <c r="AJ155" s="15" t="str">
        <f>IF(Tbl.Kosten[[#This Row],[KSnr.]]=AJ$7,Tbl.Kosten[[#This Row],[Totaal kosten]],"")</f>
        <v/>
      </c>
      <c r="AK155" s="15" t="str">
        <f>IF(Tbl.Kosten[[#This Row],[KSnr.]]=AK$7,Tbl.Kosten[[#This Row],[Totaal kosten]],"")</f>
        <v/>
      </c>
      <c r="AL155" s="15" t="str">
        <f>IF(Tbl.Kosten[[#This Row],[KSnr.]]=AL$7,Tbl.Kosten[[#This Row],[Totaal kosten]],"")</f>
        <v/>
      </c>
      <c r="AM155" s="15" t="str">
        <f>IF(Tbl.Kosten[[#This Row],[KSnr.]]=AM$7,Tbl.Kosten[[#This Row],[Totaal kosten]],"")</f>
        <v/>
      </c>
      <c r="AN155" s="15" t="str">
        <f>IF(Tbl.Kosten[[#This Row],[KSnr.]]=AN$7,Tbl.Kosten[[#This Row],[Totaal kosten]],"")</f>
        <v/>
      </c>
      <c r="AO155" s="15" t="str">
        <f>IF(Tbl.Kosten[[#This Row],[KSnr.]]=AO$7,Tbl.Kosten[[#This Row],[Totaal kosten]],"")</f>
        <v/>
      </c>
      <c r="AP155" s="15" t="str">
        <f>IF(Tbl.Kosten[[#This Row],[KSnr.]]=AP$7,Tbl.Kosten[[#This Row],[Totaal kosten]],"")</f>
        <v/>
      </c>
      <c r="AQ155" s="15" t="str">
        <f>IF(Tbl.Kosten[[#This Row],[KSnr.]]=AQ$7,Tbl.Kosten[[#This Row],[Totaal kosten]],"")</f>
        <v/>
      </c>
      <c r="AR155" s="15" t="str">
        <f>IF(Tbl.Kosten[[#This Row],[KSnr.]]=AR$7,Tbl.Kosten[[#This Row],[Totaal kosten]],"")</f>
        <v/>
      </c>
      <c r="AS155" s="15" t="str">
        <f>IF(Tbl.Kosten[[#This Row],[KSnr.]]=AS$7,Tbl.Kosten[[#This Row],[Totaal kosten]],"")</f>
        <v/>
      </c>
      <c r="AT155" s="15" t="str">
        <f>IF(Tbl.Kosten[[#This Row],[KSnr.]]=AT$7,Tbl.Kosten[[#This Row],[Totaal kosten]],"")</f>
        <v/>
      </c>
      <c r="AU155" s="122" t="str">
        <f>_xlfn.XLOOKUP(Tbl.Kosten[[#This Row],[Activiteitencode]],Tbl.Activiteiten[Activiteitcode],Tbl.Activiteiten[Anr.],"",,)</f>
        <v/>
      </c>
      <c r="AV155" s="122" t="str">
        <f>IF(Tbl.Kosten[[#This Row],[Anr.]]=AV$7,Tbl.Kosten[[#This Row],[Totaal kosten]],"")</f>
        <v/>
      </c>
      <c r="AW155" s="122" t="str">
        <f>IF(Tbl.Kosten[[#This Row],[Anr.]]=AW$7,Tbl.Kosten[[#This Row],[Totaal kosten]],"")</f>
        <v/>
      </c>
      <c r="AX155" s="122" t="str">
        <f>IF(Tbl.Kosten[[#This Row],[Anr.]]=AX$7,Tbl.Kosten[[#This Row],[Totaal kosten]],"")</f>
        <v/>
      </c>
      <c r="AY155" s="122" t="str">
        <f>IF(Tbl.Kosten[[#This Row],[Anr.]]=AY$7,Tbl.Kosten[[#This Row],[Totaal kosten]],"")</f>
        <v/>
      </c>
      <c r="AZ155" s="122" t="str">
        <f>IF(Tbl.Kosten[[#This Row],[Anr.]]=AZ$7,Tbl.Kosten[[#This Row],[Totaal kosten]],"")</f>
        <v/>
      </c>
      <c r="BA155" s="122" t="str">
        <f>IF(Tbl.Kosten[[#This Row],[Anr.]]=BA$7,Tbl.Kosten[[#This Row],[Totaal kosten]],"")</f>
        <v/>
      </c>
      <c r="BB155" s="122" t="str">
        <f>IF(Tbl.Kosten[[#This Row],[Anr.]]=BB$7,Tbl.Kosten[[#This Row],[Totaal kosten]],"")</f>
        <v/>
      </c>
      <c r="BC155" s="122" t="str">
        <f>IF(Tbl.Kosten[[#This Row],[Anr.]]=BC$7,Tbl.Kosten[[#This Row],[Totaal kosten]],"")</f>
        <v/>
      </c>
      <c r="BD155" s="122" t="str">
        <f>IF(Tbl.Kosten[[#This Row],[Anr.]]=BD$7,Tbl.Kosten[[#This Row],[Totaal kosten]],"")</f>
        <v/>
      </c>
      <c r="BE155" s="122" t="str">
        <f>IF(Tbl.Kosten[[#This Row],[Anr.]]=BE$7,Tbl.Kosten[[#This Row],[Totaal kosten]],"")</f>
        <v/>
      </c>
      <c r="BF155" s="122" t="str">
        <f>IF(Tbl.Kosten[[#This Row],[Anr.]]=BF$7,Tbl.Kosten[[#This Row],[Totaal kosten]],"")</f>
        <v/>
      </c>
      <c r="BG155" s="122" t="str">
        <f>IF(Tbl.Kosten[[#This Row],[Anr.]]=BG$7,Tbl.Kosten[[#This Row],[Totaal kosten]],"")</f>
        <v/>
      </c>
      <c r="BH155" s="122" t="str">
        <f>IF(Tbl.Kosten[[#This Row],[Anr.]]=BH$7,Tbl.Kosten[[#This Row],[Totaal kosten]],"")</f>
        <v/>
      </c>
      <c r="BI155" s="122" t="str">
        <f>IF(Tbl.Kosten[[#This Row],[Anr.]]=BI$7,Tbl.Kosten[[#This Row],[Totaal kosten]],"")</f>
        <v/>
      </c>
      <c r="BJ155" s="122" t="str">
        <f>IF(Tbl.Kosten[[#This Row],[Anr.]]=BJ$7,Tbl.Kosten[[#This Row],[Totaal kosten]],"")</f>
        <v/>
      </c>
      <c r="BK155" s="122" t="str">
        <f>IF(Tbl.Kosten[[#This Row],[Anr.]]=BK$7,Tbl.Kosten[[#This Row],[Totaal kosten]],"")</f>
        <v/>
      </c>
      <c r="BL155" s="122" t="str">
        <f>IF(Tbl.Kosten[[#This Row],[Anr.]]=BL$7,Tbl.Kosten[[#This Row],[Totaal kosten]],"")</f>
        <v/>
      </c>
      <c r="BM155" s="122" t="str">
        <f>IF(Tbl.Kosten[[#This Row],[Anr.]]=BM$7,Tbl.Kosten[[#This Row],[Totaal kosten]],"")</f>
        <v/>
      </c>
      <c r="BN155" s="122" t="str">
        <f>IF(Tbl.Kosten[[#This Row],[Anr.]]=BN$7,Tbl.Kosten[[#This Row],[Totaal kosten]],"")</f>
        <v/>
      </c>
      <c r="BO155" s="122" t="str">
        <f>IF(Tbl.Kosten[[#This Row],[Anr.]]=BO$7,Tbl.Kosten[[#This Row],[Totaal kosten]],"")</f>
        <v/>
      </c>
      <c r="BP155" s="122" t="str">
        <f>IF(Tbl.Kosten[[#This Row],[Anr.]]=BP$7,Tbl.Kosten[[#This Row],[Totaal kosten]],"")</f>
        <v/>
      </c>
      <c r="BQ155" s="122" t="str">
        <f>IF(Tbl.Kosten[[#This Row],[Anr.]]=BQ$7,Tbl.Kosten[[#This Row],[Totaal kosten]],"")</f>
        <v/>
      </c>
      <c r="BR155" s="122" t="str">
        <f>IF(Tbl.Kosten[[#This Row],[Anr.]]=BR$7,Tbl.Kosten[[#This Row],[Totaal kosten]],"")</f>
        <v/>
      </c>
      <c r="BS155" s="122" t="str">
        <f>IF(Tbl.Kosten[[#This Row],[Anr.]]=BS$7,Tbl.Kosten[[#This Row],[Totaal kosten]],"")</f>
        <v/>
      </c>
      <c r="BT155" s="122" t="str">
        <f>IF(Tbl.Kosten[[#This Row],[Anr.]]=BT$7,Tbl.Kosten[[#This Row],[Totaal kosten]],"")</f>
        <v/>
      </c>
      <c r="BU155" s="122" t="str">
        <f>IF(Tbl.Kosten[[#This Row],[Anr.]]=BU$7,Tbl.Kosten[[#This Row],[Totaal kosten]],"")</f>
        <v/>
      </c>
      <c r="BV155" s="122" t="str">
        <f>IF(Tbl.Kosten[[#This Row],[Anr.]]=BV$7,Tbl.Kosten[[#This Row],[Totaal kosten]],"")</f>
        <v/>
      </c>
      <c r="BW155" s="122" t="str">
        <f>IF(Tbl.Kosten[[#This Row],[Anr.]]=BW$7,Tbl.Kosten[[#This Row],[Totaal kosten]],"")</f>
        <v/>
      </c>
      <c r="BX155" s="122" t="str">
        <f>IF(Tbl.Kosten[[#This Row],[Anr.]]=BX$7,Tbl.Kosten[[#This Row],[Totaal kosten]],"")</f>
        <v/>
      </c>
      <c r="BY155" s="122" t="str">
        <f>IF(Tbl.Kosten[[#This Row],[Anr.]]=BY$7,Tbl.Kosten[[#This Row],[Totaal kosten]],"")</f>
        <v/>
      </c>
      <c r="BZ155" s="122" t="str">
        <f>IF(Tbl.Kosten[[#This Row],[Anr.]]=BZ$7,Tbl.Kosten[[#This Row],[Totaal kosten]],"")</f>
        <v/>
      </c>
      <c r="CA155" s="122" t="str">
        <f>IF(Tbl.Kosten[[#This Row],[Anr.]]=CA$7,Tbl.Kosten[[#This Row],[Totaal kosten]],"")</f>
        <v/>
      </c>
      <c r="CB155" s="122" t="str">
        <f>IF(Tbl.Kosten[[#This Row],[Anr.]]=CB$7,Tbl.Kosten[[#This Row],[Totaal kosten]],"")</f>
        <v/>
      </c>
      <c r="CC155" s="122" t="str">
        <f>IF(Tbl.Kosten[[#This Row],[Anr.]]=CC$7,Tbl.Kosten[[#This Row],[Totaal kosten]],"")</f>
        <v/>
      </c>
      <c r="CD155" s="122" t="str">
        <f>IF(Tbl.Kosten[[#This Row],[Anr.]]=CD$7,Tbl.Kosten[[#This Row],[Totaal kosten]],"")</f>
        <v/>
      </c>
      <c r="CE155" s="122" t="str">
        <f>IF(Tbl.Kosten[[#This Row],[Anr.]]=CE$7,Tbl.Kosten[[#This Row],[Totaal kosten]],"")</f>
        <v/>
      </c>
      <c r="CF155" s="122" t="str">
        <f>IF(Tbl.Kosten[[#This Row],[Anr.]]=CF$7,Tbl.Kosten[[#This Row],[Totaal kosten]],"")</f>
        <v/>
      </c>
      <c r="CG155" s="122" t="str">
        <f>IF(Tbl.Kosten[[#This Row],[Anr.]]=CG$7,Tbl.Kosten[[#This Row],[Totaal kosten]],"")</f>
        <v/>
      </c>
      <c r="CH155" s="122" t="str">
        <f>IF(Tbl.Kosten[[#This Row],[Anr.]]=CH$7,Tbl.Kosten[[#This Row],[Totaal kosten]],"")</f>
        <v/>
      </c>
      <c r="CI155" s="122" t="str">
        <f>IF(Tbl.Kosten[[#This Row],[Anr.]]=CI$7,Tbl.Kosten[[#This Row],[Totaal kosten]],"")</f>
        <v/>
      </c>
      <c r="CJ155" s="122" t="str">
        <f>IF(Tbl.Kosten[[#This Row],[Anr.]]=CJ$7,Tbl.Kosten[[#This Row],[Totaal kosten]],"")</f>
        <v/>
      </c>
      <c r="CK155" s="122" t="str">
        <f>IF(Tbl.Kosten[[#This Row],[Anr.]]=CK$7,Tbl.Kosten[[#This Row],[Totaal kosten]],"")</f>
        <v/>
      </c>
      <c r="CL155" s="122" t="str">
        <f>IF(Tbl.Kosten[[#This Row],[Anr.]]=CL$7,Tbl.Kosten[[#This Row],[Totaal kosten]],"")</f>
        <v/>
      </c>
      <c r="CM155" s="122" t="str">
        <f>IF(Tbl.Kosten[[#This Row],[Anr.]]=CM$7,Tbl.Kosten[[#This Row],[Totaal kosten]],"")</f>
        <v/>
      </c>
      <c r="CN155" s="122" t="str">
        <f>IF(Tbl.Kosten[[#This Row],[Anr.]]=CN$7,Tbl.Kosten[[#This Row],[Totaal kosten]],"")</f>
        <v/>
      </c>
      <c r="CO155" s="122" t="str">
        <f>IF(Tbl.Kosten[[#This Row],[Anr.]]=CO$7,Tbl.Kosten[[#This Row],[Totaal kosten]],"")</f>
        <v/>
      </c>
      <c r="CP155" s="122" t="str">
        <f>IF(Tbl.Kosten[[#This Row],[Anr.]]=CP$7,Tbl.Kosten[[#This Row],[Totaal kosten]],"")</f>
        <v/>
      </c>
      <c r="CQ155" s="122" t="str">
        <f>IF(Tbl.Kosten[[#This Row],[Anr.]]=CQ$7,Tbl.Kosten[[#This Row],[Totaal kosten]],"")</f>
        <v/>
      </c>
      <c r="CR155" s="122" t="str">
        <f>IF(Tbl.Kosten[[#This Row],[Anr.]]=CR$7,Tbl.Kosten[[#This Row],[Totaal kosten]],"")</f>
        <v/>
      </c>
      <c r="CS155" s="122" t="str">
        <f>IF(Tbl.Kosten[[#This Row],[Anr.]]=CS$7,Tbl.Kosten[[#This Row],[Totaal kosten]],"")</f>
        <v/>
      </c>
      <c r="CT155" s="122" t="str">
        <f>IF(Tbl.Kosten[[#This Row],[Anr.]]=CT$7,Tbl.Kosten[[#This Row],[Totaal kosten]],"")</f>
        <v/>
      </c>
      <c r="CU155" s="122" t="str">
        <f>IF(Tbl.Kosten[[#This Row],[Anr.]]=CU$7,Tbl.Kosten[[#This Row],[Totaal kosten]],"")</f>
        <v/>
      </c>
      <c r="CV155" s="122" t="str">
        <f>IF(Tbl.Kosten[[#This Row],[Anr.]]=CV$7,Tbl.Kosten[[#This Row],[Totaal kosten]],"")</f>
        <v/>
      </c>
      <c r="CW155" s="122" t="str">
        <f>IF(Tbl.Kosten[[#This Row],[Anr.]]=CW$7,Tbl.Kosten[[#This Row],[Totaal kosten]],"")</f>
        <v/>
      </c>
      <c r="CX155" s="122" t="str">
        <f>IF(Tbl.Kosten[[#This Row],[Anr.]]=CX$7,Tbl.Kosten[[#This Row],[Totaal kosten]],"")</f>
        <v/>
      </c>
      <c r="CY155" s="122" t="str">
        <f>IF(Tbl.Kosten[[#This Row],[Anr.]]=CY$7,Tbl.Kosten[[#This Row],[Totaal kosten]],"")</f>
        <v/>
      </c>
      <c r="CZ155" s="122" t="str">
        <f>IF(Tbl.Kosten[[#This Row],[Anr.]]=CZ$7,Tbl.Kosten[[#This Row],[Totaal kosten]],"")</f>
        <v/>
      </c>
      <c r="DA155" s="122" t="str">
        <f>IF(Tbl.Kosten[[#This Row],[Anr.]]=DA$7,Tbl.Kosten[[#This Row],[Totaal kosten]],"")</f>
        <v/>
      </c>
      <c r="DB155" s="122" t="str">
        <f>IF(Tbl.Kosten[[#This Row],[Anr.]]=DB$7,Tbl.Kosten[[#This Row],[Totaal kosten]],"")</f>
        <v/>
      </c>
      <c r="DC155" s="122" t="str">
        <f>IF(Tbl.Kosten[[#This Row],[Anr.]]=DC$7,Tbl.Kosten[[#This Row],[Totaal kosten]],"")</f>
        <v/>
      </c>
      <c r="DD155" s="122" t="str">
        <f>IF(Tbl.Kosten[[#This Row],[Anr.]]=DD$7,Tbl.Kosten[[#This Row],[Totaal kosten]],"")</f>
        <v/>
      </c>
      <c r="DE155" s="122" t="str">
        <f>IF(Tbl.Kosten[[#This Row],[Anr.]]=DE$7,Tbl.Kosten[[#This Row],[Totaal kosten]],"")</f>
        <v/>
      </c>
      <c r="DF155" s="122" t="str">
        <f>IF(Tbl.Kosten[[#This Row],[Anr.]]=DF$7,Tbl.Kosten[[#This Row],[Totaal kosten]],"")</f>
        <v/>
      </c>
      <c r="DG155" s="122" t="str">
        <f>IF(Tbl.Kosten[[#This Row],[Anr.]]=DG$7,Tbl.Kosten[[#This Row],[Totaal kosten]],"")</f>
        <v/>
      </c>
      <c r="DH155" s="122" t="str">
        <f>IF(Tbl.Kosten[[#This Row],[Anr.]]=DH$7,Tbl.Kosten[[#This Row],[Totaal kosten]],"")</f>
        <v/>
      </c>
      <c r="DI155" s="122" t="str">
        <f>IF(Tbl.Kosten[[#This Row],[Anr.]]=DI$7,Tbl.Kosten[[#This Row],[Totaal kosten]],"")</f>
        <v/>
      </c>
      <c r="DJ155" s="122" t="str">
        <f>IF(Tbl.Kosten[[#This Row],[Anr.]]=DJ$7,Tbl.Kosten[[#This Row],[Totaal kosten]],"")</f>
        <v/>
      </c>
      <c r="DK155" s="122" t="str">
        <f>IF(Tbl.Kosten[[#This Row],[Anr.]]=DK$7,Tbl.Kosten[[#This Row],[Totaal kosten]],"")</f>
        <v/>
      </c>
      <c r="DL155" s="122" t="str">
        <f>IF(Tbl.Kosten[[#This Row],[Anr.]]=DL$7,Tbl.Kosten[[#This Row],[Totaal kosten]],"")</f>
        <v/>
      </c>
      <c r="DM155" s="122" t="str">
        <f>IF(Tbl.Kosten[[#This Row],[Anr.]]=DM$7,Tbl.Kosten[[#This Row],[Totaal kosten]],"")</f>
        <v/>
      </c>
      <c r="DN155" s="122" t="str">
        <f>IF(Tbl.Kosten[[#This Row],[Anr.]]=DN$7,Tbl.Kosten[[#This Row],[Totaal kosten]],"")</f>
        <v/>
      </c>
      <c r="DO155" s="122" t="str">
        <f>IF(Tbl.Kosten[[#This Row],[Anr.]]=DO$7,Tbl.Kosten[[#This Row],[Totaal kosten]],"")</f>
        <v/>
      </c>
      <c r="DP155" s="122" t="str">
        <f>IF(Tbl.Kosten[[#This Row],[Anr.]]=DP$7,Tbl.Kosten[[#This Row],[Totaal kosten]],"")</f>
        <v/>
      </c>
      <c r="DQ155" s="122" t="str">
        <f>IF(Tbl.Kosten[[#This Row],[Anr.]]=DQ$7,Tbl.Kosten[[#This Row],[Totaal kosten]],"")</f>
        <v/>
      </c>
      <c r="DR155" s="122" t="str">
        <f>IF(Tbl.Kosten[[#This Row],[Anr.]]=DR$7,Tbl.Kosten[[#This Row],[Totaal kosten]],"")</f>
        <v/>
      </c>
      <c r="DS155" s="122" t="str">
        <f>IF(Tbl.Kosten[[#This Row],[Anr.]]=DS$7,Tbl.Kosten[[#This Row],[Totaal kosten]],"")</f>
        <v/>
      </c>
      <c r="DT155" s="122" t="str">
        <f>IF(Tbl.Kosten[[#This Row],[Anr.]]=DT$7,Tbl.Kosten[[#This Row],[Totaal kosten]],"")</f>
        <v/>
      </c>
      <c r="DU155" s="122" t="str">
        <f>IF(Tbl.Kosten[[#This Row],[Anr.]]=DU$7,Tbl.Kosten[[#This Row],[Totaal kosten]],"")</f>
        <v/>
      </c>
      <c r="DV155" s="122" t="str">
        <f>IF(Tbl.Kosten[[#This Row],[Anr.]]=DV$7,Tbl.Kosten[[#This Row],[Totaal kosten]],"")</f>
        <v/>
      </c>
      <c r="DW155" s="122" t="str">
        <f>IF(Tbl.Kosten[[#This Row],[Anr.]]=DW$7,Tbl.Kosten[[#This Row],[Totaal kosten]],"")</f>
        <v/>
      </c>
      <c r="DX155" s="122" t="str">
        <f>IF(Tbl.Kosten[[#This Row],[Anr.]]=DX$7,Tbl.Kosten[[#This Row],[Totaal kosten]],"")</f>
        <v/>
      </c>
      <c r="DY155" s="122" t="str">
        <f>IF(Tbl.Kosten[[#This Row],[Anr.]]=DY$7,Tbl.Kosten[[#This Row],[Totaal kosten]],"")</f>
        <v/>
      </c>
      <c r="DZ155" s="122" t="str">
        <f>IF(Tbl.Kosten[[#This Row],[Anr.]]=DZ$7,Tbl.Kosten[[#This Row],[Totaal kosten]],"")</f>
        <v/>
      </c>
      <c r="EA155" s="122" t="str">
        <f>IF(Tbl.Kosten[[#This Row],[Anr.]]=EA$7,Tbl.Kosten[[#This Row],[Totaal kosten]],"")</f>
        <v/>
      </c>
      <c r="EB155" s="122" t="str">
        <f>IF(Tbl.Kosten[[#This Row],[Anr.]]=EB$7,Tbl.Kosten[[#This Row],[Totaal kosten]],"")</f>
        <v/>
      </c>
      <c r="EC155" s="122" t="str">
        <f>IF(Tbl.Kosten[[#This Row],[Anr.]]=EC$7,Tbl.Kosten[[#This Row],[Totaal kosten]],"")</f>
        <v/>
      </c>
      <c r="ED155" s="122" t="str">
        <f>IF(Tbl.Kosten[[#This Row],[Anr.]]=ED$7,Tbl.Kosten[[#This Row],[Totaal kosten]],"")</f>
        <v/>
      </c>
      <c r="EE155" s="122" t="str">
        <f>IF(Tbl.Kosten[[#This Row],[Anr.]]=EE$7,Tbl.Kosten[[#This Row],[Totaal kosten]],"")</f>
        <v/>
      </c>
      <c r="EF155" s="122" t="str">
        <f>IF(Tbl.Kosten[[#This Row],[Anr.]]=EF$7,Tbl.Kosten[[#This Row],[Totaal kosten]],"")</f>
        <v/>
      </c>
      <c r="EG155" s="122" t="str">
        <f>IF(Tbl.Kosten[[#This Row],[Anr.]]=EG$7,Tbl.Kosten[[#This Row],[Totaal kosten]],"")</f>
        <v/>
      </c>
      <c r="EH155" s="122" t="str">
        <f>IF(Tbl.Kosten[[#This Row],[Anr.]]=EH$7,Tbl.Kosten[[#This Row],[Totaal kosten]],"")</f>
        <v/>
      </c>
      <c r="EI155" s="122" t="str">
        <f>IF(Tbl.Kosten[[#This Row],[Anr.]]=EI$7,Tbl.Kosten[[#This Row],[Totaal kosten]],"")</f>
        <v/>
      </c>
      <c r="EJ155" s="122" t="str">
        <f>IF(Tbl.Kosten[[#This Row],[Anr.]]=EJ$7,Tbl.Kosten[[#This Row],[Totaal kosten]],"")</f>
        <v/>
      </c>
      <c r="EK155" s="122" t="str">
        <f>IF(Tbl.Kosten[[#This Row],[Anr.]]=EK$7,Tbl.Kosten[[#This Row],[Totaal kosten]],"")</f>
        <v/>
      </c>
      <c r="EL155" s="122" t="str">
        <f>IF(Tbl.Kosten[[#This Row],[Anr.]]=EL$7,Tbl.Kosten[[#This Row],[Totaal kosten]],"")</f>
        <v/>
      </c>
      <c r="EM155" s="122" t="str">
        <f>IF(Tbl.Kosten[[#This Row],[Anr.]]=EM$7,Tbl.Kosten[[#This Row],[Totaal kosten]],"")</f>
        <v/>
      </c>
      <c r="EN155" s="122" t="str">
        <f>IF(Tbl.Kosten[[#This Row],[Anr.]]=EN$7,Tbl.Kosten[[#This Row],[Totaal kosten]],"")</f>
        <v/>
      </c>
      <c r="EO155" s="122" t="str">
        <f>IF(Tbl.Kosten[[#This Row],[Anr.]]=EO$7,Tbl.Kosten[[#This Row],[Totaal kosten]],"")</f>
        <v/>
      </c>
      <c r="EP155" s="122" t="str">
        <f>IF(Tbl.Kosten[[#This Row],[Anr.]]=EP$7,Tbl.Kosten[[#This Row],[Totaal kosten]],"")</f>
        <v/>
      </c>
      <c r="EQ155" s="122" t="str">
        <f>IF(Tbl.Kosten[[#This Row],[Anr.]]=EQ$7,Tbl.Kosten[[#This Row],[Totaal kosten]],"")</f>
        <v/>
      </c>
    </row>
    <row r="156" spans="2:147" x14ac:dyDescent="0.35">
      <c r="B156" s="99"/>
      <c r="C156" s="68"/>
      <c r="D156" s="119"/>
      <c r="E156" s="100"/>
      <c r="F156" s="13">
        <f>_xlfn.XLOOKUP(Tbl.Kosten[[#This Row],[Medewerker e/o 
functie]],Tbl.Uurtarief[Medewerker en/of functie],Tbl.Uurtarief[Uurtarief],"",,)</f>
        <v>0</v>
      </c>
      <c r="G156" s="118">
        <f>PRODUCT(Tbl.Kosten[[#This Row],[Uren]],Tbl.Kosten[[#This Row],[Uurtarief]])</f>
        <v>0</v>
      </c>
      <c r="H156" s="100"/>
      <c r="I156" s="98"/>
      <c r="J156" s="97">
        <f>Tbl.Kosten[[#This Row],[Aantal]]*Tbl.Kosten[[#This Row],[Tarief]]</f>
        <v>0</v>
      </c>
      <c r="K156" s="118">
        <f>Tbl.Kosten[[#This Row],[Subtotaal andere kosten]]+Tbl.Kosten[[#This Row],[Subtotaal arbeidskosten]]</f>
        <v>0</v>
      </c>
      <c r="L156" s="190">
        <f>IF(Tbl.Kosten[[#This Row],[Subtotaal andere kosten]]&lt;&gt;0,"Andere kosten",(_xlfn.XLOOKUP(Tbl.Kosten[[#This Row],[Medewerker e/o 
functie]],Tbl.Uurtarief[Medewerker en/of functie],Tbl.Uurtarief[Kostensoort],"",,)))</f>
        <v>0</v>
      </c>
      <c r="M156" s="190" t="str">
        <f>IF(AND(Tbl.Kosten[[#This Row],[Subtotaal arbeidskosten]]&lt;&gt;0,Tbl.Kosten[[#This Row],[Subtotaal andere kosten]]&lt;&gt;0),"Begroot Arbeidskosten en Overige kosten op verschillende regels!","")</f>
        <v/>
      </c>
      <c r="N156" s="3" t="str">
        <f>_xlfn.XLOOKUP(Tbl.Kosten[[#This Row],[Activiteitencode]],Tbl.Activiteiten[Activiteitcode],Tbl.Activiteiten[Werkpakketcode],"",,)</f>
        <v/>
      </c>
      <c r="O156" s="9" t="str">
        <f>_xlfn.XLOOKUP(Tbl.Kosten[[#This Row],[Werkpakketcode]],Tbl.Werkpakketten[Werkpakketcode],Tbl.Werkpakketten[WPnr.],"",,)</f>
        <v/>
      </c>
      <c r="P156" s="9" t="str">
        <f>IF(Tbl.Kosten[[#This Row],[WPnr.]]=P$7,Tbl.Kosten[[#This Row],[Totaal kosten]],"")</f>
        <v/>
      </c>
      <c r="Q156" s="9" t="str">
        <f>IF(Tbl.Kosten[[#This Row],[WPnr.]]=Q$7,Tbl.Kosten[[#This Row],[Totaal kosten]],"")</f>
        <v/>
      </c>
      <c r="R156" s="9" t="str">
        <f>IF(Tbl.Kosten[[#This Row],[WPnr.]]=R$7,Tbl.Kosten[[#This Row],[Totaal kosten]],"")</f>
        <v/>
      </c>
      <c r="S156" s="9" t="str">
        <f>IF(Tbl.Kosten[[#This Row],[WPnr.]]=S$7,Tbl.Kosten[[#This Row],[Totaal kosten]],"")</f>
        <v/>
      </c>
      <c r="T156" s="9" t="str">
        <f>IF(Tbl.Kosten[[#This Row],[WPnr.]]=T$7,Tbl.Kosten[[#This Row],[Totaal kosten]],"")</f>
        <v/>
      </c>
      <c r="U156" s="9" t="str">
        <f>IF(Tbl.Kosten[[#This Row],[WPnr.]]=U$7,Tbl.Kosten[[#This Row],[Totaal kosten]],"")</f>
        <v/>
      </c>
      <c r="V156" s="9" t="str">
        <f>IF(Tbl.Kosten[[#This Row],[WPnr.]]=V$7,Tbl.Kosten[[#This Row],[Totaal kosten]],"")</f>
        <v/>
      </c>
      <c r="W156" s="9" t="str">
        <f>IF(Tbl.Kosten[[#This Row],[WPnr.]]=W$7,Tbl.Kosten[[#This Row],[Totaal kosten]],"")</f>
        <v/>
      </c>
      <c r="X156" s="9" t="str">
        <f>IF(Tbl.Kosten[[#This Row],[WPnr.]]=X$7,Tbl.Kosten[[#This Row],[Totaal kosten]],"")</f>
        <v/>
      </c>
      <c r="Y156" s="9" t="str">
        <f>IF(Tbl.Kosten[[#This Row],[WPnr.]]=Y$7,Tbl.Kosten[[#This Row],[Totaal kosten]],"")</f>
        <v/>
      </c>
      <c r="Z156" s="15" t="str">
        <f>IFERROR(VLOOKUP(Tbl.Kosten[[#This Row],[Kostensoort]],Tbl.Kostensoorten[],2,FALSE),"")</f>
        <v/>
      </c>
      <c r="AA156" s="15" t="str">
        <f>IF(Tbl.Kosten[[#This Row],[KSnr.]]=AA$7,Tbl.Kosten[[#This Row],[Totaal kosten]],"")</f>
        <v/>
      </c>
      <c r="AB156" s="15" t="str">
        <f>IF(Tbl.Kosten[[#This Row],[KSnr.]]=AB$7,Tbl.Kosten[[#This Row],[Totaal kosten]],"")</f>
        <v/>
      </c>
      <c r="AC156" s="15" t="str">
        <f>IF(Tbl.Kosten[[#This Row],[KSnr.]]=AC$7,Tbl.Kosten[[#This Row],[Totaal kosten]],"")</f>
        <v/>
      </c>
      <c r="AD156" s="15" t="str">
        <f>IF(Tbl.Kosten[[#This Row],[KSnr.]]=AD$7,Tbl.Kosten[[#This Row],[Totaal kosten]],"")</f>
        <v/>
      </c>
      <c r="AE156" s="15" t="str">
        <f>IF(Tbl.Kosten[[#This Row],[KSnr.]]=AE$7,Tbl.Kosten[[#This Row],[Totaal kosten]],"")</f>
        <v/>
      </c>
      <c r="AF156" s="15" t="str">
        <f>IF(Tbl.Kosten[[#This Row],[KSnr.]]=AF$7,Tbl.Kosten[[#This Row],[Totaal kosten]],"")</f>
        <v/>
      </c>
      <c r="AG156" s="15" t="str">
        <f>IF(Tbl.Kosten[[#This Row],[KSnr.]]=AG$7,Tbl.Kosten[[#This Row],[Totaal kosten]],"")</f>
        <v/>
      </c>
      <c r="AH156" s="15" t="str">
        <f>IF(Tbl.Kosten[[#This Row],[KSnr.]]=AH$7,Tbl.Kosten[[#This Row],[Totaal kosten]],"")</f>
        <v/>
      </c>
      <c r="AI156" s="15" t="str">
        <f>IF(Tbl.Kosten[[#This Row],[KSnr.]]=AI$7,Tbl.Kosten[[#This Row],[Totaal kosten]],"")</f>
        <v/>
      </c>
      <c r="AJ156" s="15" t="str">
        <f>IF(Tbl.Kosten[[#This Row],[KSnr.]]=AJ$7,Tbl.Kosten[[#This Row],[Totaal kosten]],"")</f>
        <v/>
      </c>
      <c r="AK156" s="15" t="str">
        <f>IF(Tbl.Kosten[[#This Row],[KSnr.]]=AK$7,Tbl.Kosten[[#This Row],[Totaal kosten]],"")</f>
        <v/>
      </c>
      <c r="AL156" s="15" t="str">
        <f>IF(Tbl.Kosten[[#This Row],[KSnr.]]=AL$7,Tbl.Kosten[[#This Row],[Totaal kosten]],"")</f>
        <v/>
      </c>
      <c r="AM156" s="15" t="str">
        <f>IF(Tbl.Kosten[[#This Row],[KSnr.]]=AM$7,Tbl.Kosten[[#This Row],[Totaal kosten]],"")</f>
        <v/>
      </c>
      <c r="AN156" s="15" t="str">
        <f>IF(Tbl.Kosten[[#This Row],[KSnr.]]=AN$7,Tbl.Kosten[[#This Row],[Totaal kosten]],"")</f>
        <v/>
      </c>
      <c r="AO156" s="15" t="str">
        <f>IF(Tbl.Kosten[[#This Row],[KSnr.]]=AO$7,Tbl.Kosten[[#This Row],[Totaal kosten]],"")</f>
        <v/>
      </c>
      <c r="AP156" s="15" t="str">
        <f>IF(Tbl.Kosten[[#This Row],[KSnr.]]=AP$7,Tbl.Kosten[[#This Row],[Totaal kosten]],"")</f>
        <v/>
      </c>
      <c r="AQ156" s="15" t="str">
        <f>IF(Tbl.Kosten[[#This Row],[KSnr.]]=AQ$7,Tbl.Kosten[[#This Row],[Totaal kosten]],"")</f>
        <v/>
      </c>
      <c r="AR156" s="15" t="str">
        <f>IF(Tbl.Kosten[[#This Row],[KSnr.]]=AR$7,Tbl.Kosten[[#This Row],[Totaal kosten]],"")</f>
        <v/>
      </c>
      <c r="AS156" s="15" t="str">
        <f>IF(Tbl.Kosten[[#This Row],[KSnr.]]=AS$7,Tbl.Kosten[[#This Row],[Totaal kosten]],"")</f>
        <v/>
      </c>
      <c r="AT156" s="15" t="str">
        <f>IF(Tbl.Kosten[[#This Row],[KSnr.]]=AT$7,Tbl.Kosten[[#This Row],[Totaal kosten]],"")</f>
        <v/>
      </c>
      <c r="AU156" s="122" t="str">
        <f>_xlfn.XLOOKUP(Tbl.Kosten[[#This Row],[Activiteitencode]],Tbl.Activiteiten[Activiteitcode],Tbl.Activiteiten[Anr.],"",,)</f>
        <v/>
      </c>
      <c r="AV156" s="122" t="str">
        <f>IF(Tbl.Kosten[[#This Row],[Anr.]]=AV$7,Tbl.Kosten[[#This Row],[Totaal kosten]],"")</f>
        <v/>
      </c>
      <c r="AW156" s="122" t="str">
        <f>IF(Tbl.Kosten[[#This Row],[Anr.]]=AW$7,Tbl.Kosten[[#This Row],[Totaal kosten]],"")</f>
        <v/>
      </c>
      <c r="AX156" s="122" t="str">
        <f>IF(Tbl.Kosten[[#This Row],[Anr.]]=AX$7,Tbl.Kosten[[#This Row],[Totaal kosten]],"")</f>
        <v/>
      </c>
      <c r="AY156" s="122" t="str">
        <f>IF(Tbl.Kosten[[#This Row],[Anr.]]=AY$7,Tbl.Kosten[[#This Row],[Totaal kosten]],"")</f>
        <v/>
      </c>
      <c r="AZ156" s="122" t="str">
        <f>IF(Tbl.Kosten[[#This Row],[Anr.]]=AZ$7,Tbl.Kosten[[#This Row],[Totaal kosten]],"")</f>
        <v/>
      </c>
      <c r="BA156" s="122" t="str">
        <f>IF(Tbl.Kosten[[#This Row],[Anr.]]=BA$7,Tbl.Kosten[[#This Row],[Totaal kosten]],"")</f>
        <v/>
      </c>
      <c r="BB156" s="122" t="str">
        <f>IF(Tbl.Kosten[[#This Row],[Anr.]]=BB$7,Tbl.Kosten[[#This Row],[Totaal kosten]],"")</f>
        <v/>
      </c>
      <c r="BC156" s="122" t="str">
        <f>IF(Tbl.Kosten[[#This Row],[Anr.]]=BC$7,Tbl.Kosten[[#This Row],[Totaal kosten]],"")</f>
        <v/>
      </c>
      <c r="BD156" s="122" t="str">
        <f>IF(Tbl.Kosten[[#This Row],[Anr.]]=BD$7,Tbl.Kosten[[#This Row],[Totaal kosten]],"")</f>
        <v/>
      </c>
      <c r="BE156" s="122" t="str">
        <f>IF(Tbl.Kosten[[#This Row],[Anr.]]=BE$7,Tbl.Kosten[[#This Row],[Totaal kosten]],"")</f>
        <v/>
      </c>
      <c r="BF156" s="122" t="str">
        <f>IF(Tbl.Kosten[[#This Row],[Anr.]]=BF$7,Tbl.Kosten[[#This Row],[Totaal kosten]],"")</f>
        <v/>
      </c>
      <c r="BG156" s="122" t="str">
        <f>IF(Tbl.Kosten[[#This Row],[Anr.]]=BG$7,Tbl.Kosten[[#This Row],[Totaal kosten]],"")</f>
        <v/>
      </c>
      <c r="BH156" s="122" t="str">
        <f>IF(Tbl.Kosten[[#This Row],[Anr.]]=BH$7,Tbl.Kosten[[#This Row],[Totaal kosten]],"")</f>
        <v/>
      </c>
      <c r="BI156" s="122" t="str">
        <f>IF(Tbl.Kosten[[#This Row],[Anr.]]=BI$7,Tbl.Kosten[[#This Row],[Totaal kosten]],"")</f>
        <v/>
      </c>
      <c r="BJ156" s="122" t="str">
        <f>IF(Tbl.Kosten[[#This Row],[Anr.]]=BJ$7,Tbl.Kosten[[#This Row],[Totaal kosten]],"")</f>
        <v/>
      </c>
      <c r="BK156" s="122" t="str">
        <f>IF(Tbl.Kosten[[#This Row],[Anr.]]=BK$7,Tbl.Kosten[[#This Row],[Totaal kosten]],"")</f>
        <v/>
      </c>
      <c r="BL156" s="122" t="str">
        <f>IF(Tbl.Kosten[[#This Row],[Anr.]]=BL$7,Tbl.Kosten[[#This Row],[Totaal kosten]],"")</f>
        <v/>
      </c>
      <c r="BM156" s="122" t="str">
        <f>IF(Tbl.Kosten[[#This Row],[Anr.]]=BM$7,Tbl.Kosten[[#This Row],[Totaal kosten]],"")</f>
        <v/>
      </c>
      <c r="BN156" s="122" t="str">
        <f>IF(Tbl.Kosten[[#This Row],[Anr.]]=BN$7,Tbl.Kosten[[#This Row],[Totaal kosten]],"")</f>
        <v/>
      </c>
      <c r="BO156" s="122" t="str">
        <f>IF(Tbl.Kosten[[#This Row],[Anr.]]=BO$7,Tbl.Kosten[[#This Row],[Totaal kosten]],"")</f>
        <v/>
      </c>
      <c r="BP156" s="122" t="str">
        <f>IF(Tbl.Kosten[[#This Row],[Anr.]]=BP$7,Tbl.Kosten[[#This Row],[Totaal kosten]],"")</f>
        <v/>
      </c>
      <c r="BQ156" s="122" t="str">
        <f>IF(Tbl.Kosten[[#This Row],[Anr.]]=BQ$7,Tbl.Kosten[[#This Row],[Totaal kosten]],"")</f>
        <v/>
      </c>
      <c r="BR156" s="122" t="str">
        <f>IF(Tbl.Kosten[[#This Row],[Anr.]]=BR$7,Tbl.Kosten[[#This Row],[Totaal kosten]],"")</f>
        <v/>
      </c>
      <c r="BS156" s="122" t="str">
        <f>IF(Tbl.Kosten[[#This Row],[Anr.]]=BS$7,Tbl.Kosten[[#This Row],[Totaal kosten]],"")</f>
        <v/>
      </c>
      <c r="BT156" s="122" t="str">
        <f>IF(Tbl.Kosten[[#This Row],[Anr.]]=BT$7,Tbl.Kosten[[#This Row],[Totaal kosten]],"")</f>
        <v/>
      </c>
      <c r="BU156" s="122" t="str">
        <f>IF(Tbl.Kosten[[#This Row],[Anr.]]=BU$7,Tbl.Kosten[[#This Row],[Totaal kosten]],"")</f>
        <v/>
      </c>
      <c r="BV156" s="122" t="str">
        <f>IF(Tbl.Kosten[[#This Row],[Anr.]]=BV$7,Tbl.Kosten[[#This Row],[Totaal kosten]],"")</f>
        <v/>
      </c>
      <c r="BW156" s="122" t="str">
        <f>IF(Tbl.Kosten[[#This Row],[Anr.]]=BW$7,Tbl.Kosten[[#This Row],[Totaal kosten]],"")</f>
        <v/>
      </c>
      <c r="BX156" s="122" t="str">
        <f>IF(Tbl.Kosten[[#This Row],[Anr.]]=BX$7,Tbl.Kosten[[#This Row],[Totaal kosten]],"")</f>
        <v/>
      </c>
      <c r="BY156" s="122" t="str">
        <f>IF(Tbl.Kosten[[#This Row],[Anr.]]=BY$7,Tbl.Kosten[[#This Row],[Totaal kosten]],"")</f>
        <v/>
      </c>
      <c r="BZ156" s="122" t="str">
        <f>IF(Tbl.Kosten[[#This Row],[Anr.]]=BZ$7,Tbl.Kosten[[#This Row],[Totaal kosten]],"")</f>
        <v/>
      </c>
      <c r="CA156" s="122" t="str">
        <f>IF(Tbl.Kosten[[#This Row],[Anr.]]=CA$7,Tbl.Kosten[[#This Row],[Totaal kosten]],"")</f>
        <v/>
      </c>
      <c r="CB156" s="122" t="str">
        <f>IF(Tbl.Kosten[[#This Row],[Anr.]]=CB$7,Tbl.Kosten[[#This Row],[Totaal kosten]],"")</f>
        <v/>
      </c>
      <c r="CC156" s="122" t="str">
        <f>IF(Tbl.Kosten[[#This Row],[Anr.]]=CC$7,Tbl.Kosten[[#This Row],[Totaal kosten]],"")</f>
        <v/>
      </c>
      <c r="CD156" s="122" t="str">
        <f>IF(Tbl.Kosten[[#This Row],[Anr.]]=CD$7,Tbl.Kosten[[#This Row],[Totaal kosten]],"")</f>
        <v/>
      </c>
      <c r="CE156" s="122" t="str">
        <f>IF(Tbl.Kosten[[#This Row],[Anr.]]=CE$7,Tbl.Kosten[[#This Row],[Totaal kosten]],"")</f>
        <v/>
      </c>
      <c r="CF156" s="122" t="str">
        <f>IF(Tbl.Kosten[[#This Row],[Anr.]]=CF$7,Tbl.Kosten[[#This Row],[Totaal kosten]],"")</f>
        <v/>
      </c>
      <c r="CG156" s="122" t="str">
        <f>IF(Tbl.Kosten[[#This Row],[Anr.]]=CG$7,Tbl.Kosten[[#This Row],[Totaal kosten]],"")</f>
        <v/>
      </c>
      <c r="CH156" s="122" t="str">
        <f>IF(Tbl.Kosten[[#This Row],[Anr.]]=CH$7,Tbl.Kosten[[#This Row],[Totaal kosten]],"")</f>
        <v/>
      </c>
      <c r="CI156" s="122" t="str">
        <f>IF(Tbl.Kosten[[#This Row],[Anr.]]=CI$7,Tbl.Kosten[[#This Row],[Totaal kosten]],"")</f>
        <v/>
      </c>
      <c r="CJ156" s="122" t="str">
        <f>IF(Tbl.Kosten[[#This Row],[Anr.]]=CJ$7,Tbl.Kosten[[#This Row],[Totaal kosten]],"")</f>
        <v/>
      </c>
      <c r="CK156" s="122" t="str">
        <f>IF(Tbl.Kosten[[#This Row],[Anr.]]=CK$7,Tbl.Kosten[[#This Row],[Totaal kosten]],"")</f>
        <v/>
      </c>
      <c r="CL156" s="122" t="str">
        <f>IF(Tbl.Kosten[[#This Row],[Anr.]]=CL$7,Tbl.Kosten[[#This Row],[Totaal kosten]],"")</f>
        <v/>
      </c>
      <c r="CM156" s="122" t="str">
        <f>IF(Tbl.Kosten[[#This Row],[Anr.]]=CM$7,Tbl.Kosten[[#This Row],[Totaal kosten]],"")</f>
        <v/>
      </c>
      <c r="CN156" s="122" t="str">
        <f>IF(Tbl.Kosten[[#This Row],[Anr.]]=CN$7,Tbl.Kosten[[#This Row],[Totaal kosten]],"")</f>
        <v/>
      </c>
      <c r="CO156" s="122" t="str">
        <f>IF(Tbl.Kosten[[#This Row],[Anr.]]=CO$7,Tbl.Kosten[[#This Row],[Totaal kosten]],"")</f>
        <v/>
      </c>
      <c r="CP156" s="122" t="str">
        <f>IF(Tbl.Kosten[[#This Row],[Anr.]]=CP$7,Tbl.Kosten[[#This Row],[Totaal kosten]],"")</f>
        <v/>
      </c>
      <c r="CQ156" s="122" t="str">
        <f>IF(Tbl.Kosten[[#This Row],[Anr.]]=CQ$7,Tbl.Kosten[[#This Row],[Totaal kosten]],"")</f>
        <v/>
      </c>
      <c r="CR156" s="122" t="str">
        <f>IF(Tbl.Kosten[[#This Row],[Anr.]]=CR$7,Tbl.Kosten[[#This Row],[Totaal kosten]],"")</f>
        <v/>
      </c>
      <c r="CS156" s="122" t="str">
        <f>IF(Tbl.Kosten[[#This Row],[Anr.]]=CS$7,Tbl.Kosten[[#This Row],[Totaal kosten]],"")</f>
        <v/>
      </c>
      <c r="CT156" s="122" t="str">
        <f>IF(Tbl.Kosten[[#This Row],[Anr.]]=CT$7,Tbl.Kosten[[#This Row],[Totaal kosten]],"")</f>
        <v/>
      </c>
      <c r="CU156" s="122" t="str">
        <f>IF(Tbl.Kosten[[#This Row],[Anr.]]=CU$7,Tbl.Kosten[[#This Row],[Totaal kosten]],"")</f>
        <v/>
      </c>
      <c r="CV156" s="122" t="str">
        <f>IF(Tbl.Kosten[[#This Row],[Anr.]]=CV$7,Tbl.Kosten[[#This Row],[Totaal kosten]],"")</f>
        <v/>
      </c>
      <c r="CW156" s="122" t="str">
        <f>IF(Tbl.Kosten[[#This Row],[Anr.]]=CW$7,Tbl.Kosten[[#This Row],[Totaal kosten]],"")</f>
        <v/>
      </c>
      <c r="CX156" s="122" t="str">
        <f>IF(Tbl.Kosten[[#This Row],[Anr.]]=CX$7,Tbl.Kosten[[#This Row],[Totaal kosten]],"")</f>
        <v/>
      </c>
      <c r="CY156" s="122" t="str">
        <f>IF(Tbl.Kosten[[#This Row],[Anr.]]=CY$7,Tbl.Kosten[[#This Row],[Totaal kosten]],"")</f>
        <v/>
      </c>
      <c r="CZ156" s="122" t="str">
        <f>IF(Tbl.Kosten[[#This Row],[Anr.]]=CZ$7,Tbl.Kosten[[#This Row],[Totaal kosten]],"")</f>
        <v/>
      </c>
      <c r="DA156" s="122" t="str">
        <f>IF(Tbl.Kosten[[#This Row],[Anr.]]=DA$7,Tbl.Kosten[[#This Row],[Totaal kosten]],"")</f>
        <v/>
      </c>
      <c r="DB156" s="122" t="str">
        <f>IF(Tbl.Kosten[[#This Row],[Anr.]]=DB$7,Tbl.Kosten[[#This Row],[Totaal kosten]],"")</f>
        <v/>
      </c>
      <c r="DC156" s="122" t="str">
        <f>IF(Tbl.Kosten[[#This Row],[Anr.]]=DC$7,Tbl.Kosten[[#This Row],[Totaal kosten]],"")</f>
        <v/>
      </c>
      <c r="DD156" s="122" t="str">
        <f>IF(Tbl.Kosten[[#This Row],[Anr.]]=DD$7,Tbl.Kosten[[#This Row],[Totaal kosten]],"")</f>
        <v/>
      </c>
      <c r="DE156" s="122" t="str">
        <f>IF(Tbl.Kosten[[#This Row],[Anr.]]=DE$7,Tbl.Kosten[[#This Row],[Totaal kosten]],"")</f>
        <v/>
      </c>
      <c r="DF156" s="122" t="str">
        <f>IF(Tbl.Kosten[[#This Row],[Anr.]]=DF$7,Tbl.Kosten[[#This Row],[Totaal kosten]],"")</f>
        <v/>
      </c>
      <c r="DG156" s="122" t="str">
        <f>IF(Tbl.Kosten[[#This Row],[Anr.]]=DG$7,Tbl.Kosten[[#This Row],[Totaal kosten]],"")</f>
        <v/>
      </c>
      <c r="DH156" s="122" t="str">
        <f>IF(Tbl.Kosten[[#This Row],[Anr.]]=DH$7,Tbl.Kosten[[#This Row],[Totaal kosten]],"")</f>
        <v/>
      </c>
      <c r="DI156" s="122" t="str">
        <f>IF(Tbl.Kosten[[#This Row],[Anr.]]=DI$7,Tbl.Kosten[[#This Row],[Totaal kosten]],"")</f>
        <v/>
      </c>
      <c r="DJ156" s="122" t="str">
        <f>IF(Tbl.Kosten[[#This Row],[Anr.]]=DJ$7,Tbl.Kosten[[#This Row],[Totaal kosten]],"")</f>
        <v/>
      </c>
      <c r="DK156" s="122" t="str">
        <f>IF(Tbl.Kosten[[#This Row],[Anr.]]=DK$7,Tbl.Kosten[[#This Row],[Totaal kosten]],"")</f>
        <v/>
      </c>
      <c r="DL156" s="122" t="str">
        <f>IF(Tbl.Kosten[[#This Row],[Anr.]]=DL$7,Tbl.Kosten[[#This Row],[Totaal kosten]],"")</f>
        <v/>
      </c>
      <c r="DM156" s="122" t="str">
        <f>IF(Tbl.Kosten[[#This Row],[Anr.]]=DM$7,Tbl.Kosten[[#This Row],[Totaal kosten]],"")</f>
        <v/>
      </c>
      <c r="DN156" s="122" t="str">
        <f>IF(Tbl.Kosten[[#This Row],[Anr.]]=DN$7,Tbl.Kosten[[#This Row],[Totaal kosten]],"")</f>
        <v/>
      </c>
      <c r="DO156" s="122" t="str">
        <f>IF(Tbl.Kosten[[#This Row],[Anr.]]=DO$7,Tbl.Kosten[[#This Row],[Totaal kosten]],"")</f>
        <v/>
      </c>
      <c r="DP156" s="122" t="str">
        <f>IF(Tbl.Kosten[[#This Row],[Anr.]]=DP$7,Tbl.Kosten[[#This Row],[Totaal kosten]],"")</f>
        <v/>
      </c>
      <c r="DQ156" s="122" t="str">
        <f>IF(Tbl.Kosten[[#This Row],[Anr.]]=DQ$7,Tbl.Kosten[[#This Row],[Totaal kosten]],"")</f>
        <v/>
      </c>
      <c r="DR156" s="122" t="str">
        <f>IF(Tbl.Kosten[[#This Row],[Anr.]]=DR$7,Tbl.Kosten[[#This Row],[Totaal kosten]],"")</f>
        <v/>
      </c>
      <c r="DS156" s="122" t="str">
        <f>IF(Tbl.Kosten[[#This Row],[Anr.]]=DS$7,Tbl.Kosten[[#This Row],[Totaal kosten]],"")</f>
        <v/>
      </c>
      <c r="DT156" s="122" t="str">
        <f>IF(Tbl.Kosten[[#This Row],[Anr.]]=DT$7,Tbl.Kosten[[#This Row],[Totaal kosten]],"")</f>
        <v/>
      </c>
      <c r="DU156" s="122" t="str">
        <f>IF(Tbl.Kosten[[#This Row],[Anr.]]=DU$7,Tbl.Kosten[[#This Row],[Totaal kosten]],"")</f>
        <v/>
      </c>
      <c r="DV156" s="122" t="str">
        <f>IF(Tbl.Kosten[[#This Row],[Anr.]]=DV$7,Tbl.Kosten[[#This Row],[Totaal kosten]],"")</f>
        <v/>
      </c>
      <c r="DW156" s="122" t="str">
        <f>IF(Tbl.Kosten[[#This Row],[Anr.]]=DW$7,Tbl.Kosten[[#This Row],[Totaal kosten]],"")</f>
        <v/>
      </c>
      <c r="DX156" s="122" t="str">
        <f>IF(Tbl.Kosten[[#This Row],[Anr.]]=DX$7,Tbl.Kosten[[#This Row],[Totaal kosten]],"")</f>
        <v/>
      </c>
      <c r="DY156" s="122" t="str">
        <f>IF(Tbl.Kosten[[#This Row],[Anr.]]=DY$7,Tbl.Kosten[[#This Row],[Totaal kosten]],"")</f>
        <v/>
      </c>
      <c r="DZ156" s="122" t="str">
        <f>IF(Tbl.Kosten[[#This Row],[Anr.]]=DZ$7,Tbl.Kosten[[#This Row],[Totaal kosten]],"")</f>
        <v/>
      </c>
      <c r="EA156" s="122" t="str">
        <f>IF(Tbl.Kosten[[#This Row],[Anr.]]=EA$7,Tbl.Kosten[[#This Row],[Totaal kosten]],"")</f>
        <v/>
      </c>
      <c r="EB156" s="122" t="str">
        <f>IF(Tbl.Kosten[[#This Row],[Anr.]]=EB$7,Tbl.Kosten[[#This Row],[Totaal kosten]],"")</f>
        <v/>
      </c>
      <c r="EC156" s="122" t="str">
        <f>IF(Tbl.Kosten[[#This Row],[Anr.]]=EC$7,Tbl.Kosten[[#This Row],[Totaal kosten]],"")</f>
        <v/>
      </c>
      <c r="ED156" s="122" t="str">
        <f>IF(Tbl.Kosten[[#This Row],[Anr.]]=ED$7,Tbl.Kosten[[#This Row],[Totaal kosten]],"")</f>
        <v/>
      </c>
      <c r="EE156" s="122" t="str">
        <f>IF(Tbl.Kosten[[#This Row],[Anr.]]=EE$7,Tbl.Kosten[[#This Row],[Totaal kosten]],"")</f>
        <v/>
      </c>
      <c r="EF156" s="122" t="str">
        <f>IF(Tbl.Kosten[[#This Row],[Anr.]]=EF$7,Tbl.Kosten[[#This Row],[Totaal kosten]],"")</f>
        <v/>
      </c>
      <c r="EG156" s="122" t="str">
        <f>IF(Tbl.Kosten[[#This Row],[Anr.]]=EG$7,Tbl.Kosten[[#This Row],[Totaal kosten]],"")</f>
        <v/>
      </c>
      <c r="EH156" s="122" t="str">
        <f>IF(Tbl.Kosten[[#This Row],[Anr.]]=EH$7,Tbl.Kosten[[#This Row],[Totaal kosten]],"")</f>
        <v/>
      </c>
      <c r="EI156" s="122" t="str">
        <f>IF(Tbl.Kosten[[#This Row],[Anr.]]=EI$7,Tbl.Kosten[[#This Row],[Totaal kosten]],"")</f>
        <v/>
      </c>
      <c r="EJ156" s="122" t="str">
        <f>IF(Tbl.Kosten[[#This Row],[Anr.]]=EJ$7,Tbl.Kosten[[#This Row],[Totaal kosten]],"")</f>
        <v/>
      </c>
      <c r="EK156" s="122" t="str">
        <f>IF(Tbl.Kosten[[#This Row],[Anr.]]=EK$7,Tbl.Kosten[[#This Row],[Totaal kosten]],"")</f>
        <v/>
      </c>
      <c r="EL156" s="122" t="str">
        <f>IF(Tbl.Kosten[[#This Row],[Anr.]]=EL$7,Tbl.Kosten[[#This Row],[Totaal kosten]],"")</f>
        <v/>
      </c>
      <c r="EM156" s="122" t="str">
        <f>IF(Tbl.Kosten[[#This Row],[Anr.]]=EM$7,Tbl.Kosten[[#This Row],[Totaal kosten]],"")</f>
        <v/>
      </c>
      <c r="EN156" s="122" t="str">
        <f>IF(Tbl.Kosten[[#This Row],[Anr.]]=EN$7,Tbl.Kosten[[#This Row],[Totaal kosten]],"")</f>
        <v/>
      </c>
      <c r="EO156" s="122" t="str">
        <f>IF(Tbl.Kosten[[#This Row],[Anr.]]=EO$7,Tbl.Kosten[[#This Row],[Totaal kosten]],"")</f>
        <v/>
      </c>
      <c r="EP156" s="122" t="str">
        <f>IF(Tbl.Kosten[[#This Row],[Anr.]]=EP$7,Tbl.Kosten[[#This Row],[Totaal kosten]],"")</f>
        <v/>
      </c>
      <c r="EQ156" s="122" t="str">
        <f>IF(Tbl.Kosten[[#This Row],[Anr.]]=EQ$7,Tbl.Kosten[[#This Row],[Totaal kosten]],"")</f>
        <v/>
      </c>
    </row>
    <row r="157" spans="2:147" x14ac:dyDescent="0.35">
      <c r="B157" s="99"/>
      <c r="C157" s="68"/>
      <c r="D157" s="119"/>
      <c r="E157" s="100"/>
      <c r="F157" s="13">
        <f>_xlfn.XLOOKUP(Tbl.Kosten[[#This Row],[Medewerker e/o 
functie]],Tbl.Uurtarief[Medewerker en/of functie],Tbl.Uurtarief[Uurtarief],"",,)</f>
        <v>0</v>
      </c>
      <c r="G157" s="118">
        <f>PRODUCT(Tbl.Kosten[[#This Row],[Uren]],Tbl.Kosten[[#This Row],[Uurtarief]])</f>
        <v>0</v>
      </c>
      <c r="H157" s="100"/>
      <c r="I157" s="98"/>
      <c r="J157" s="97">
        <f>Tbl.Kosten[[#This Row],[Aantal]]*Tbl.Kosten[[#This Row],[Tarief]]</f>
        <v>0</v>
      </c>
      <c r="K157" s="118">
        <f>Tbl.Kosten[[#This Row],[Subtotaal andere kosten]]+Tbl.Kosten[[#This Row],[Subtotaal arbeidskosten]]</f>
        <v>0</v>
      </c>
      <c r="L157" s="190">
        <f>IF(Tbl.Kosten[[#This Row],[Subtotaal andere kosten]]&lt;&gt;0,"Andere kosten",(_xlfn.XLOOKUP(Tbl.Kosten[[#This Row],[Medewerker e/o 
functie]],Tbl.Uurtarief[Medewerker en/of functie],Tbl.Uurtarief[Kostensoort],"",,)))</f>
        <v>0</v>
      </c>
      <c r="M157" s="190" t="str">
        <f>IF(AND(Tbl.Kosten[[#This Row],[Subtotaal arbeidskosten]]&lt;&gt;0,Tbl.Kosten[[#This Row],[Subtotaal andere kosten]]&lt;&gt;0),"Begroot Arbeidskosten en Overige kosten op verschillende regels!","")</f>
        <v/>
      </c>
      <c r="N157" s="3" t="str">
        <f>_xlfn.XLOOKUP(Tbl.Kosten[[#This Row],[Activiteitencode]],Tbl.Activiteiten[Activiteitcode],Tbl.Activiteiten[Werkpakketcode],"",,)</f>
        <v/>
      </c>
      <c r="O157" s="9" t="str">
        <f>_xlfn.XLOOKUP(Tbl.Kosten[[#This Row],[Werkpakketcode]],Tbl.Werkpakketten[Werkpakketcode],Tbl.Werkpakketten[WPnr.],"",,)</f>
        <v/>
      </c>
      <c r="P157" s="9" t="str">
        <f>IF(Tbl.Kosten[[#This Row],[WPnr.]]=P$7,Tbl.Kosten[[#This Row],[Totaal kosten]],"")</f>
        <v/>
      </c>
      <c r="Q157" s="9" t="str">
        <f>IF(Tbl.Kosten[[#This Row],[WPnr.]]=Q$7,Tbl.Kosten[[#This Row],[Totaal kosten]],"")</f>
        <v/>
      </c>
      <c r="R157" s="9" t="str">
        <f>IF(Tbl.Kosten[[#This Row],[WPnr.]]=R$7,Tbl.Kosten[[#This Row],[Totaal kosten]],"")</f>
        <v/>
      </c>
      <c r="S157" s="9" t="str">
        <f>IF(Tbl.Kosten[[#This Row],[WPnr.]]=S$7,Tbl.Kosten[[#This Row],[Totaal kosten]],"")</f>
        <v/>
      </c>
      <c r="T157" s="9" t="str">
        <f>IF(Tbl.Kosten[[#This Row],[WPnr.]]=T$7,Tbl.Kosten[[#This Row],[Totaal kosten]],"")</f>
        <v/>
      </c>
      <c r="U157" s="9" t="str">
        <f>IF(Tbl.Kosten[[#This Row],[WPnr.]]=U$7,Tbl.Kosten[[#This Row],[Totaal kosten]],"")</f>
        <v/>
      </c>
      <c r="V157" s="9" t="str">
        <f>IF(Tbl.Kosten[[#This Row],[WPnr.]]=V$7,Tbl.Kosten[[#This Row],[Totaal kosten]],"")</f>
        <v/>
      </c>
      <c r="W157" s="9" t="str">
        <f>IF(Tbl.Kosten[[#This Row],[WPnr.]]=W$7,Tbl.Kosten[[#This Row],[Totaal kosten]],"")</f>
        <v/>
      </c>
      <c r="X157" s="9" t="str">
        <f>IF(Tbl.Kosten[[#This Row],[WPnr.]]=X$7,Tbl.Kosten[[#This Row],[Totaal kosten]],"")</f>
        <v/>
      </c>
      <c r="Y157" s="9" t="str">
        <f>IF(Tbl.Kosten[[#This Row],[WPnr.]]=Y$7,Tbl.Kosten[[#This Row],[Totaal kosten]],"")</f>
        <v/>
      </c>
      <c r="Z157" s="15" t="str">
        <f>IFERROR(VLOOKUP(Tbl.Kosten[[#This Row],[Kostensoort]],Tbl.Kostensoorten[],2,FALSE),"")</f>
        <v/>
      </c>
      <c r="AA157" s="15" t="str">
        <f>IF(Tbl.Kosten[[#This Row],[KSnr.]]=AA$7,Tbl.Kosten[[#This Row],[Totaal kosten]],"")</f>
        <v/>
      </c>
      <c r="AB157" s="15" t="str">
        <f>IF(Tbl.Kosten[[#This Row],[KSnr.]]=AB$7,Tbl.Kosten[[#This Row],[Totaal kosten]],"")</f>
        <v/>
      </c>
      <c r="AC157" s="15" t="str">
        <f>IF(Tbl.Kosten[[#This Row],[KSnr.]]=AC$7,Tbl.Kosten[[#This Row],[Totaal kosten]],"")</f>
        <v/>
      </c>
      <c r="AD157" s="15" t="str">
        <f>IF(Tbl.Kosten[[#This Row],[KSnr.]]=AD$7,Tbl.Kosten[[#This Row],[Totaal kosten]],"")</f>
        <v/>
      </c>
      <c r="AE157" s="15" t="str">
        <f>IF(Tbl.Kosten[[#This Row],[KSnr.]]=AE$7,Tbl.Kosten[[#This Row],[Totaal kosten]],"")</f>
        <v/>
      </c>
      <c r="AF157" s="15" t="str">
        <f>IF(Tbl.Kosten[[#This Row],[KSnr.]]=AF$7,Tbl.Kosten[[#This Row],[Totaal kosten]],"")</f>
        <v/>
      </c>
      <c r="AG157" s="15" t="str">
        <f>IF(Tbl.Kosten[[#This Row],[KSnr.]]=AG$7,Tbl.Kosten[[#This Row],[Totaal kosten]],"")</f>
        <v/>
      </c>
      <c r="AH157" s="15" t="str">
        <f>IF(Tbl.Kosten[[#This Row],[KSnr.]]=AH$7,Tbl.Kosten[[#This Row],[Totaal kosten]],"")</f>
        <v/>
      </c>
      <c r="AI157" s="15" t="str">
        <f>IF(Tbl.Kosten[[#This Row],[KSnr.]]=AI$7,Tbl.Kosten[[#This Row],[Totaal kosten]],"")</f>
        <v/>
      </c>
      <c r="AJ157" s="15" t="str">
        <f>IF(Tbl.Kosten[[#This Row],[KSnr.]]=AJ$7,Tbl.Kosten[[#This Row],[Totaal kosten]],"")</f>
        <v/>
      </c>
      <c r="AK157" s="15" t="str">
        <f>IF(Tbl.Kosten[[#This Row],[KSnr.]]=AK$7,Tbl.Kosten[[#This Row],[Totaal kosten]],"")</f>
        <v/>
      </c>
      <c r="AL157" s="15" t="str">
        <f>IF(Tbl.Kosten[[#This Row],[KSnr.]]=AL$7,Tbl.Kosten[[#This Row],[Totaal kosten]],"")</f>
        <v/>
      </c>
      <c r="AM157" s="15" t="str">
        <f>IF(Tbl.Kosten[[#This Row],[KSnr.]]=AM$7,Tbl.Kosten[[#This Row],[Totaal kosten]],"")</f>
        <v/>
      </c>
      <c r="AN157" s="15" t="str">
        <f>IF(Tbl.Kosten[[#This Row],[KSnr.]]=AN$7,Tbl.Kosten[[#This Row],[Totaal kosten]],"")</f>
        <v/>
      </c>
      <c r="AO157" s="15" t="str">
        <f>IF(Tbl.Kosten[[#This Row],[KSnr.]]=AO$7,Tbl.Kosten[[#This Row],[Totaal kosten]],"")</f>
        <v/>
      </c>
      <c r="AP157" s="15" t="str">
        <f>IF(Tbl.Kosten[[#This Row],[KSnr.]]=AP$7,Tbl.Kosten[[#This Row],[Totaal kosten]],"")</f>
        <v/>
      </c>
      <c r="AQ157" s="15" t="str">
        <f>IF(Tbl.Kosten[[#This Row],[KSnr.]]=AQ$7,Tbl.Kosten[[#This Row],[Totaal kosten]],"")</f>
        <v/>
      </c>
      <c r="AR157" s="15" t="str">
        <f>IF(Tbl.Kosten[[#This Row],[KSnr.]]=AR$7,Tbl.Kosten[[#This Row],[Totaal kosten]],"")</f>
        <v/>
      </c>
      <c r="AS157" s="15" t="str">
        <f>IF(Tbl.Kosten[[#This Row],[KSnr.]]=AS$7,Tbl.Kosten[[#This Row],[Totaal kosten]],"")</f>
        <v/>
      </c>
      <c r="AT157" s="15" t="str">
        <f>IF(Tbl.Kosten[[#This Row],[KSnr.]]=AT$7,Tbl.Kosten[[#This Row],[Totaal kosten]],"")</f>
        <v/>
      </c>
      <c r="AU157" s="122" t="str">
        <f>_xlfn.XLOOKUP(Tbl.Kosten[[#This Row],[Activiteitencode]],Tbl.Activiteiten[Activiteitcode],Tbl.Activiteiten[Anr.],"",,)</f>
        <v/>
      </c>
      <c r="AV157" s="122" t="str">
        <f>IF(Tbl.Kosten[[#This Row],[Anr.]]=AV$7,Tbl.Kosten[[#This Row],[Totaal kosten]],"")</f>
        <v/>
      </c>
      <c r="AW157" s="122" t="str">
        <f>IF(Tbl.Kosten[[#This Row],[Anr.]]=AW$7,Tbl.Kosten[[#This Row],[Totaal kosten]],"")</f>
        <v/>
      </c>
      <c r="AX157" s="122" t="str">
        <f>IF(Tbl.Kosten[[#This Row],[Anr.]]=AX$7,Tbl.Kosten[[#This Row],[Totaal kosten]],"")</f>
        <v/>
      </c>
      <c r="AY157" s="122" t="str">
        <f>IF(Tbl.Kosten[[#This Row],[Anr.]]=AY$7,Tbl.Kosten[[#This Row],[Totaal kosten]],"")</f>
        <v/>
      </c>
      <c r="AZ157" s="122" t="str">
        <f>IF(Tbl.Kosten[[#This Row],[Anr.]]=AZ$7,Tbl.Kosten[[#This Row],[Totaal kosten]],"")</f>
        <v/>
      </c>
      <c r="BA157" s="122" t="str">
        <f>IF(Tbl.Kosten[[#This Row],[Anr.]]=BA$7,Tbl.Kosten[[#This Row],[Totaal kosten]],"")</f>
        <v/>
      </c>
      <c r="BB157" s="122" t="str">
        <f>IF(Tbl.Kosten[[#This Row],[Anr.]]=BB$7,Tbl.Kosten[[#This Row],[Totaal kosten]],"")</f>
        <v/>
      </c>
      <c r="BC157" s="122" t="str">
        <f>IF(Tbl.Kosten[[#This Row],[Anr.]]=BC$7,Tbl.Kosten[[#This Row],[Totaal kosten]],"")</f>
        <v/>
      </c>
      <c r="BD157" s="122" t="str">
        <f>IF(Tbl.Kosten[[#This Row],[Anr.]]=BD$7,Tbl.Kosten[[#This Row],[Totaal kosten]],"")</f>
        <v/>
      </c>
      <c r="BE157" s="122" t="str">
        <f>IF(Tbl.Kosten[[#This Row],[Anr.]]=BE$7,Tbl.Kosten[[#This Row],[Totaal kosten]],"")</f>
        <v/>
      </c>
      <c r="BF157" s="122" t="str">
        <f>IF(Tbl.Kosten[[#This Row],[Anr.]]=BF$7,Tbl.Kosten[[#This Row],[Totaal kosten]],"")</f>
        <v/>
      </c>
      <c r="BG157" s="122" t="str">
        <f>IF(Tbl.Kosten[[#This Row],[Anr.]]=BG$7,Tbl.Kosten[[#This Row],[Totaal kosten]],"")</f>
        <v/>
      </c>
      <c r="BH157" s="122" t="str">
        <f>IF(Tbl.Kosten[[#This Row],[Anr.]]=BH$7,Tbl.Kosten[[#This Row],[Totaal kosten]],"")</f>
        <v/>
      </c>
      <c r="BI157" s="122" t="str">
        <f>IF(Tbl.Kosten[[#This Row],[Anr.]]=BI$7,Tbl.Kosten[[#This Row],[Totaal kosten]],"")</f>
        <v/>
      </c>
      <c r="BJ157" s="122" t="str">
        <f>IF(Tbl.Kosten[[#This Row],[Anr.]]=BJ$7,Tbl.Kosten[[#This Row],[Totaal kosten]],"")</f>
        <v/>
      </c>
      <c r="BK157" s="122" t="str">
        <f>IF(Tbl.Kosten[[#This Row],[Anr.]]=BK$7,Tbl.Kosten[[#This Row],[Totaal kosten]],"")</f>
        <v/>
      </c>
      <c r="BL157" s="122" t="str">
        <f>IF(Tbl.Kosten[[#This Row],[Anr.]]=BL$7,Tbl.Kosten[[#This Row],[Totaal kosten]],"")</f>
        <v/>
      </c>
      <c r="BM157" s="122" t="str">
        <f>IF(Tbl.Kosten[[#This Row],[Anr.]]=BM$7,Tbl.Kosten[[#This Row],[Totaal kosten]],"")</f>
        <v/>
      </c>
      <c r="BN157" s="122" t="str">
        <f>IF(Tbl.Kosten[[#This Row],[Anr.]]=BN$7,Tbl.Kosten[[#This Row],[Totaal kosten]],"")</f>
        <v/>
      </c>
      <c r="BO157" s="122" t="str">
        <f>IF(Tbl.Kosten[[#This Row],[Anr.]]=BO$7,Tbl.Kosten[[#This Row],[Totaal kosten]],"")</f>
        <v/>
      </c>
      <c r="BP157" s="122" t="str">
        <f>IF(Tbl.Kosten[[#This Row],[Anr.]]=BP$7,Tbl.Kosten[[#This Row],[Totaal kosten]],"")</f>
        <v/>
      </c>
      <c r="BQ157" s="122" t="str">
        <f>IF(Tbl.Kosten[[#This Row],[Anr.]]=BQ$7,Tbl.Kosten[[#This Row],[Totaal kosten]],"")</f>
        <v/>
      </c>
      <c r="BR157" s="122" t="str">
        <f>IF(Tbl.Kosten[[#This Row],[Anr.]]=BR$7,Tbl.Kosten[[#This Row],[Totaal kosten]],"")</f>
        <v/>
      </c>
      <c r="BS157" s="122" t="str">
        <f>IF(Tbl.Kosten[[#This Row],[Anr.]]=BS$7,Tbl.Kosten[[#This Row],[Totaal kosten]],"")</f>
        <v/>
      </c>
      <c r="BT157" s="122" t="str">
        <f>IF(Tbl.Kosten[[#This Row],[Anr.]]=BT$7,Tbl.Kosten[[#This Row],[Totaal kosten]],"")</f>
        <v/>
      </c>
      <c r="BU157" s="122" t="str">
        <f>IF(Tbl.Kosten[[#This Row],[Anr.]]=BU$7,Tbl.Kosten[[#This Row],[Totaal kosten]],"")</f>
        <v/>
      </c>
      <c r="BV157" s="122" t="str">
        <f>IF(Tbl.Kosten[[#This Row],[Anr.]]=BV$7,Tbl.Kosten[[#This Row],[Totaal kosten]],"")</f>
        <v/>
      </c>
      <c r="BW157" s="122" t="str">
        <f>IF(Tbl.Kosten[[#This Row],[Anr.]]=BW$7,Tbl.Kosten[[#This Row],[Totaal kosten]],"")</f>
        <v/>
      </c>
      <c r="BX157" s="122" t="str">
        <f>IF(Tbl.Kosten[[#This Row],[Anr.]]=BX$7,Tbl.Kosten[[#This Row],[Totaal kosten]],"")</f>
        <v/>
      </c>
      <c r="BY157" s="122" t="str">
        <f>IF(Tbl.Kosten[[#This Row],[Anr.]]=BY$7,Tbl.Kosten[[#This Row],[Totaal kosten]],"")</f>
        <v/>
      </c>
      <c r="BZ157" s="122" t="str">
        <f>IF(Tbl.Kosten[[#This Row],[Anr.]]=BZ$7,Tbl.Kosten[[#This Row],[Totaal kosten]],"")</f>
        <v/>
      </c>
      <c r="CA157" s="122" t="str">
        <f>IF(Tbl.Kosten[[#This Row],[Anr.]]=CA$7,Tbl.Kosten[[#This Row],[Totaal kosten]],"")</f>
        <v/>
      </c>
      <c r="CB157" s="122" t="str">
        <f>IF(Tbl.Kosten[[#This Row],[Anr.]]=CB$7,Tbl.Kosten[[#This Row],[Totaal kosten]],"")</f>
        <v/>
      </c>
      <c r="CC157" s="122" t="str">
        <f>IF(Tbl.Kosten[[#This Row],[Anr.]]=CC$7,Tbl.Kosten[[#This Row],[Totaal kosten]],"")</f>
        <v/>
      </c>
      <c r="CD157" s="122" t="str">
        <f>IF(Tbl.Kosten[[#This Row],[Anr.]]=CD$7,Tbl.Kosten[[#This Row],[Totaal kosten]],"")</f>
        <v/>
      </c>
      <c r="CE157" s="122" t="str">
        <f>IF(Tbl.Kosten[[#This Row],[Anr.]]=CE$7,Tbl.Kosten[[#This Row],[Totaal kosten]],"")</f>
        <v/>
      </c>
      <c r="CF157" s="122" t="str">
        <f>IF(Tbl.Kosten[[#This Row],[Anr.]]=CF$7,Tbl.Kosten[[#This Row],[Totaal kosten]],"")</f>
        <v/>
      </c>
      <c r="CG157" s="122" t="str">
        <f>IF(Tbl.Kosten[[#This Row],[Anr.]]=CG$7,Tbl.Kosten[[#This Row],[Totaal kosten]],"")</f>
        <v/>
      </c>
      <c r="CH157" s="122" t="str">
        <f>IF(Tbl.Kosten[[#This Row],[Anr.]]=CH$7,Tbl.Kosten[[#This Row],[Totaal kosten]],"")</f>
        <v/>
      </c>
      <c r="CI157" s="122" t="str">
        <f>IF(Tbl.Kosten[[#This Row],[Anr.]]=CI$7,Tbl.Kosten[[#This Row],[Totaal kosten]],"")</f>
        <v/>
      </c>
      <c r="CJ157" s="122" t="str">
        <f>IF(Tbl.Kosten[[#This Row],[Anr.]]=CJ$7,Tbl.Kosten[[#This Row],[Totaal kosten]],"")</f>
        <v/>
      </c>
      <c r="CK157" s="122" t="str">
        <f>IF(Tbl.Kosten[[#This Row],[Anr.]]=CK$7,Tbl.Kosten[[#This Row],[Totaal kosten]],"")</f>
        <v/>
      </c>
      <c r="CL157" s="122" t="str">
        <f>IF(Tbl.Kosten[[#This Row],[Anr.]]=CL$7,Tbl.Kosten[[#This Row],[Totaal kosten]],"")</f>
        <v/>
      </c>
      <c r="CM157" s="122" t="str">
        <f>IF(Tbl.Kosten[[#This Row],[Anr.]]=CM$7,Tbl.Kosten[[#This Row],[Totaal kosten]],"")</f>
        <v/>
      </c>
      <c r="CN157" s="122" t="str">
        <f>IF(Tbl.Kosten[[#This Row],[Anr.]]=CN$7,Tbl.Kosten[[#This Row],[Totaal kosten]],"")</f>
        <v/>
      </c>
      <c r="CO157" s="122" t="str">
        <f>IF(Tbl.Kosten[[#This Row],[Anr.]]=CO$7,Tbl.Kosten[[#This Row],[Totaal kosten]],"")</f>
        <v/>
      </c>
      <c r="CP157" s="122" t="str">
        <f>IF(Tbl.Kosten[[#This Row],[Anr.]]=CP$7,Tbl.Kosten[[#This Row],[Totaal kosten]],"")</f>
        <v/>
      </c>
      <c r="CQ157" s="122" t="str">
        <f>IF(Tbl.Kosten[[#This Row],[Anr.]]=CQ$7,Tbl.Kosten[[#This Row],[Totaal kosten]],"")</f>
        <v/>
      </c>
      <c r="CR157" s="122" t="str">
        <f>IF(Tbl.Kosten[[#This Row],[Anr.]]=CR$7,Tbl.Kosten[[#This Row],[Totaal kosten]],"")</f>
        <v/>
      </c>
      <c r="CS157" s="122" t="str">
        <f>IF(Tbl.Kosten[[#This Row],[Anr.]]=CS$7,Tbl.Kosten[[#This Row],[Totaal kosten]],"")</f>
        <v/>
      </c>
      <c r="CT157" s="122" t="str">
        <f>IF(Tbl.Kosten[[#This Row],[Anr.]]=CT$7,Tbl.Kosten[[#This Row],[Totaal kosten]],"")</f>
        <v/>
      </c>
      <c r="CU157" s="122" t="str">
        <f>IF(Tbl.Kosten[[#This Row],[Anr.]]=CU$7,Tbl.Kosten[[#This Row],[Totaal kosten]],"")</f>
        <v/>
      </c>
      <c r="CV157" s="122" t="str">
        <f>IF(Tbl.Kosten[[#This Row],[Anr.]]=CV$7,Tbl.Kosten[[#This Row],[Totaal kosten]],"")</f>
        <v/>
      </c>
      <c r="CW157" s="122" t="str">
        <f>IF(Tbl.Kosten[[#This Row],[Anr.]]=CW$7,Tbl.Kosten[[#This Row],[Totaal kosten]],"")</f>
        <v/>
      </c>
      <c r="CX157" s="122" t="str">
        <f>IF(Tbl.Kosten[[#This Row],[Anr.]]=CX$7,Tbl.Kosten[[#This Row],[Totaal kosten]],"")</f>
        <v/>
      </c>
      <c r="CY157" s="122" t="str">
        <f>IF(Tbl.Kosten[[#This Row],[Anr.]]=CY$7,Tbl.Kosten[[#This Row],[Totaal kosten]],"")</f>
        <v/>
      </c>
      <c r="CZ157" s="122" t="str">
        <f>IF(Tbl.Kosten[[#This Row],[Anr.]]=CZ$7,Tbl.Kosten[[#This Row],[Totaal kosten]],"")</f>
        <v/>
      </c>
      <c r="DA157" s="122" t="str">
        <f>IF(Tbl.Kosten[[#This Row],[Anr.]]=DA$7,Tbl.Kosten[[#This Row],[Totaal kosten]],"")</f>
        <v/>
      </c>
      <c r="DB157" s="122" t="str">
        <f>IF(Tbl.Kosten[[#This Row],[Anr.]]=DB$7,Tbl.Kosten[[#This Row],[Totaal kosten]],"")</f>
        <v/>
      </c>
      <c r="DC157" s="122" t="str">
        <f>IF(Tbl.Kosten[[#This Row],[Anr.]]=DC$7,Tbl.Kosten[[#This Row],[Totaal kosten]],"")</f>
        <v/>
      </c>
      <c r="DD157" s="122" t="str">
        <f>IF(Tbl.Kosten[[#This Row],[Anr.]]=DD$7,Tbl.Kosten[[#This Row],[Totaal kosten]],"")</f>
        <v/>
      </c>
      <c r="DE157" s="122" t="str">
        <f>IF(Tbl.Kosten[[#This Row],[Anr.]]=DE$7,Tbl.Kosten[[#This Row],[Totaal kosten]],"")</f>
        <v/>
      </c>
      <c r="DF157" s="122" t="str">
        <f>IF(Tbl.Kosten[[#This Row],[Anr.]]=DF$7,Tbl.Kosten[[#This Row],[Totaal kosten]],"")</f>
        <v/>
      </c>
      <c r="DG157" s="122" t="str">
        <f>IF(Tbl.Kosten[[#This Row],[Anr.]]=DG$7,Tbl.Kosten[[#This Row],[Totaal kosten]],"")</f>
        <v/>
      </c>
      <c r="DH157" s="122" t="str">
        <f>IF(Tbl.Kosten[[#This Row],[Anr.]]=DH$7,Tbl.Kosten[[#This Row],[Totaal kosten]],"")</f>
        <v/>
      </c>
      <c r="DI157" s="122" t="str">
        <f>IF(Tbl.Kosten[[#This Row],[Anr.]]=DI$7,Tbl.Kosten[[#This Row],[Totaal kosten]],"")</f>
        <v/>
      </c>
      <c r="DJ157" s="122" t="str">
        <f>IF(Tbl.Kosten[[#This Row],[Anr.]]=DJ$7,Tbl.Kosten[[#This Row],[Totaal kosten]],"")</f>
        <v/>
      </c>
      <c r="DK157" s="122" t="str">
        <f>IF(Tbl.Kosten[[#This Row],[Anr.]]=DK$7,Tbl.Kosten[[#This Row],[Totaal kosten]],"")</f>
        <v/>
      </c>
      <c r="DL157" s="122" t="str">
        <f>IF(Tbl.Kosten[[#This Row],[Anr.]]=DL$7,Tbl.Kosten[[#This Row],[Totaal kosten]],"")</f>
        <v/>
      </c>
      <c r="DM157" s="122" t="str">
        <f>IF(Tbl.Kosten[[#This Row],[Anr.]]=DM$7,Tbl.Kosten[[#This Row],[Totaal kosten]],"")</f>
        <v/>
      </c>
      <c r="DN157" s="122" t="str">
        <f>IF(Tbl.Kosten[[#This Row],[Anr.]]=DN$7,Tbl.Kosten[[#This Row],[Totaal kosten]],"")</f>
        <v/>
      </c>
      <c r="DO157" s="122" t="str">
        <f>IF(Tbl.Kosten[[#This Row],[Anr.]]=DO$7,Tbl.Kosten[[#This Row],[Totaal kosten]],"")</f>
        <v/>
      </c>
      <c r="DP157" s="122" t="str">
        <f>IF(Tbl.Kosten[[#This Row],[Anr.]]=DP$7,Tbl.Kosten[[#This Row],[Totaal kosten]],"")</f>
        <v/>
      </c>
      <c r="DQ157" s="122" t="str">
        <f>IF(Tbl.Kosten[[#This Row],[Anr.]]=DQ$7,Tbl.Kosten[[#This Row],[Totaal kosten]],"")</f>
        <v/>
      </c>
      <c r="DR157" s="122" t="str">
        <f>IF(Tbl.Kosten[[#This Row],[Anr.]]=DR$7,Tbl.Kosten[[#This Row],[Totaal kosten]],"")</f>
        <v/>
      </c>
      <c r="DS157" s="122" t="str">
        <f>IF(Tbl.Kosten[[#This Row],[Anr.]]=DS$7,Tbl.Kosten[[#This Row],[Totaal kosten]],"")</f>
        <v/>
      </c>
      <c r="DT157" s="122" t="str">
        <f>IF(Tbl.Kosten[[#This Row],[Anr.]]=DT$7,Tbl.Kosten[[#This Row],[Totaal kosten]],"")</f>
        <v/>
      </c>
      <c r="DU157" s="122" t="str">
        <f>IF(Tbl.Kosten[[#This Row],[Anr.]]=DU$7,Tbl.Kosten[[#This Row],[Totaal kosten]],"")</f>
        <v/>
      </c>
      <c r="DV157" s="122" t="str">
        <f>IF(Tbl.Kosten[[#This Row],[Anr.]]=DV$7,Tbl.Kosten[[#This Row],[Totaal kosten]],"")</f>
        <v/>
      </c>
      <c r="DW157" s="122" t="str">
        <f>IF(Tbl.Kosten[[#This Row],[Anr.]]=DW$7,Tbl.Kosten[[#This Row],[Totaal kosten]],"")</f>
        <v/>
      </c>
      <c r="DX157" s="122" t="str">
        <f>IF(Tbl.Kosten[[#This Row],[Anr.]]=DX$7,Tbl.Kosten[[#This Row],[Totaal kosten]],"")</f>
        <v/>
      </c>
      <c r="DY157" s="122" t="str">
        <f>IF(Tbl.Kosten[[#This Row],[Anr.]]=DY$7,Tbl.Kosten[[#This Row],[Totaal kosten]],"")</f>
        <v/>
      </c>
      <c r="DZ157" s="122" t="str">
        <f>IF(Tbl.Kosten[[#This Row],[Anr.]]=DZ$7,Tbl.Kosten[[#This Row],[Totaal kosten]],"")</f>
        <v/>
      </c>
      <c r="EA157" s="122" t="str">
        <f>IF(Tbl.Kosten[[#This Row],[Anr.]]=EA$7,Tbl.Kosten[[#This Row],[Totaal kosten]],"")</f>
        <v/>
      </c>
      <c r="EB157" s="122" t="str">
        <f>IF(Tbl.Kosten[[#This Row],[Anr.]]=EB$7,Tbl.Kosten[[#This Row],[Totaal kosten]],"")</f>
        <v/>
      </c>
      <c r="EC157" s="122" t="str">
        <f>IF(Tbl.Kosten[[#This Row],[Anr.]]=EC$7,Tbl.Kosten[[#This Row],[Totaal kosten]],"")</f>
        <v/>
      </c>
      <c r="ED157" s="122" t="str">
        <f>IF(Tbl.Kosten[[#This Row],[Anr.]]=ED$7,Tbl.Kosten[[#This Row],[Totaal kosten]],"")</f>
        <v/>
      </c>
      <c r="EE157" s="122" t="str">
        <f>IF(Tbl.Kosten[[#This Row],[Anr.]]=EE$7,Tbl.Kosten[[#This Row],[Totaal kosten]],"")</f>
        <v/>
      </c>
      <c r="EF157" s="122" t="str">
        <f>IF(Tbl.Kosten[[#This Row],[Anr.]]=EF$7,Tbl.Kosten[[#This Row],[Totaal kosten]],"")</f>
        <v/>
      </c>
      <c r="EG157" s="122" t="str">
        <f>IF(Tbl.Kosten[[#This Row],[Anr.]]=EG$7,Tbl.Kosten[[#This Row],[Totaal kosten]],"")</f>
        <v/>
      </c>
      <c r="EH157" s="122" t="str">
        <f>IF(Tbl.Kosten[[#This Row],[Anr.]]=EH$7,Tbl.Kosten[[#This Row],[Totaal kosten]],"")</f>
        <v/>
      </c>
      <c r="EI157" s="122" t="str">
        <f>IF(Tbl.Kosten[[#This Row],[Anr.]]=EI$7,Tbl.Kosten[[#This Row],[Totaal kosten]],"")</f>
        <v/>
      </c>
      <c r="EJ157" s="122" t="str">
        <f>IF(Tbl.Kosten[[#This Row],[Anr.]]=EJ$7,Tbl.Kosten[[#This Row],[Totaal kosten]],"")</f>
        <v/>
      </c>
      <c r="EK157" s="122" t="str">
        <f>IF(Tbl.Kosten[[#This Row],[Anr.]]=EK$7,Tbl.Kosten[[#This Row],[Totaal kosten]],"")</f>
        <v/>
      </c>
      <c r="EL157" s="122" t="str">
        <f>IF(Tbl.Kosten[[#This Row],[Anr.]]=EL$7,Tbl.Kosten[[#This Row],[Totaal kosten]],"")</f>
        <v/>
      </c>
      <c r="EM157" s="122" t="str">
        <f>IF(Tbl.Kosten[[#This Row],[Anr.]]=EM$7,Tbl.Kosten[[#This Row],[Totaal kosten]],"")</f>
        <v/>
      </c>
      <c r="EN157" s="122" t="str">
        <f>IF(Tbl.Kosten[[#This Row],[Anr.]]=EN$7,Tbl.Kosten[[#This Row],[Totaal kosten]],"")</f>
        <v/>
      </c>
      <c r="EO157" s="122" t="str">
        <f>IF(Tbl.Kosten[[#This Row],[Anr.]]=EO$7,Tbl.Kosten[[#This Row],[Totaal kosten]],"")</f>
        <v/>
      </c>
      <c r="EP157" s="122" t="str">
        <f>IF(Tbl.Kosten[[#This Row],[Anr.]]=EP$7,Tbl.Kosten[[#This Row],[Totaal kosten]],"")</f>
        <v/>
      </c>
      <c r="EQ157" s="122" t="str">
        <f>IF(Tbl.Kosten[[#This Row],[Anr.]]=EQ$7,Tbl.Kosten[[#This Row],[Totaal kosten]],"")</f>
        <v/>
      </c>
    </row>
    <row r="158" spans="2:147" x14ac:dyDescent="0.35">
      <c r="B158" s="99"/>
      <c r="C158" s="68"/>
      <c r="D158" s="119"/>
      <c r="E158" s="100"/>
      <c r="F158" s="13">
        <f>_xlfn.XLOOKUP(Tbl.Kosten[[#This Row],[Medewerker e/o 
functie]],Tbl.Uurtarief[Medewerker en/of functie],Tbl.Uurtarief[Uurtarief],"",,)</f>
        <v>0</v>
      </c>
      <c r="G158" s="118">
        <f>PRODUCT(Tbl.Kosten[[#This Row],[Uren]],Tbl.Kosten[[#This Row],[Uurtarief]])</f>
        <v>0</v>
      </c>
      <c r="H158" s="100"/>
      <c r="I158" s="98"/>
      <c r="J158" s="97">
        <f>Tbl.Kosten[[#This Row],[Aantal]]*Tbl.Kosten[[#This Row],[Tarief]]</f>
        <v>0</v>
      </c>
      <c r="K158" s="118">
        <f>Tbl.Kosten[[#This Row],[Subtotaal andere kosten]]+Tbl.Kosten[[#This Row],[Subtotaal arbeidskosten]]</f>
        <v>0</v>
      </c>
      <c r="L158" s="190">
        <f>IF(Tbl.Kosten[[#This Row],[Subtotaal andere kosten]]&lt;&gt;0,"Andere kosten",(_xlfn.XLOOKUP(Tbl.Kosten[[#This Row],[Medewerker e/o 
functie]],Tbl.Uurtarief[Medewerker en/of functie],Tbl.Uurtarief[Kostensoort],"",,)))</f>
        <v>0</v>
      </c>
      <c r="M158" s="190" t="str">
        <f>IF(AND(Tbl.Kosten[[#This Row],[Subtotaal arbeidskosten]]&lt;&gt;0,Tbl.Kosten[[#This Row],[Subtotaal andere kosten]]&lt;&gt;0),"Begroot Arbeidskosten en Overige kosten op verschillende regels!","")</f>
        <v/>
      </c>
      <c r="N158" s="3" t="str">
        <f>_xlfn.XLOOKUP(Tbl.Kosten[[#This Row],[Activiteitencode]],Tbl.Activiteiten[Activiteitcode],Tbl.Activiteiten[Werkpakketcode],"",,)</f>
        <v/>
      </c>
      <c r="O158" s="9" t="str">
        <f>_xlfn.XLOOKUP(Tbl.Kosten[[#This Row],[Werkpakketcode]],Tbl.Werkpakketten[Werkpakketcode],Tbl.Werkpakketten[WPnr.],"",,)</f>
        <v/>
      </c>
      <c r="P158" s="9" t="str">
        <f>IF(Tbl.Kosten[[#This Row],[WPnr.]]=P$7,Tbl.Kosten[[#This Row],[Totaal kosten]],"")</f>
        <v/>
      </c>
      <c r="Q158" s="9" t="str">
        <f>IF(Tbl.Kosten[[#This Row],[WPnr.]]=Q$7,Tbl.Kosten[[#This Row],[Totaal kosten]],"")</f>
        <v/>
      </c>
      <c r="R158" s="9" t="str">
        <f>IF(Tbl.Kosten[[#This Row],[WPnr.]]=R$7,Tbl.Kosten[[#This Row],[Totaal kosten]],"")</f>
        <v/>
      </c>
      <c r="S158" s="9" t="str">
        <f>IF(Tbl.Kosten[[#This Row],[WPnr.]]=S$7,Tbl.Kosten[[#This Row],[Totaal kosten]],"")</f>
        <v/>
      </c>
      <c r="T158" s="9" t="str">
        <f>IF(Tbl.Kosten[[#This Row],[WPnr.]]=T$7,Tbl.Kosten[[#This Row],[Totaal kosten]],"")</f>
        <v/>
      </c>
      <c r="U158" s="9" t="str">
        <f>IF(Tbl.Kosten[[#This Row],[WPnr.]]=U$7,Tbl.Kosten[[#This Row],[Totaal kosten]],"")</f>
        <v/>
      </c>
      <c r="V158" s="9" t="str">
        <f>IF(Tbl.Kosten[[#This Row],[WPnr.]]=V$7,Tbl.Kosten[[#This Row],[Totaal kosten]],"")</f>
        <v/>
      </c>
      <c r="W158" s="9" t="str">
        <f>IF(Tbl.Kosten[[#This Row],[WPnr.]]=W$7,Tbl.Kosten[[#This Row],[Totaal kosten]],"")</f>
        <v/>
      </c>
      <c r="X158" s="9" t="str">
        <f>IF(Tbl.Kosten[[#This Row],[WPnr.]]=X$7,Tbl.Kosten[[#This Row],[Totaal kosten]],"")</f>
        <v/>
      </c>
      <c r="Y158" s="9" t="str">
        <f>IF(Tbl.Kosten[[#This Row],[WPnr.]]=Y$7,Tbl.Kosten[[#This Row],[Totaal kosten]],"")</f>
        <v/>
      </c>
      <c r="Z158" s="15" t="str">
        <f>IFERROR(VLOOKUP(Tbl.Kosten[[#This Row],[Kostensoort]],Tbl.Kostensoorten[],2,FALSE),"")</f>
        <v/>
      </c>
      <c r="AA158" s="15" t="str">
        <f>IF(Tbl.Kosten[[#This Row],[KSnr.]]=AA$7,Tbl.Kosten[[#This Row],[Totaal kosten]],"")</f>
        <v/>
      </c>
      <c r="AB158" s="15" t="str">
        <f>IF(Tbl.Kosten[[#This Row],[KSnr.]]=AB$7,Tbl.Kosten[[#This Row],[Totaal kosten]],"")</f>
        <v/>
      </c>
      <c r="AC158" s="15" t="str">
        <f>IF(Tbl.Kosten[[#This Row],[KSnr.]]=AC$7,Tbl.Kosten[[#This Row],[Totaal kosten]],"")</f>
        <v/>
      </c>
      <c r="AD158" s="15" t="str">
        <f>IF(Tbl.Kosten[[#This Row],[KSnr.]]=AD$7,Tbl.Kosten[[#This Row],[Totaal kosten]],"")</f>
        <v/>
      </c>
      <c r="AE158" s="15" t="str">
        <f>IF(Tbl.Kosten[[#This Row],[KSnr.]]=AE$7,Tbl.Kosten[[#This Row],[Totaal kosten]],"")</f>
        <v/>
      </c>
      <c r="AF158" s="15" t="str">
        <f>IF(Tbl.Kosten[[#This Row],[KSnr.]]=AF$7,Tbl.Kosten[[#This Row],[Totaal kosten]],"")</f>
        <v/>
      </c>
      <c r="AG158" s="15" t="str">
        <f>IF(Tbl.Kosten[[#This Row],[KSnr.]]=AG$7,Tbl.Kosten[[#This Row],[Totaal kosten]],"")</f>
        <v/>
      </c>
      <c r="AH158" s="15" t="str">
        <f>IF(Tbl.Kosten[[#This Row],[KSnr.]]=AH$7,Tbl.Kosten[[#This Row],[Totaal kosten]],"")</f>
        <v/>
      </c>
      <c r="AI158" s="15" t="str">
        <f>IF(Tbl.Kosten[[#This Row],[KSnr.]]=AI$7,Tbl.Kosten[[#This Row],[Totaal kosten]],"")</f>
        <v/>
      </c>
      <c r="AJ158" s="15" t="str">
        <f>IF(Tbl.Kosten[[#This Row],[KSnr.]]=AJ$7,Tbl.Kosten[[#This Row],[Totaal kosten]],"")</f>
        <v/>
      </c>
      <c r="AK158" s="15" t="str">
        <f>IF(Tbl.Kosten[[#This Row],[KSnr.]]=AK$7,Tbl.Kosten[[#This Row],[Totaal kosten]],"")</f>
        <v/>
      </c>
      <c r="AL158" s="15" t="str">
        <f>IF(Tbl.Kosten[[#This Row],[KSnr.]]=AL$7,Tbl.Kosten[[#This Row],[Totaal kosten]],"")</f>
        <v/>
      </c>
      <c r="AM158" s="15" t="str">
        <f>IF(Tbl.Kosten[[#This Row],[KSnr.]]=AM$7,Tbl.Kosten[[#This Row],[Totaal kosten]],"")</f>
        <v/>
      </c>
      <c r="AN158" s="15" t="str">
        <f>IF(Tbl.Kosten[[#This Row],[KSnr.]]=AN$7,Tbl.Kosten[[#This Row],[Totaal kosten]],"")</f>
        <v/>
      </c>
      <c r="AO158" s="15" t="str">
        <f>IF(Tbl.Kosten[[#This Row],[KSnr.]]=AO$7,Tbl.Kosten[[#This Row],[Totaal kosten]],"")</f>
        <v/>
      </c>
      <c r="AP158" s="15" t="str">
        <f>IF(Tbl.Kosten[[#This Row],[KSnr.]]=AP$7,Tbl.Kosten[[#This Row],[Totaal kosten]],"")</f>
        <v/>
      </c>
      <c r="AQ158" s="15" t="str">
        <f>IF(Tbl.Kosten[[#This Row],[KSnr.]]=AQ$7,Tbl.Kosten[[#This Row],[Totaal kosten]],"")</f>
        <v/>
      </c>
      <c r="AR158" s="15" t="str">
        <f>IF(Tbl.Kosten[[#This Row],[KSnr.]]=AR$7,Tbl.Kosten[[#This Row],[Totaal kosten]],"")</f>
        <v/>
      </c>
      <c r="AS158" s="15" t="str">
        <f>IF(Tbl.Kosten[[#This Row],[KSnr.]]=AS$7,Tbl.Kosten[[#This Row],[Totaal kosten]],"")</f>
        <v/>
      </c>
      <c r="AT158" s="15" t="str">
        <f>IF(Tbl.Kosten[[#This Row],[KSnr.]]=AT$7,Tbl.Kosten[[#This Row],[Totaal kosten]],"")</f>
        <v/>
      </c>
      <c r="AU158" s="122" t="str">
        <f>_xlfn.XLOOKUP(Tbl.Kosten[[#This Row],[Activiteitencode]],Tbl.Activiteiten[Activiteitcode],Tbl.Activiteiten[Anr.],"",,)</f>
        <v/>
      </c>
      <c r="AV158" s="122" t="str">
        <f>IF(Tbl.Kosten[[#This Row],[Anr.]]=AV$7,Tbl.Kosten[[#This Row],[Totaal kosten]],"")</f>
        <v/>
      </c>
      <c r="AW158" s="122" t="str">
        <f>IF(Tbl.Kosten[[#This Row],[Anr.]]=AW$7,Tbl.Kosten[[#This Row],[Totaal kosten]],"")</f>
        <v/>
      </c>
      <c r="AX158" s="122" t="str">
        <f>IF(Tbl.Kosten[[#This Row],[Anr.]]=AX$7,Tbl.Kosten[[#This Row],[Totaal kosten]],"")</f>
        <v/>
      </c>
      <c r="AY158" s="122" t="str">
        <f>IF(Tbl.Kosten[[#This Row],[Anr.]]=AY$7,Tbl.Kosten[[#This Row],[Totaal kosten]],"")</f>
        <v/>
      </c>
      <c r="AZ158" s="122" t="str">
        <f>IF(Tbl.Kosten[[#This Row],[Anr.]]=AZ$7,Tbl.Kosten[[#This Row],[Totaal kosten]],"")</f>
        <v/>
      </c>
      <c r="BA158" s="122" t="str">
        <f>IF(Tbl.Kosten[[#This Row],[Anr.]]=BA$7,Tbl.Kosten[[#This Row],[Totaal kosten]],"")</f>
        <v/>
      </c>
      <c r="BB158" s="122" t="str">
        <f>IF(Tbl.Kosten[[#This Row],[Anr.]]=BB$7,Tbl.Kosten[[#This Row],[Totaal kosten]],"")</f>
        <v/>
      </c>
      <c r="BC158" s="122" t="str">
        <f>IF(Tbl.Kosten[[#This Row],[Anr.]]=BC$7,Tbl.Kosten[[#This Row],[Totaal kosten]],"")</f>
        <v/>
      </c>
      <c r="BD158" s="122" t="str">
        <f>IF(Tbl.Kosten[[#This Row],[Anr.]]=BD$7,Tbl.Kosten[[#This Row],[Totaal kosten]],"")</f>
        <v/>
      </c>
      <c r="BE158" s="122" t="str">
        <f>IF(Tbl.Kosten[[#This Row],[Anr.]]=BE$7,Tbl.Kosten[[#This Row],[Totaal kosten]],"")</f>
        <v/>
      </c>
      <c r="BF158" s="122" t="str">
        <f>IF(Tbl.Kosten[[#This Row],[Anr.]]=BF$7,Tbl.Kosten[[#This Row],[Totaal kosten]],"")</f>
        <v/>
      </c>
      <c r="BG158" s="122" t="str">
        <f>IF(Tbl.Kosten[[#This Row],[Anr.]]=BG$7,Tbl.Kosten[[#This Row],[Totaal kosten]],"")</f>
        <v/>
      </c>
      <c r="BH158" s="122" t="str">
        <f>IF(Tbl.Kosten[[#This Row],[Anr.]]=BH$7,Tbl.Kosten[[#This Row],[Totaal kosten]],"")</f>
        <v/>
      </c>
      <c r="BI158" s="122" t="str">
        <f>IF(Tbl.Kosten[[#This Row],[Anr.]]=BI$7,Tbl.Kosten[[#This Row],[Totaal kosten]],"")</f>
        <v/>
      </c>
      <c r="BJ158" s="122" t="str">
        <f>IF(Tbl.Kosten[[#This Row],[Anr.]]=BJ$7,Tbl.Kosten[[#This Row],[Totaal kosten]],"")</f>
        <v/>
      </c>
      <c r="BK158" s="122" t="str">
        <f>IF(Tbl.Kosten[[#This Row],[Anr.]]=BK$7,Tbl.Kosten[[#This Row],[Totaal kosten]],"")</f>
        <v/>
      </c>
      <c r="BL158" s="122" t="str">
        <f>IF(Tbl.Kosten[[#This Row],[Anr.]]=BL$7,Tbl.Kosten[[#This Row],[Totaal kosten]],"")</f>
        <v/>
      </c>
      <c r="BM158" s="122" t="str">
        <f>IF(Tbl.Kosten[[#This Row],[Anr.]]=BM$7,Tbl.Kosten[[#This Row],[Totaal kosten]],"")</f>
        <v/>
      </c>
      <c r="BN158" s="122" t="str">
        <f>IF(Tbl.Kosten[[#This Row],[Anr.]]=BN$7,Tbl.Kosten[[#This Row],[Totaal kosten]],"")</f>
        <v/>
      </c>
      <c r="BO158" s="122" t="str">
        <f>IF(Tbl.Kosten[[#This Row],[Anr.]]=BO$7,Tbl.Kosten[[#This Row],[Totaal kosten]],"")</f>
        <v/>
      </c>
      <c r="BP158" s="122" t="str">
        <f>IF(Tbl.Kosten[[#This Row],[Anr.]]=BP$7,Tbl.Kosten[[#This Row],[Totaal kosten]],"")</f>
        <v/>
      </c>
      <c r="BQ158" s="122" t="str">
        <f>IF(Tbl.Kosten[[#This Row],[Anr.]]=BQ$7,Tbl.Kosten[[#This Row],[Totaal kosten]],"")</f>
        <v/>
      </c>
      <c r="BR158" s="122" t="str">
        <f>IF(Tbl.Kosten[[#This Row],[Anr.]]=BR$7,Tbl.Kosten[[#This Row],[Totaal kosten]],"")</f>
        <v/>
      </c>
      <c r="BS158" s="122" t="str">
        <f>IF(Tbl.Kosten[[#This Row],[Anr.]]=BS$7,Tbl.Kosten[[#This Row],[Totaal kosten]],"")</f>
        <v/>
      </c>
      <c r="BT158" s="122" t="str">
        <f>IF(Tbl.Kosten[[#This Row],[Anr.]]=BT$7,Tbl.Kosten[[#This Row],[Totaal kosten]],"")</f>
        <v/>
      </c>
      <c r="BU158" s="122" t="str">
        <f>IF(Tbl.Kosten[[#This Row],[Anr.]]=BU$7,Tbl.Kosten[[#This Row],[Totaal kosten]],"")</f>
        <v/>
      </c>
      <c r="BV158" s="122" t="str">
        <f>IF(Tbl.Kosten[[#This Row],[Anr.]]=BV$7,Tbl.Kosten[[#This Row],[Totaal kosten]],"")</f>
        <v/>
      </c>
      <c r="BW158" s="122" t="str">
        <f>IF(Tbl.Kosten[[#This Row],[Anr.]]=BW$7,Tbl.Kosten[[#This Row],[Totaal kosten]],"")</f>
        <v/>
      </c>
      <c r="BX158" s="122" t="str">
        <f>IF(Tbl.Kosten[[#This Row],[Anr.]]=BX$7,Tbl.Kosten[[#This Row],[Totaal kosten]],"")</f>
        <v/>
      </c>
      <c r="BY158" s="122" t="str">
        <f>IF(Tbl.Kosten[[#This Row],[Anr.]]=BY$7,Tbl.Kosten[[#This Row],[Totaal kosten]],"")</f>
        <v/>
      </c>
      <c r="BZ158" s="122" t="str">
        <f>IF(Tbl.Kosten[[#This Row],[Anr.]]=BZ$7,Tbl.Kosten[[#This Row],[Totaal kosten]],"")</f>
        <v/>
      </c>
      <c r="CA158" s="122" t="str">
        <f>IF(Tbl.Kosten[[#This Row],[Anr.]]=CA$7,Tbl.Kosten[[#This Row],[Totaal kosten]],"")</f>
        <v/>
      </c>
      <c r="CB158" s="122" t="str">
        <f>IF(Tbl.Kosten[[#This Row],[Anr.]]=CB$7,Tbl.Kosten[[#This Row],[Totaal kosten]],"")</f>
        <v/>
      </c>
      <c r="CC158" s="122" t="str">
        <f>IF(Tbl.Kosten[[#This Row],[Anr.]]=CC$7,Tbl.Kosten[[#This Row],[Totaal kosten]],"")</f>
        <v/>
      </c>
      <c r="CD158" s="122" t="str">
        <f>IF(Tbl.Kosten[[#This Row],[Anr.]]=CD$7,Tbl.Kosten[[#This Row],[Totaal kosten]],"")</f>
        <v/>
      </c>
      <c r="CE158" s="122" t="str">
        <f>IF(Tbl.Kosten[[#This Row],[Anr.]]=CE$7,Tbl.Kosten[[#This Row],[Totaal kosten]],"")</f>
        <v/>
      </c>
      <c r="CF158" s="122" t="str">
        <f>IF(Tbl.Kosten[[#This Row],[Anr.]]=CF$7,Tbl.Kosten[[#This Row],[Totaal kosten]],"")</f>
        <v/>
      </c>
      <c r="CG158" s="122" t="str">
        <f>IF(Tbl.Kosten[[#This Row],[Anr.]]=CG$7,Tbl.Kosten[[#This Row],[Totaal kosten]],"")</f>
        <v/>
      </c>
      <c r="CH158" s="122" t="str">
        <f>IF(Tbl.Kosten[[#This Row],[Anr.]]=CH$7,Tbl.Kosten[[#This Row],[Totaal kosten]],"")</f>
        <v/>
      </c>
      <c r="CI158" s="122" t="str">
        <f>IF(Tbl.Kosten[[#This Row],[Anr.]]=CI$7,Tbl.Kosten[[#This Row],[Totaal kosten]],"")</f>
        <v/>
      </c>
      <c r="CJ158" s="122" t="str">
        <f>IF(Tbl.Kosten[[#This Row],[Anr.]]=CJ$7,Tbl.Kosten[[#This Row],[Totaal kosten]],"")</f>
        <v/>
      </c>
      <c r="CK158" s="122" t="str">
        <f>IF(Tbl.Kosten[[#This Row],[Anr.]]=CK$7,Tbl.Kosten[[#This Row],[Totaal kosten]],"")</f>
        <v/>
      </c>
      <c r="CL158" s="122" t="str">
        <f>IF(Tbl.Kosten[[#This Row],[Anr.]]=CL$7,Tbl.Kosten[[#This Row],[Totaal kosten]],"")</f>
        <v/>
      </c>
      <c r="CM158" s="122" t="str">
        <f>IF(Tbl.Kosten[[#This Row],[Anr.]]=CM$7,Tbl.Kosten[[#This Row],[Totaal kosten]],"")</f>
        <v/>
      </c>
      <c r="CN158" s="122" t="str">
        <f>IF(Tbl.Kosten[[#This Row],[Anr.]]=CN$7,Tbl.Kosten[[#This Row],[Totaal kosten]],"")</f>
        <v/>
      </c>
      <c r="CO158" s="122" t="str">
        <f>IF(Tbl.Kosten[[#This Row],[Anr.]]=CO$7,Tbl.Kosten[[#This Row],[Totaal kosten]],"")</f>
        <v/>
      </c>
      <c r="CP158" s="122" t="str">
        <f>IF(Tbl.Kosten[[#This Row],[Anr.]]=CP$7,Tbl.Kosten[[#This Row],[Totaal kosten]],"")</f>
        <v/>
      </c>
      <c r="CQ158" s="122" t="str">
        <f>IF(Tbl.Kosten[[#This Row],[Anr.]]=CQ$7,Tbl.Kosten[[#This Row],[Totaal kosten]],"")</f>
        <v/>
      </c>
      <c r="CR158" s="122" t="str">
        <f>IF(Tbl.Kosten[[#This Row],[Anr.]]=CR$7,Tbl.Kosten[[#This Row],[Totaal kosten]],"")</f>
        <v/>
      </c>
      <c r="CS158" s="122" t="str">
        <f>IF(Tbl.Kosten[[#This Row],[Anr.]]=CS$7,Tbl.Kosten[[#This Row],[Totaal kosten]],"")</f>
        <v/>
      </c>
      <c r="CT158" s="122" t="str">
        <f>IF(Tbl.Kosten[[#This Row],[Anr.]]=CT$7,Tbl.Kosten[[#This Row],[Totaal kosten]],"")</f>
        <v/>
      </c>
      <c r="CU158" s="122" t="str">
        <f>IF(Tbl.Kosten[[#This Row],[Anr.]]=CU$7,Tbl.Kosten[[#This Row],[Totaal kosten]],"")</f>
        <v/>
      </c>
      <c r="CV158" s="122" t="str">
        <f>IF(Tbl.Kosten[[#This Row],[Anr.]]=CV$7,Tbl.Kosten[[#This Row],[Totaal kosten]],"")</f>
        <v/>
      </c>
      <c r="CW158" s="122" t="str">
        <f>IF(Tbl.Kosten[[#This Row],[Anr.]]=CW$7,Tbl.Kosten[[#This Row],[Totaal kosten]],"")</f>
        <v/>
      </c>
      <c r="CX158" s="122" t="str">
        <f>IF(Tbl.Kosten[[#This Row],[Anr.]]=CX$7,Tbl.Kosten[[#This Row],[Totaal kosten]],"")</f>
        <v/>
      </c>
      <c r="CY158" s="122" t="str">
        <f>IF(Tbl.Kosten[[#This Row],[Anr.]]=CY$7,Tbl.Kosten[[#This Row],[Totaal kosten]],"")</f>
        <v/>
      </c>
      <c r="CZ158" s="122" t="str">
        <f>IF(Tbl.Kosten[[#This Row],[Anr.]]=CZ$7,Tbl.Kosten[[#This Row],[Totaal kosten]],"")</f>
        <v/>
      </c>
      <c r="DA158" s="122" t="str">
        <f>IF(Tbl.Kosten[[#This Row],[Anr.]]=DA$7,Tbl.Kosten[[#This Row],[Totaal kosten]],"")</f>
        <v/>
      </c>
      <c r="DB158" s="122" t="str">
        <f>IF(Tbl.Kosten[[#This Row],[Anr.]]=DB$7,Tbl.Kosten[[#This Row],[Totaal kosten]],"")</f>
        <v/>
      </c>
      <c r="DC158" s="122" t="str">
        <f>IF(Tbl.Kosten[[#This Row],[Anr.]]=DC$7,Tbl.Kosten[[#This Row],[Totaal kosten]],"")</f>
        <v/>
      </c>
      <c r="DD158" s="122" t="str">
        <f>IF(Tbl.Kosten[[#This Row],[Anr.]]=DD$7,Tbl.Kosten[[#This Row],[Totaal kosten]],"")</f>
        <v/>
      </c>
      <c r="DE158" s="122" t="str">
        <f>IF(Tbl.Kosten[[#This Row],[Anr.]]=DE$7,Tbl.Kosten[[#This Row],[Totaal kosten]],"")</f>
        <v/>
      </c>
      <c r="DF158" s="122" t="str">
        <f>IF(Tbl.Kosten[[#This Row],[Anr.]]=DF$7,Tbl.Kosten[[#This Row],[Totaal kosten]],"")</f>
        <v/>
      </c>
      <c r="DG158" s="122" t="str">
        <f>IF(Tbl.Kosten[[#This Row],[Anr.]]=DG$7,Tbl.Kosten[[#This Row],[Totaal kosten]],"")</f>
        <v/>
      </c>
      <c r="DH158" s="122" t="str">
        <f>IF(Tbl.Kosten[[#This Row],[Anr.]]=DH$7,Tbl.Kosten[[#This Row],[Totaal kosten]],"")</f>
        <v/>
      </c>
      <c r="DI158" s="122" t="str">
        <f>IF(Tbl.Kosten[[#This Row],[Anr.]]=DI$7,Tbl.Kosten[[#This Row],[Totaal kosten]],"")</f>
        <v/>
      </c>
      <c r="DJ158" s="122" t="str">
        <f>IF(Tbl.Kosten[[#This Row],[Anr.]]=DJ$7,Tbl.Kosten[[#This Row],[Totaal kosten]],"")</f>
        <v/>
      </c>
      <c r="DK158" s="122" t="str">
        <f>IF(Tbl.Kosten[[#This Row],[Anr.]]=DK$7,Tbl.Kosten[[#This Row],[Totaal kosten]],"")</f>
        <v/>
      </c>
      <c r="DL158" s="122" t="str">
        <f>IF(Tbl.Kosten[[#This Row],[Anr.]]=DL$7,Tbl.Kosten[[#This Row],[Totaal kosten]],"")</f>
        <v/>
      </c>
      <c r="DM158" s="122" t="str">
        <f>IF(Tbl.Kosten[[#This Row],[Anr.]]=DM$7,Tbl.Kosten[[#This Row],[Totaal kosten]],"")</f>
        <v/>
      </c>
      <c r="DN158" s="122" t="str">
        <f>IF(Tbl.Kosten[[#This Row],[Anr.]]=DN$7,Tbl.Kosten[[#This Row],[Totaal kosten]],"")</f>
        <v/>
      </c>
      <c r="DO158" s="122" t="str">
        <f>IF(Tbl.Kosten[[#This Row],[Anr.]]=DO$7,Tbl.Kosten[[#This Row],[Totaal kosten]],"")</f>
        <v/>
      </c>
      <c r="DP158" s="122" t="str">
        <f>IF(Tbl.Kosten[[#This Row],[Anr.]]=DP$7,Tbl.Kosten[[#This Row],[Totaal kosten]],"")</f>
        <v/>
      </c>
      <c r="DQ158" s="122" t="str">
        <f>IF(Tbl.Kosten[[#This Row],[Anr.]]=DQ$7,Tbl.Kosten[[#This Row],[Totaal kosten]],"")</f>
        <v/>
      </c>
      <c r="DR158" s="122" t="str">
        <f>IF(Tbl.Kosten[[#This Row],[Anr.]]=DR$7,Tbl.Kosten[[#This Row],[Totaal kosten]],"")</f>
        <v/>
      </c>
      <c r="DS158" s="122" t="str">
        <f>IF(Tbl.Kosten[[#This Row],[Anr.]]=DS$7,Tbl.Kosten[[#This Row],[Totaal kosten]],"")</f>
        <v/>
      </c>
      <c r="DT158" s="122" t="str">
        <f>IF(Tbl.Kosten[[#This Row],[Anr.]]=DT$7,Tbl.Kosten[[#This Row],[Totaal kosten]],"")</f>
        <v/>
      </c>
      <c r="DU158" s="122" t="str">
        <f>IF(Tbl.Kosten[[#This Row],[Anr.]]=DU$7,Tbl.Kosten[[#This Row],[Totaal kosten]],"")</f>
        <v/>
      </c>
      <c r="DV158" s="122" t="str">
        <f>IF(Tbl.Kosten[[#This Row],[Anr.]]=DV$7,Tbl.Kosten[[#This Row],[Totaal kosten]],"")</f>
        <v/>
      </c>
      <c r="DW158" s="122" t="str">
        <f>IF(Tbl.Kosten[[#This Row],[Anr.]]=DW$7,Tbl.Kosten[[#This Row],[Totaal kosten]],"")</f>
        <v/>
      </c>
      <c r="DX158" s="122" t="str">
        <f>IF(Tbl.Kosten[[#This Row],[Anr.]]=DX$7,Tbl.Kosten[[#This Row],[Totaal kosten]],"")</f>
        <v/>
      </c>
      <c r="DY158" s="122" t="str">
        <f>IF(Tbl.Kosten[[#This Row],[Anr.]]=DY$7,Tbl.Kosten[[#This Row],[Totaal kosten]],"")</f>
        <v/>
      </c>
      <c r="DZ158" s="122" t="str">
        <f>IF(Tbl.Kosten[[#This Row],[Anr.]]=DZ$7,Tbl.Kosten[[#This Row],[Totaal kosten]],"")</f>
        <v/>
      </c>
      <c r="EA158" s="122" t="str">
        <f>IF(Tbl.Kosten[[#This Row],[Anr.]]=EA$7,Tbl.Kosten[[#This Row],[Totaal kosten]],"")</f>
        <v/>
      </c>
      <c r="EB158" s="122" t="str">
        <f>IF(Tbl.Kosten[[#This Row],[Anr.]]=EB$7,Tbl.Kosten[[#This Row],[Totaal kosten]],"")</f>
        <v/>
      </c>
      <c r="EC158" s="122" t="str">
        <f>IF(Tbl.Kosten[[#This Row],[Anr.]]=EC$7,Tbl.Kosten[[#This Row],[Totaal kosten]],"")</f>
        <v/>
      </c>
      <c r="ED158" s="122" t="str">
        <f>IF(Tbl.Kosten[[#This Row],[Anr.]]=ED$7,Tbl.Kosten[[#This Row],[Totaal kosten]],"")</f>
        <v/>
      </c>
      <c r="EE158" s="122" t="str">
        <f>IF(Tbl.Kosten[[#This Row],[Anr.]]=EE$7,Tbl.Kosten[[#This Row],[Totaal kosten]],"")</f>
        <v/>
      </c>
      <c r="EF158" s="122" t="str">
        <f>IF(Tbl.Kosten[[#This Row],[Anr.]]=EF$7,Tbl.Kosten[[#This Row],[Totaal kosten]],"")</f>
        <v/>
      </c>
      <c r="EG158" s="122" t="str">
        <f>IF(Tbl.Kosten[[#This Row],[Anr.]]=EG$7,Tbl.Kosten[[#This Row],[Totaal kosten]],"")</f>
        <v/>
      </c>
      <c r="EH158" s="122" t="str">
        <f>IF(Tbl.Kosten[[#This Row],[Anr.]]=EH$7,Tbl.Kosten[[#This Row],[Totaal kosten]],"")</f>
        <v/>
      </c>
      <c r="EI158" s="122" t="str">
        <f>IF(Tbl.Kosten[[#This Row],[Anr.]]=EI$7,Tbl.Kosten[[#This Row],[Totaal kosten]],"")</f>
        <v/>
      </c>
      <c r="EJ158" s="122" t="str">
        <f>IF(Tbl.Kosten[[#This Row],[Anr.]]=EJ$7,Tbl.Kosten[[#This Row],[Totaal kosten]],"")</f>
        <v/>
      </c>
      <c r="EK158" s="122" t="str">
        <f>IF(Tbl.Kosten[[#This Row],[Anr.]]=EK$7,Tbl.Kosten[[#This Row],[Totaal kosten]],"")</f>
        <v/>
      </c>
      <c r="EL158" s="122" t="str">
        <f>IF(Tbl.Kosten[[#This Row],[Anr.]]=EL$7,Tbl.Kosten[[#This Row],[Totaal kosten]],"")</f>
        <v/>
      </c>
      <c r="EM158" s="122" t="str">
        <f>IF(Tbl.Kosten[[#This Row],[Anr.]]=EM$7,Tbl.Kosten[[#This Row],[Totaal kosten]],"")</f>
        <v/>
      </c>
      <c r="EN158" s="122" t="str">
        <f>IF(Tbl.Kosten[[#This Row],[Anr.]]=EN$7,Tbl.Kosten[[#This Row],[Totaal kosten]],"")</f>
        <v/>
      </c>
      <c r="EO158" s="122" t="str">
        <f>IF(Tbl.Kosten[[#This Row],[Anr.]]=EO$7,Tbl.Kosten[[#This Row],[Totaal kosten]],"")</f>
        <v/>
      </c>
      <c r="EP158" s="122" t="str">
        <f>IF(Tbl.Kosten[[#This Row],[Anr.]]=EP$7,Tbl.Kosten[[#This Row],[Totaal kosten]],"")</f>
        <v/>
      </c>
      <c r="EQ158" s="122" t="str">
        <f>IF(Tbl.Kosten[[#This Row],[Anr.]]=EQ$7,Tbl.Kosten[[#This Row],[Totaal kosten]],"")</f>
        <v/>
      </c>
    </row>
    <row r="159" spans="2:147" x14ac:dyDescent="0.35">
      <c r="B159" s="99"/>
      <c r="C159" s="68"/>
      <c r="D159" s="119"/>
      <c r="E159" s="100"/>
      <c r="F159" s="13">
        <f>_xlfn.XLOOKUP(Tbl.Kosten[[#This Row],[Medewerker e/o 
functie]],Tbl.Uurtarief[Medewerker en/of functie],Tbl.Uurtarief[Uurtarief],"",,)</f>
        <v>0</v>
      </c>
      <c r="G159" s="118">
        <f>PRODUCT(Tbl.Kosten[[#This Row],[Uren]],Tbl.Kosten[[#This Row],[Uurtarief]])</f>
        <v>0</v>
      </c>
      <c r="H159" s="100"/>
      <c r="I159" s="98"/>
      <c r="J159" s="97">
        <f>Tbl.Kosten[[#This Row],[Aantal]]*Tbl.Kosten[[#This Row],[Tarief]]</f>
        <v>0</v>
      </c>
      <c r="K159" s="118">
        <f>Tbl.Kosten[[#This Row],[Subtotaal andere kosten]]+Tbl.Kosten[[#This Row],[Subtotaal arbeidskosten]]</f>
        <v>0</v>
      </c>
      <c r="L159" s="190">
        <f>IF(Tbl.Kosten[[#This Row],[Subtotaal andere kosten]]&lt;&gt;0,"Andere kosten",(_xlfn.XLOOKUP(Tbl.Kosten[[#This Row],[Medewerker e/o 
functie]],Tbl.Uurtarief[Medewerker en/of functie],Tbl.Uurtarief[Kostensoort],"",,)))</f>
        <v>0</v>
      </c>
      <c r="M159" s="190" t="str">
        <f>IF(AND(Tbl.Kosten[[#This Row],[Subtotaal arbeidskosten]]&lt;&gt;0,Tbl.Kosten[[#This Row],[Subtotaal andere kosten]]&lt;&gt;0),"Begroot Arbeidskosten en Overige kosten op verschillende regels!","")</f>
        <v/>
      </c>
      <c r="N159" s="3" t="str">
        <f>_xlfn.XLOOKUP(Tbl.Kosten[[#This Row],[Activiteitencode]],Tbl.Activiteiten[Activiteitcode],Tbl.Activiteiten[Werkpakketcode],"",,)</f>
        <v/>
      </c>
      <c r="O159" s="9" t="str">
        <f>_xlfn.XLOOKUP(Tbl.Kosten[[#This Row],[Werkpakketcode]],Tbl.Werkpakketten[Werkpakketcode],Tbl.Werkpakketten[WPnr.],"",,)</f>
        <v/>
      </c>
      <c r="P159" s="9" t="str">
        <f>IF(Tbl.Kosten[[#This Row],[WPnr.]]=P$7,Tbl.Kosten[[#This Row],[Totaal kosten]],"")</f>
        <v/>
      </c>
      <c r="Q159" s="9" t="str">
        <f>IF(Tbl.Kosten[[#This Row],[WPnr.]]=Q$7,Tbl.Kosten[[#This Row],[Totaal kosten]],"")</f>
        <v/>
      </c>
      <c r="R159" s="9" t="str">
        <f>IF(Tbl.Kosten[[#This Row],[WPnr.]]=R$7,Tbl.Kosten[[#This Row],[Totaal kosten]],"")</f>
        <v/>
      </c>
      <c r="S159" s="9" t="str">
        <f>IF(Tbl.Kosten[[#This Row],[WPnr.]]=S$7,Tbl.Kosten[[#This Row],[Totaal kosten]],"")</f>
        <v/>
      </c>
      <c r="T159" s="9" t="str">
        <f>IF(Tbl.Kosten[[#This Row],[WPnr.]]=T$7,Tbl.Kosten[[#This Row],[Totaal kosten]],"")</f>
        <v/>
      </c>
      <c r="U159" s="9" t="str">
        <f>IF(Tbl.Kosten[[#This Row],[WPnr.]]=U$7,Tbl.Kosten[[#This Row],[Totaal kosten]],"")</f>
        <v/>
      </c>
      <c r="V159" s="9" t="str">
        <f>IF(Tbl.Kosten[[#This Row],[WPnr.]]=V$7,Tbl.Kosten[[#This Row],[Totaal kosten]],"")</f>
        <v/>
      </c>
      <c r="W159" s="9" t="str">
        <f>IF(Tbl.Kosten[[#This Row],[WPnr.]]=W$7,Tbl.Kosten[[#This Row],[Totaal kosten]],"")</f>
        <v/>
      </c>
      <c r="X159" s="9" t="str">
        <f>IF(Tbl.Kosten[[#This Row],[WPnr.]]=X$7,Tbl.Kosten[[#This Row],[Totaal kosten]],"")</f>
        <v/>
      </c>
      <c r="Y159" s="9" t="str">
        <f>IF(Tbl.Kosten[[#This Row],[WPnr.]]=Y$7,Tbl.Kosten[[#This Row],[Totaal kosten]],"")</f>
        <v/>
      </c>
      <c r="Z159" s="15" t="str">
        <f>IFERROR(VLOOKUP(Tbl.Kosten[[#This Row],[Kostensoort]],Tbl.Kostensoorten[],2,FALSE),"")</f>
        <v/>
      </c>
      <c r="AA159" s="15" t="str">
        <f>IF(Tbl.Kosten[[#This Row],[KSnr.]]=AA$7,Tbl.Kosten[[#This Row],[Totaal kosten]],"")</f>
        <v/>
      </c>
      <c r="AB159" s="15" t="str">
        <f>IF(Tbl.Kosten[[#This Row],[KSnr.]]=AB$7,Tbl.Kosten[[#This Row],[Totaal kosten]],"")</f>
        <v/>
      </c>
      <c r="AC159" s="15" t="str">
        <f>IF(Tbl.Kosten[[#This Row],[KSnr.]]=AC$7,Tbl.Kosten[[#This Row],[Totaal kosten]],"")</f>
        <v/>
      </c>
      <c r="AD159" s="15" t="str">
        <f>IF(Tbl.Kosten[[#This Row],[KSnr.]]=AD$7,Tbl.Kosten[[#This Row],[Totaal kosten]],"")</f>
        <v/>
      </c>
      <c r="AE159" s="15" t="str">
        <f>IF(Tbl.Kosten[[#This Row],[KSnr.]]=AE$7,Tbl.Kosten[[#This Row],[Totaal kosten]],"")</f>
        <v/>
      </c>
      <c r="AF159" s="15" t="str">
        <f>IF(Tbl.Kosten[[#This Row],[KSnr.]]=AF$7,Tbl.Kosten[[#This Row],[Totaal kosten]],"")</f>
        <v/>
      </c>
      <c r="AG159" s="15" t="str">
        <f>IF(Tbl.Kosten[[#This Row],[KSnr.]]=AG$7,Tbl.Kosten[[#This Row],[Totaal kosten]],"")</f>
        <v/>
      </c>
      <c r="AH159" s="15" t="str">
        <f>IF(Tbl.Kosten[[#This Row],[KSnr.]]=AH$7,Tbl.Kosten[[#This Row],[Totaal kosten]],"")</f>
        <v/>
      </c>
      <c r="AI159" s="15" t="str">
        <f>IF(Tbl.Kosten[[#This Row],[KSnr.]]=AI$7,Tbl.Kosten[[#This Row],[Totaal kosten]],"")</f>
        <v/>
      </c>
      <c r="AJ159" s="15" t="str">
        <f>IF(Tbl.Kosten[[#This Row],[KSnr.]]=AJ$7,Tbl.Kosten[[#This Row],[Totaal kosten]],"")</f>
        <v/>
      </c>
      <c r="AK159" s="15" t="str">
        <f>IF(Tbl.Kosten[[#This Row],[KSnr.]]=AK$7,Tbl.Kosten[[#This Row],[Totaal kosten]],"")</f>
        <v/>
      </c>
      <c r="AL159" s="15" t="str">
        <f>IF(Tbl.Kosten[[#This Row],[KSnr.]]=AL$7,Tbl.Kosten[[#This Row],[Totaal kosten]],"")</f>
        <v/>
      </c>
      <c r="AM159" s="15" t="str">
        <f>IF(Tbl.Kosten[[#This Row],[KSnr.]]=AM$7,Tbl.Kosten[[#This Row],[Totaal kosten]],"")</f>
        <v/>
      </c>
      <c r="AN159" s="15" t="str">
        <f>IF(Tbl.Kosten[[#This Row],[KSnr.]]=AN$7,Tbl.Kosten[[#This Row],[Totaal kosten]],"")</f>
        <v/>
      </c>
      <c r="AO159" s="15" t="str">
        <f>IF(Tbl.Kosten[[#This Row],[KSnr.]]=AO$7,Tbl.Kosten[[#This Row],[Totaal kosten]],"")</f>
        <v/>
      </c>
      <c r="AP159" s="15" t="str">
        <f>IF(Tbl.Kosten[[#This Row],[KSnr.]]=AP$7,Tbl.Kosten[[#This Row],[Totaal kosten]],"")</f>
        <v/>
      </c>
      <c r="AQ159" s="15" t="str">
        <f>IF(Tbl.Kosten[[#This Row],[KSnr.]]=AQ$7,Tbl.Kosten[[#This Row],[Totaal kosten]],"")</f>
        <v/>
      </c>
      <c r="AR159" s="15" t="str">
        <f>IF(Tbl.Kosten[[#This Row],[KSnr.]]=AR$7,Tbl.Kosten[[#This Row],[Totaal kosten]],"")</f>
        <v/>
      </c>
      <c r="AS159" s="15" t="str">
        <f>IF(Tbl.Kosten[[#This Row],[KSnr.]]=AS$7,Tbl.Kosten[[#This Row],[Totaal kosten]],"")</f>
        <v/>
      </c>
      <c r="AT159" s="15" t="str">
        <f>IF(Tbl.Kosten[[#This Row],[KSnr.]]=AT$7,Tbl.Kosten[[#This Row],[Totaal kosten]],"")</f>
        <v/>
      </c>
      <c r="AU159" s="122" t="str">
        <f>_xlfn.XLOOKUP(Tbl.Kosten[[#This Row],[Activiteitencode]],Tbl.Activiteiten[Activiteitcode],Tbl.Activiteiten[Anr.],"",,)</f>
        <v/>
      </c>
      <c r="AV159" s="122" t="str">
        <f>IF(Tbl.Kosten[[#This Row],[Anr.]]=AV$7,Tbl.Kosten[[#This Row],[Totaal kosten]],"")</f>
        <v/>
      </c>
      <c r="AW159" s="122" t="str">
        <f>IF(Tbl.Kosten[[#This Row],[Anr.]]=AW$7,Tbl.Kosten[[#This Row],[Totaal kosten]],"")</f>
        <v/>
      </c>
      <c r="AX159" s="122" t="str">
        <f>IF(Tbl.Kosten[[#This Row],[Anr.]]=AX$7,Tbl.Kosten[[#This Row],[Totaal kosten]],"")</f>
        <v/>
      </c>
      <c r="AY159" s="122" t="str">
        <f>IF(Tbl.Kosten[[#This Row],[Anr.]]=AY$7,Tbl.Kosten[[#This Row],[Totaal kosten]],"")</f>
        <v/>
      </c>
      <c r="AZ159" s="122" t="str">
        <f>IF(Tbl.Kosten[[#This Row],[Anr.]]=AZ$7,Tbl.Kosten[[#This Row],[Totaal kosten]],"")</f>
        <v/>
      </c>
      <c r="BA159" s="122" t="str">
        <f>IF(Tbl.Kosten[[#This Row],[Anr.]]=BA$7,Tbl.Kosten[[#This Row],[Totaal kosten]],"")</f>
        <v/>
      </c>
      <c r="BB159" s="122" t="str">
        <f>IF(Tbl.Kosten[[#This Row],[Anr.]]=BB$7,Tbl.Kosten[[#This Row],[Totaal kosten]],"")</f>
        <v/>
      </c>
      <c r="BC159" s="122" t="str">
        <f>IF(Tbl.Kosten[[#This Row],[Anr.]]=BC$7,Tbl.Kosten[[#This Row],[Totaal kosten]],"")</f>
        <v/>
      </c>
      <c r="BD159" s="122" t="str">
        <f>IF(Tbl.Kosten[[#This Row],[Anr.]]=BD$7,Tbl.Kosten[[#This Row],[Totaal kosten]],"")</f>
        <v/>
      </c>
      <c r="BE159" s="122" t="str">
        <f>IF(Tbl.Kosten[[#This Row],[Anr.]]=BE$7,Tbl.Kosten[[#This Row],[Totaal kosten]],"")</f>
        <v/>
      </c>
      <c r="BF159" s="122" t="str">
        <f>IF(Tbl.Kosten[[#This Row],[Anr.]]=BF$7,Tbl.Kosten[[#This Row],[Totaal kosten]],"")</f>
        <v/>
      </c>
      <c r="BG159" s="122" t="str">
        <f>IF(Tbl.Kosten[[#This Row],[Anr.]]=BG$7,Tbl.Kosten[[#This Row],[Totaal kosten]],"")</f>
        <v/>
      </c>
      <c r="BH159" s="122" t="str">
        <f>IF(Tbl.Kosten[[#This Row],[Anr.]]=BH$7,Tbl.Kosten[[#This Row],[Totaal kosten]],"")</f>
        <v/>
      </c>
      <c r="BI159" s="122" t="str">
        <f>IF(Tbl.Kosten[[#This Row],[Anr.]]=BI$7,Tbl.Kosten[[#This Row],[Totaal kosten]],"")</f>
        <v/>
      </c>
      <c r="BJ159" s="122" t="str">
        <f>IF(Tbl.Kosten[[#This Row],[Anr.]]=BJ$7,Tbl.Kosten[[#This Row],[Totaal kosten]],"")</f>
        <v/>
      </c>
      <c r="BK159" s="122" t="str">
        <f>IF(Tbl.Kosten[[#This Row],[Anr.]]=BK$7,Tbl.Kosten[[#This Row],[Totaal kosten]],"")</f>
        <v/>
      </c>
      <c r="BL159" s="122" t="str">
        <f>IF(Tbl.Kosten[[#This Row],[Anr.]]=BL$7,Tbl.Kosten[[#This Row],[Totaal kosten]],"")</f>
        <v/>
      </c>
      <c r="BM159" s="122" t="str">
        <f>IF(Tbl.Kosten[[#This Row],[Anr.]]=BM$7,Tbl.Kosten[[#This Row],[Totaal kosten]],"")</f>
        <v/>
      </c>
      <c r="BN159" s="122" t="str">
        <f>IF(Tbl.Kosten[[#This Row],[Anr.]]=BN$7,Tbl.Kosten[[#This Row],[Totaal kosten]],"")</f>
        <v/>
      </c>
      <c r="BO159" s="122" t="str">
        <f>IF(Tbl.Kosten[[#This Row],[Anr.]]=BO$7,Tbl.Kosten[[#This Row],[Totaal kosten]],"")</f>
        <v/>
      </c>
      <c r="BP159" s="122" t="str">
        <f>IF(Tbl.Kosten[[#This Row],[Anr.]]=BP$7,Tbl.Kosten[[#This Row],[Totaal kosten]],"")</f>
        <v/>
      </c>
      <c r="BQ159" s="122" t="str">
        <f>IF(Tbl.Kosten[[#This Row],[Anr.]]=BQ$7,Tbl.Kosten[[#This Row],[Totaal kosten]],"")</f>
        <v/>
      </c>
      <c r="BR159" s="122" t="str">
        <f>IF(Tbl.Kosten[[#This Row],[Anr.]]=BR$7,Tbl.Kosten[[#This Row],[Totaal kosten]],"")</f>
        <v/>
      </c>
      <c r="BS159" s="122" t="str">
        <f>IF(Tbl.Kosten[[#This Row],[Anr.]]=BS$7,Tbl.Kosten[[#This Row],[Totaal kosten]],"")</f>
        <v/>
      </c>
      <c r="BT159" s="122" t="str">
        <f>IF(Tbl.Kosten[[#This Row],[Anr.]]=BT$7,Tbl.Kosten[[#This Row],[Totaal kosten]],"")</f>
        <v/>
      </c>
      <c r="BU159" s="122" t="str">
        <f>IF(Tbl.Kosten[[#This Row],[Anr.]]=BU$7,Tbl.Kosten[[#This Row],[Totaal kosten]],"")</f>
        <v/>
      </c>
      <c r="BV159" s="122" t="str">
        <f>IF(Tbl.Kosten[[#This Row],[Anr.]]=BV$7,Tbl.Kosten[[#This Row],[Totaal kosten]],"")</f>
        <v/>
      </c>
      <c r="BW159" s="122" t="str">
        <f>IF(Tbl.Kosten[[#This Row],[Anr.]]=BW$7,Tbl.Kosten[[#This Row],[Totaal kosten]],"")</f>
        <v/>
      </c>
      <c r="BX159" s="122" t="str">
        <f>IF(Tbl.Kosten[[#This Row],[Anr.]]=BX$7,Tbl.Kosten[[#This Row],[Totaal kosten]],"")</f>
        <v/>
      </c>
      <c r="BY159" s="122" t="str">
        <f>IF(Tbl.Kosten[[#This Row],[Anr.]]=BY$7,Tbl.Kosten[[#This Row],[Totaal kosten]],"")</f>
        <v/>
      </c>
      <c r="BZ159" s="122" t="str">
        <f>IF(Tbl.Kosten[[#This Row],[Anr.]]=BZ$7,Tbl.Kosten[[#This Row],[Totaal kosten]],"")</f>
        <v/>
      </c>
      <c r="CA159" s="122" t="str">
        <f>IF(Tbl.Kosten[[#This Row],[Anr.]]=CA$7,Tbl.Kosten[[#This Row],[Totaal kosten]],"")</f>
        <v/>
      </c>
      <c r="CB159" s="122" t="str">
        <f>IF(Tbl.Kosten[[#This Row],[Anr.]]=CB$7,Tbl.Kosten[[#This Row],[Totaal kosten]],"")</f>
        <v/>
      </c>
      <c r="CC159" s="122" t="str">
        <f>IF(Tbl.Kosten[[#This Row],[Anr.]]=CC$7,Tbl.Kosten[[#This Row],[Totaal kosten]],"")</f>
        <v/>
      </c>
      <c r="CD159" s="122" t="str">
        <f>IF(Tbl.Kosten[[#This Row],[Anr.]]=CD$7,Tbl.Kosten[[#This Row],[Totaal kosten]],"")</f>
        <v/>
      </c>
      <c r="CE159" s="122" t="str">
        <f>IF(Tbl.Kosten[[#This Row],[Anr.]]=CE$7,Tbl.Kosten[[#This Row],[Totaal kosten]],"")</f>
        <v/>
      </c>
      <c r="CF159" s="122" t="str">
        <f>IF(Tbl.Kosten[[#This Row],[Anr.]]=CF$7,Tbl.Kosten[[#This Row],[Totaal kosten]],"")</f>
        <v/>
      </c>
      <c r="CG159" s="122" t="str">
        <f>IF(Tbl.Kosten[[#This Row],[Anr.]]=CG$7,Tbl.Kosten[[#This Row],[Totaal kosten]],"")</f>
        <v/>
      </c>
      <c r="CH159" s="122" t="str">
        <f>IF(Tbl.Kosten[[#This Row],[Anr.]]=CH$7,Tbl.Kosten[[#This Row],[Totaal kosten]],"")</f>
        <v/>
      </c>
      <c r="CI159" s="122" t="str">
        <f>IF(Tbl.Kosten[[#This Row],[Anr.]]=CI$7,Tbl.Kosten[[#This Row],[Totaal kosten]],"")</f>
        <v/>
      </c>
      <c r="CJ159" s="122" t="str">
        <f>IF(Tbl.Kosten[[#This Row],[Anr.]]=CJ$7,Tbl.Kosten[[#This Row],[Totaal kosten]],"")</f>
        <v/>
      </c>
      <c r="CK159" s="122" t="str">
        <f>IF(Tbl.Kosten[[#This Row],[Anr.]]=CK$7,Tbl.Kosten[[#This Row],[Totaal kosten]],"")</f>
        <v/>
      </c>
      <c r="CL159" s="122" t="str">
        <f>IF(Tbl.Kosten[[#This Row],[Anr.]]=CL$7,Tbl.Kosten[[#This Row],[Totaal kosten]],"")</f>
        <v/>
      </c>
      <c r="CM159" s="122" t="str">
        <f>IF(Tbl.Kosten[[#This Row],[Anr.]]=CM$7,Tbl.Kosten[[#This Row],[Totaal kosten]],"")</f>
        <v/>
      </c>
      <c r="CN159" s="122" t="str">
        <f>IF(Tbl.Kosten[[#This Row],[Anr.]]=CN$7,Tbl.Kosten[[#This Row],[Totaal kosten]],"")</f>
        <v/>
      </c>
      <c r="CO159" s="122" t="str">
        <f>IF(Tbl.Kosten[[#This Row],[Anr.]]=CO$7,Tbl.Kosten[[#This Row],[Totaal kosten]],"")</f>
        <v/>
      </c>
      <c r="CP159" s="122" t="str">
        <f>IF(Tbl.Kosten[[#This Row],[Anr.]]=CP$7,Tbl.Kosten[[#This Row],[Totaal kosten]],"")</f>
        <v/>
      </c>
      <c r="CQ159" s="122" t="str">
        <f>IF(Tbl.Kosten[[#This Row],[Anr.]]=CQ$7,Tbl.Kosten[[#This Row],[Totaal kosten]],"")</f>
        <v/>
      </c>
      <c r="CR159" s="122" t="str">
        <f>IF(Tbl.Kosten[[#This Row],[Anr.]]=CR$7,Tbl.Kosten[[#This Row],[Totaal kosten]],"")</f>
        <v/>
      </c>
      <c r="CS159" s="122" t="str">
        <f>IF(Tbl.Kosten[[#This Row],[Anr.]]=CS$7,Tbl.Kosten[[#This Row],[Totaal kosten]],"")</f>
        <v/>
      </c>
      <c r="CT159" s="122" t="str">
        <f>IF(Tbl.Kosten[[#This Row],[Anr.]]=CT$7,Tbl.Kosten[[#This Row],[Totaal kosten]],"")</f>
        <v/>
      </c>
      <c r="CU159" s="122" t="str">
        <f>IF(Tbl.Kosten[[#This Row],[Anr.]]=CU$7,Tbl.Kosten[[#This Row],[Totaal kosten]],"")</f>
        <v/>
      </c>
      <c r="CV159" s="122" t="str">
        <f>IF(Tbl.Kosten[[#This Row],[Anr.]]=CV$7,Tbl.Kosten[[#This Row],[Totaal kosten]],"")</f>
        <v/>
      </c>
      <c r="CW159" s="122" t="str">
        <f>IF(Tbl.Kosten[[#This Row],[Anr.]]=CW$7,Tbl.Kosten[[#This Row],[Totaal kosten]],"")</f>
        <v/>
      </c>
      <c r="CX159" s="122" t="str">
        <f>IF(Tbl.Kosten[[#This Row],[Anr.]]=CX$7,Tbl.Kosten[[#This Row],[Totaal kosten]],"")</f>
        <v/>
      </c>
      <c r="CY159" s="122" t="str">
        <f>IF(Tbl.Kosten[[#This Row],[Anr.]]=CY$7,Tbl.Kosten[[#This Row],[Totaal kosten]],"")</f>
        <v/>
      </c>
      <c r="CZ159" s="122" t="str">
        <f>IF(Tbl.Kosten[[#This Row],[Anr.]]=CZ$7,Tbl.Kosten[[#This Row],[Totaal kosten]],"")</f>
        <v/>
      </c>
      <c r="DA159" s="122" t="str">
        <f>IF(Tbl.Kosten[[#This Row],[Anr.]]=DA$7,Tbl.Kosten[[#This Row],[Totaal kosten]],"")</f>
        <v/>
      </c>
      <c r="DB159" s="122" t="str">
        <f>IF(Tbl.Kosten[[#This Row],[Anr.]]=DB$7,Tbl.Kosten[[#This Row],[Totaal kosten]],"")</f>
        <v/>
      </c>
      <c r="DC159" s="122" t="str">
        <f>IF(Tbl.Kosten[[#This Row],[Anr.]]=DC$7,Tbl.Kosten[[#This Row],[Totaal kosten]],"")</f>
        <v/>
      </c>
      <c r="DD159" s="122" t="str">
        <f>IF(Tbl.Kosten[[#This Row],[Anr.]]=DD$7,Tbl.Kosten[[#This Row],[Totaal kosten]],"")</f>
        <v/>
      </c>
      <c r="DE159" s="122" t="str">
        <f>IF(Tbl.Kosten[[#This Row],[Anr.]]=DE$7,Tbl.Kosten[[#This Row],[Totaal kosten]],"")</f>
        <v/>
      </c>
      <c r="DF159" s="122" t="str">
        <f>IF(Tbl.Kosten[[#This Row],[Anr.]]=DF$7,Tbl.Kosten[[#This Row],[Totaal kosten]],"")</f>
        <v/>
      </c>
      <c r="DG159" s="122" t="str">
        <f>IF(Tbl.Kosten[[#This Row],[Anr.]]=DG$7,Tbl.Kosten[[#This Row],[Totaal kosten]],"")</f>
        <v/>
      </c>
      <c r="DH159" s="122" t="str">
        <f>IF(Tbl.Kosten[[#This Row],[Anr.]]=DH$7,Tbl.Kosten[[#This Row],[Totaal kosten]],"")</f>
        <v/>
      </c>
      <c r="DI159" s="122" t="str">
        <f>IF(Tbl.Kosten[[#This Row],[Anr.]]=DI$7,Tbl.Kosten[[#This Row],[Totaal kosten]],"")</f>
        <v/>
      </c>
      <c r="DJ159" s="122" t="str">
        <f>IF(Tbl.Kosten[[#This Row],[Anr.]]=DJ$7,Tbl.Kosten[[#This Row],[Totaal kosten]],"")</f>
        <v/>
      </c>
      <c r="DK159" s="122" t="str">
        <f>IF(Tbl.Kosten[[#This Row],[Anr.]]=DK$7,Tbl.Kosten[[#This Row],[Totaal kosten]],"")</f>
        <v/>
      </c>
      <c r="DL159" s="122" t="str">
        <f>IF(Tbl.Kosten[[#This Row],[Anr.]]=DL$7,Tbl.Kosten[[#This Row],[Totaal kosten]],"")</f>
        <v/>
      </c>
      <c r="DM159" s="122" t="str">
        <f>IF(Tbl.Kosten[[#This Row],[Anr.]]=DM$7,Tbl.Kosten[[#This Row],[Totaal kosten]],"")</f>
        <v/>
      </c>
      <c r="DN159" s="122" t="str">
        <f>IF(Tbl.Kosten[[#This Row],[Anr.]]=DN$7,Tbl.Kosten[[#This Row],[Totaal kosten]],"")</f>
        <v/>
      </c>
      <c r="DO159" s="122" t="str">
        <f>IF(Tbl.Kosten[[#This Row],[Anr.]]=DO$7,Tbl.Kosten[[#This Row],[Totaal kosten]],"")</f>
        <v/>
      </c>
      <c r="DP159" s="122" t="str">
        <f>IF(Tbl.Kosten[[#This Row],[Anr.]]=DP$7,Tbl.Kosten[[#This Row],[Totaal kosten]],"")</f>
        <v/>
      </c>
      <c r="DQ159" s="122" t="str">
        <f>IF(Tbl.Kosten[[#This Row],[Anr.]]=DQ$7,Tbl.Kosten[[#This Row],[Totaal kosten]],"")</f>
        <v/>
      </c>
      <c r="DR159" s="122" t="str">
        <f>IF(Tbl.Kosten[[#This Row],[Anr.]]=DR$7,Tbl.Kosten[[#This Row],[Totaal kosten]],"")</f>
        <v/>
      </c>
      <c r="DS159" s="122" t="str">
        <f>IF(Tbl.Kosten[[#This Row],[Anr.]]=DS$7,Tbl.Kosten[[#This Row],[Totaal kosten]],"")</f>
        <v/>
      </c>
      <c r="DT159" s="122" t="str">
        <f>IF(Tbl.Kosten[[#This Row],[Anr.]]=DT$7,Tbl.Kosten[[#This Row],[Totaal kosten]],"")</f>
        <v/>
      </c>
      <c r="DU159" s="122" t="str">
        <f>IF(Tbl.Kosten[[#This Row],[Anr.]]=DU$7,Tbl.Kosten[[#This Row],[Totaal kosten]],"")</f>
        <v/>
      </c>
      <c r="DV159" s="122" t="str">
        <f>IF(Tbl.Kosten[[#This Row],[Anr.]]=DV$7,Tbl.Kosten[[#This Row],[Totaal kosten]],"")</f>
        <v/>
      </c>
      <c r="DW159" s="122" t="str">
        <f>IF(Tbl.Kosten[[#This Row],[Anr.]]=DW$7,Tbl.Kosten[[#This Row],[Totaal kosten]],"")</f>
        <v/>
      </c>
      <c r="DX159" s="122" t="str">
        <f>IF(Tbl.Kosten[[#This Row],[Anr.]]=DX$7,Tbl.Kosten[[#This Row],[Totaal kosten]],"")</f>
        <v/>
      </c>
      <c r="DY159" s="122" t="str">
        <f>IF(Tbl.Kosten[[#This Row],[Anr.]]=DY$7,Tbl.Kosten[[#This Row],[Totaal kosten]],"")</f>
        <v/>
      </c>
      <c r="DZ159" s="122" t="str">
        <f>IF(Tbl.Kosten[[#This Row],[Anr.]]=DZ$7,Tbl.Kosten[[#This Row],[Totaal kosten]],"")</f>
        <v/>
      </c>
      <c r="EA159" s="122" t="str">
        <f>IF(Tbl.Kosten[[#This Row],[Anr.]]=EA$7,Tbl.Kosten[[#This Row],[Totaal kosten]],"")</f>
        <v/>
      </c>
      <c r="EB159" s="122" t="str">
        <f>IF(Tbl.Kosten[[#This Row],[Anr.]]=EB$7,Tbl.Kosten[[#This Row],[Totaal kosten]],"")</f>
        <v/>
      </c>
      <c r="EC159" s="122" t="str">
        <f>IF(Tbl.Kosten[[#This Row],[Anr.]]=EC$7,Tbl.Kosten[[#This Row],[Totaal kosten]],"")</f>
        <v/>
      </c>
      <c r="ED159" s="122" t="str">
        <f>IF(Tbl.Kosten[[#This Row],[Anr.]]=ED$7,Tbl.Kosten[[#This Row],[Totaal kosten]],"")</f>
        <v/>
      </c>
      <c r="EE159" s="122" t="str">
        <f>IF(Tbl.Kosten[[#This Row],[Anr.]]=EE$7,Tbl.Kosten[[#This Row],[Totaal kosten]],"")</f>
        <v/>
      </c>
      <c r="EF159" s="122" t="str">
        <f>IF(Tbl.Kosten[[#This Row],[Anr.]]=EF$7,Tbl.Kosten[[#This Row],[Totaal kosten]],"")</f>
        <v/>
      </c>
      <c r="EG159" s="122" t="str">
        <f>IF(Tbl.Kosten[[#This Row],[Anr.]]=EG$7,Tbl.Kosten[[#This Row],[Totaal kosten]],"")</f>
        <v/>
      </c>
      <c r="EH159" s="122" t="str">
        <f>IF(Tbl.Kosten[[#This Row],[Anr.]]=EH$7,Tbl.Kosten[[#This Row],[Totaal kosten]],"")</f>
        <v/>
      </c>
      <c r="EI159" s="122" t="str">
        <f>IF(Tbl.Kosten[[#This Row],[Anr.]]=EI$7,Tbl.Kosten[[#This Row],[Totaal kosten]],"")</f>
        <v/>
      </c>
      <c r="EJ159" s="122" t="str">
        <f>IF(Tbl.Kosten[[#This Row],[Anr.]]=EJ$7,Tbl.Kosten[[#This Row],[Totaal kosten]],"")</f>
        <v/>
      </c>
      <c r="EK159" s="122" t="str">
        <f>IF(Tbl.Kosten[[#This Row],[Anr.]]=EK$7,Tbl.Kosten[[#This Row],[Totaal kosten]],"")</f>
        <v/>
      </c>
      <c r="EL159" s="122" t="str">
        <f>IF(Tbl.Kosten[[#This Row],[Anr.]]=EL$7,Tbl.Kosten[[#This Row],[Totaal kosten]],"")</f>
        <v/>
      </c>
      <c r="EM159" s="122" t="str">
        <f>IF(Tbl.Kosten[[#This Row],[Anr.]]=EM$7,Tbl.Kosten[[#This Row],[Totaal kosten]],"")</f>
        <v/>
      </c>
      <c r="EN159" s="122" t="str">
        <f>IF(Tbl.Kosten[[#This Row],[Anr.]]=EN$7,Tbl.Kosten[[#This Row],[Totaal kosten]],"")</f>
        <v/>
      </c>
      <c r="EO159" s="122" t="str">
        <f>IF(Tbl.Kosten[[#This Row],[Anr.]]=EO$7,Tbl.Kosten[[#This Row],[Totaal kosten]],"")</f>
        <v/>
      </c>
      <c r="EP159" s="122" t="str">
        <f>IF(Tbl.Kosten[[#This Row],[Anr.]]=EP$7,Tbl.Kosten[[#This Row],[Totaal kosten]],"")</f>
        <v/>
      </c>
      <c r="EQ159" s="122" t="str">
        <f>IF(Tbl.Kosten[[#This Row],[Anr.]]=EQ$7,Tbl.Kosten[[#This Row],[Totaal kosten]],"")</f>
        <v/>
      </c>
    </row>
    <row r="160" spans="2:147" x14ac:dyDescent="0.35">
      <c r="B160" s="99"/>
      <c r="C160" s="68"/>
      <c r="D160" s="119"/>
      <c r="E160" s="100"/>
      <c r="F160" s="13">
        <f>_xlfn.XLOOKUP(Tbl.Kosten[[#This Row],[Medewerker e/o 
functie]],Tbl.Uurtarief[Medewerker en/of functie],Tbl.Uurtarief[Uurtarief],"",,)</f>
        <v>0</v>
      </c>
      <c r="G160" s="118">
        <f>PRODUCT(Tbl.Kosten[[#This Row],[Uren]],Tbl.Kosten[[#This Row],[Uurtarief]])</f>
        <v>0</v>
      </c>
      <c r="H160" s="100"/>
      <c r="I160" s="98"/>
      <c r="J160" s="97">
        <f>Tbl.Kosten[[#This Row],[Aantal]]*Tbl.Kosten[[#This Row],[Tarief]]</f>
        <v>0</v>
      </c>
      <c r="K160" s="118">
        <f>Tbl.Kosten[[#This Row],[Subtotaal andere kosten]]+Tbl.Kosten[[#This Row],[Subtotaal arbeidskosten]]</f>
        <v>0</v>
      </c>
      <c r="L160" s="190">
        <f>IF(Tbl.Kosten[[#This Row],[Subtotaal andere kosten]]&lt;&gt;0,"Andere kosten",(_xlfn.XLOOKUP(Tbl.Kosten[[#This Row],[Medewerker e/o 
functie]],Tbl.Uurtarief[Medewerker en/of functie],Tbl.Uurtarief[Kostensoort],"",,)))</f>
        <v>0</v>
      </c>
      <c r="M160" s="190" t="str">
        <f>IF(AND(Tbl.Kosten[[#This Row],[Subtotaal arbeidskosten]]&lt;&gt;0,Tbl.Kosten[[#This Row],[Subtotaal andere kosten]]&lt;&gt;0),"Begroot Arbeidskosten en Overige kosten op verschillende regels!","")</f>
        <v/>
      </c>
      <c r="N160" s="3" t="str">
        <f>_xlfn.XLOOKUP(Tbl.Kosten[[#This Row],[Activiteitencode]],Tbl.Activiteiten[Activiteitcode],Tbl.Activiteiten[Werkpakketcode],"",,)</f>
        <v/>
      </c>
      <c r="O160" s="9" t="str">
        <f>_xlfn.XLOOKUP(Tbl.Kosten[[#This Row],[Werkpakketcode]],Tbl.Werkpakketten[Werkpakketcode],Tbl.Werkpakketten[WPnr.],"",,)</f>
        <v/>
      </c>
      <c r="P160" s="9" t="str">
        <f>IF(Tbl.Kosten[[#This Row],[WPnr.]]=P$7,Tbl.Kosten[[#This Row],[Totaal kosten]],"")</f>
        <v/>
      </c>
      <c r="Q160" s="9" t="str">
        <f>IF(Tbl.Kosten[[#This Row],[WPnr.]]=Q$7,Tbl.Kosten[[#This Row],[Totaal kosten]],"")</f>
        <v/>
      </c>
      <c r="R160" s="9" t="str">
        <f>IF(Tbl.Kosten[[#This Row],[WPnr.]]=R$7,Tbl.Kosten[[#This Row],[Totaal kosten]],"")</f>
        <v/>
      </c>
      <c r="S160" s="9" t="str">
        <f>IF(Tbl.Kosten[[#This Row],[WPnr.]]=S$7,Tbl.Kosten[[#This Row],[Totaal kosten]],"")</f>
        <v/>
      </c>
      <c r="T160" s="9" t="str">
        <f>IF(Tbl.Kosten[[#This Row],[WPnr.]]=T$7,Tbl.Kosten[[#This Row],[Totaal kosten]],"")</f>
        <v/>
      </c>
      <c r="U160" s="9" t="str">
        <f>IF(Tbl.Kosten[[#This Row],[WPnr.]]=U$7,Tbl.Kosten[[#This Row],[Totaal kosten]],"")</f>
        <v/>
      </c>
      <c r="V160" s="9" t="str">
        <f>IF(Tbl.Kosten[[#This Row],[WPnr.]]=V$7,Tbl.Kosten[[#This Row],[Totaal kosten]],"")</f>
        <v/>
      </c>
      <c r="W160" s="9" t="str">
        <f>IF(Tbl.Kosten[[#This Row],[WPnr.]]=W$7,Tbl.Kosten[[#This Row],[Totaal kosten]],"")</f>
        <v/>
      </c>
      <c r="X160" s="9" t="str">
        <f>IF(Tbl.Kosten[[#This Row],[WPnr.]]=X$7,Tbl.Kosten[[#This Row],[Totaal kosten]],"")</f>
        <v/>
      </c>
      <c r="Y160" s="9" t="str">
        <f>IF(Tbl.Kosten[[#This Row],[WPnr.]]=Y$7,Tbl.Kosten[[#This Row],[Totaal kosten]],"")</f>
        <v/>
      </c>
      <c r="Z160" s="15" t="str">
        <f>IFERROR(VLOOKUP(Tbl.Kosten[[#This Row],[Kostensoort]],Tbl.Kostensoorten[],2,FALSE),"")</f>
        <v/>
      </c>
      <c r="AA160" s="15" t="str">
        <f>IF(Tbl.Kosten[[#This Row],[KSnr.]]=AA$7,Tbl.Kosten[[#This Row],[Totaal kosten]],"")</f>
        <v/>
      </c>
      <c r="AB160" s="15" t="str">
        <f>IF(Tbl.Kosten[[#This Row],[KSnr.]]=AB$7,Tbl.Kosten[[#This Row],[Totaal kosten]],"")</f>
        <v/>
      </c>
      <c r="AC160" s="15" t="str">
        <f>IF(Tbl.Kosten[[#This Row],[KSnr.]]=AC$7,Tbl.Kosten[[#This Row],[Totaal kosten]],"")</f>
        <v/>
      </c>
      <c r="AD160" s="15" t="str">
        <f>IF(Tbl.Kosten[[#This Row],[KSnr.]]=AD$7,Tbl.Kosten[[#This Row],[Totaal kosten]],"")</f>
        <v/>
      </c>
      <c r="AE160" s="15" t="str">
        <f>IF(Tbl.Kosten[[#This Row],[KSnr.]]=AE$7,Tbl.Kosten[[#This Row],[Totaal kosten]],"")</f>
        <v/>
      </c>
      <c r="AF160" s="15" t="str">
        <f>IF(Tbl.Kosten[[#This Row],[KSnr.]]=AF$7,Tbl.Kosten[[#This Row],[Totaal kosten]],"")</f>
        <v/>
      </c>
      <c r="AG160" s="15" t="str">
        <f>IF(Tbl.Kosten[[#This Row],[KSnr.]]=AG$7,Tbl.Kosten[[#This Row],[Totaal kosten]],"")</f>
        <v/>
      </c>
      <c r="AH160" s="15" t="str">
        <f>IF(Tbl.Kosten[[#This Row],[KSnr.]]=AH$7,Tbl.Kosten[[#This Row],[Totaal kosten]],"")</f>
        <v/>
      </c>
      <c r="AI160" s="15" t="str">
        <f>IF(Tbl.Kosten[[#This Row],[KSnr.]]=AI$7,Tbl.Kosten[[#This Row],[Totaal kosten]],"")</f>
        <v/>
      </c>
      <c r="AJ160" s="15" t="str">
        <f>IF(Tbl.Kosten[[#This Row],[KSnr.]]=AJ$7,Tbl.Kosten[[#This Row],[Totaal kosten]],"")</f>
        <v/>
      </c>
      <c r="AK160" s="15" t="str">
        <f>IF(Tbl.Kosten[[#This Row],[KSnr.]]=AK$7,Tbl.Kosten[[#This Row],[Totaal kosten]],"")</f>
        <v/>
      </c>
      <c r="AL160" s="15" t="str">
        <f>IF(Tbl.Kosten[[#This Row],[KSnr.]]=AL$7,Tbl.Kosten[[#This Row],[Totaal kosten]],"")</f>
        <v/>
      </c>
      <c r="AM160" s="15" t="str">
        <f>IF(Tbl.Kosten[[#This Row],[KSnr.]]=AM$7,Tbl.Kosten[[#This Row],[Totaal kosten]],"")</f>
        <v/>
      </c>
      <c r="AN160" s="15" t="str">
        <f>IF(Tbl.Kosten[[#This Row],[KSnr.]]=AN$7,Tbl.Kosten[[#This Row],[Totaal kosten]],"")</f>
        <v/>
      </c>
      <c r="AO160" s="15" t="str">
        <f>IF(Tbl.Kosten[[#This Row],[KSnr.]]=AO$7,Tbl.Kosten[[#This Row],[Totaal kosten]],"")</f>
        <v/>
      </c>
      <c r="AP160" s="15" t="str">
        <f>IF(Tbl.Kosten[[#This Row],[KSnr.]]=AP$7,Tbl.Kosten[[#This Row],[Totaal kosten]],"")</f>
        <v/>
      </c>
      <c r="AQ160" s="15" t="str">
        <f>IF(Tbl.Kosten[[#This Row],[KSnr.]]=AQ$7,Tbl.Kosten[[#This Row],[Totaal kosten]],"")</f>
        <v/>
      </c>
      <c r="AR160" s="15" t="str">
        <f>IF(Tbl.Kosten[[#This Row],[KSnr.]]=AR$7,Tbl.Kosten[[#This Row],[Totaal kosten]],"")</f>
        <v/>
      </c>
      <c r="AS160" s="15" t="str">
        <f>IF(Tbl.Kosten[[#This Row],[KSnr.]]=AS$7,Tbl.Kosten[[#This Row],[Totaal kosten]],"")</f>
        <v/>
      </c>
      <c r="AT160" s="15" t="str">
        <f>IF(Tbl.Kosten[[#This Row],[KSnr.]]=AT$7,Tbl.Kosten[[#This Row],[Totaal kosten]],"")</f>
        <v/>
      </c>
      <c r="AU160" s="122" t="str">
        <f>_xlfn.XLOOKUP(Tbl.Kosten[[#This Row],[Activiteitencode]],Tbl.Activiteiten[Activiteitcode],Tbl.Activiteiten[Anr.],"",,)</f>
        <v/>
      </c>
      <c r="AV160" s="122" t="str">
        <f>IF(Tbl.Kosten[[#This Row],[Anr.]]=AV$7,Tbl.Kosten[[#This Row],[Totaal kosten]],"")</f>
        <v/>
      </c>
      <c r="AW160" s="122" t="str">
        <f>IF(Tbl.Kosten[[#This Row],[Anr.]]=AW$7,Tbl.Kosten[[#This Row],[Totaal kosten]],"")</f>
        <v/>
      </c>
      <c r="AX160" s="122" t="str">
        <f>IF(Tbl.Kosten[[#This Row],[Anr.]]=AX$7,Tbl.Kosten[[#This Row],[Totaal kosten]],"")</f>
        <v/>
      </c>
      <c r="AY160" s="122" t="str">
        <f>IF(Tbl.Kosten[[#This Row],[Anr.]]=AY$7,Tbl.Kosten[[#This Row],[Totaal kosten]],"")</f>
        <v/>
      </c>
      <c r="AZ160" s="122" t="str">
        <f>IF(Tbl.Kosten[[#This Row],[Anr.]]=AZ$7,Tbl.Kosten[[#This Row],[Totaal kosten]],"")</f>
        <v/>
      </c>
      <c r="BA160" s="122" t="str">
        <f>IF(Tbl.Kosten[[#This Row],[Anr.]]=BA$7,Tbl.Kosten[[#This Row],[Totaal kosten]],"")</f>
        <v/>
      </c>
      <c r="BB160" s="122" t="str">
        <f>IF(Tbl.Kosten[[#This Row],[Anr.]]=BB$7,Tbl.Kosten[[#This Row],[Totaal kosten]],"")</f>
        <v/>
      </c>
      <c r="BC160" s="122" t="str">
        <f>IF(Tbl.Kosten[[#This Row],[Anr.]]=BC$7,Tbl.Kosten[[#This Row],[Totaal kosten]],"")</f>
        <v/>
      </c>
      <c r="BD160" s="122" t="str">
        <f>IF(Tbl.Kosten[[#This Row],[Anr.]]=BD$7,Tbl.Kosten[[#This Row],[Totaal kosten]],"")</f>
        <v/>
      </c>
      <c r="BE160" s="122" t="str">
        <f>IF(Tbl.Kosten[[#This Row],[Anr.]]=BE$7,Tbl.Kosten[[#This Row],[Totaal kosten]],"")</f>
        <v/>
      </c>
      <c r="BF160" s="122" t="str">
        <f>IF(Tbl.Kosten[[#This Row],[Anr.]]=BF$7,Tbl.Kosten[[#This Row],[Totaal kosten]],"")</f>
        <v/>
      </c>
      <c r="BG160" s="122" t="str">
        <f>IF(Tbl.Kosten[[#This Row],[Anr.]]=BG$7,Tbl.Kosten[[#This Row],[Totaal kosten]],"")</f>
        <v/>
      </c>
      <c r="BH160" s="122" t="str">
        <f>IF(Tbl.Kosten[[#This Row],[Anr.]]=BH$7,Tbl.Kosten[[#This Row],[Totaal kosten]],"")</f>
        <v/>
      </c>
      <c r="BI160" s="122" t="str">
        <f>IF(Tbl.Kosten[[#This Row],[Anr.]]=BI$7,Tbl.Kosten[[#This Row],[Totaal kosten]],"")</f>
        <v/>
      </c>
      <c r="BJ160" s="122" t="str">
        <f>IF(Tbl.Kosten[[#This Row],[Anr.]]=BJ$7,Tbl.Kosten[[#This Row],[Totaal kosten]],"")</f>
        <v/>
      </c>
      <c r="BK160" s="122" t="str">
        <f>IF(Tbl.Kosten[[#This Row],[Anr.]]=BK$7,Tbl.Kosten[[#This Row],[Totaal kosten]],"")</f>
        <v/>
      </c>
      <c r="BL160" s="122" t="str">
        <f>IF(Tbl.Kosten[[#This Row],[Anr.]]=BL$7,Tbl.Kosten[[#This Row],[Totaal kosten]],"")</f>
        <v/>
      </c>
      <c r="BM160" s="122" t="str">
        <f>IF(Tbl.Kosten[[#This Row],[Anr.]]=BM$7,Tbl.Kosten[[#This Row],[Totaal kosten]],"")</f>
        <v/>
      </c>
      <c r="BN160" s="122" t="str">
        <f>IF(Tbl.Kosten[[#This Row],[Anr.]]=BN$7,Tbl.Kosten[[#This Row],[Totaal kosten]],"")</f>
        <v/>
      </c>
      <c r="BO160" s="122" t="str">
        <f>IF(Tbl.Kosten[[#This Row],[Anr.]]=BO$7,Tbl.Kosten[[#This Row],[Totaal kosten]],"")</f>
        <v/>
      </c>
      <c r="BP160" s="122" t="str">
        <f>IF(Tbl.Kosten[[#This Row],[Anr.]]=BP$7,Tbl.Kosten[[#This Row],[Totaal kosten]],"")</f>
        <v/>
      </c>
      <c r="BQ160" s="122" t="str">
        <f>IF(Tbl.Kosten[[#This Row],[Anr.]]=BQ$7,Tbl.Kosten[[#This Row],[Totaal kosten]],"")</f>
        <v/>
      </c>
      <c r="BR160" s="122" t="str">
        <f>IF(Tbl.Kosten[[#This Row],[Anr.]]=BR$7,Tbl.Kosten[[#This Row],[Totaal kosten]],"")</f>
        <v/>
      </c>
      <c r="BS160" s="122" t="str">
        <f>IF(Tbl.Kosten[[#This Row],[Anr.]]=BS$7,Tbl.Kosten[[#This Row],[Totaal kosten]],"")</f>
        <v/>
      </c>
      <c r="BT160" s="122" t="str">
        <f>IF(Tbl.Kosten[[#This Row],[Anr.]]=BT$7,Tbl.Kosten[[#This Row],[Totaal kosten]],"")</f>
        <v/>
      </c>
      <c r="BU160" s="122" t="str">
        <f>IF(Tbl.Kosten[[#This Row],[Anr.]]=BU$7,Tbl.Kosten[[#This Row],[Totaal kosten]],"")</f>
        <v/>
      </c>
      <c r="BV160" s="122" t="str">
        <f>IF(Tbl.Kosten[[#This Row],[Anr.]]=BV$7,Tbl.Kosten[[#This Row],[Totaal kosten]],"")</f>
        <v/>
      </c>
      <c r="BW160" s="122" t="str">
        <f>IF(Tbl.Kosten[[#This Row],[Anr.]]=BW$7,Tbl.Kosten[[#This Row],[Totaal kosten]],"")</f>
        <v/>
      </c>
      <c r="BX160" s="122" t="str">
        <f>IF(Tbl.Kosten[[#This Row],[Anr.]]=BX$7,Tbl.Kosten[[#This Row],[Totaal kosten]],"")</f>
        <v/>
      </c>
      <c r="BY160" s="122" t="str">
        <f>IF(Tbl.Kosten[[#This Row],[Anr.]]=BY$7,Tbl.Kosten[[#This Row],[Totaal kosten]],"")</f>
        <v/>
      </c>
      <c r="BZ160" s="122" t="str">
        <f>IF(Tbl.Kosten[[#This Row],[Anr.]]=BZ$7,Tbl.Kosten[[#This Row],[Totaal kosten]],"")</f>
        <v/>
      </c>
      <c r="CA160" s="122" t="str">
        <f>IF(Tbl.Kosten[[#This Row],[Anr.]]=CA$7,Tbl.Kosten[[#This Row],[Totaal kosten]],"")</f>
        <v/>
      </c>
      <c r="CB160" s="122" t="str">
        <f>IF(Tbl.Kosten[[#This Row],[Anr.]]=CB$7,Tbl.Kosten[[#This Row],[Totaal kosten]],"")</f>
        <v/>
      </c>
      <c r="CC160" s="122" t="str">
        <f>IF(Tbl.Kosten[[#This Row],[Anr.]]=CC$7,Tbl.Kosten[[#This Row],[Totaal kosten]],"")</f>
        <v/>
      </c>
      <c r="CD160" s="122" t="str">
        <f>IF(Tbl.Kosten[[#This Row],[Anr.]]=CD$7,Tbl.Kosten[[#This Row],[Totaal kosten]],"")</f>
        <v/>
      </c>
      <c r="CE160" s="122" t="str">
        <f>IF(Tbl.Kosten[[#This Row],[Anr.]]=CE$7,Tbl.Kosten[[#This Row],[Totaal kosten]],"")</f>
        <v/>
      </c>
      <c r="CF160" s="122" t="str">
        <f>IF(Tbl.Kosten[[#This Row],[Anr.]]=CF$7,Tbl.Kosten[[#This Row],[Totaal kosten]],"")</f>
        <v/>
      </c>
      <c r="CG160" s="122" t="str">
        <f>IF(Tbl.Kosten[[#This Row],[Anr.]]=CG$7,Tbl.Kosten[[#This Row],[Totaal kosten]],"")</f>
        <v/>
      </c>
      <c r="CH160" s="122" t="str">
        <f>IF(Tbl.Kosten[[#This Row],[Anr.]]=CH$7,Tbl.Kosten[[#This Row],[Totaal kosten]],"")</f>
        <v/>
      </c>
      <c r="CI160" s="122" t="str">
        <f>IF(Tbl.Kosten[[#This Row],[Anr.]]=CI$7,Tbl.Kosten[[#This Row],[Totaal kosten]],"")</f>
        <v/>
      </c>
      <c r="CJ160" s="122" t="str">
        <f>IF(Tbl.Kosten[[#This Row],[Anr.]]=CJ$7,Tbl.Kosten[[#This Row],[Totaal kosten]],"")</f>
        <v/>
      </c>
      <c r="CK160" s="122" t="str">
        <f>IF(Tbl.Kosten[[#This Row],[Anr.]]=CK$7,Tbl.Kosten[[#This Row],[Totaal kosten]],"")</f>
        <v/>
      </c>
      <c r="CL160" s="122" t="str">
        <f>IF(Tbl.Kosten[[#This Row],[Anr.]]=CL$7,Tbl.Kosten[[#This Row],[Totaal kosten]],"")</f>
        <v/>
      </c>
      <c r="CM160" s="122" t="str">
        <f>IF(Tbl.Kosten[[#This Row],[Anr.]]=CM$7,Tbl.Kosten[[#This Row],[Totaal kosten]],"")</f>
        <v/>
      </c>
      <c r="CN160" s="122" t="str">
        <f>IF(Tbl.Kosten[[#This Row],[Anr.]]=CN$7,Tbl.Kosten[[#This Row],[Totaal kosten]],"")</f>
        <v/>
      </c>
      <c r="CO160" s="122" t="str">
        <f>IF(Tbl.Kosten[[#This Row],[Anr.]]=CO$7,Tbl.Kosten[[#This Row],[Totaal kosten]],"")</f>
        <v/>
      </c>
      <c r="CP160" s="122" t="str">
        <f>IF(Tbl.Kosten[[#This Row],[Anr.]]=CP$7,Tbl.Kosten[[#This Row],[Totaal kosten]],"")</f>
        <v/>
      </c>
      <c r="CQ160" s="122" t="str">
        <f>IF(Tbl.Kosten[[#This Row],[Anr.]]=CQ$7,Tbl.Kosten[[#This Row],[Totaal kosten]],"")</f>
        <v/>
      </c>
      <c r="CR160" s="122" t="str">
        <f>IF(Tbl.Kosten[[#This Row],[Anr.]]=CR$7,Tbl.Kosten[[#This Row],[Totaal kosten]],"")</f>
        <v/>
      </c>
      <c r="CS160" s="122" t="str">
        <f>IF(Tbl.Kosten[[#This Row],[Anr.]]=CS$7,Tbl.Kosten[[#This Row],[Totaal kosten]],"")</f>
        <v/>
      </c>
      <c r="CT160" s="122" t="str">
        <f>IF(Tbl.Kosten[[#This Row],[Anr.]]=CT$7,Tbl.Kosten[[#This Row],[Totaal kosten]],"")</f>
        <v/>
      </c>
      <c r="CU160" s="122" t="str">
        <f>IF(Tbl.Kosten[[#This Row],[Anr.]]=CU$7,Tbl.Kosten[[#This Row],[Totaal kosten]],"")</f>
        <v/>
      </c>
      <c r="CV160" s="122" t="str">
        <f>IF(Tbl.Kosten[[#This Row],[Anr.]]=CV$7,Tbl.Kosten[[#This Row],[Totaal kosten]],"")</f>
        <v/>
      </c>
      <c r="CW160" s="122" t="str">
        <f>IF(Tbl.Kosten[[#This Row],[Anr.]]=CW$7,Tbl.Kosten[[#This Row],[Totaal kosten]],"")</f>
        <v/>
      </c>
      <c r="CX160" s="122" t="str">
        <f>IF(Tbl.Kosten[[#This Row],[Anr.]]=CX$7,Tbl.Kosten[[#This Row],[Totaal kosten]],"")</f>
        <v/>
      </c>
      <c r="CY160" s="122" t="str">
        <f>IF(Tbl.Kosten[[#This Row],[Anr.]]=CY$7,Tbl.Kosten[[#This Row],[Totaal kosten]],"")</f>
        <v/>
      </c>
      <c r="CZ160" s="122" t="str">
        <f>IF(Tbl.Kosten[[#This Row],[Anr.]]=CZ$7,Tbl.Kosten[[#This Row],[Totaal kosten]],"")</f>
        <v/>
      </c>
      <c r="DA160" s="122" t="str">
        <f>IF(Tbl.Kosten[[#This Row],[Anr.]]=DA$7,Tbl.Kosten[[#This Row],[Totaal kosten]],"")</f>
        <v/>
      </c>
      <c r="DB160" s="122" t="str">
        <f>IF(Tbl.Kosten[[#This Row],[Anr.]]=DB$7,Tbl.Kosten[[#This Row],[Totaal kosten]],"")</f>
        <v/>
      </c>
      <c r="DC160" s="122" t="str">
        <f>IF(Tbl.Kosten[[#This Row],[Anr.]]=DC$7,Tbl.Kosten[[#This Row],[Totaal kosten]],"")</f>
        <v/>
      </c>
      <c r="DD160" s="122" t="str">
        <f>IF(Tbl.Kosten[[#This Row],[Anr.]]=DD$7,Tbl.Kosten[[#This Row],[Totaal kosten]],"")</f>
        <v/>
      </c>
      <c r="DE160" s="122" t="str">
        <f>IF(Tbl.Kosten[[#This Row],[Anr.]]=DE$7,Tbl.Kosten[[#This Row],[Totaal kosten]],"")</f>
        <v/>
      </c>
      <c r="DF160" s="122" t="str">
        <f>IF(Tbl.Kosten[[#This Row],[Anr.]]=DF$7,Tbl.Kosten[[#This Row],[Totaal kosten]],"")</f>
        <v/>
      </c>
      <c r="DG160" s="122" t="str">
        <f>IF(Tbl.Kosten[[#This Row],[Anr.]]=DG$7,Tbl.Kosten[[#This Row],[Totaal kosten]],"")</f>
        <v/>
      </c>
      <c r="DH160" s="122" t="str">
        <f>IF(Tbl.Kosten[[#This Row],[Anr.]]=DH$7,Tbl.Kosten[[#This Row],[Totaal kosten]],"")</f>
        <v/>
      </c>
      <c r="DI160" s="122" t="str">
        <f>IF(Tbl.Kosten[[#This Row],[Anr.]]=DI$7,Tbl.Kosten[[#This Row],[Totaal kosten]],"")</f>
        <v/>
      </c>
      <c r="DJ160" s="122" t="str">
        <f>IF(Tbl.Kosten[[#This Row],[Anr.]]=DJ$7,Tbl.Kosten[[#This Row],[Totaal kosten]],"")</f>
        <v/>
      </c>
      <c r="DK160" s="122" t="str">
        <f>IF(Tbl.Kosten[[#This Row],[Anr.]]=DK$7,Tbl.Kosten[[#This Row],[Totaal kosten]],"")</f>
        <v/>
      </c>
      <c r="DL160" s="122" t="str">
        <f>IF(Tbl.Kosten[[#This Row],[Anr.]]=DL$7,Tbl.Kosten[[#This Row],[Totaal kosten]],"")</f>
        <v/>
      </c>
      <c r="DM160" s="122" t="str">
        <f>IF(Tbl.Kosten[[#This Row],[Anr.]]=DM$7,Tbl.Kosten[[#This Row],[Totaal kosten]],"")</f>
        <v/>
      </c>
      <c r="DN160" s="122" t="str">
        <f>IF(Tbl.Kosten[[#This Row],[Anr.]]=DN$7,Tbl.Kosten[[#This Row],[Totaal kosten]],"")</f>
        <v/>
      </c>
      <c r="DO160" s="122" t="str">
        <f>IF(Tbl.Kosten[[#This Row],[Anr.]]=DO$7,Tbl.Kosten[[#This Row],[Totaal kosten]],"")</f>
        <v/>
      </c>
      <c r="DP160" s="122" t="str">
        <f>IF(Tbl.Kosten[[#This Row],[Anr.]]=DP$7,Tbl.Kosten[[#This Row],[Totaal kosten]],"")</f>
        <v/>
      </c>
      <c r="DQ160" s="122" t="str">
        <f>IF(Tbl.Kosten[[#This Row],[Anr.]]=DQ$7,Tbl.Kosten[[#This Row],[Totaal kosten]],"")</f>
        <v/>
      </c>
      <c r="DR160" s="122" t="str">
        <f>IF(Tbl.Kosten[[#This Row],[Anr.]]=DR$7,Tbl.Kosten[[#This Row],[Totaal kosten]],"")</f>
        <v/>
      </c>
      <c r="DS160" s="122" t="str">
        <f>IF(Tbl.Kosten[[#This Row],[Anr.]]=DS$7,Tbl.Kosten[[#This Row],[Totaal kosten]],"")</f>
        <v/>
      </c>
      <c r="DT160" s="122" t="str">
        <f>IF(Tbl.Kosten[[#This Row],[Anr.]]=DT$7,Tbl.Kosten[[#This Row],[Totaal kosten]],"")</f>
        <v/>
      </c>
      <c r="DU160" s="122" t="str">
        <f>IF(Tbl.Kosten[[#This Row],[Anr.]]=DU$7,Tbl.Kosten[[#This Row],[Totaal kosten]],"")</f>
        <v/>
      </c>
      <c r="DV160" s="122" t="str">
        <f>IF(Tbl.Kosten[[#This Row],[Anr.]]=DV$7,Tbl.Kosten[[#This Row],[Totaal kosten]],"")</f>
        <v/>
      </c>
      <c r="DW160" s="122" t="str">
        <f>IF(Tbl.Kosten[[#This Row],[Anr.]]=DW$7,Tbl.Kosten[[#This Row],[Totaal kosten]],"")</f>
        <v/>
      </c>
      <c r="DX160" s="122" t="str">
        <f>IF(Tbl.Kosten[[#This Row],[Anr.]]=DX$7,Tbl.Kosten[[#This Row],[Totaal kosten]],"")</f>
        <v/>
      </c>
      <c r="DY160" s="122" t="str">
        <f>IF(Tbl.Kosten[[#This Row],[Anr.]]=DY$7,Tbl.Kosten[[#This Row],[Totaal kosten]],"")</f>
        <v/>
      </c>
      <c r="DZ160" s="122" t="str">
        <f>IF(Tbl.Kosten[[#This Row],[Anr.]]=DZ$7,Tbl.Kosten[[#This Row],[Totaal kosten]],"")</f>
        <v/>
      </c>
      <c r="EA160" s="122" t="str">
        <f>IF(Tbl.Kosten[[#This Row],[Anr.]]=EA$7,Tbl.Kosten[[#This Row],[Totaal kosten]],"")</f>
        <v/>
      </c>
      <c r="EB160" s="122" t="str">
        <f>IF(Tbl.Kosten[[#This Row],[Anr.]]=EB$7,Tbl.Kosten[[#This Row],[Totaal kosten]],"")</f>
        <v/>
      </c>
      <c r="EC160" s="122" t="str">
        <f>IF(Tbl.Kosten[[#This Row],[Anr.]]=EC$7,Tbl.Kosten[[#This Row],[Totaal kosten]],"")</f>
        <v/>
      </c>
      <c r="ED160" s="122" t="str">
        <f>IF(Tbl.Kosten[[#This Row],[Anr.]]=ED$7,Tbl.Kosten[[#This Row],[Totaal kosten]],"")</f>
        <v/>
      </c>
      <c r="EE160" s="122" t="str">
        <f>IF(Tbl.Kosten[[#This Row],[Anr.]]=EE$7,Tbl.Kosten[[#This Row],[Totaal kosten]],"")</f>
        <v/>
      </c>
      <c r="EF160" s="122" t="str">
        <f>IF(Tbl.Kosten[[#This Row],[Anr.]]=EF$7,Tbl.Kosten[[#This Row],[Totaal kosten]],"")</f>
        <v/>
      </c>
      <c r="EG160" s="122" t="str">
        <f>IF(Tbl.Kosten[[#This Row],[Anr.]]=EG$7,Tbl.Kosten[[#This Row],[Totaal kosten]],"")</f>
        <v/>
      </c>
      <c r="EH160" s="122" t="str">
        <f>IF(Tbl.Kosten[[#This Row],[Anr.]]=EH$7,Tbl.Kosten[[#This Row],[Totaal kosten]],"")</f>
        <v/>
      </c>
      <c r="EI160" s="122" t="str">
        <f>IF(Tbl.Kosten[[#This Row],[Anr.]]=EI$7,Tbl.Kosten[[#This Row],[Totaal kosten]],"")</f>
        <v/>
      </c>
      <c r="EJ160" s="122" t="str">
        <f>IF(Tbl.Kosten[[#This Row],[Anr.]]=EJ$7,Tbl.Kosten[[#This Row],[Totaal kosten]],"")</f>
        <v/>
      </c>
      <c r="EK160" s="122" t="str">
        <f>IF(Tbl.Kosten[[#This Row],[Anr.]]=EK$7,Tbl.Kosten[[#This Row],[Totaal kosten]],"")</f>
        <v/>
      </c>
      <c r="EL160" s="122" t="str">
        <f>IF(Tbl.Kosten[[#This Row],[Anr.]]=EL$7,Tbl.Kosten[[#This Row],[Totaal kosten]],"")</f>
        <v/>
      </c>
      <c r="EM160" s="122" t="str">
        <f>IF(Tbl.Kosten[[#This Row],[Anr.]]=EM$7,Tbl.Kosten[[#This Row],[Totaal kosten]],"")</f>
        <v/>
      </c>
      <c r="EN160" s="122" t="str">
        <f>IF(Tbl.Kosten[[#This Row],[Anr.]]=EN$7,Tbl.Kosten[[#This Row],[Totaal kosten]],"")</f>
        <v/>
      </c>
      <c r="EO160" s="122" t="str">
        <f>IF(Tbl.Kosten[[#This Row],[Anr.]]=EO$7,Tbl.Kosten[[#This Row],[Totaal kosten]],"")</f>
        <v/>
      </c>
      <c r="EP160" s="122" t="str">
        <f>IF(Tbl.Kosten[[#This Row],[Anr.]]=EP$7,Tbl.Kosten[[#This Row],[Totaal kosten]],"")</f>
        <v/>
      </c>
      <c r="EQ160" s="122" t="str">
        <f>IF(Tbl.Kosten[[#This Row],[Anr.]]=EQ$7,Tbl.Kosten[[#This Row],[Totaal kosten]],"")</f>
        <v/>
      </c>
    </row>
    <row r="161" spans="2:147" x14ac:dyDescent="0.35">
      <c r="B161" s="99"/>
      <c r="C161" s="68"/>
      <c r="D161" s="119"/>
      <c r="E161" s="100"/>
      <c r="F161" s="13">
        <f>_xlfn.XLOOKUP(Tbl.Kosten[[#This Row],[Medewerker e/o 
functie]],Tbl.Uurtarief[Medewerker en/of functie],Tbl.Uurtarief[Uurtarief],"",,)</f>
        <v>0</v>
      </c>
      <c r="G161" s="118">
        <f>PRODUCT(Tbl.Kosten[[#This Row],[Uren]],Tbl.Kosten[[#This Row],[Uurtarief]])</f>
        <v>0</v>
      </c>
      <c r="H161" s="100"/>
      <c r="I161" s="98"/>
      <c r="J161" s="97">
        <f>Tbl.Kosten[[#This Row],[Aantal]]*Tbl.Kosten[[#This Row],[Tarief]]</f>
        <v>0</v>
      </c>
      <c r="K161" s="118">
        <f>Tbl.Kosten[[#This Row],[Subtotaal andere kosten]]+Tbl.Kosten[[#This Row],[Subtotaal arbeidskosten]]</f>
        <v>0</v>
      </c>
      <c r="L161" s="190">
        <f>IF(Tbl.Kosten[[#This Row],[Subtotaal andere kosten]]&lt;&gt;0,"Andere kosten",(_xlfn.XLOOKUP(Tbl.Kosten[[#This Row],[Medewerker e/o 
functie]],Tbl.Uurtarief[Medewerker en/of functie],Tbl.Uurtarief[Kostensoort],"",,)))</f>
        <v>0</v>
      </c>
      <c r="M161" s="190" t="str">
        <f>IF(AND(Tbl.Kosten[[#This Row],[Subtotaal arbeidskosten]]&lt;&gt;0,Tbl.Kosten[[#This Row],[Subtotaal andere kosten]]&lt;&gt;0),"Begroot Arbeidskosten en Overige kosten op verschillende regels!","")</f>
        <v/>
      </c>
      <c r="N161" s="3" t="str">
        <f>_xlfn.XLOOKUP(Tbl.Kosten[[#This Row],[Activiteitencode]],Tbl.Activiteiten[Activiteitcode],Tbl.Activiteiten[Werkpakketcode],"",,)</f>
        <v/>
      </c>
      <c r="O161" s="9" t="str">
        <f>_xlfn.XLOOKUP(Tbl.Kosten[[#This Row],[Werkpakketcode]],Tbl.Werkpakketten[Werkpakketcode],Tbl.Werkpakketten[WPnr.],"",,)</f>
        <v/>
      </c>
      <c r="P161" s="9" t="str">
        <f>IF(Tbl.Kosten[[#This Row],[WPnr.]]=P$7,Tbl.Kosten[[#This Row],[Totaal kosten]],"")</f>
        <v/>
      </c>
      <c r="Q161" s="9" t="str">
        <f>IF(Tbl.Kosten[[#This Row],[WPnr.]]=Q$7,Tbl.Kosten[[#This Row],[Totaal kosten]],"")</f>
        <v/>
      </c>
      <c r="R161" s="9" t="str">
        <f>IF(Tbl.Kosten[[#This Row],[WPnr.]]=R$7,Tbl.Kosten[[#This Row],[Totaal kosten]],"")</f>
        <v/>
      </c>
      <c r="S161" s="9" t="str">
        <f>IF(Tbl.Kosten[[#This Row],[WPnr.]]=S$7,Tbl.Kosten[[#This Row],[Totaal kosten]],"")</f>
        <v/>
      </c>
      <c r="T161" s="9" t="str">
        <f>IF(Tbl.Kosten[[#This Row],[WPnr.]]=T$7,Tbl.Kosten[[#This Row],[Totaal kosten]],"")</f>
        <v/>
      </c>
      <c r="U161" s="9" t="str">
        <f>IF(Tbl.Kosten[[#This Row],[WPnr.]]=U$7,Tbl.Kosten[[#This Row],[Totaal kosten]],"")</f>
        <v/>
      </c>
      <c r="V161" s="9" t="str">
        <f>IF(Tbl.Kosten[[#This Row],[WPnr.]]=V$7,Tbl.Kosten[[#This Row],[Totaal kosten]],"")</f>
        <v/>
      </c>
      <c r="W161" s="9" t="str">
        <f>IF(Tbl.Kosten[[#This Row],[WPnr.]]=W$7,Tbl.Kosten[[#This Row],[Totaal kosten]],"")</f>
        <v/>
      </c>
      <c r="X161" s="9" t="str">
        <f>IF(Tbl.Kosten[[#This Row],[WPnr.]]=X$7,Tbl.Kosten[[#This Row],[Totaal kosten]],"")</f>
        <v/>
      </c>
      <c r="Y161" s="9" t="str">
        <f>IF(Tbl.Kosten[[#This Row],[WPnr.]]=Y$7,Tbl.Kosten[[#This Row],[Totaal kosten]],"")</f>
        <v/>
      </c>
      <c r="Z161" s="15" t="str">
        <f>IFERROR(VLOOKUP(Tbl.Kosten[[#This Row],[Kostensoort]],Tbl.Kostensoorten[],2,FALSE),"")</f>
        <v/>
      </c>
      <c r="AA161" s="15" t="str">
        <f>IF(Tbl.Kosten[[#This Row],[KSnr.]]=AA$7,Tbl.Kosten[[#This Row],[Totaal kosten]],"")</f>
        <v/>
      </c>
      <c r="AB161" s="15" t="str">
        <f>IF(Tbl.Kosten[[#This Row],[KSnr.]]=AB$7,Tbl.Kosten[[#This Row],[Totaal kosten]],"")</f>
        <v/>
      </c>
      <c r="AC161" s="15" t="str">
        <f>IF(Tbl.Kosten[[#This Row],[KSnr.]]=AC$7,Tbl.Kosten[[#This Row],[Totaal kosten]],"")</f>
        <v/>
      </c>
      <c r="AD161" s="15" t="str">
        <f>IF(Tbl.Kosten[[#This Row],[KSnr.]]=AD$7,Tbl.Kosten[[#This Row],[Totaal kosten]],"")</f>
        <v/>
      </c>
      <c r="AE161" s="15" t="str">
        <f>IF(Tbl.Kosten[[#This Row],[KSnr.]]=AE$7,Tbl.Kosten[[#This Row],[Totaal kosten]],"")</f>
        <v/>
      </c>
      <c r="AF161" s="15" t="str">
        <f>IF(Tbl.Kosten[[#This Row],[KSnr.]]=AF$7,Tbl.Kosten[[#This Row],[Totaal kosten]],"")</f>
        <v/>
      </c>
      <c r="AG161" s="15" t="str">
        <f>IF(Tbl.Kosten[[#This Row],[KSnr.]]=AG$7,Tbl.Kosten[[#This Row],[Totaal kosten]],"")</f>
        <v/>
      </c>
      <c r="AH161" s="15" t="str">
        <f>IF(Tbl.Kosten[[#This Row],[KSnr.]]=AH$7,Tbl.Kosten[[#This Row],[Totaal kosten]],"")</f>
        <v/>
      </c>
      <c r="AI161" s="15" t="str">
        <f>IF(Tbl.Kosten[[#This Row],[KSnr.]]=AI$7,Tbl.Kosten[[#This Row],[Totaal kosten]],"")</f>
        <v/>
      </c>
      <c r="AJ161" s="15" t="str">
        <f>IF(Tbl.Kosten[[#This Row],[KSnr.]]=AJ$7,Tbl.Kosten[[#This Row],[Totaal kosten]],"")</f>
        <v/>
      </c>
      <c r="AK161" s="15" t="str">
        <f>IF(Tbl.Kosten[[#This Row],[KSnr.]]=AK$7,Tbl.Kosten[[#This Row],[Totaal kosten]],"")</f>
        <v/>
      </c>
      <c r="AL161" s="15" t="str">
        <f>IF(Tbl.Kosten[[#This Row],[KSnr.]]=AL$7,Tbl.Kosten[[#This Row],[Totaal kosten]],"")</f>
        <v/>
      </c>
      <c r="AM161" s="15" t="str">
        <f>IF(Tbl.Kosten[[#This Row],[KSnr.]]=AM$7,Tbl.Kosten[[#This Row],[Totaal kosten]],"")</f>
        <v/>
      </c>
      <c r="AN161" s="15" t="str">
        <f>IF(Tbl.Kosten[[#This Row],[KSnr.]]=AN$7,Tbl.Kosten[[#This Row],[Totaal kosten]],"")</f>
        <v/>
      </c>
      <c r="AO161" s="15" t="str">
        <f>IF(Tbl.Kosten[[#This Row],[KSnr.]]=AO$7,Tbl.Kosten[[#This Row],[Totaal kosten]],"")</f>
        <v/>
      </c>
      <c r="AP161" s="15" t="str">
        <f>IF(Tbl.Kosten[[#This Row],[KSnr.]]=AP$7,Tbl.Kosten[[#This Row],[Totaal kosten]],"")</f>
        <v/>
      </c>
      <c r="AQ161" s="15" t="str">
        <f>IF(Tbl.Kosten[[#This Row],[KSnr.]]=AQ$7,Tbl.Kosten[[#This Row],[Totaal kosten]],"")</f>
        <v/>
      </c>
      <c r="AR161" s="15" t="str">
        <f>IF(Tbl.Kosten[[#This Row],[KSnr.]]=AR$7,Tbl.Kosten[[#This Row],[Totaal kosten]],"")</f>
        <v/>
      </c>
      <c r="AS161" s="15" t="str">
        <f>IF(Tbl.Kosten[[#This Row],[KSnr.]]=AS$7,Tbl.Kosten[[#This Row],[Totaal kosten]],"")</f>
        <v/>
      </c>
      <c r="AT161" s="15" t="str">
        <f>IF(Tbl.Kosten[[#This Row],[KSnr.]]=AT$7,Tbl.Kosten[[#This Row],[Totaal kosten]],"")</f>
        <v/>
      </c>
      <c r="AU161" s="122" t="str">
        <f>_xlfn.XLOOKUP(Tbl.Kosten[[#This Row],[Activiteitencode]],Tbl.Activiteiten[Activiteitcode],Tbl.Activiteiten[Anr.],"",,)</f>
        <v/>
      </c>
      <c r="AV161" s="122" t="str">
        <f>IF(Tbl.Kosten[[#This Row],[Anr.]]=AV$7,Tbl.Kosten[[#This Row],[Totaal kosten]],"")</f>
        <v/>
      </c>
      <c r="AW161" s="122" t="str">
        <f>IF(Tbl.Kosten[[#This Row],[Anr.]]=AW$7,Tbl.Kosten[[#This Row],[Totaal kosten]],"")</f>
        <v/>
      </c>
      <c r="AX161" s="122" t="str">
        <f>IF(Tbl.Kosten[[#This Row],[Anr.]]=AX$7,Tbl.Kosten[[#This Row],[Totaal kosten]],"")</f>
        <v/>
      </c>
      <c r="AY161" s="122" t="str">
        <f>IF(Tbl.Kosten[[#This Row],[Anr.]]=AY$7,Tbl.Kosten[[#This Row],[Totaal kosten]],"")</f>
        <v/>
      </c>
      <c r="AZ161" s="122" t="str">
        <f>IF(Tbl.Kosten[[#This Row],[Anr.]]=AZ$7,Tbl.Kosten[[#This Row],[Totaal kosten]],"")</f>
        <v/>
      </c>
      <c r="BA161" s="122" t="str">
        <f>IF(Tbl.Kosten[[#This Row],[Anr.]]=BA$7,Tbl.Kosten[[#This Row],[Totaal kosten]],"")</f>
        <v/>
      </c>
      <c r="BB161" s="122" t="str">
        <f>IF(Tbl.Kosten[[#This Row],[Anr.]]=BB$7,Tbl.Kosten[[#This Row],[Totaal kosten]],"")</f>
        <v/>
      </c>
      <c r="BC161" s="122" t="str">
        <f>IF(Tbl.Kosten[[#This Row],[Anr.]]=BC$7,Tbl.Kosten[[#This Row],[Totaal kosten]],"")</f>
        <v/>
      </c>
      <c r="BD161" s="122" t="str">
        <f>IF(Tbl.Kosten[[#This Row],[Anr.]]=BD$7,Tbl.Kosten[[#This Row],[Totaal kosten]],"")</f>
        <v/>
      </c>
      <c r="BE161" s="122" t="str">
        <f>IF(Tbl.Kosten[[#This Row],[Anr.]]=BE$7,Tbl.Kosten[[#This Row],[Totaal kosten]],"")</f>
        <v/>
      </c>
      <c r="BF161" s="122" t="str">
        <f>IF(Tbl.Kosten[[#This Row],[Anr.]]=BF$7,Tbl.Kosten[[#This Row],[Totaal kosten]],"")</f>
        <v/>
      </c>
      <c r="BG161" s="122" t="str">
        <f>IF(Tbl.Kosten[[#This Row],[Anr.]]=BG$7,Tbl.Kosten[[#This Row],[Totaal kosten]],"")</f>
        <v/>
      </c>
      <c r="BH161" s="122" t="str">
        <f>IF(Tbl.Kosten[[#This Row],[Anr.]]=BH$7,Tbl.Kosten[[#This Row],[Totaal kosten]],"")</f>
        <v/>
      </c>
      <c r="BI161" s="122" t="str">
        <f>IF(Tbl.Kosten[[#This Row],[Anr.]]=BI$7,Tbl.Kosten[[#This Row],[Totaal kosten]],"")</f>
        <v/>
      </c>
      <c r="BJ161" s="122" t="str">
        <f>IF(Tbl.Kosten[[#This Row],[Anr.]]=BJ$7,Tbl.Kosten[[#This Row],[Totaal kosten]],"")</f>
        <v/>
      </c>
      <c r="BK161" s="122" t="str">
        <f>IF(Tbl.Kosten[[#This Row],[Anr.]]=BK$7,Tbl.Kosten[[#This Row],[Totaal kosten]],"")</f>
        <v/>
      </c>
      <c r="BL161" s="122" t="str">
        <f>IF(Tbl.Kosten[[#This Row],[Anr.]]=BL$7,Tbl.Kosten[[#This Row],[Totaal kosten]],"")</f>
        <v/>
      </c>
      <c r="BM161" s="122" t="str">
        <f>IF(Tbl.Kosten[[#This Row],[Anr.]]=BM$7,Tbl.Kosten[[#This Row],[Totaal kosten]],"")</f>
        <v/>
      </c>
      <c r="BN161" s="122" t="str">
        <f>IF(Tbl.Kosten[[#This Row],[Anr.]]=BN$7,Tbl.Kosten[[#This Row],[Totaal kosten]],"")</f>
        <v/>
      </c>
      <c r="BO161" s="122" t="str">
        <f>IF(Tbl.Kosten[[#This Row],[Anr.]]=BO$7,Tbl.Kosten[[#This Row],[Totaal kosten]],"")</f>
        <v/>
      </c>
      <c r="BP161" s="122" t="str">
        <f>IF(Tbl.Kosten[[#This Row],[Anr.]]=BP$7,Tbl.Kosten[[#This Row],[Totaal kosten]],"")</f>
        <v/>
      </c>
      <c r="BQ161" s="122" t="str">
        <f>IF(Tbl.Kosten[[#This Row],[Anr.]]=BQ$7,Tbl.Kosten[[#This Row],[Totaal kosten]],"")</f>
        <v/>
      </c>
      <c r="BR161" s="122" t="str">
        <f>IF(Tbl.Kosten[[#This Row],[Anr.]]=BR$7,Tbl.Kosten[[#This Row],[Totaal kosten]],"")</f>
        <v/>
      </c>
      <c r="BS161" s="122" t="str">
        <f>IF(Tbl.Kosten[[#This Row],[Anr.]]=BS$7,Tbl.Kosten[[#This Row],[Totaal kosten]],"")</f>
        <v/>
      </c>
      <c r="BT161" s="122" t="str">
        <f>IF(Tbl.Kosten[[#This Row],[Anr.]]=BT$7,Tbl.Kosten[[#This Row],[Totaal kosten]],"")</f>
        <v/>
      </c>
      <c r="BU161" s="122" t="str">
        <f>IF(Tbl.Kosten[[#This Row],[Anr.]]=BU$7,Tbl.Kosten[[#This Row],[Totaal kosten]],"")</f>
        <v/>
      </c>
      <c r="BV161" s="122" t="str">
        <f>IF(Tbl.Kosten[[#This Row],[Anr.]]=BV$7,Tbl.Kosten[[#This Row],[Totaal kosten]],"")</f>
        <v/>
      </c>
      <c r="BW161" s="122" t="str">
        <f>IF(Tbl.Kosten[[#This Row],[Anr.]]=BW$7,Tbl.Kosten[[#This Row],[Totaal kosten]],"")</f>
        <v/>
      </c>
      <c r="BX161" s="122" t="str">
        <f>IF(Tbl.Kosten[[#This Row],[Anr.]]=BX$7,Tbl.Kosten[[#This Row],[Totaal kosten]],"")</f>
        <v/>
      </c>
      <c r="BY161" s="122" t="str">
        <f>IF(Tbl.Kosten[[#This Row],[Anr.]]=BY$7,Tbl.Kosten[[#This Row],[Totaal kosten]],"")</f>
        <v/>
      </c>
      <c r="BZ161" s="122" t="str">
        <f>IF(Tbl.Kosten[[#This Row],[Anr.]]=BZ$7,Tbl.Kosten[[#This Row],[Totaal kosten]],"")</f>
        <v/>
      </c>
      <c r="CA161" s="122" t="str">
        <f>IF(Tbl.Kosten[[#This Row],[Anr.]]=CA$7,Tbl.Kosten[[#This Row],[Totaal kosten]],"")</f>
        <v/>
      </c>
      <c r="CB161" s="122" t="str">
        <f>IF(Tbl.Kosten[[#This Row],[Anr.]]=CB$7,Tbl.Kosten[[#This Row],[Totaal kosten]],"")</f>
        <v/>
      </c>
      <c r="CC161" s="122" t="str">
        <f>IF(Tbl.Kosten[[#This Row],[Anr.]]=CC$7,Tbl.Kosten[[#This Row],[Totaal kosten]],"")</f>
        <v/>
      </c>
      <c r="CD161" s="122" t="str">
        <f>IF(Tbl.Kosten[[#This Row],[Anr.]]=CD$7,Tbl.Kosten[[#This Row],[Totaal kosten]],"")</f>
        <v/>
      </c>
      <c r="CE161" s="122" t="str">
        <f>IF(Tbl.Kosten[[#This Row],[Anr.]]=CE$7,Tbl.Kosten[[#This Row],[Totaal kosten]],"")</f>
        <v/>
      </c>
      <c r="CF161" s="122" t="str">
        <f>IF(Tbl.Kosten[[#This Row],[Anr.]]=CF$7,Tbl.Kosten[[#This Row],[Totaal kosten]],"")</f>
        <v/>
      </c>
      <c r="CG161" s="122" t="str">
        <f>IF(Tbl.Kosten[[#This Row],[Anr.]]=CG$7,Tbl.Kosten[[#This Row],[Totaal kosten]],"")</f>
        <v/>
      </c>
      <c r="CH161" s="122" t="str">
        <f>IF(Tbl.Kosten[[#This Row],[Anr.]]=CH$7,Tbl.Kosten[[#This Row],[Totaal kosten]],"")</f>
        <v/>
      </c>
      <c r="CI161" s="122" t="str">
        <f>IF(Tbl.Kosten[[#This Row],[Anr.]]=CI$7,Tbl.Kosten[[#This Row],[Totaal kosten]],"")</f>
        <v/>
      </c>
      <c r="CJ161" s="122" t="str">
        <f>IF(Tbl.Kosten[[#This Row],[Anr.]]=CJ$7,Tbl.Kosten[[#This Row],[Totaal kosten]],"")</f>
        <v/>
      </c>
      <c r="CK161" s="122" t="str">
        <f>IF(Tbl.Kosten[[#This Row],[Anr.]]=CK$7,Tbl.Kosten[[#This Row],[Totaal kosten]],"")</f>
        <v/>
      </c>
      <c r="CL161" s="122" t="str">
        <f>IF(Tbl.Kosten[[#This Row],[Anr.]]=CL$7,Tbl.Kosten[[#This Row],[Totaal kosten]],"")</f>
        <v/>
      </c>
      <c r="CM161" s="122" t="str">
        <f>IF(Tbl.Kosten[[#This Row],[Anr.]]=CM$7,Tbl.Kosten[[#This Row],[Totaal kosten]],"")</f>
        <v/>
      </c>
      <c r="CN161" s="122" t="str">
        <f>IF(Tbl.Kosten[[#This Row],[Anr.]]=CN$7,Tbl.Kosten[[#This Row],[Totaal kosten]],"")</f>
        <v/>
      </c>
      <c r="CO161" s="122" t="str">
        <f>IF(Tbl.Kosten[[#This Row],[Anr.]]=CO$7,Tbl.Kosten[[#This Row],[Totaal kosten]],"")</f>
        <v/>
      </c>
      <c r="CP161" s="122" t="str">
        <f>IF(Tbl.Kosten[[#This Row],[Anr.]]=CP$7,Tbl.Kosten[[#This Row],[Totaal kosten]],"")</f>
        <v/>
      </c>
      <c r="CQ161" s="122" t="str">
        <f>IF(Tbl.Kosten[[#This Row],[Anr.]]=CQ$7,Tbl.Kosten[[#This Row],[Totaal kosten]],"")</f>
        <v/>
      </c>
      <c r="CR161" s="122" t="str">
        <f>IF(Tbl.Kosten[[#This Row],[Anr.]]=CR$7,Tbl.Kosten[[#This Row],[Totaal kosten]],"")</f>
        <v/>
      </c>
      <c r="CS161" s="122" t="str">
        <f>IF(Tbl.Kosten[[#This Row],[Anr.]]=CS$7,Tbl.Kosten[[#This Row],[Totaal kosten]],"")</f>
        <v/>
      </c>
      <c r="CT161" s="122" t="str">
        <f>IF(Tbl.Kosten[[#This Row],[Anr.]]=CT$7,Tbl.Kosten[[#This Row],[Totaal kosten]],"")</f>
        <v/>
      </c>
      <c r="CU161" s="122" t="str">
        <f>IF(Tbl.Kosten[[#This Row],[Anr.]]=CU$7,Tbl.Kosten[[#This Row],[Totaal kosten]],"")</f>
        <v/>
      </c>
      <c r="CV161" s="122" t="str">
        <f>IF(Tbl.Kosten[[#This Row],[Anr.]]=CV$7,Tbl.Kosten[[#This Row],[Totaal kosten]],"")</f>
        <v/>
      </c>
      <c r="CW161" s="122" t="str">
        <f>IF(Tbl.Kosten[[#This Row],[Anr.]]=CW$7,Tbl.Kosten[[#This Row],[Totaal kosten]],"")</f>
        <v/>
      </c>
      <c r="CX161" s="122" t="str">
        <f>IF(Tbl.Kosten[[#This Row],[Anr.]]=CX$7,Tbl.Kosten[[#This Row],[Totaal kosten]],"")</f>
        <v/>
      </c>
      <c r="CY161" s="122" t="str">
        <f>IF(Tbl.Kosten[[#This Row],[Anr.]]=CY$7,Tbl.Kosten[[#This Row],[Totaal kosten]],"")</f>
        <v/>
      </c>
      <c r="CZ161" s="122" t="str">
        <f>IF(Tbl.Kosten[[#This Row],[Anr.]]=CZ$7,Tbl.Kosten[[#This Row],[Totaal kosten]],"")</f>
        <v/>
      </c>
      <c r="DA161" s="122" t="str">
        <f>IF(Tbl.Kosten[[#This Row],[Anr.]]=DA$7,Tbl.Kosten[[#This Row],[Totaal kosten]],"")</f>
        <v/>
      </c>
      <c r="DB161" s="122" t="str">
        <f>IF(Tbl.Kosten[[#This Row],[Anr.]]=DB$7,Tbl.Kosten[[#This Row],[Totaal kosten]],"")</f>
        <v/>
      </c>
      <c r="DC161" s="122" t="str">
        <f>IF(Tbl.Kosten[[#This Row],[Anr.]]=DC$7,Tbl.Kosten[[#This Row],[Totaal kosten]],"")</f>
        <v/>
      </c>
      <c r="DD161" s="122" t="str">
        <f>IF(Tbl.Kosten[[#This Row],[Anr.]]=DD$7,Tbl.Kosten[[#This Row],[Totaal kosten]],"")</f>
        <v/>
      </c>
      <c r="DE161" s="122" t="str">
        <f>IF(Tbl.Kosten[[#This Row],[Anr.]]=DE$7,Tbl.Kosten[[#This Row],[Totaal kosten]],"")</f>
        <v/>
      </c>
      <c r="DF161" s="122" t="str">
        <f>IF(Tbl.Kosten[[#This Row],[Anr.]]=DF$7,Tbl.Kosten[[#This Row],[Totaal kosten]],"")</f>
        <v/>
      </c>
      <c r="DG161" s="122" t="str">
        <f>IF(Tbl.Kosten[[#This Row],[Anr.]]=DG$7,Tbl.Kosten[[#This Row],[Totaal kosten]],"")</f>
        <v/>
      </c>
      <c r="DH161" s="122" t="str">
        <f>IF(Tbl.Kosten[[#This Row],[Anr.]]=DH$7,Tbl.Kosten[[#This Row],[Totaal kosten]],"")</f>
        <v/>
      </c>
      <c r="DI161" s="122" t="str">
        <f>IF(Tbl.Kosten[[#This Row],[Anr.]]=DI$7,Tbl.Kosten[[#This Row],[Totaal kosten]],"")</f>
        <v/>
      </c>
      <c r="DJ161" s="122" t="str">
        <f>IF(Tbl.Kosten[[#This Row],[Anr.]]=DJ$7,Tbl.Kosten[[#This Row],[Totaal kosten]],"")</f>
        <v/>
      </c>
      <c r="DK161" s="122" t="str">
        <f>IF(Tbl.Kosten[[#This Row],[Anr.]]=DK$7,Tbl.Kosten[[#This Row],[Totaal kosten]],"")</f>
        <v/>
      </c>
      <c r="DL161" s="122" t="str">
        <f>IF(Tbl.Kosten[[#This Row],[Anr.]]=DL$7,Tbl.Kosten[[#This Row],[Totaal kosten]],"")</f>
        <v/>
      </c>
      <c r="DM161" s="122" t="str">
        <f>IF(Tbl.Kosten[[#This Row],[Anr.]]=DM$7,Tbl.Kosten[[#This Row],[Totaal kosten]],"")</f>
        <v/>
      </c>
      <c r="DN161" s="122" t="str">
        <f>IF(Tbl.Kosten[[#This Row],[Anr.]]=DN$7,Tbl.Kosten[[#This Row],[Totaal kosten]],"")</f>
        <v/>
      </c>
      <c r="DO161" s="122" t="str">
        <f>IF(Tbl.Kosten[[#This Row],[Anr.]]=DO$7,Tbl.Kosten[[#This Row],[Totaal kosten]],"")</f>
        <v/>
      </c>
      <c r="DP161" s="122" t="str">
        <f>IF(Tbl.Kosten[[#This Row],[Anr.]]=DP$7,Tbl.Kosten[[#This Row],[Totaal kosten]],"")</f>
        <v/>
      </c>
      <c r="DQ161" s="122" t="str">
        <f>IF(Tbl.Kosten[[#This Row],[Anr.]]=DQ$7,Tbl.Kosten[[#This Row],[Totaal kosten]],"")</f>
        <v/>
      </c>
      <c r="DR161" s="122" t="str">
        <f>IF(Tbl.Kosten[[#This Row],[Anr.]]=DR$7,Tbl.Kosten[[#This Row],[Totaal kosten]],"")</f>
        <v/>
      </c>
      <c r="DS161" s="122" t="str">
        <f>IF(Tbl.Kosten[[#This Row],[Anr.]]=DS$7,Tbl.Kosten[[#This Row],[Totaal kosten]],"")</f>
        <v/>
      </c>
      <c r="DT161" s="122" t="str">
        <f>IF(Tbl.Kosten[[#This Row],[Anr.]]=DT$7,Tbl.Kosten[[#This Row],[Totaal kosten]],"")</f>
        <v/>
      </c>
      <c r="DU161" s="122" t="str">
        <f>IF(Tbl.Kosten[[#This Row],[Anr.]]=DU$7,Tbl.Kosten[[#This Row],[Totaal kosten]],"")</f>
        <v/>
      </c>
      <c r="DV161" s="122" t="str">
        <f>IF(Tbl.Kosten[[#This Row],[Anr.]]=DV$7,Tbl.Kosten[[#This Row],[Totaal kosten]],"")</f>
        <v/>
      </c>
      <c r="DW161" s="122" t="str">
        <f>IF(Tbl.Kosten[[#This Row],[Anr.]]=DW$7,Tbl.Kosten[[#This Row],[Totaal kosten]],"")</f>
        <v/>
      </c>
      <c r="DX161" s="122" t="str">
        <f>IF(Tbl.Kosten[[#This Row],[Anr.]]=DX$7,Tbl.Kosten[[#This Row],[Totaal kosten]],"")</f>
        <v/>
      </c>
      <c r="DY161" s="122" t="str">
        <f>IF(Tbl.Kosten[[#This Row],[Anr.]]=DY$7,Tbl.Kosten[[#This Row],[Totaal kosten]],"")</f>
        <v/>
      </c>
      <c r="DZ161" s="122" t="str">
        <f>IF(Tbl.Kosten[[#This Row],[Anr.]]=DZ$7,Tbl.Kosten[[#This Row],[Totaal kosten]],"")</f>
        <v/>
      </c>
      <c r="EA161" s="122" t="str">
        <f>IF(Tbl.Kosten[[#This Row],[Anr.]]=EA$7,Tbl.Kosten[[#This Row],[Totaal kosten]],"")</f>
        <v/>
      </c>
      <c r="EB161" s="122" t="str">
        <f>IF(Tbl.Kosten[[#This Row],[Anr.]]=EB$7,Tbl.Kosten[[#This Row],[Totaal kosten]],"")</f>
        <v/>
      </c>
      <c r="EC161" s="122" t="str">
        <f>IF(Tbl.Kosten[[#This Row],[Anr.]]=EC$7,Tbl.Kosten[[#This Row],[Totaal kosten]],"")</f>
        <v/>
      </c>
      <c r="ED161" s="122" t="str">
        <f>IF(Tbl.Kosten[[#This Row],[Anr.]]=ED$7,Tbl.Kosten[[#This Row],[Totaal kosten]],"")</f>
        <v/>
      </c>
      <c r="EE161" s="122" t="str">
        <f>IF(Tbl.Kosten[[#This Row],[Anr.]]=EE$7,Tbl.Kosten[[#This Row],[Totaal kosten]],"")</f>
        <v/>
      </c>
      <c r="EF161" s="122" t="str">
        <f>IF(Tbl.Kosten[[#This Row],[Anr.]]=EF$7,Tbl.Kosten[[#This Row],[Totaal kosten]],"")</f>
        <v/>
      </c>
      <c r="EG161" s="122" t="str">
        <f>IF(Tbl.Kosten[[#This Row],[Anr.]]=EG$7,Tbl.Kosten[[#This Row],[Totaal kosten]],"")</f>
        <v/>
      </c>
      <c r="EH161" s="122" t="str">
        <f>IF(Tbl.Kosten[[#This Row],[Anr.]]=EH$7,Tbl.Kosten[[#This Row],[Totaal kosten]],"")</f>
        <v/>
      </c>
      <c r="EI161" s="122" t="str">
        <f>IF(Tbl.Kosten[[#This Row],[Anr.]]=EI$7,Tbl.Kosten[[#This Row],[Totaal kosten]],"")</f>
        <v/>
      </c>
      <c r="EJ161" s="122" t="str">
        <f>IF(Tbl.Kosten[[#This Row],[Anr.]]=EJ$7,Tbl.Kosten[[#This Row],[Totaal kosten]],"")</f>
        <v/>
      </c>
      <c r="EK161" s="122" t="str">
        <f>IF(Tbl.Kosten[[#This Row],[Anr.]]=EK$7,Tbl.Kosten[[#This Row],[Totaal kosten]],"")</f>
        <v/>
      </c>
      <c r="EL161" s="122" t="str">
        <f>IF(Tbl.Kosten[[#This Row],[Anr.]]=EL$7,Tbl.Kosten[[#This Row],[Totaal kosten]],"")</f>
        <v/>
      </c>
      <c r="EM161" s="122" t="str">
        <f>IF(Tbl.Kosten[[#This Row],[Anr.]]=EM$7,Tbl.Kosten[[#This Row],[Totaal kosten]],"")</f>
        <v/>
      </c>
      <c r="EN161" s="122" t="str">
        <f>IF(Tbl.Kosten[[#This Row],[Anr.]]=EN$7,Tbl.Kosten[[#This Row],[Totaal kosten]],"")</f>
        <v/>
      </c>
      <c r="EO161" s="122" t="str">
        <f>IF(Tbl.Kosten[[#This Row],[Anr.]]=EO$7,Tbl.Kosten[[#This Row],[Totaal kosten]],"")</f>
        <v/>
      </c>
      <c r="EP161" s="122" t="str">
        <f>IF(Tbl.Kosten[[#This Row],[Anr.]]=EP$7,Tbl.Kosten[[#This Row],[Totaal kosten]],"")</f>
        <v/>
      </c>
      <c r="EQ161" s="122" t="str">
        <f>IF(Tbl.Kosten[[#This Row],[Anr.]]=EQ$7,Tbl.Kosten[[#This Row],[Totaal kosten]],"")</f>
        <v/>
      </c>
    </row>
    <row r="162" spans="2:147" x14ac:dyDescent="0.35">
      <c r="B162" s="99"/>
      <c r="C162" s="68"/>
      <c r="D162" s="119"/>
      <c r="E162" s="100"/>
      <c r="F162" s="13">
        <f>_xlfn.XLOOKUP(Tbl.Kosten[[#This Row],[Medewerker e/o 
functie]],Tbl.Uurtarief[Medewerker en/of functie],Tbl.Uurtarief[Uurtarief],"",,)</f>
        <v>0</v>
      </c>
      <c r="G162" s="118">
        <f>PRODUCT(Tbl.Kosten[[#This Row],[Uren]],Tbl.Kosten[[#This Row],[Uurtarief]])</f>
        <v>0</v>
      </c>
      <c r="H162" s="100"/>
      <c r="I162" s="98"/>
      <c r="J162" s="97">
        <f>Tbl.Kosten[[#This Row],[Aantal]]*Tbl.Kosten[[#This Row],[Tarief]]</f>
        <v>0</v>
      </c>
      <c r="K162" s="118">
        <f>Tbl.Kosten[[#This Row],[Subtotaal andere kosten]]+Tbl.Kosten[[#This Row],[Subtotaal arbeidskosten]]</f>
        <v>0</v>
      </c>
      <c r="L162" s="190">
        <f>IF(Tbl.Kosten[[#This Row],[Subtotaal andere kosten]]&lt;&gt;0,"Andere kosten",(_xlfn.XLOOKUP(Tbl.Kosten[[#This Row],[Medewerker e/o 
functie]],Tbl.Uurtarief[Medewerker en/of functie],Tbl.Uurtarief[Kostensoort],"",,)))</f>
        <v>0</v>
      </c>
      <c r="M162" s="190" t="str">
        <f>IF(AND(Tbl.Kosten[[#This Row],[Subtotaal arbeidskosten]]&lt;&gt;0,Tbl.Kosten[[#This Row],[Subtotaal andere kosten]]&lt;&gt;0),"Begroot Arbeidskosten en Overige kosten op verschillende regels!","")</f>
        <v/>
      </c>
      <c r="N162" s="3" t="str">
        <f>_xlfn.XLOOKUP(Tbl.Kosten[[#This Row],[Activiteitencode]],Tbl.Activiteiten[Activiteitcode],Tbl.Activiteiten[Werkpakketcode],"",,)</f>
        <v/>
      </c>
      <c r="O162" s="9" t="str">
        <f>_xlfn.XLOOKUP(Tbl.Kosten[[#This Row],[Werkpakketcode]],Tbl.Werkpakketten[Werkpakketcode],Tbl.Werkpakketten[WPnr.],"",,)</f>
        <v/>
      </c>
      <c r="P162" s="9" t="str">
        <f>IF(Tbl.Kosten[[#This Row],[WPnr.]]=P$7,Tbl.Kosten[[#This Row],[Totaal kosten]],"")</f>
        <v/>
      </c>
      <c r="Q162" s="9" t="str">
        <f>IF(Tbl.Kosten[[#This Row],[WPnr.]]=Q$7,Tbl.Kosten[[#This Row],[Totaal kosten]],"")</f>
        <v/>
      </c>
      <c r="R162" s="9" t="str">
        <f>IF(Tbl.Kosten[[#This Row],[WPnr.]]=R$7,Tbl.Kosten[[#This Row],[Totaal kosten]],"")</f>
        <v/>
      </c>
      <c r="S162" s="9" t="str">
        <f>IF(Tbl.Kosten[[#This Row],[WPnr.]]=S$7,Tbl.Kosten[[#This Row],[Totaal kosten]],"")</f>
        <v/>
      </c>
      <c r="T162" s="9" t="str">
        <f>IF(Tbl.Kosten[[#This Row],[WPnr.]]=T$7,Tbl.Kosten[[#This Row],[Totaal kosten]],"")</f>
        <v/>
      </c>
      <c r="U162" s="9" t="str">
        <f>IF(Tbl.Kosten[[#This Row],[WPnr.]]=U$7,Tbl.Kosten[[#This Row],[Totaal kosten]],"")</f>
        <v/>
      </c>
      <c r="V162" s="9" t="str">
        <f>IF(Tbl.Kosten[[#This Row],[WPnr.]]=V$7,Tbl.Kosten[[#This Row],[Totaal kosten]],"")</f>
        <v/>
      </c>
      <c r="W162" s="9" t="str">
        <f>IF(Tbl.Kosten[[#This Row],[WPnr.]]=W$7,Tbl.Kosten[[#This Row],[Totaal kosten]],"")</f>
        <v/>
      </c>
      <c r="X162" s="9" t="str">
        <f>IF(Tbl.Kosten[[#This Row],[WPnr.]]=X$7,Tbl.Kosten[[#This Row],[Totaal kosten]],"")</f>
        <v/>
      </c>
      <c r="Y162" s="9" t="str">
        <f>IF(Tbl.Kosten[[#This Row],[WPnr.]]=Y$7,Tbl.Kosten[[#This Row],[Totaal kosten]],"")</f>
        <v/>
      </c>
      <c r="Z162" s="15" t="str">
        <f>IFERROR(VLOOKUP(Tbl.Kosten[[#This Row],[Kostensoort]],Tbl.Kostensoorten[],2,FALSE),"")</f>
        <v/>
      </c>
      <c r="AA162" s="15" t="str">
        <f>IF(Tbl.Kosten[[#This Row],[KSnr.]]=AA$7,Tbl.Kosten[[#This Row],[Totaal kosten]],"")</f>
        <v/>
      </c>
      <c r="AB162" s="15" t="str">
        <f>IF(Tbl.Kosten[[#This Row],[KSnr.]]=AB$7,Tbl.Kosten[[#This Row],[Totaal kosten]],"")</f>
        <v/>
      </c>
      <c r="AC162" s="15" t="str">
        <f>IF(Tbl.Kosten[[#This Row],[KSnr.]]=AC$7,Tbl.Kosten[[#This Row],[Totaal kosten]],"")</f>
        <v/>
      </c>
      <c r="AD162" s="15" t="str">
        <f>IF(Tbl.Kosten[[#This Row],[KSnr.]]=AD$7,Tbl.Kosten[[#This Row],[Totaal kosten]],"")</f>
        <v/>
      </c>
      <c r="AE162" s="15" t="str">
        <f>IF(Tbl.Kosten[[#This Row],[KSnr.]]=AE$7,Tbl.Kosten[[#This Row],[Totaal kosten]],"")</f>
        <v/>
      </c>
      <c r="AF162" s="15" t="str">
        <f>IF(Tbl.Kosten[[#This Row],[KSnr.]]=AF$7,Tbl.Kosten[[#This Row],[Totaal kosten]],"")</f>
        <v/>
      </c>
      <c r="AG162" s="15" t="str">
        <f>IF(Tbl.Kosten[[#This Row],[KSnr.]]=AG$7,Tbl.Kosten[[#This Row],[Totaal kosten]],"")</f>
        <v/>
      </c>
      <c r="AH162" s="15" t="str">
        <f>IF(Tbl.Kosten[[#This Row],[KSnr.]]=AH$7,Tbl.Kosten[[#This Row],[Totaal kosten]],"")</f>
        <v/>
      </c>
      <c r="AI162" s="15" t="str">
        <f>IF(Tbl.Kosten[[#This Row],[KSnr.]]=AI$7,Tbl.Kosten[[#This Row],[Totaal kosten]],"")</f>
        <v/>
      </c>
      <c r="AJ162" s="15" t="str">
        <f>IF(Tbl.Kosten[[#This Row],[KSnr.]]=AJ$7,Tbl.Kosten[[#This Row],[Totaal kosten]],"")</f>
        <v/>
      </c>
      <c r="AK162" s="15" t="str">
        <f>IF(Tbl.Kosten[[#This Row],[KSnr.]]=AK$7,Tbl.Kosten[[#This Row],[Totaal kosten]],"")</f>
        <v/>
      </c>
      <c r="AL162" s="15" t="str">
        <f>IF(Tbl.Kosten[[#This Row],[KSnr.]]=AL$7,Tbl.Kosten[[#This Row],[Totaal kosten]],"")</f>
        <v/>
      </c>
      <c r="AM162" s="15" t="str">
        <f>IF(Tbl.Kosten[[#This Row],[KSnr.]]=AM$7,Tbl.Kosten[[#This Row],[Totaal kosten]],"")</f>
        <v/>
      </c>
      <c r="AN162" s="15" t="str">
        <f>IF(Tbl.Kosten[[#This Row],[KSnr.]]=AN$7,Tbl.Kosten[[#This Row],[Totaal kosten]],"")</f>
        <v/>
      </c>
      <c r="AO162" s="15" t="str">
        <f>IF(Tbl.Kosten[[#This Row],[KSnr.]]=AO$7,Tbl.Kosten[[#This Row],[Totaal kosten]],"")</f>
        <v/>
      </c>
      <c r="AP162" s="15" t="str">
        <f>IF(Tbl.Kosten[[#This Row],[KSnr.]]=AP$7,Tbl.Kosten[[#This Row],[Totaal kosten]],"")</f>
        <v/>
      </c>
      <c r="AQ162" s="15" t="str">
        <f>IF(Tbl.Kosten[[#This Row],[KSnr.]]=AQ$7,Tbl.Kosten[[#This Row],[Totaal kosten]],"")</f>
        <v/>
      </c>
      <c r="AR162" s="15" t="str">
        <f>IF(Tbl.Kosten[[#This Row],[KSnr.]]=AR$7,Tbl.Kosten[[#This Row],[Totaal kosten]],"")</f>
        <v/>
      </c>
      <c r="AS162" s="15" t="str">
        <f>IF(Tbl.Kosten[[#This Row],[KSnr.]]=AS$7,Tbl.Kosten[[#This Row],[Totaal kosten]],"")</f>
        <v/>
      </c>
      <c r="AT162" s="15" t="str">
        <f>IF(Tbl.Kosten[[#This Row],[KSnr.]]=AT$7,Tbl.Kosten[[#This Row],[Totaal kosten]],"")</f>
        <v/>
      </c>
      <c r="AU162" s="122" t="str">
        <f>_xlfn.XLOOKUP(Tbl.Kosten[[#This Row],[Activiteitencode]],Tbl.Activiteiten[Activiteitcode],Tbl.Activiteiten[Anr.],"",,)</f>
        <v/>
      </c>
      <c r="AV162" s="122" t="str">
        <f>IF(Tbl.Kosten[[#This Row],[Anr.]]=AV$7,Tbl.Kosten[[#This Row],[Totaal kosten]],"")</f>
        <v/>
      </c>
      <c r="AW162" s="122" t="str">
        <f>IF(Tbl.Kosten[[#This Row],[Anr.]]=AW$7,Tbl.Kosten[[#This Row],[Totaal kosten]],"")</f>
        <v/>
      </c>
      <c r="AX162" s="122" t="str">
        <f>IF(Tbl.Kosten[[#This Row],[Anr.]]=AX$7,Tbl.Kosten[[#This Row],[Totaal kosten]],"")</f>
        <v/>
      </c>
      <c r="AY162" s="122" t="str">
        <f>IF(Tbl.Kosten[[#This Row],[Anr.]]=AY$7,Tbl.Kosten[[#This Row],[Totaal kosten]],"")</f>
        <v/>
      </c>
      <c r="AZ162" s="122" t="str">
        <f>IF(Tbl.Kosten[[#This Row],[Anr.]]=AZ$7,Tbl.Kosten[[#This Row],[Totaal kosten]],"")</f>
        <v/>
      </c>
      <c r="BA162" s="122" t="str">
        <f>IF(Tbl.Kosten[[#This Row],[Anr.]]=BA$7,Tbl.Kosten[[#This Row],[Totaal kosten]],"")</f>
        <v/>
      </c>
      <c r="BB162" s="122" t="str">
        <f>IF(Tbl.Kosten[[#This Row],[Anr.]]=BB$7,Tbl.Kosten[[#This Row],[Totaal kosten]],"")</f>
        <v/>
      </c>
      <c r="BC162" s="122" t="str">
        <f>IF(Tbl.Kosten[[#This Row],[Anr.]]=BC$7,Tbl.Kosten[[#This Row],[Totaal kosten]],"")</f>
        <v/>
      </c>
      <c r="BD162" s="122" t="str">
        <f>IF(Tbl.Kosten[[#This Row],[Anr.]]=BD$7,Tbl.Kosten[[#This Row],[Totaal kosten]],"")</f>
        <v/>
      </c>
      <c r="BE162" s="122" t="str">
        <f>IF(Tbl.Kosten[[#This Row],[Anr.]]=BE$7,Tbl.Kosten[[#This Row],[Totaal kosten]],"")</f>
        <v/>
      </c>
      <c r="BF162" s="122" t="str">
        <f>IF(Tbl.Kosten[[#This Row],[Anr.]]=BF$7,Tbl.Kosten[[#This Row],[Totaal kosten]],"")</f>
        <v/>
      </c>
      <c r="BG162" s="122" t="str">
        <f>IF(Tbl.Kosten[[#This Row],[Anr.]]=BG$7,Tbl.Kosten[[#This Row],[Totaal kosten]],"")</f>
        <v/>
      </c>
      <c r="BH162" s="122" t="str">
        <f>IF(Tbl.Kosten[[#This Row],[Anr.]]=BH$7,Tbl.Kosten[[#This Row],[Totaal kosten]],"")</f>
        <v/>
      </c>
      <c r="BI162" s="122" t="str">
        <f>IF(Tbl.Kosten[[#This Row],[Anr.]]=BI$7,Tbl.Kosten[[#This Row],[Totaal kosten]],"")</f>
        <v/>
      </c>
      <c r="BJ162" s="122" t="str">
        <f>IF(Tbl.Kosten[[#This Row],[Anr.]]=BJ$7,Tbl.Kosten[[#This Row],[Totaal kosten]],"")</f>
        <v/>
      </c>
      <c r="BK162" s="122" t="str">
        <f>IF(Tbl.Kosten[[#This Row],[Anr.]]=BK$7,Tbl.Kosten[[#This Row],[Totaal kosten]],"")</f>
        <v/>
      </c>
      <c r="BL162" s="122" t="str">
        <f>IF(Tbl.Kosten[[#This Row],[Anr.]]=BL$7,Tbl.Kosten[[#This Row],[Totaal kosten]],"")</f>
        <v/>
      </c>
      <c r="BM162" s="122" t="str">
        <f>IF(Tbl.Kosten[[#This Row],[Anr.]]=BM$7,Tbl.Kosten[[#This Row],[Totaal kosten]],"")</f>
        <v/>
      </c>
      <c r="BN162" s="122" t="str">
        <f>IF(Tbl.Kosten[[#This Row],[Anr.]]=BN$7,Tbl.Kosten[[#This Row],[Totaal kosten]],"")</f>
        <v/>
      </c>
      <c r="BO162" s="122" t="str">
        <f>IF(Tbl.Kosten[[#This Row],[Anr.]]=BO$7,Tbl.Kosten[[#This Row],[Totaal kosten]],"")</f>
        <v/>
      </c>
      <c r="BP162" s="122" t="str">
        <f>IF(Tbl.Kosten[[#This Row],[Anr.]]=BP$7,Tbl.Kosten[[#This Row],[Totaal kosten]],"")</f>
        <v/>
      </c>
      <c r="BQ162" s="122" t="str">
        <f>IF(Tbl.Kosten[[#This Row],[Anr.]]=BQ$7,Tbl.Kosten[[#This Row],[Totaal kosten]],"")</f>
        <v/>
      </c>
      <c r="BR162" s="122" t="str">
        <f>IF(Tbl.Kosten[[#This Row],[Anr.]]=BR$7,Tbl.Kosten[[#This Row],[Totaal kosten]],"")</f>
        <v/>
      </c>
      <c r="BS162" s="122" t="str">
        <f>IF(Tbl.Kosten[[#This Row],[Anr.]]=BS$7,Tbl.Kosten[[#This Row],[Totaal kosten]],"")</f>
        <v/>
      </c>
      <c r="BT162" s="122" t="str">
        <f>IF(Tbl.Kosten[[#This Row],[Anr.]]=BT$7,Tbl.Kosten[[#This Row],[Totaal kosten]],"")</f>
        <v/>
      </c>
      <c r="BU162" s="122" t="str">
        <f>IF(Tbl.Kosten[[#This Row],[Anr.]]=BU$7,Tbl.Kosten[[#This Row],[Totaal kosten]],"")</f>
        <v/>
      </c>
      <c r="BV162" s="122" t="str">
        <f>IF(Tbl.Kosten[[#This Row],[Anr.]]=BV$7,Tbl.Kosten[[#This Row],[Totaal kosten]],"")</f>
        <v/>
      </c>
      <c r="BW162" s="122" t="str">
        <f>IF(Tbl.Kosten[[#This Row],[Anr.]]=BW$7,Tbl.Kosten[[#This Row],[Totaal kosten]],"")</f>
        <v/>
      </c>
      <c r="BX162" s="122" t="str">
        <f>IF(Tbl.Kosten[[#This Row],[Anr.]]=BX$7,Tbl.Kosten[[#This Row],[Totaal kosten]],"")</f>
        <v/>
      </c>
      <c r="BY162" s="122" t="str">
        <f>IF(Tbl.Kosten[[#This Row],[Anr.]]=BY$7,Tbl.Kosten[[#This Row],[Totaal kosten]],"")</f>
        <v/>
      </c>
      <c r="BZ162" s="122" t="str">
        <f>IF(Tbl.Kosten[[#This Row],[Anr.]]=BZ$7,Tbl.Kosten[[#This Row],[Totaal kosten]],"")</f>
        <v/>
      </c>
      <c r="CA162" s="122" t="str">
        <f>IF(Tbl.Kosten[[#This Row],[Anr.]]=CA$7,Tbl.Kosten[[#This Row],[Totaal kosten]],"")</f>
        <v/>
      </c>
      <c r="CB162" s="122" t="str">
        <f>IF(Tbl.Kosten[[#This Row],[Anr.]]=CB$7,Tbl.Kosten[[#This Row],[Totaal kosten]],"")</f>
        <v/>
      </c>
      <c r="CC162" s="122" t="str">
        <f>IF(Tbl.Kosten[[#This Row],[Anr.]]=CC$7,Tbl.Kosten[[#This Row],[Totaal kosten]],"")</f>
        <v/>
      </c>
      <c r="CD162" s="122" t="str">
        <f>IF(Tbl.Kosten[[#This Row],[Anr.]]=CD$7,Tbl.Kosten[[#This Row],[Totaal kosten]],"")</f>
        <v/>
      </c>
      <c r="CE162" s="122" t="str">
        <f>IF(Tbl.Kosten[[#This Row],[Anr.]]=CE$7,Tbl.Kosten[[#This Row],[Totaal kosten]],"")</f>
        <v/>
      </c>
      <c r="CF162" s="122" t="str">
        <f>IF(Tbl.Kosten[[#This Row],[Anr.]]=CF$7,Tbl.Kosten[[#This Row],[Totaal kosten]],"")</f>
        <v/>
      </c>
      <c r="CG162" s="122" t="str">
        <f>IF(Tbl.Kosten[[#This Row],[Anr.]]=CG$7,Tbl.Kosten[[#This Row],[Totaal kosten]],"")</f>
        <v/>
      </c>
      <c r="CH162" s="122" t="str">
        <f>IF(Tbl.Kosten[[#This Row],[Anr.]]=CH$7,Tbl.Kosten[[#This Row],[Totaal kosten]],"")</f>
        <v/>
      </c>
      <c r="CI162" s="122" t="str">
        <f>IF(Tbl.Kosten[[#This Row],[Anr.]]=CI$7,Tbl.Kosten[[#This Row],[Totaal kosten]],"")</f>
        <v/>
      </c>
      <c r="CJ162" s="122" t="str">
        <f>IF(Tbl.Kosten[[#This Row],[Anr.]]=CJ$7,Tbl.Kosten[[#This Row],[Totaal kosten]],"")</f>
        <v/>
      </c>
      <c r="CK162" s="122" t="str">
        <f>IF(Tbl.Kosten[[#This Row],[Anr.]]=CK$7,Tbl.Kosten[[#This Row],[Totaal kosten]],"")</f>
        <v/>
      </c>
      <c r="CL162" s="122" t="str">
        <f>IF(Tbl.Kosten[[#This Row],[Anr.]]=CL$7,Tbl.Kosten[[#This Row],[Totaal kosten]],"")</f>
        <v/>
      </c>
      <c r="CM162" s="122" t="str">
        <f>IF(Tbl.Kosten[[#This Row],[Anr.]]=CM$7,Tbl.Kosten[[#This Row],[Totaal kosten]],"")</f>
        <v/>
      </c>
      <c r="CN162" s="122" t="str">
        <f>IF(Tbl.Kosten[[#This Row],[Anr.]]=CN$7,Tbl.Kosten[[#This Row],[Totaal kosten]],"")</f>
        <v/>
      </c>
      <c r="CO162" s="122" t="str">
        <f>IF(Tbl.Kosten[[#This Row],[Anr.]]=CO$7,Tbl.Kosten[[#This Row],[Totaal kosten]],"")</f>
        <v/>
      </c>
      <c r="CP162" s="122" t="str">
        <f>IF(Tbl.Kosten[[#This Row],[Anr.]]=CP$7,Tbl.Kosten[[#This Row],[Totaal kosten]],"")</f>
        <v/>
      </c>
      <c r="CQ162" s="122" t="str">
        <f>IF(Tbl.Kosten[[#This Row],[Anr.]]=CQ$7,Tbl.Kosten[[#This Row],[Totaal kosten]],"")</f>
        <v/>
      </c>
      <c r="CR162" s="122" t="str">
        <f>IF(Tbl.Kosten[[#This Row],[Anr.]]=CR$7,Tbl.Kosten[[#This Row],[Totaal kosten]],"")</f>
        <v/>
      </c>
      <c r="CS162" s="122" t="str">
        <f>IF(Tbl.Kosten[[#This Row],[Anr.]]=CS$7,Tbl.Kosten[[#This Row],[Totaal kosten]],"")</f>
        <v/>
      </c>
      <c r="CT162" s="122" t="str">
        <f>IF(Tbl.Kosten[[#This Row],[Anr.]]=CT$7,Tbl.Kosten[[#This Row],[Totaal kosten]],"")</f>
        <v/>
      </c>
      <c r="CU162" s="122" t="str">
        <f>IF(Tbl.Kosten[[#This Row],[Anr.]]=CU$7,Tbl.Kosten[[#This Row],[Totaal kosten]],"")</f>
        <v/>
      </c>
      <c r="CV162" s="122" t="str">
        <f>IF(Tbl.Kosten[[#This Row],[Anr.]]=CV$7,Tbl.Kosten[[#This Row],[Totaal kosten]],"")</f>
        <v/>
      </c>
      <c r="CW162" s="122" t="str">
        <f>IF(Tbl.Kosten[[#This Row],[Anr.]]=CW$7,Tbl.Kosten[[#This Row],[Totaal kosten]],"")</f>
        <v/>
      </c>
      <c r="CX162" s="122" t="str">
        <f>IF(Tbl.Kosten[[#This Row],[Anr.]]=CX$7,Tbl.Kosten[[#This Row],[Totaal kosten]],"")</f>
        <v/>
      </c>
      <c r="CY162" s="122" t="str">
        <f>IF(Tbl.Kosten[[#This Row],[Anr.]]=CY$7,Tbl.Kosten[[#This Row],[Totaal kosten]],"")</f>
        <v/>
      </c>
      <c r="CZ162" s="122" t="str">
        <f>IF(Tbl.Kosten[[#This Row],[Anr.]]=CZ$7,Tbl.Kosten[[#This Row],[Totaal kosten]],"")</f>
        <v/>
      </c>
      <c r="DA162" s="122" t="str">
        <f>IF(Tbl.Kosten[[#This Row],[Anr.]]=DA$7,Tbl.Kosten[[#This Row],[Totaal kosten]],"")</f>
        <v/>
      </c>
      <c r="DB162" s="122" t="str">
        <f>IF(Tbl.Kosten[[#This Row],[Anr.]]=DB$7,Tbl.Kosten[[#This Row],[Totaal kosten]],"")</f>
        <v/>
      </c>
      <c r="DC162" s="122" t="str">
        <f>IF(Tbl.Kosten[[#This Row],[Anr.]]=DC$7,Tbl.Kosten[[#This Row],[Totaal kosten]],"")</f>
        <v/>
      </c>
      <c r="DD162" s="122" t="str">
        <f>IF(Tbl.Kosten[[#This Row],[Anr.]]=DD$7,Tbl.Kosten[[#This Row],[Totaal kosten]],"")</f>
        <v/>
      </c>
      <c r="DE162" s="122" t="str">
        <f>IF(Tbl.Kosten[[#This Row],[Anr.]]=DE$7,Tbl.Kosten[[#This Row],[Totaal kosten]],"")</f>
        <v/>
      </c>
      <c r="DF162" s="122" t="str">
        <f>IF(Tbl.Kosten[[#This Row],[Anr.]]=DF$7,Tbl.Kosten[[#This Row],[Totaal kosten]],"")</f>
        <v/>
      </c>
      <c r="DG162" s="122" t="str">
        <f>IF(Tbl.Kosten[[#This Row],[Anr.]]=DG$7,Tbl.Kosten[[#This Row],[Totaal kosten]],"")</f>
        <v/>
      </c>
      <c r="DH162" s="122" t="str">
        <f>IF(Tbl.Kosten[[#This Row],[Anr.]]=DH$7,Tbl.Kosten[[#This Row],[Totaal kosten]],"")</f>
        <v/>
      </c>
      <c r="DI162" s="122" t="str">
        <f>IF(Tbl.Kosten[[#This Row],[Anr.]]=DI$7,Tbl.Kosten[[#This Row],[Totaal kosten]],"")</f>
        <v/>
      </c>
      <c r="DJ162" s="122" t="str">
        <f>IF(Tbl.Kosten[[#This Row],[Anr.]]=DJ$7,Tbl.Kosten[[#This Row],[Totaal kosten]],"")</f>
        <v/>
      </c>
      <c r="DK162" s="122" t="str">
        <f>IF(Tbl.Kosten[[#This Row],[Anr.]]=DK$7,Tbl.Kosten[[#This Row],[Totaal kosten]],"")</f>
        <v/>
      </c>
      <c r="DL162" s="122" t="str">
        <f>IF(Tbl.Kosten[[#This Row],[Anr.]]=DL$7,Tbl.Kosten[[#This Row],[Totaal kosten]],"")</f>
        <v/>
      </c>
      <c r="DM162" s="122" t="str">
        <f>IF(Tbl.Kosten[[#This Row],[Anr.]]=DM$7,Tbl.Kosten[[#This Row],[Totaal kosten]],"")</f>
        <v/>
      </c>
      <c r="DN162" s="122" t="str">
        <f>IF(Tbl.Kosten[[#This Row],[Anr.]]=DN$7,Tbl.Kosten[[#This Row],[Totaal kosten]],"")</f>
        <v/>
      </c>
      <c r="DO162" s="122" t="str">
        <f>IF(Tbl.Kosten[[#This Row],[Anr.]]=DO$7,Tbl.Kosten[[#This Row],[Totaal kosten]],"")</f>
        <v/>
      </c>
      <c r="DP162" s="122" t="str">
        <f>IF(Tbl.Kosten[[#This Row],[Anr.]]=DP$7,Tbl.Kosten[[#This Row],[Totaal kosten]],"")</f>
        <v/>
      </c>
      <c r="DQ162" s="122" t="str">
        <f>IF(Tbl.Kosten[[#This Row],[Anr.]]=DQ$7,Tbl.Kosten[[#This Row],[Totaal kosten]],"")</f>
        <v/>
      </c>
      <c r="DR162" s="122" t="str">
        <f>IF(Tbl.Kosten[[#This Row],[Anr.]]=DR$7,Tbl.Kosten[[#This Row],[Totaal kosten]],"")</f>
        <v/>
      </c>
      <c r="DS162" s="122" t="str">
        <f>IF(Tbl.Kosten[[#This Row],[Anr.]]=DS$7,Tbl.Kosten[[#This Row],[Totaal kosten]],"")</f>
        <v/>
      </c>
      <c r="DT162" s="122" t="str">
        <f>IF(Tbl.Kosten[[#This Row],[Anr.]]=DT$7,Tbl.Kosten[[#This Row],[Totaal kosten]],"")</f>
        <v/>
      </c>
      <c r="DU162" s="122" t="str">
        <f>IF(Tbl.Kosten[[#This Row],[Anr.]]=DU$7,Tbl.Kosten[[#This Row],[Totaal kosten]],"")</f>
        <v/>
      </c>
      <c r="DV162" s="122" t="str">
        <f>IF(Tbl.Kosten[[#This Row],[Anr.]]=DV$7,Tbl.Kosten[[#This Row],[Totaal kosten]],"")</f>
        <v/>
      </c>
      <c r="DW162" s="122" t="str">
        <f>IF(Tbl.Kosten[[#This Row],[Anr.]]=DW$7,Tbl.Kosten[[#This Row],[Totaal kosten]],"")</f>
        <v/>
      </c>
      <c r="DX162" s="122" t="str">
        <f>IF(Tbl.Kosten[[#This Row],[Anr.]]=DX$7,Tbl.Kosten[[#This Row],[Totaal kosten]],"")</f>
        <v/>
      </c>
      <c r="DY162" s="122" t="str">
        <f>IF(Tbl.Kosten[[#This Row],[Anr.]]=DY$7,Tbl.Kosten[[#This Row],[Totaal kosten]],"")</f>
        <v/>
      </c>
      <c r="DZ162" s="122" t="str">
        <f>IF(Tbl.Kosten[[#This Row],[Anr.]]=DZ$7,Tbl.Kosten[[#This Row],[Totaal kosten]],"")</f>
        <v/>
      </c>
      <c r="EA162" s="122" t="str">
        <f>IF(Tbl.Kosten[[#This Row],[Anr.]]=EA$7,Tbl.Kosten[[#This Row],[Totaal kosten]],"")</f>
        <v/>
      </c>
      <c r="EB162" s="122" t="str">
        <f>IF(Tbl.Kosten[[#This Row],[Anr.]]=EB$7,Tbl.Kosten[[#This Row],[Totaal kosten]],"")</f>
        <v/>
      </c>
      <c r="EC162" s="122" t="str">
        <f>IF(Tbl.Kosten[[#This Row],[Anr.]]=EC$7,Tbl.Kosten[[#This Row],[Totaal kosten]],"")</f>
        <v/>
      </c>
      <c r="ED162" s="122" t="str">
        <f>IF(Tbl.Kosten[[#This Row],[Anr.]]=ED$7,Tbl.Kosten[[#This Row],[Totaal kosten]],"")</f>
        <v/>
      </c>
      <c r="EE162" s="122" t="str">
        <f>IF(Tbl.Kosten[[#This Row],[Anr.]]=EE$7,Tbl.Kosten[[#This Row],[Totaal kosten]],"")</f>
        <v/>
      </c>
      <c r="EF162" s="122" t="str">
        <f>IF(Tbl.Kosten[[#This Row],[Anr.]]=EF$7,Tbl.Kosten[[#This Row],[Totaal kosten]],"")</f>
        <v/>
      </c>
      <c r="EG162" s="122" t="str">
        <f>IF(Tbl.Kosten[[#This Row],[Anr.]]=EG$7,Tbl.Kosten[[#This Row],[Totaal kosten]],"")</f>
        <v/>
      </c>
      <c r="EH162" s="122" t="str">
        <f>IF(Tbl.Kosten[[#This Row],[Anr.]]=EH$7,Tbl.Kosten[[#This Row],[Totaal kosten]],"")</f>
        <v/>
      </c>
      <c r="EI162" s="122" t="str">
        <f>IF(Tbl.Kosten[[#This Row],[Anr.]]=EI$7,Tbl.Kosten[[#This Row],[Totaal kosten]],"")</f>
        <v/>
      </c>
      <c r="EJ162" s="122" t="str">
        <f>IF(Tbl.Kosten[[#This Row],[Anr.]]=EJ$7,Tbl.Kosten[[#This Row],[Totaal kosten]],"")</f>
        <v/>
      </c>
      <c r="EK162" s="122" t="str">
        <f>IF(Tbl.Kosten[[#This Row],[Anr.]]=EK$7,Tbl.Kosten[[#This Row],[Totaal kosten]],"")</f>
        <v/>
      </c>
      <c r="EL162" s="122" t="str">
        <f>IF(Tbl.Kosten[[#This Row],[Anr.]]=EL$7,Tbl.Kosten[[#This Row],[Totaal kosten]],"")</f>
        <v/>
      </c>
      <c r="EM162" s="122" t="str">
        <f>IF(Tbl.Kosten[[#This Row],[Anr.]]=EM$7,Tbl.Kosten[[#This Row],[Totaal kosten]],"")</f>
        <v/>
      </c>
      <c r="EN162" s="122" t="str">
        <f>IF(Tbl.Kosten[[#This Row],[Anr.]]=EN$7,Tbl.Kosten[[#This Row],[Totaal kosten]],"")</f>
        <v/>
      </c>
      <c r="EO162" s="122" t="str">
        <f>IF(Tbl.Kosten[[#This Row],[Anr.]]=EO$7,Tbl.Kosten[[#This Row],[Totaal kosten]],"")</f>
        <v/>
      </c>
      <c r="EP162" s="122" t="str">
        <f>IF(Tbl.Kosten[[#This Row],[Anr.]]=EP$7,Tbl.Kosten[[#This Row],[Totaal kosten]],"")</f>
        <v/>
      </c>
      <c r="EQ162" s="122" t="str">
        <f>IF(Tbl.Kosten[[#This Row],[Anr.]]=EQ$7,Tbl.Kosten[[#This Row],[Totaal kosten]],"")</f>
        <v/>
      </c>
    </row>
    <row r="163" spans="2:147" x14ac:dyDescent="0.35">
      <c r="B163" s="99"/>
      <c r="C163" s="68"/>
      <c r="D163" s="119"/>
      <c r="E163" s="100"/>
      <c r="F163" s="13">
        <f>_xlfn.XLOOKUP(Tbl.Kosten[[#This Row],[Medewerker e/o 
functie]],Tbl.Uurtarief[Medewerker en/of functie],Tbl.Uurtarief[Uurtarief],"",,)</f>
        <v>0</v>
      </c>
      <c r="G163" s="118">
        <f>PRODUCT(Tbl.Kosten[[#This Row],[Uren]],Tbl.Kosten[[#This Row],[Uurtarief]])</f>
        <v>0</v>
      </c>
      <c r="H163" s="100"/>
      <c r="I163" s="98"/>
      <c r="J163" s="97">
        <f>Tbl.Kosten[[#This Row],[Aantal]]*Tbl.Kosten[[#This Row],[Tarief]]</f>
        <v>0</v>
      </c>
      <c r="K163" s="118">
        <f>Tbl.Kosten[[#This Row],[Subtotaal andere kosten]]+Tbl.Kosten[[#This Row],[Subtotaal arbeidskosten]]</f>
        <v>0</v>
      </c>
      <c r="L163" s="190">
        <f>IF(Tbl.Kosten[[#This Row],[Subtotaal andere kosten]]&lt;&gt;0,"Andere kosten",(_xlfn.XLOOKUP(Tbl.Kosten[[#This Row],[Medewerker e/o 
functie]],Tbl.Uurtarief[Medewerker en/of functie],Tbl.Uurtarief[Kostensoort],"",,)))</f>
        <v>0</v>
      </c>
      <c r="M163" s="190" t="str">
        <f>IF(AND(Tbl.Kosten[[#This Row],[Subtotaal arbeidskosten]]&lt;&gt;0,Tbl.Kosten[[#This Row],[Subtotaal andere kosten]]&lt;&gt;0),"Begroot Arbeidskosten en Overige kosten op verschillende regels!","")</f>
        <v/>
      </c>
      <c r="N163" s="3" t="str">
        <f>_xlfn.XLOOKUP(Tbl.Kosten[[#This Row],[Activiteitencode]],Tbl.Activiteiten[Activiteitcode],Tbl.Activiteiten[Werkpakketcode],"",,)</f>
        <v/>
      </c>
      <c r="O163" s="9" t="str">
        <f>_xlfn.XLOOKUP(Tbl.Kosten[[#This Row],[Werkpakketcode]],Tbl.Werkpakketten[Werkpakketcode],Tbl.Werkpakketten[WPnr.],"",,)</f>
        <v/>
      </c>
      <c r="P163" s="9" t="str">
        <f>IF(Tbl.Kosten[[#This Row],[WPnr.]]=P$7,Tbl.Kosten[[#This Row],[Totaal kosten]],"")</f>
        <v/>
      </c>
      <c r="Q163" s="9" t="str">
        <f>IF(Tbl.Kosten[[#This Row],[WPnr.]]=Q$7,Tbl.Kosten[[#This Row],[Totaal kosten]],"")</f>
        <v/>
      </c>
      <c r="R163" s="9" t="str">
        <f>IF(Tbl.Kosten[[#This Row],[WPnr.]]=R$7,Tbl.Kosten[[#This Row],[Totaal kosten]],"")</f>
        <v/>
      </c>
      <c r="S163" s="9" t="str">
        <f>IF(Tbl.Kosten[[#This Row],[WPnr.]]=S$7,Tbl.Kosten[[#This Row],[Totaal kosten]],"")</f>
        <v/>
      </c>
      <c r="T163" s="9" t="str">
        <f>IF(Tbl.Kosten[[#This Row],[WPnr.]]=T$7,Tbl.Kosten[[#This Row],[Totaal kosten]],"")</f>
        <v/>
      </c>
      <c r="U163" s="9" t="str">
        <f>IF(Tbl.Kosten[[#This Row],[WPnr.]]=U$7,Tbl.Kosten[[#This Row],[Totaal kosten]],"")</f>
        <v/>
      </c>
      <c r="V163" s="9" t="str">
        <f>IF(Tbl.Kosten[[#This Row],[WPnr.]]=V$7,Tbl.Kosten[[#This Row],[Totaal kosten]],"")</f>
        <v/>
      </c>
      <c r="W163" s="9" t="str">
        <f>IF(Tbl.Kosten[[#This Row],[WPnr.]]=W$7,Tbl.Kosten[[#This Row],[Totaal kosten]],"")</f>
        <v/>
      </c>
      <c r="X163" s="9" t="str">
        <f>IF(Tbl.Kosten[[#This Row],[WPnr.]]=X$7,Tbl.Kosten[[#This Row],[Totaal kosten]],"")</f>
        <v/>
      </c>
      <c r="Y163" s="9" t="str">
        <f>IF(Tbl.Kosten[[#This Row],[WPnr.]]=Y$7,Tbl.Kosten[[#This Row],[Totaal kosten]],"")</f>
        <v/>
      </c>
      <c r="Z163" s="15" t="str">
        <f>IFERROR(VLOOKUP(Tbl.Kosten[[#This Row],[Kostensoort]],Tbl.Kostensoorten[],2,FALSE),"")</f>
        <v/>
      </c>
      <c r="AA163" s="15" t="str">
        <f>IF(Tbl.Kosten[[#This Row],[KSnr.]]=AA$7,Tbl.Kosten[[#This Row],[Totaal kosten]],"")</f>
        <v/>
      </c>
      <c r="AB163" s="15" t="str">
        <f>IF(Tbl.Kosten[[#This Row],[KSnr.]]=AB$7,Tbl.Kosten[[#This Row],[Totaal kosten]],"")</f>
        <v/>
      </c>
      <c r="AC163" s="15" t="str">
        <f>IF(Tbl.Kosten[[#This Row],[KSnr.]]=AC$7,Tbl.Kosten[[#This Row],[Totaal kosten]],"")</f>
        <v/>
      </c>
      <c r="AD163" s="15" t="str">
        <f>IF(Tbl.Kosten[[#This Row],[KSnr.]]=AD$7,Tbl.Kosten[[#This Row],[Totaal kosten]],"")</f>
        <v/>
      </c>
      <c r="AE163" s="15" t="str">
        <f>IF(Tbl.Kosten[[#This Row],[KSnr.]]=AE$7,Tbl.Kosten[[#This Row],[Totaal kosten]],"")</f>
        <v/>
      </c>
      <c r="AF163" s="15" t="str">
        <f>IF(Tbl.Kosten[[#This Row],[KSnr.]]=AF$7,Tbl.Kosten[[#This Row],[Totaal kosten]],"")</f>
        <v/>
      </c>
      <c r="AG163" s="15" t="str">
        <f>IF(Tbl.Kosten[[#This Row],[KSnr.]]=AG$7,Tbl.Kosten[[#This Row],[Totaal kosten]],"")</f>
        <v/>
      </c>
      <c r="AH163" s="15" t="str">
        <f>IF(Tbl.Kosten[[#This Row],[KSnr.]]=AH$7,Tbl.Kosten[[#This Row],[Totaal kosten]],"")</f>
        <v/>
      </c>
      <c r="AI163" s="15" t="str">
        <f>IF(Tbl.Kosten[[#This Row],[KSnr.]]=AI$7,Tbl.Kosten[[#This Row],[Totaal kosten]],"")</f>
        <v/>
      </c>
      <c r="AJ163" s="15" t="str">
        <f>IF(Tbl.Kosten[[#This Row],[KSnr.]]=AJ$7,Tbl.Kosten[[#This Row],[Totaal kosten]],"")</f>
        <v/>
      </c>
      <c r="AK163" s="15" t="str">
        <f>IF(Tbl.Kosten[[#This Row],[KSnr.]]=AK$7,Tbl.Kosten[[#This Row],[Totaal kosten]],"")</f>
        <v/>
      </c>
      <c r="AL163" s="15" t="str">
        <f>IF(Tbl.Kosten[[#This Row],[KSnr.]]=AL$7,Tbl.Kosten[[#This Row],[Totaal kosten]],"")</f>
        <v/>
      </c>
      <c r="AM163" s="15" t="str">
        <f>IF(Tbl.Kosten[[#This Row],[KSnr.]]=AM$7,Tbl.Kosten[[#This Row],[Totaal kosten]],"")</f>
        <v/>
      </c>
      <c r="AN163" s="15" t="str">
        <f>IF(Tbl.Kosten[[#This Row],[KSnr.]]=AN$7,Tbl.Kosten[[#This Row],[Totaal kosten]],"")</f>
        <v/>
      </c>
      <c r="AO163" s="15" t="str">
        <f>IF(Tbl.Kosten[[#This Row],[KSnr.]]=AO$7,Tbl.Kosten[[#This Row],[Totaal kosten]],"")</f>
        <v/>
      </c>
      <c r="AP163" s="15" t="str">
        <f>IF(Tbl.Kosten[[#This Row],[KSnr.]]=AP$7,Tbl.Kosten[[#This Row],[Totaal kosten]],"")</f>
        <v/>
      </c>
      <c r="AQ163" s="15" t="str">
        <f>IF(Tbl.Kosten[[#This Row],[KSnr.]]=AQ$7,Tbl.Kosten[[#This Row],[Totaal kosten]],"")</f>
        <v/>
      </c>
      <c r="AR163" s="15" t="str">
        <f>IF(Tbl.Kosten[[#This Row],[KSnr.]]=AR$7,Tbl.Kosten[[#This Row],[Totaal kosten]],"")</f>
        <v/>
      </c>
      <c r="AS163" s="15" t="str">
        <f>IF(Tbl.Kosten[[#This Row],[KSnr.]]=AS$7,Tbl.Kosten[[#This Row],[Totaal kosten]],"")</f>
        <v/>
      </c>
      <c r="AT163" s="15" t="str">
        <f>IF(Tbl.Kosten[[#This Row],[KSnr.]]=AT$7,Tbl.Kosten[[#This Row],[Totaal kosten]],"")</f>
        <v/>
      </c>
      <c r="AU163" s="122" t="str">
        <f>_xlfn.XLOOKUP(Tbl.Kosten[[#This Row],[Activiteitencode]],Tbl.Activiteiten[Activiteitcode],Tbl.Activiteiten[Anr.],"",,)</f>
        <v/>
      </c>
      <c r="AV163" s="122" t="str">
        <f>IF(Tbl.Kosten[[#This Row],[Anr.]]=AV$7,Tbl.Kosten[[#This Row],[Totaal kosten]],"")</f>
        <v/>
      </c>
      <c r="AW163" s="122" t="str">
        <f>IF(Tbl.Kosten[[#This Row],[Anr.]]=AW$7,Tbl.Kosten[[#This Row],[Totaal kosten]],"")</f>
        <v/>
      </c>
      <c r="AX163" s="122" t="str">
        <f>IF(Tbl.Kosten[[#This Row],[Anr.]]=AX$7,Tbl.Kosten[[#This Row],[Totaal kosten]],"")</f>
        <v/>
      </c>
      <c r="AY163" s="122" t="str">
        <f>IF(Tbl.Kosten[[#This Row],[Anr.]]=AY$7,Tbl.Kosten[[#This Row],[Totaal kosten]],"")</f>
        <v/>
      </c>
      <c r="AZ163" s="122" t="str">
        <f>IF(Tbl.Kosten[[#This Row],[Anr.]]=AZ$7,Tbl.Kosten[[#This Row],[Totaal kosten]],"")</f>
        <v/>
      </c>
      <c r="BA163" s="122" t="str">
        <f>IF(Tbl.Kosten[[#This Row],[Anr.]]=BA$7,Tbl.Kosten[[#This Row],[Totaal kosten]],"")</f>
        <v/>
      </c>
      <c r="BB163" s="122" t="str">
        <f>IF(Tbl.Kosten[[#This Row],[Anr.]]=BB$7,Tbl.Kosten[[#This Row],[Totaal kosten]],"")</f>
        <v/>
      </c>
      <c r="BC163" s="122" t="str">
        <f>IF(Tbl.Kosten[[#This Row],[Anr.]]=BC$7,Tbl.Kosten[[#This Row],[Totaal kosten]],"")</f>
        <v/>
      </c>
      <c r="BD163" s="122" t="str">
        <f>IF(Tbl.Kosten[[#This Row],[Anr.]]=BD$7,Tbl.Kosten[[#This Row],[Totaal kosten]],"")</f>
        <v/>
      </c>
      <c r="BE163" s="122" t="str">
        <f>IF(Tbl.Kosten[[#This Row],[Anr.]]=BE$7,Tbl.Kosten[[#This Row],[Totaal kosten]],"")</f>
        <v/>
      </c>
      <c r="BF163" s="122" t="str">
        <f>IF(Tbl.Kosten[[#This Row],[Anr.]]=BF$7,Tbl.Kosten[[#This Row],[Totaal kosten]],"")</f>
        <v/>
      </c>
      <c r="BG163" s="122" t="str">
        <f>IF(Tbl.Kosten[[#This Row],[Anr.]]=BG$7,Tbl.Kosten[[#This Row],[Totaal kosten]],"")</f>
        <v/>
      </c>
      <c r="BH163" s="122" t="str">
        <f>IF(Tbl.Kosten[[#This Row],[Anr.]]=BH$7,Tbl.Kosten[[#This Row],[Totaal kosten]],"")</f>
        <v/>
      </c>
      <c r="BI163" s="122" t="str">
        <f>IF(Tbl.Kosten[[#This Row],[Anr.]]=BI$7,Tbl.Kosten[[#This Row],[Totaal kosten]],"")</f>
        <v/>
      </c>
      <c r="BJ163" s="122" t="str">
        <f>IF(Tbl.Kosten[[#This Row],[Anr.]]=BJ$7,Tbl.Kosten[[#This Row],[Totaal kosten]],"")</f>
        <v/>
      </c>
      <c r="BK163" s="122" t="str">
        <f>IF(Tbl.Kosten[[#This Row],[Anr.]]=BK$7,Tbl.Kosten[[#This Row],[Totaal kosten]],"")</f>
        <v/>
      </c>
      <c r="BL163" s="122" t="str">
        <f>IF(Tbl.Kosten[[#This Row],[Anr.]]=BL$7,Tbl.Kosten[[#This Row],[Totaal kosten]],"")</f>
        <v/>
      </c>
      <c r="BM163" s="122" t="str">
        <f>IF(Tbl.Kosten[[#This Row],[Anr.]]=BM$7,Tbl.Kosten[[#This Row],[Totaal kosten]],"")</f>
        <v/>
      </c>
      <c r="BN163" s="122" t="str">
        <f>IF(Tbl.Kosten[[#This Row],[Anr.]]=BN$7,Tbl.Kosten[[#This Row],[Totaal kosten]],"")</f>
        <v/>
      </c>
      <c r="BO163" s="122" t="str">
        <f>IF(Tbl.Kosten[[#This Row],[Anr.]]=BO$7,Tbl.Kosten[[#This Row],[Totaal kosten]],"")</f>
        <v/>
      </c>
      <c r="BP163" s="122" t="str">
        <f>IF(Tbl.Kosten[[#This Row],[Anr.]]=BP$7,Tbl.Kosten[[#This Row],[Totaal kosten]],"")</f>
        <v/>
      </c>
      <c r="BQ163" s="122" t="str">
        <f>IF(Tbl.Kosten[[#This Row],[Anr.]]=BQ$7,Tbl.Kosten[[#This Row],[Totaal kosten]],"")</f>
        <v/>
      </c>
      <c r="BR163" s="122" t="str">
        <f>IF(Tbl.Kosten[[#This Row],[Anr.]]=BR$7,Tbl.Kosten[[#This Row],[Totaal kosten]],"")</f>
        <v/>
      </c>
      <c r="BS163" s="122" t="str">
        <f>IF(Tbl.Kosten[[#This Row],[Anr.]]=BS$7,Tbl.Kosten[[#This Row],[Totaal kosten]],"")</f>
        <v/>
      </c>
      <c r="BT163" s="122" t="str">
        <f>IF(Tbl.Kosten[[#This Row],[Anr.]]=BT$7,Tbl.Kosten[[#This Row],[Totaal kosten]],"")</f>
        <v/>
      </c>
      <c r="BU163" s="122" t="str">
        <f>IF(Tbl.Kosten[[#This Row],[Anr.]]=BU$7,Tbl.Kosten[[#This Row],[Totaal kosten]],"")</f>
        <v/>
      </c>
      <c r="BV163" s="122" t="str">
        <f>IF(Tbl.Kosten[[#This Row],[Anr.]]=BV$7,Tbl.Kosten[[#This Row],[Totaal kosten]],"")</f>
        <v/>
      </c>
      <c r="BW163" s="122" t="str">
        <f>IF(Tbl.Kosten[[#This Row],[Anr.]]=BW$7,Tbl.Kosten[[#This Row],[Totaal kosten]],"")</f>
        <v/>
      </c>
      <c r="BX163" s="122" t="str">
        <f>IF(Tbl.Kosten[[#This Row],[Anr.]]=BX$7,Tbl.Kosten[[#This Row],[Totaal kosten]],"")</f>
        <v/>
      </c>
      <c r="BY163" s="122" t="str">
        <f>IF(Tbl.Kosten[[#This Row],[Anr.]]=BY$7,Tbl.Kosten[[#This Row],[Totaal kosten]],"")</f>
        <v/>
      </c>
      <c r="BZ163" s="122" t="str">
        <f>IF(Tbl.Kosten[[#This Row],[Anr.]]=BZ$7,Tbl.Kosten[[#This Row],[Totaal kosten]],"")</f>
        <v/>
      </c>
      <c r="CA163" s="122" t="str">
        <f>IF(Tbl.Kosten[[#This Row],[Anr.]]=CA$7,Tbl.Kosten[[#This Row],[Totaal kosten]],"")</f>
        <v/>
      </c>
      <c r="CB163" s="122" t="str">
        <f>IF(Tbl.Kosten[[#This Row],[Anr.]]=CB$7,Tbl.Kosten[[#This Row],[Totaal kosten]],"")</f>
        <v/>
      </c>
      <c r="CC163" s="122" t="str">
        <f>IF(Tbl.Kosten[[#This Row],[Anr.]]=CC$7,Tbl.Kosten[[#This Row],[Totaal kosten]],"")</f>
        <v/>
      </c>
      <c r="CD163" s="122" t="str">
        <f>IF(Tbl.Kosten[[#This Row],[Anr.]]=CD$7,Tbl.Kosten[[#This Row],[Totaal kosten]],"")</f>
        <v/>
      </c>
      <c r="CE163" s="122" t="str">
        <f>IF(Tbl.Kosten[[#This Row],[Anr.]]=CE$7,Tbl.Kosten[[#This Row],[Totaal kosten]],"")</f>
        <v/>
      </c>
      <c r="CF163" s="122" t="str">
        <f>IF(Tbl.Kosten[[#This Row],[Anr.]]=CF$7,Tbl.Kosten[[#This Row],[Totaal kosten]],"")</f>
        <v/>
      </c>
      <c r="CG163" s="122" t="str">
        <f>IF(Tbl.Kosten[[#This Row],[Anr.]]=CG$7,Tbl.Kosten[[#This Row],[Totaal kosten]],"")</f>
        <v/>
      </c>
      <c r="CH163" s="122" t="str">
        <f>IF(Tbl.Kosten[[#This Row],[Anr.]]=CH$7,Tbl.Kosten[[#This Row],[Totaal kosten]],"")</f>
        <v/>
      </c>
      <c r="CI163" s="122" t="str">
        <f>IF(Tbl.Kosten[[#This Row],[Anr.]]=CI$7,Tbl.Kosten[[#This Row],[Totaal kosten]],"")</f>
        <v/>
      </c>
      <c r="CJ163" s="122" t="str">
        <f>IF(Tbl.Kosten[[#This Row],[Anr.]]=CJ$7,Tbl.Kosten[[#This Row],[Totaal kosten]],"")</f>
        <v/>
      </c>
      <c r="CK163" s="122" t="str">
        <f>IF(Tbl.Kosten[[#This Row],[Anr.]]=CK$7,Tbl.Kosten[[#This Row],[Totaal kosten]],"")</f>
        <v/>
      </c>
      <c r="CL163" s="122" t="str">
        <f>IF(Tbl.Kosten[[#This Row],[Anr.]]=CL$7,Tbl.Kosten[[#This Row],[Totaal kosten]],"")</f>
        <v/>
      </c>
      <c r="CM163" s="122" t="str">
        <f>IF(Tbl.Kosten[[#This Row],[Anr.]]=CM$7,Tbl.Kosten[[#This Row],[Totaal kosten]],"")</f>
        <v/>
      </c>
      <c r="CN163" s="122" t="str">
        <f>IF(Tbl.Kosten[[#This Row],[Anr.]]=CN$7,Tbl.Kosten[[#This Row],[Totaal kosten]],"")</f>
        <v/>
      </c>
      <c r="CO163" s="122" t="str">
        <f>IF(Tbl.Kosten[[#This Row],[Anr.]]=CO$7,Tbl.Kosten[[#This Row],[Totaal kosten]],"")</f>
        <v/>
      </c>
      <c r="CP163" s="122" t="str">
        <f>IF(Tbl.Kosten[[#This Row],[Anr.]]=CP$7,Tbl.Kosten[[#This Row],[Totaal kosten]],"")</f>
        <v/>
      </c>
      <c r="CQ163" s="122" t="str">
        <f>IF(Tbl.Kosten[[#This Row],[Anr.]]=CQ$7,Tbl.Kosten[[#This Row],[Totaal kosten]],"")</f>
        <v/>
      </c>
      <c r="CR163" s="122" t="str">
        <f>IF(Tbl.Kosten[[#This Row],[Anr.]]=CR$7,Tbl.Kosten[[#This Row],[Totaal kosten]],"")</f>
        <v/>
      </c>
      <c r="CS163" s="122" t="str">
        <f>IF(Tbl.Kosten[[#This Row],[Anr.]]=CS$7,Tbl.Kosten[[#This Row],[Totaal kosten]],"")</f>
        <v/>
      </c>
      <c r="CT163" s="122" t="str">
        <f>IF(Tbl.Kosten[[#This Row],[Anr.]]=CT$7,Tbl.Kosten[[#This Row],[Totaal kosten]],"")</f>
        <v/>
      </c>
      <c r="CU163" s="122" t="str">
        <f>IF(Tbl.Kosten[[#This Row],[Anr.]]=CU$7,Tbl.Kosten[[#This Row],[Totaal kosten]],"")</f>
        <v/>
      </c>
      <c r="CV163" s="122" t="str">
        <f>IF(Tbl.Kosten[[#This Row],[Anr.]]=CV$7,Tbl.Kosten[[#This Row],[Totaal kosten]],"")</f>
        <v/>
      </c>
      <c r="CW163" s="122" t="str">
        <f>IF(Tbl.Kosten[[#This Row],[Anr.]]=CW$7,Tbl.Kosten[[#This Row],[Totaal kosten]],"")</f>
        <v/>
      </c>
      <c r="CX163" s="122" t="str">
        <f>IF(Tbl.Kosten[[#This Row],[Anr.]]=CX$7,Tbl.Kosten[[#This Row],[Totaal kosten]],"")</f>
        <v/>
      </c>
      <c r="CY163" s="122" t="str">
        <f>IF(Tbl.Kosten[[#This Row],[Anr.]]=CY$7,Tbl.Kosten[[#This Row],[Totaal kosten]],"")</f>
        <v/>
      </c>
      <c r="CZ163" s="122" t="str">
        <f>IF(Tbl.Kosten[[#This Row],[Anr.]]=CZ$7,Tbl.Kosten[[#This Row],[Totaal kosten]],"")</f>
        <v/>
      </c>
      <c r="DA163" s="122" t="str">
        <f>IF(Tbl.Kosten[[#This Row],[Anr.]]=DA$7,Tbl.Kosten[[#This Row],[Totaal kosten]],"")</f>
        <v/>
      </c>
      <c r="DB163" s="122" t="str">
        <f>IF(Tbl.Kosten[[#This Row],[Anr.]]=DB$7,Tbl.Kosten[[#This Row],[Totaal kosten]],"")</f>
        <v/>
      </c>
      <c r="DC163" s="122" t="str">
        <f>IF(Tbl.Kosten[[#This Row],[Anr.]]=DC$7,Tbl.Kosten[[#This Row],[Totaal kosten]],"")</f>
        <v/>
      </c>
      <c r="DD163" s="122" t="str">
        <f>IF(Tbl.Kosten[[#This Row],[Anr.]]=DD$7,Tbl.Kosten[[#This Row],[Totaal kosten]],"")</f>
        <v/>
      </c>
      <c r="DE163" s="122" t="str">
        <f>IF(Tbl.Kosten[[#This Row],[Anr.]]=DE$7,Tbl.Kosten[[#This Row],[Totaal kosten]],"")</f>
        <v/>
      </c>
      <c r="DF163" s="122" t="str">
        <f>IF(Tbl.Kosten[[#This Row],[Anr.]]=DF$7,Tbl.Kosten[[#This Row],[Totaal kosten]],"")</f>
        <v/>
      </c>
      <c r="DG163" s="122" t="str">
        <f>IF(Tbl.Kosten[[#This Row],[Anr.]]=DG$7,Tbl.Kosten[[#This Row],[Totaal kosten]],"")</f>
        <v/>
      </c>
      <c r="DH163" s="122" t="str">
        <f>IF(Tbl.Kosten[[#This Row],[Anr.]]=DH$7,Tbl.Kosten[[#This Row],[Totaal kosten]],"")</f>
        <v/>
      </c>
      <c r="DI163" s="122" t="str">
        <f>IF(Tbl.Kosten[[#This Row],[Anr.]]=DI$7,Tbl.Kosten[[#This Row],[Totaal kosten]],"")</f>
        <v/>
      </c>
      <c r="DJ163" s="122" t="str">
        <f>IF(Tbl.Kosten[[#This Row],[Anr.]]=DJ$7,Tbl.Kosten[[#This Row],[Totaal kosten]],"")</f>
        <v/>
      </c>
      <c r="DK163" s="122" t="str">
        <f>IF(Tbl.Kosten[[#This Row],[Anr.]]=DK$7,Tbl.Kosten[[#This Row],[Totaal kosten]],"")</f>
        <v/>
      </c>
      <c r="DL163" s="122" t="str">
        <f>IF(Tbl.Kosten[[#This Row],[Anr.]]=DL$7,Tbl.Kosten[[#This Row],[Totaal kosten]],"")</f>
        <v/>
      </c>
      <c r="DM163" s="122" t="str">
        <f>IF(Tbl.Kosten[[#This Row],[Anr.]]=DM$7,Tbl.Kosten[[#This Row],[Totaal kosten]],"")</f>
        <v/>
      </c>
      <c r="DN163" s="122" t="str">
        <f>IF(Tbl.Kosten[[#This Row],[Anr.]]=DN$7,Tbl.Kosten[[#This Row],[Totaal kosten]],"")</f>
        <v/>
      </c>
      <c r="DO163" s="122" t="str">
        <f>IF(Tbl.Kosten[[#This Row],[Anr.]]=DO$7,Tbl.Kosten[[#This Row],[Totaal kosten]],"")</f>
        <v/>
      </c>
      <c r="DP163" s="122" t="str">
        <f>IF(Tbl.Kosten[[#This Row],[Anr.]]=DP$7,Tbl.Kosten[[#This Row],[Totaal kosten]],"")</f>
        <v/>
      </c>
      <c r="DQ163" s="122" t="str">
        <f>IF(Tbl.Kosten[[#This Row],[Anr.]]=DQ$7,Tbl.Kosten[[#This Row],[Totaal kosten]],"")</f>
        <v/>
      </c>
      <c r="DR163" s="122" t="str">
        <f>IF(Tbl.Kosten[[#This Row],[Anr.]]=DR$7,Tbl.Kosten[[#This Row],[Totaal kosten]],"")</f>
        <v/>
      </c>
      <c r="DS163" s="122" t="str">
        <f>IF(Tbl.Kosten[[#This Row],[Anr.]]=DS$7,Tbl.Kosten[[#This Row],[Totaal kosten]],"")</f>
        <v/>
      </c>
      <c r="DT163" s="122" t="str">
        <f>IF(Tbl.Kosten[[#This Row],[Anr.]]=DT$7,Tbl.Kosten[[#This Row],[Totaal kosten]],"")</f>
        <v/>
      </c>
      <c r="DU163" s="122" t="str">
        <f>IF(Tbl.Kosten[[#This Row],[Anr.]]=DU$7,Tbl.Kosten[[#This Row],[Totaal kosten]],"")</f>
        <v/>
      </c>
      <c r="DV163" s="122" t="str">
        <f>IF(Tbl.Kosten[[#This Row],[Anr.]]=DV$7,Tbl.Kosten[[#This Row],[Totaal kosten]],"")</f>
        <v/>
      </c>
      <c r="DW163" s="122" t="str">
        <f>IF(Tbl.Kosten[[#This Row],[Anr.]]=DW$7,Tbl.Kosten[[#This Row],[Totaal kosten]],"")</f>
        <v/>
      </c>
      <c r="DX163" s="122" t="str">
        <f>IF(Tbl.Kosten[[#This Row],[Anr.]]=DX$7,Tbl.Kosten[[#This Row],[Totaal kosten]],"")</f>
        <v/>
      </c>
      <c r="DY163" s="122" t="str">
        <f>IF(Tbl.Kosten[[#This Row],[Anr.]]=DY$7,Tbl.Kosten[[#This Row],[Totaal kosten]],"")</f>
        <v/>
      </c>
      <c r="DZ163" s="122" t="str">
        <f>IF(Tbl.Kosten[[#This Row],[Anr.]]=DZ$7,Tbl.Kosten[[#This Row],[Totaal kosten]],"")</f>
        <v/>
      </c>
      <c r="EA163" s="122" t="str">
        <f>IF(Tbl.Kosten[[#This Row],[Anr.]]=EA$7,Tbl.Kosten[[#This Row],[Totaal kosten]],"")</f>
        <v/>
      </c>
      <c r="EB163" s="122" t="str">
        <f>IF(Tbl.Kosten[[#This Row],[Anr.]]=EB$7,Tbl.Kosten[[#This Row],[Totaal kosten]],"")</f>
        <v/>
      </c>
      <c r="EC163" s="122" t="str">
        <f>IF(Tbl.Kosten[[#This Row],[Anr.]]=EC$7,Tbl.Kosten[[#This Row],[Totaal kosten]],"")</f>
        <v/>
      </c>
      <c r="ED163" s="122" t="str">
        <f>IF(Tbl.Kosten[[#This Row],[Anr.]]=ED$7,Tbl.Kosten[[#This Row],[Totaal kosten]],"")</f>
        <v/>
      </c>
      <c r="EE163" s="122" t="str">
        <f>IF(Tbl.Kosten[[#This Row],[Anr.]]=EE$7,Tbl.Kosten[[#This Row],[Totaal kosten]],"")</f>
        <v/>
      </c>
      <c r="EF163" s="122" t="str">
        <f>IF(Tbl.Kosten[[#This Row],[Anr.]]=EF$7,Tbl.Kosten[[#This Row],[Totaal kosten]],"")</f>
        <v/>
      </c>
      <c r="EG163" s="122" t="str">
        <f>IF(Tbl.Kosten[[#This Row],[Anr.]]=EG$7,Tbl.Kosten[[#This Row],[Totaal kosten]],"")</f>
        <v/>
      </c>
      <c r="EH163" s="122" t="str">
        <f>IF(Tbl.Kosten[[#This Row],[Anr.]]=EH$7,Tbl.Kosten[[#This Row],[Totaal kosten]],"")</f>
        <v/>
      </c>
      <c r="EI163" s="122" t="str">
        <f>IF(Tbl.Kosten[[#This Row],[Anr.]]=EI$7,Tbl.Kosten[[#This Row],[Totaal kosten]],"")</f>
        <v/>
      </c>
      <c r="EJ163" s="122" t="str">
        <f>IF(Tbl.Kosten[[#This Row],[Anr.]]=EJ$7,Tbl.Kosten[[#This Row],[Totaal kosten]],"")</f>
        <v/>
      </c>
      <c r="EK163" s="122" t="str">
        <f>IF(Tbl.Kosten[[#This Row],[Anr.]]=EK$7,Tbl.Kosten[[#This Row],[Totaal kosten]],"")</f>
        <v/>
      </c>
      <c r="EL163" s="122" t="str">
        <f>IF(Tbl.Kosten[[#This Row],[Anr.]]=EL$7,Tbl.Kosten[[#This Row],[Totaal kosten]],"")</f>
        <v/>
      </c>
      <c r="EM163" s="122" t="str">
        <f>IF(Tbl.Kosten[[#This Row],[Anr.]]=EM$7,Tbl.Kosten[[#This Row],[Totaal kosten]],"")</f>
        <v/>
      </c>
      <c r="EN163" s="122" t="str">
        <f>IF(Tbl.Kosten[[#This Row],[Anr.]]=EN$7,Tbl.Kosten[[#This Row],[Totaal kosten]],"")</f>
        <v/>
      </c>
      <c r="EO163" s="122" t="str">
        <f>IF(Tbl.Kosten[[#This Row],[Anr.]]=EO$7,Tbl.Kosten[[#This Row],[Totaal kosten]],"")</f>
        <v/>
      </c>
      <c r="EP163" s="122" t="str">
        <f>IF(Tbl.Kosten[[#This Row],[Anr.]]=EP$7,Tbl.Kosten[[#This Row],[Totaal kosten]],"")</f>
        <v/>
      </c>
      <c r="EQ163" s="122" t="str">
        <f>IF(Tbl.Kosten[[#This Row],[Anr.]]=EQ$7,Tbl.Kosten[[#This Row],[Totaal kosten]],"")</f>
        <v/>
      </c>
    </row>
    <row r="164" spans="2:147" x14ac:dyDescent="0.35">
      <c r="B164" s="99"/>
      <c r="C164" s="68"/>
      <c r="D164" s="119"/>
      <c r="E164" s="100"/>
      <c r="F164" s="13">
        <f>_xlfn.XLOOKUP(Tbl.Kosten[[#This Row],[Medewerker e/o 
functie]],Tbl.Uurtarief[Medewerker en/of functie],Tbl.Uurtarief[Uurtarief],"",,)</f>
        <v>0</v>
      </c>
      <c r="G164" s="118">
        <f>PRODUCT(Tbl.Kosten[[#This Row],[Uren]],Tbl.Kosten[[#This Row],[Uurtarief]])</f>
        <v>0</v>
      </c>
      <c r="H164" s="100"/>
      <c r="I164" s="98"/>
      <c r="J164" s="97">
        <f>Tbl.Kosten[[#This Row],[Aantal]]*Tbl.Kosten[[#This Row],[Tarief]]</f>
        <v>0</v>
      </c>
      <c r="K164" s="118">
        <f>Tbl.Kosten[[#This Row],[Subtotaal andere kosten]]+Tbl.Kosten[[#This Row],[Subtotaal arbeidskosten]]</f>
        <v>0</v>
      </c>
      <c r="L164" s="190">
        <f>IF(Tbl.Kosten[[#This Row],[Subtotaal andere kosten]]&lt;&gt;0,"Andere kosten",(_xlfn.XLOOKUP(Tbl.Kosten[[#This Row],[Medewerker e/o 
functie]],Tbl.Uurtarief[Medewerker en/of functie],Tbl.Uurtarief[Kostensoort],"",,)))</f>
        <v>0</v>
      </c>
      <c r="M164" s="190" t="str">
        <f>IF(AND(Tbl.Kosten[[#This Row],[Subtotaal arbeidskosten]]&lt;&gt;0,Tbl.Kosten[[#This Row],[Subtotaal andere kosten]]&lt;&gt;0),"Begroot Arbeidskosten en Overige kosten op verschillende regels!","")</f>
        <v/>
      </c>
      <c r="N164" s="3" t="str">
        <f>_xlfn.XLOOKUP(Tbl.Kosten[[#This Row],[Activiteitencode]],Tbl.Activiteiten[Activiteitcode],Tbl.Activiteiten[Werkpakketcode],"",,)</f>
        <v/>
      </c>
      <c r="O164" s="9" t="str">
        <f>_xlfn.XLOOKUP(Tbl.Kosten[[#This Row],[Werkpakketcode]],Tbl.Werkpakketten[Werkpakketcode],Tbl.Werkpakketten[WPnr.],"",,)</f>
        <v/>
      </c>
      <c r="P164" s="9" t="str">
        <f>IF(Tbl.Kosten[[#This Row],[WPnr.]]=P$7,Tbl.Kosten[[#This Row],[Totaal kosten]],"")</f>
        <v/>
      </c>
      <c r="Q164" s="9" t="str">
        <f>IF(Tbl.Kosten[[#This Row],[WPnr.]]=Q$7,Tbl.Kosten[[#This Row],[Totaal kosten]],"")</f>
        <v/>
      </c>
      <c r="R164" s="9" t="str">
        <f>IF(Tbl.Kosten[[#This Row],[WPnr.]]=R$7,Tbl.Kosten[[#This Row],[Totaal kosten]],"")</f>
        <v/>
      </c>
      <c r="S164" s="9" t="str">
        <f>IF(Tbl.Kosten[[#This Row],[WPnr.]]=S$7,Tbl.Kosten[[#This Row],[Totaal kosten]],"")</f>
        <v/>
      </c>
      <c r="T164" s="9" t="str">
        <f>IF(Tbl.Kosten[[#This Row],[WPnr.]]=T$7,Tbl.Kosten[[#This Row],[Totaal kosten]],"")</f>
        <v/>
      </c>
      <c r="U164" s="9" t="str">
        <f>IF(Tbl.Kosten[[#This Row],[WPnr.]]=U$7,Tbl.Kosten[[#This Row],[Totaal kosten]],"")</f>
        <v/>
      </c>
      <c r="V164" s="9" t="str">
        <f>IF(Tbl.Kosten[[#This Row],[WPnr.]]=V$7,Tbl.Kosten[[#This Row],[Totaal kosten]],"")</f>
        <v/>
      </c>
      <c r="W164" s="9" t="str">
        <f>IF(Tbl.Kosten[[#This Row],[WPnr.]]=W$7,Tbl.Kosten[[#This Row],[Totaal kosten]],"")</f>
        <v/>
      </c>
      <c r="X164" s="9" t="str">
        <f>IF(Tbl.Kosten[[#This Row],[WPnr.]]=X$7,Tbl.Kosten[[#This Row],[Totaal kosten]],"")</f>
        <v/>
      </c>
      <c r="Y164" s="9" t="str">
        <f>IF(Tbl.Kosten[[#This Row],[WPnr.]]=Y$7,Tbl.Kosten[[#This Row],[Totaal kosten]],"")</f>
        <v/>
      </c>
      <c r="Z164" s="15" t="str">
        <f>IFERROR(VLOOKUP(Tbl.Kosten[[#This Row],[Kostensoort]],Tbl.Kostensoorten[],2,FALSE),"")</f>
        <v/>
      </c>
      <c r="AA164" s="15" t="str">
        <f>IF(Tbl.Kosten[[#This Row],[KSnr.]]=AA$7,Tbl.Kosten[[#This Row],[Totaal kosten]],"")</f>
        <v/>
      </c>
      <c r="AB164" s="15" t="str">
        <f>IF(Tbl.Kosten[[#This Row],[KSnr.]]=AB$7,Tbl.Kosten[[#This Row],[Totaal kosten]],"")</f>
        <v/>
      </c>
      <c r="AC164" s="15" t="str">
        <f>IF(Tbl.Kosten[[#This Row],[KSnr.]]=AC$7,Tbl.Kosten[[#This Row],[Totaal kosten]],"")</f>
        <v/>
      </c>
      <c r="AD164" s="15" t="str">
        <f>IF(Tbl.Kosten[[#This Row],[KSnr.]]=AD$7,Tbl.Kosten[[#This Row],[Totaal kosten]],"")</f>
        <v/>
      </c>
      <c r="AE164" s="15" t="str">
        <f>IF(Tbl.Kosten[[#This Row],[KSnr.]]=AE$7,Tbl.Kosten[[#This Row],[Totaal kosten]],"")</f>
        <v/>
      </c>
      <c r="AF164" s="15" t="str">
        <f>IF(Tbl.Kosten[[#This Row],[KSnr.]]=AF$7,Tbl.Kosten[[#This Row],[Totaal kosten]],"")</f>
        <v/>
      </c>
      <c r="AG164" s="15" t="str">
        <f>IF(Tbl.Kosten[[#This Row],[KSnr.]]=AG$7,Tbl.Kosten[[#This Row],[Totaal kosten]],"")</f>
        <v/>
      </c>
      <c r="AH164" s="15" t="str">
        <f>IF(Tbl.Kosten[[#This Row],[KSnr.]]=AH$7,Tbl.Kosten[[#This Row],[Totaal kosten]],"")</f>
        <v/>
      </c>
      <c r="AI164" s="15" t="str">
        <f>IF(Tbl.Kosten[[#This Row],[KSnr.]]=AI$7,Tbl.Kosten[[#This Row],[Totaal kosten]],"")</f>
        <v/>
      </c>
      <c r="AJ164" s="15" t="str">
        <f>IF(Tbl.Kosten[[#This Row],[KSnr.]]=AJ$7,Tbl.Kosten[[#This Row],[Totaal kosten]],"")</f>
        <v/>
      </c>
      <c r="AK164" s="15" t="str">
        <f>IF(Tbl.Kosten[[#This Row],[KSnr.]]=AK$7,Tbl.Kosten[[#This Row],[Totaal kosten]],"")</f>
        <v/>
      </c>
      <c r="AL164" s="15" t="str">
        <f>IF(Tbl.Kosten[[#This Row],[KSnr.]]=AL$7,Tbl.Kosten[[#This Row],[Totaal kosten]],"")</f>
        <v/>
      </c>
      <c r="AM164" s="15" t="str">
        <f>IF(Tbl.Kosten[[#This Row],[KSnr.]]=AM$7,Tbl.Kosten[[#This Row],[Totaal kosten]],"")</f>
        <v/>
      </c>
      <c r="AN164" s="15" t="str">
        <f>IF(Tbl.Kosten[[#This Row],[KSnr.]]=AN$7,Tbl.Kosten[[#This Row],[Totaal kosten]],"")</f>
        <v/>
      </c>
      <c r="AO164" s="15" t="str">
        <f>IF(Tbl.Kosten[[#This Row],[KSnr.]]=AO$7,Tbl.Kosten[[#This Row],[Totaal kosten]],"")</f>
        <v/>
      </c>
      <c r="AP164" s="15" t="str">
        <f>IF(Tbl.Kosten[[#This Row],[KSnr.]]=AP$7,Tbl.Kosten[[#This Row],[Totaal kosten]],"")</f>
        <v/>
      </c>
      <c r="AQ164" s="15" t="str">
        <f>IF(Tbl.Kosten[[#This Row],[KSnr.]]=AQ$7,Tbl.Kosten[[#This Row],[Totaal kosten]],"")</f>
        <v/>
      </c>
      <c r="AR164" s="15" t="str">
        <f>IF(Tbl.Kosten[[#This Row],[KSnr.]]=AR$7,Tbl.Kosten[[#This Row],[Totaal kosten]],"")</f>
        <v/>
      </c>
      <c r="AS164" s="15" t="str">
        <f>IF(Tbl.Kosten[[#This Row],[KSnr.]]=AS$7,Tbl.Kosten[[#This Row],[Totaal kosten]],"")</f>
        <v/>
      </c>
      <c r="AT164" s="15" t="str">
        <f>IF(Tbl.Kosten[[#This Row],[KSnr.]]=AT$7,Tbl.Kosten[[#This Row],[Totaal kosten]],"")</f>
        <v/>
      </c>
      <c r="AU164" s="122" t="str">
        <f>_xlfn.XLOOKUP(Tbl.Kosten[[#This Row],[Activiteitencode]],Tbl.Activiteiten[Activiteitcode],Tbl.Activiteiten[Anr.],"",,)</f>
        <v/>
      </c>
      <c r="AV164" s="122" t="str">
        <f>IF(Tbl.Kosten[[#This Row],[Anr.]]=AV$7,Tbl.Kosten[[#This Row],[Totaal kosten]],"")</f>
        <v/>
      </c>
      <c r="AW164" s="122" t="str">
        <f>IF(Tbl.Kosten[[#This Row],[Anr.]]=AW$7,Tbl.Kosten[[#This Row],[Totaal kosten]],"")</f>
        <v/>
      </c>
      <c r="AX164" s="122" t="str">
        <f>IF(Tbl.Kosten[[#This Row],[Anr.]]=AX$7,Tbl.Kosten[[#This Row],[Totaal kosten]],"")</f>
        <v/>
      </c>
      <c r="AY164" s="122" t="str">
        <f>IF(Tbl.Kosten[[#This Row],[Anr.]]=AY$7,Tbl.Kosten[[#This Row],[Totaal kosten]],"")</f>
        <v/>
      </c>
      <c r="AZ164" s="122" t="str">
        <f>IF(Tbl.Kosten[[#This Row],[Anr.]]=AZ$7,Tbl.Kosten[[#This Row],[Totaal kosten]],"")</f>
        <v/>
      </c>
      <c r="BA164" s="122" t="str">
        <f>IF(Tbl.Kosten[[#This Row],[Anr.]]=BA$7,Tbl.Kosten[[#This Row],[Totaal kosten]],"")</f>
        <v/>
      </c>
      <c r="BB164" s="122" t="str">
        <f>IF(Tbl.Kosten[[#This Row],[Anr.]]=BB$7,Tbl.Kosten[[#This Row],[Totaal kosten]],"")</f>
        <v/>
      </c>
      <c r="BC164" s="122" t="str">
        <f>IF(Tbl.Kosten[[#This Row],[Anr.]]=BC$7,Tbl.Kosten[[#This Row],[Totaal kosten]],"")</f>
        <v/>
      </c>
      <c r="BD164" s="122" t="str">
        <f>IF(Tbl.Kosten[[#This Row],[Anr.]]=BD$7,Tbl.Kosten[[#This Row],[Totaal kosten]],"")</f>
        <v/>
      </c>
      <c r="BE164" s="122" t="str">
        <f>IF(Tbl.Kosten[[#This Row],[Anr.]]=BE$7,Tbl.Kosten[[#This Row],[Totaal kosten]],"")</f>
        <v/>
      </c>
      <c r="BF164" s="122" t="str">
        <f>IF(Tbl.Kosten[[#This Row],[Anr.]]=BF$7,Tbl.Kosten[[#This Row],[Totaal kosten]],"")</f>
        <v/>
      </c>
      <c r="BG164" s="122" t="str">
        <f>IF(Tbl.Kosten[[#This Row],[Anr.]]=BG$7,Tbl.Kosten[[#This Row],[Totaal kosten]],"")</f>
        <v/>
      </c>
      <c r="BH164" s="122" t="str">
        <f>IF(Tbl.Kosten[[#This Row],[Anr.]]=BH$7,Tbl.Kosten[[#This Row],[Totaal kosten]],"")</f>
        <v/>
      </c>
      <c r="BI164" s="122" t="str">
        <f>IF(Tbl.Kosten[[#This Row],[Anr.]]=BI$7,Tbl.Kosten[[#This Row],[Totaal kosten]],"")</f>
        <v/>
      </c>
      <c r="BJ164" s="122" t="str">
        <f>IF(Tbl.Kosten[[#This Row],[Anr.]]=BJ$7,Tbl.Kosten[[#This Row],[Totaal kosten]],"")</f>
        <v/>
      </c>
      <c r="BK164" s="122" t="str">
        <f>IF(Tbl.Kosten[[#This Row],[Anr.]]=BK$7,Tbl.Kosten[[#This Row],[Totaal kosten]],"")</f>
        <v/>
      </c>
      <c r="BL164" s="122" t="str">
        <f>IF(Tbl.Kosten[[#This Row],[Anr.]]=BL$7,Tbl.Kosten[[#This Row],[Totaal kosten]],"")</f>
        <v/>
      </c>
      <c r="BM164" s="122" t="str">
        <f>IF(Tbl.Kosten[[#This Row],[Anr.]]=BM$7,Tbl.Kosten[[#This Row],[Totaal kosten]],"")</f>
        <v/>
      </c>
      <c r="BN164" s="122" t="str">
        <f>IF(Tbl.Kosten[[#This Row],[Anr.]]=BN$7,Tbl.Kosten[[#This Row],[Totaal kosten]],"")</f>
        <v/>
      </c>
      <c r="BO164" s="122" t="str">
        <f>IF(Tbl.Kosten[[#This Row],[Anr.]]=BO$7,Tbl.Kosten[[#This Row],[Totaal kosten]],"")</f>
        <v/>
      </c>
      <c r="BP164" s="122" t="str">
        <f>IF(Tbl.Kosten[[#This Row],[Anr.]]=BP$7,Tbl.Kosten[[#This Row],[Totaal kosten]],"")</f>
        <v/>
      </c>
      <c r="BQ164" s="122" t="str">
        <f>IF(Tbl.Kosten[[#This Row],[Anr.]]=BQ$7,Tbl.Kosten[[#This Row],[Totaal kosten]],"")</f>
        <v/>
      </c>
      <c r="BR164" s="122" t="str">
        <f>IF(Tbl.Kosten[[#This Row],[Anr.]]=BR$7,Tbl.Kosten[[#This Row],[Totaal kosten]],"")</f>
        <v/>
      </c>
      <c r="BS164" s="122" t="str">
        <f>IF(Tbl.Kosten[[#This Row],[Anr.]]=BS$7,Tbl.Kosten[[#This Row],[Totaal kosten]],"")</f>
        <v/>
      </c>
      <c r="BT164" s="122" t="str">
        <f>IF(Tbl.Kosten[[#This Row],[Anr.]]=BT$7,Tbl.Kosten[[#This Row],[Totaal kosten]],"")</f>
        <v/>
      </c>
      <c r="BU164" s="122" t="str">
        <f>IF(Tbl.Kosten[[#This Row],[Anr.]]=BU$7,Tbl.Kosten[[#This Row],[Totaal kosten]],"")</f>
        <v/>
      </c>
      <c r="BV164" s="122" t="str">
        <f>IF(Tbl.Kosten[[#This Row],[Anr.]]=BV$7,Tbl.Kosten[[#This Row],[Totaal kosten]],"")</f>
        <v/>
      </c>
      <c r="BW164" s="122" t="str">
        <f>IF(Tbl.Kosten[[#This Row],[Anr.]]=BW$7,Tbl.Kosten[[#This Row],[Totaal kosten]],"")</f>
        <v/>
      </c>
      <c r="BX164" s="122" t="str">
        <f>IF(Tbl.Kosten[[#This Row],[Anr.]]=BX$7,Tbl.Kosten[[#This Row],[Totaal kosten]],"")</f>
        <v/>
      </c>
      <c r="BY164" s="122" t="str">
        <f>IF(Tbl.Kosten[[#This Row],[Anr.]]=BY$7,Tbl.Kosten[[#This Row],[Totaal kosten]],"")</f>
        <v/>
      </c>
      <c r="BZ164" s="122" t="str">
        <f>IF(Tbl.Kosten[[#This Row],[Anr.]]=BZ$7,Tbl.Kosten[[#This Row],[Totaal kosten]],"")</f>
        <v/>
      </c>
      <c r="CA164" s="122" t="str">
        <f>IF(Tbl.Kosten[[#This Row],[Anr.]]=CA$7,Tbl.Kosten[[#This Row],[Totaal kosten]],"")</f>
        <v/>
      </c>
      <c r="CB164" s="122" t="str">
        <f>IF(Tbl.Kosten[[#This Row],[Anr.]]=CB$7,Tbl.Kosten[[#This Row],[Totaal kosten]],"")</f>
        <v/>
      </c>
      <c r="CC164" s="122" t="str">
        <f>IF(Tbl.Kosten[[#This Row],[Anr.]]=CC$7,Tbl.Kosten[[#This Row],[Totaal kosten]],"")</f>
        <v/>
      </c>
      <c r="CD164" s="122" t="str">
        <f>IF(Tbl.Kosten[[#This Row],[Anr.]]=CD$7,Tbl.Kosten[[#This Row],[Totaal kosten]],"")</f>
        <v/>
      </c>
      <c r="CE164" s="122" t="str">
        <f>IF(Tbl.Kosten[[#This Row],[Anr.]]=CE$7,Tbl.Kosten[[#This Row],[Totaal kosten]],"")</f>
        <v/>
      </c>
      <c r="CF164" s="122" t="str">
        <f>IF(Tbl.Kosten[[#This Row],[Anr.]]=CF$7,Tbl.Kosten[[#This Row],[Totaal kosten]],"")</f>
        <v/>
      </c>
      <c r="CG164" s="122" t="str">
        <f>IF(Tbl.Kosten[[#This Row],[Anr.]]=CG$7,Tbl.Kosten[[#This Row],[Totaal kosten]],"")</f>
        <v/>
      </c>
      <c r="CH164" s="122" t="str">
        <f>IF(Tbl.Kosten[[#This Row],[Anr.]]=CH$7,Tbl.Kosten[[#This Row],[Totaal kosten]],"")</f>
        <v/>
      </c>
      <c r="CI164" s="122" t="str">
        <f>IF(Tbl.Kosten[[#This Row],[Anr.]]=CI$7,Tbl.Kosten[[#This Row],[Totaal kosten]],"")</f>
        <v/>
      </c>
      <c r="CJ164" s="122" t="str">
        <f>IF(Tbl.Kosten[[#This Row],[Anr.]]=CJ$7,Tbl.Kosten[[#This Row],[Totaal kosten]],"")</f>
        <v/>
      </c>
      <c r="CK164" s="122" t="str">
        <f>IF(Tbl.Kosten[[#This Row],[Anr.]]=CK$7,Tbl.Kosten[[#This Row],[Totaal kosten]],"")</f>
        <v/>
      </c>
      <c r="CL164" s="122" t="str">
        <f>IF(Tbl.Kosten[[#This Row],[Anr.]]=CL$7,Tbl.Kosten[[#This Row],[Totaal kosten]],"")</f>
        <v/>
      </c>
      <c r="CM164" s="122" t="str">
        <f>IF(Tbl.Kosten[[#This Row],[Anr.]]=CM$7,Tbl.Kosten[[#This Row],[Totaal kosten]],"")</f>
        <v/>
      </c>
      <c r="CN164" s="122" t="str">
        <f>IF(Tbl.Kosten[[#This Row],[Anr.]]=CN$7,Tbl.Kosten[[#This Row],[Totaal kosten]],"")</f>
        <v/>
      </c>
      <c r="CO164" s="122" t="str">
        <f>IF(Tbl.Kosten[[#This Row],[Anr.]]=CO$7,Tbl.Kosten[[#This Row],[Totaal kosten]],"")</f>
        <v/>
      </c>
      <c r="CP164" s="122" t="str">
        <f>IF(Tbl.Kosten[[#This Row],[Anr.]]=CP$7,Tbl.Kosten[[#This Row],[Totaal kosten]],"")</f>
        <v/>
      </c>
      <c r="CQ164" s="122" t="str">
        <f>IF(Tbl.Kosten[[#This Row],[Anr.]]=CQ$7,Tbl.Kosten[[#This Row],[Totaal kosten]],"")</f>
        <v/>
      </c>
      <c r="CR164" s="122" t="str">
        <f>IF(Tbl.Kosten[[#This Row],[Anr.]]=CR$7,Tbl.Kosten[[#This Row],[Totaal kosten]],"")</f>
        <v/>
      </c>
      <c r="CS164" s="122" t="str">
        <f>IF(Tbl.Kosten[[#This Row],[Anr.]]=CS$7,Tbl.Kosten[[#This Row],[Totaal kosten]],"")</f>
        <v/>
      </c>
      <c r="CT164" s="122" t="str">
        <f>IF(Tbl.Kosten[[#This Row],[Anr.]]=CT$7,Tbl.Kosten[[#This Row],[Totaal kosten]],"")</f>
        <v/>
      </c>
      <c r="CU164" s="122" t="str">
        <f>IF(Tbl.Kosten[[#This Row],[Anr.]]=CU$7,Tbl.Kosten[[#This Row],[Totaal kosten]],"")</f>
        <v/>
      </c>
      <c r="CV164" s="122" t="str">
        <f>IF(Tbl.Kosten[[#This Row],[Anr.]]=CV$7,Tbl.Kosten[[#This Row],[Totaal kosten]],"")</f>
        <v/>
      </c>
      <c r="CW164" s="122" t="str">
        <f>IF(Tbl.Kosten[[#This Row],[Anr.]]=CW$7,Tbl.Kosten[[#This Row],[Totaal kosten]],"")</f>
        <v/>
      </c>
      <c r="CX164" s="122" t="str">
        <f>IF(Tbl.Kosten[[#This Row],[Anr.]]=CX$7,Tbl.Kosten[[#This Row],[Totaal kosten]],"")</f>
        <v/>
      </c>
      <c r="CY164" s="122" t="str">
        <f>IF(Tbl.Kosten[[#This Row],[Anr.]]=CY$7,Tbl.Kosten[[#This Row],[Totaal kosten]],"")</f>
        <v/>
      </c>
      <c r="CZ164" s="122" t="str">
        <f>IF(Tbl.Kosten[[#This Row],[Anr.]]=CZ$7,Tbl.Kosten[[#This Row],[Totaal kosten]],"")</f>
        <v/>
      </c>
      <c r="DA164" s="122" t="str">
        <f>IF(Tbl.Kosten[[#This Row],[Anr.]]=DA$7,Tbl.Kosten[[#This Row],[Totaal kosten]],"")</f>
        <v/>
      </c>
      <c r="DB164" s="122" t="str">
        <f>IF(Tbl.Kosten[[#This Row],[Anr.]]=DB$7,Tbl.Kosten[[#This Row],[Totaal kosten]],"")</f>
        <v/>
      </c>
      <c r="DC164" s="122" t="str">
        <f>IF(Tbl.Kosten[[#This Row],[Anr.]]=DC$7,Tbl.Kosten[[#This Row],[Totaal kosten]],"")</f>
        <v/>
      </c>
      <c r="DD164" s="122" t="str">
        <f>IF(Tbl.Kosten[[#This Row],[Anr.]]=DD$7,Tbl.Kosten[[#This Row],[Totaal kosten]],"")</f>
        <v/>
      </c>
      <c r="DE164" s="122" t="str">
        <f>IF(Tbl.Kosten[[#This Row],[Anr.]]=DE$7,Tbl.Kosten[[#This Row],[Totaal kosten]],"")</f>
        <v/>
      </c>
      <c r="DF164" s="122" t="str">
        <f>IF(Tbl.Kosten[[#This Row],[Anr.]]=DF$7,Tbl.Kosten[[#This Row],[Totaal kosten]],"")</f>
        <v/>
      </c>
      <c r="DG164" s="122" t="str">
        <f>IF(Tbl.Kosten[[#This Row],[Anr.]]=DG$7,Tbl.Kosten[[#This Row],[Totaal kosten]],"")</f>
        <v/>
      </c>
      <c r="DH164" s="122" t="str">
        <f>IF(Tbl.Kosten[[#This Row],[Anr.]]=DH$7,Tbl.Kosten[[#This Row],[Totaal kosten]],"")</f>
        <v/>
      </c>
      <c r="DI164" s="122" t="str">
        <f>IF(Tbl.Kosten[[#This Row],[Anr.]]=DI$7,Tbl.Kosten[[#This Row],[Totaal kosten]],"")</f>
        <v/>
      </c>
      <c r="DJ164" s="122" t="str">
        <f>IF(Tbl.Kosten[[#This Row],[Anr.]]=DJ$7,Tbl.Kosten[[#This Row],[Totaal kosten]],"")</f>
        <v/>
      </c>
      <c r="DK164" s="122" t="str">
        <f>IF(Tbl.Kosten[[#This Row],[Anr.]]=DK$7,Tbl.Kosten[[#This Row],[Totaal kosten]],"")</f>
        <v/>
      </c>
      <c r="DL164" s="122" t="str">
        <f>IF(Tbl.Kosten[[#This Row],[Anr.]]=DL$7,Tbl.Kosten[[#This Row],[Totaal kosten]],"")</f>
        <v/>
      </c>
      <c r="DM164" s="122" t="str">
        <f>IF(Tbl.Kosten[[#This Row],[Anr.]]=DM$7,Tbl.Kosten[[#This Row],[Totaal kosten]],"")</f>
        <v/>
      </c>
      <c r="DN164" s="122" t="str">
        <f>IF(Tbl.Kosten[[#This Row],[Anr.]]=DN$7,Tbl.Kosten[[#This Row],[Totaal kosten]],"")</f>
        <v/>
      </c>
      <c r="DO164" s="122" t="str">
        <f>IF(Tbl.Kosten[[#This Row],[Anr.]]=DO$7,Tbl.Kosten[[#This Row],[Totaal kosten]],"")</f>
        <v/>
      </c>
      <c r="DP164" s="122" t="str">
        <f>IF(Tbl.Kosten[[#This Row],[Anr.]]=DP$7,Tbl.Kosten[[#This Row],[Totaal kosten]],"")</f>
        <v/>
      </c>
      <c r="DQ164" s="122" t="str">
        <f>IF(Tbl.Kosten[[#This Row],[Anr.]]=DQ$7,Tbl.Kosten[[#This Row],[Totaal kosten]],"")</f>
        <v/>
      </c>
      <c r="DR164" s="122" t="str">
        <f>IF(Tbl.Kosten[[#This Row],[Anr.]]=DR$7,Tbl.Kosten[[#This Row],[Totaal kosten]],"")</f>
        <v/>
      </c>
      <c r="DS164" s="122" t="str">
        <f>IF(Tbl.Kosten[[#This Row],[Anr.]]=DS$7,Tbl.Kosten[[#This Row],[Totaal kosten]],"")</f>
        <v/>
      </c>
      <c r="DT164" s="122" t="str">
        <f>IF(Tbl.Kosten[[#This Row],[Anr.]]=DT$7,Tbl.Kosten[[#This Row],[Totaal kosten]],"")</f>
        <v/>
      </c>
      <c r="DU164" s="122" t="str">
        <f>IF(Tbl.Kosten[[#This Row],[Anr.]]=DU$7,Tbl.Kosten[[#This Row],[Totaal kosten]],"")</f>
        <v/>
      </c>
      <c r="DV164" s="122" t="str">
        <f>IF(Tbl.Kosten[[#This Row],[Anr.]]=DV$7,Tbl.Kosten[[#This Row],[Totaal kosten]],"")</f>
        <v/>
      </c>
      <c r="DW164" s="122" t="str">
        <f>IF(Tbl.Kosten[[#This Row],[Anr.]]=DW$7,Tbl.Kosten[[#This Row],[Totaal kosten]],"")</f>
        <v/>
      </c>
      <c r="DX164" s="122" t="str">
        <f>IF(Tbl.Kosten[[#This Row],[Anr.]]=DX$7,Tbl.Kosten[[#This Row],[Totaal kosten]],"")</f>
        <v/>
      </c>
      <c r="DY164" s="122" t="str">
        <f>IF(Tbl.Kosten[[#This Row],[Anr.]]=DY$7,Tbl.Kosten[[#This Row],[Totaal kosten]],"")</f>
        <v/>
      </c>
      <c r="DZ164" s="122" t="str">
        <f>IF(Tbl.Kosten[[#This Row],[Anr.]]=DZ$7,Tbl.Kosten[[#This Row],[Totaal kosten]],"")</f>
        <v/>
      </c>
      <c r="EA164" s="122" t="str">
        <f>IF(Tbl.Kosten[[#This Row],[Anr.]]=EA$7,Tbl.Kosten[[#This Row],[Totaal kosten]],"")</f>
        <v/>
      </c>
      <c r="EB164" s="122" t="str">
        <f>IF(Tbl.Kosten[[#This Row],[Anr.]]=EB$7,Tbl.Kosten[[#This Row],[Totaal kosten]],"")</f>
        <v/>
      </c>
      <c r="EC164" s="122" t="str">
        <f>IF(Tbl.Kosten[[#This Row],[Anr.]]=EC$7,Tbl.Kosten[[#This Row],[Totaal kosten]],"")</f>
        <v/>
      </c>
      <c r="ED164" s="122" t="str">
        <f>IF(Tbl.Kosten[[#This Row],[Anr.]]=ED$7,Tbl.Kosten[[#This Row],[Totaal kosten]],"")</f>
        <v/>
      </c>
      <c r="EE164" s="122" t="str">
        <f>IF(Tbl.Kosten[[#This Row],[Anr.]]=EE$7,Tbl.Kosten[[#This Row],[Totaal kosten]],"")</f>
        <v/>
      </c>
      <c r="EF164" s="122" t="str">
        <f>IF(Tbl.Kosten[[#This Row],[Anr.]]=EF$7,Tbl.Kosten[[#This Row],[Totaal kosten]],"")</f>
        <v/>
      </c>
      <c r="EG164" s="122" t="str">
        <f>IF(Tbl.Kosten[[#This Row],[Anr.]]=EG$7,Tbl.Kosten[[#This Row],[Totaal kosten]],"")</f>
        <v/>
      </c>
      <c r="EH164" s="122" t="str">
        <f>IF(Tbl.Kosten[[#This Row],[Anr.]]=EH$7,Tbl.Kosten[[#This Row],[Totaal kosten]],"")</f>
        <v/>
      </c>
      <c r="EI164" s="122" t="str">
        <f>IF(Tbl.Kosten[[#This Row],[Anr.]]=EI$7,Tbl.Kosten[[#This Row],[Totaal kosten]],"")</f>
        <v/>
      </c>
      <c r="EJ164" s="122" t="str">
        <f>IF(Tbl.Kosten[[#This Row],[Anr.]]=EJ$7,Tbl.Kosten[[#This Row],[Totaal kosten]],"")</f>
        <v/>
      </c>
      <c r="EK164" s="122" t="str">
        <f>IF(Tbl.Kosten[[#This Row],[Anr.]]=EK$7,Tbl.Kosten[[#This Row],[Totaal kosten]],"")</f>
        <v/>
      </c>
      <c r="EL164" s="122" t="str">
        <f>IF(Tbl.Kosten[[#This Row],[Anr.]]=EL$7,Tbl.Kosten[[#This Row],[Totaal kosten]],"")</f>
        <v/>
      </c>
      <c r="EM164" s="122" t="str">
        <f>IF(Tbl.Kosten[[#This Row],[Anr.]]=EM$7,Tbl.Kosten[[#This Row],[Totaal kosten]],"")</f>
        <v/>
      </c>
      <c r="EN164" s="122" t="str">
        <f>IF(Tbl.Kosten[[#This Row],[Anr.]]=EN$7,Tbl.Kosten[[#This Row],[Totaal kosten]],"")</f>
        <v/>
      </c>
      <c r="EO164" s="122" t="str">
        <f>IF(Tbl.Kosten[[#This Row],[Anr.]]=EO$7,Tbl.Kosten[[#This Row],[Totaal kosten]],"")</f>
        <v/>
      </c>
      <c r="EP164" s="122" t="str">
        <f>IF(Tbl.Kosten[[#This Row],[Anr.]]=EP$7,Tbl.Kosten[[#This Row],[Totaal kosten]],"")</f>
        <v/>
      </c>
      <c r="EQ164" s="122" t="str">
        <f>IF(Tbl.Kosten[[#This Row],[Anr.]]=EQ$7,Tbl.Kosten[[#This Row],[Totaal kosten]],"")</f>
        <v/>
      </c>
    </row>
    <row r="165" spans="2:147" x14ac:dyDescent="0.35">
      <c r="B165" s="99"/>
      <c r="C165" s="68"/>
      <c r="D165" s="119"/>
      <c r="E165" s="100"/>
      <c r="F165" s="13">
        <f>_xlfn.XLOOKUP(Tbl.Kosten[[#This Row],[Medewerker e/o 
functie]],Tbl.Uurtarief[Medewerker en/of functie],Tbl.Uurtarief[Uurtarief],"",,)</f>
        <v>0</v>
      </c>
      <c r="G165" s="118">
        <f>PRODUCT(Tbl.Kosten[[#This Row],[Uren]],Tbl.Kosten[[#This Row],[Uurtarief]])</f>
        <v>0</v>
      </c>
      <c r="H165" s="100"/>
      <c r="I165" s="98"/>
      <c r="J165" s="97">
        <f>Tbl.Kosten[[#This Row],[Aantal]]*Tbl.Kosten[[#This Row],[Tarief]]</f>
        <v>0</v>
      </c>
      <c r="K165" s="118">
        <f>Tbl.Kosten[[#This Row],[Subtotaal andere kosten]]+Tbl.Kosten[[#This Row],[Subtotaal arbeidskosten]]</f>
        <v>0</v>
      </c>
      <c r="L165" s="190">
        <f>IF(Tbl.Kosten[[#This Row],[Subtotaal andere kosten]]&lt;&gt;0,"Andere kosten",(_xlfn.XLOOKUP(Tbl.Kosten[[#This Row],[Medewerker e/o 
functie]],Tbl.Uurtarief[Medewerker en/of functie],Tbl.Uurtarief[Kostensoort],"",,)))</f>
        <v>0</v>
      </c>
      <c r="M165" s="190" t="str">
        <f>IF(AND(Tbl.Kosten[[#This Row],[Subtotaal arbeidskosten]]&lt;&gt;0,Tbl.Kosten[[#This Row],[Subtotaal andere kosten]]&lt;&gt;0),"Begroot Arbeidskosten en Overige kosten op verschillende regels!","")</f>
        <v/>
      </c>
      <c r="N165" s="3" t="str">
        <f>_xlfn.XLOOKUP(Tbl.Kosten[[#This Row],[Activiteitencode]],Tbl.Activiteiten[Activiteitcode],Tbl.Activiteiten[Werkpakketcode],"",,)</f>
        <v/>
      </c>
      <c r="O165" s="9" t="str">
        <f>_xlfn.XLOOKUP(Tbl.Kosten[[#This Row],[Werkpakketcode]],Tbl.Werkpakketten[Werkpakketcode],Tbl.Werkpakketten[WPnr.],"",,)</f>
        <v/>
      </c>
      <c r="P165" s="9" t="str">
        <f>IF(Tbl.Kosten[[#This Row],[WPnr.]]=P$7,Tbl.Kosten[[#This Row],[Totaal kosten]],"")</f>
        <v/>
      </c>
      <c r="Q165" s="9" t="str">
        <f>IF(Tbl.Kosten[[#This Row],[WPnr.]]=Q$7,Tbl.Kosten[[#This Row],[Totaal kosten]],"")</f>
        <v/>
      </c>
      <c r="R165" s="9" t="str">
        <f>IF(Tbl.Kosten[[#This Row],[WPnr.]]=R$7,Tbl.Kosten[[#This Row],[Totaal kosten]],"")</f>
        <v/>
      </c>
      <c r="S165" s="9" t="str">
        <f>IF(Tbl.Kosten[[#This Row],[WPnr.]]=S$7,Tbl.Kosten[[#This Row],[Totaal kosten]],"")</f>
        <v/>
      </c>
      <c r="T165" s="9" t="str">
        <f>IF(Tbl.Kosten[[#This Row],[WPnr.]]=T$7,Tbl.Kosten[[#This Row],[Totaal kosten]],"")</f>
        <v/>
      </c>
      <c r="U165" s="9" t="str">
        <f>IF(Tbl.Kosten[[#This Row],[WPnr.]]=U$7,Tbl.Kosten[[#This Row],[Totaal kosten]],"")</f>
        <v/>
      </c>
      <c r="V165" s="9" t="str">
        <f>IF(Tbl.Kosten[[#This Row],[WPnr.]]=V$7,Tbl.Kosten[[#This Row],[Totaal kosten]],"")</f>
        <v/>
      </c>
      <c r="W165" s="9" t="str">
        <f>IF(Tbl.Kosten[[#This Row],[WPnr.]]=W$7,Tbl.Kosten[[#This Row],[Totaal kosten]],"")</f>
        <v/>
      </c>
      <c r="X165" s="9" t="str">
        <f>IF(Tbl.Kosten[[#This Row],[WPnr.]]=X$7,Tbl.Kosten[[#This Row],[Totaal kosten]],"")</f>
        <v/>
      </c>
      <c r="Y165" s="9" t="str">
        <f>IF(Tbl.Kosten[[#This Row],[WPnr.]]=Y$7,Tbl.Kosten[[#This Row],[Totaal kosten]],"")</f>
        <v/>
      </c>
      <c r="Z165" s="15" t="str">
        <f>IFERROR(VLOOKUP(Tbl.Kosten[[#This Row],[Kostensoort]],Tbl.Kostensoorten[],2,FALSE),"")</f>
        <v/>
      </c>
      <c r="AA165" s="15" t="str">
        <f>IF(Tbl.Kosten[[#This Row],[KSnr.]]=AA$7,Tbl.Kosten[[#This Row],[Totaal kosten]],"")</f>
        <v/>
      </c>
      <c r="AB165" s="15" t="str">
        <f>IF(Tbl.Kosten[[#This Row],[KSnr.]]=AB$7,Tbl.Kosten[[#This Row],[Totaal kosten]],"")</f>
        <v/>
      </c>
      <c r="AC165" s="15" t="str">
        <f>IF(Tbl.Kosten[[#This Row],[KSnr.]]=AC$7,Tbl.Kosten[[#This Row],[Totaal kosten]],"")</f>
        <v/>
      </c>
      <c r="AD165" s="15" t="str">
        <f>IF(Tbl.Kosten[[#This Row],[KSnr.]]=AD$7,Tbl.Kosten[[#This Row],[Totaal kosten]],"")</f>
        <v/>
      </c>
      <c r="AE165" s="15" t="str">
        <f>IF(Tbl.Kosten[[#This Row],[KSnr.]]=AE$7,Tbl.Kosten[[#This Row],[Totaal kosten]],"")</f>
        <v/>
      </c>
      <c r="AF165" s="15" t="str">
        <f>IF(Tbl.Kosten[[#This Row],[KSnr.]]=AF$7,Tbl.Kosten[[#This Row],[Totaal kosten]],"")</f>
        <v/>
      </c>
      <c r="AG165" s="15" t="str">
        <f>IF(Tbl.Kosten[[#This Row],[KSnr.]]=AG$7,Tbl.Kosten[[#This Row],[Totaal kosten]],"")</f>
        <v/>
      </c>
      <c r="AH165" s="15" t="str">
        <f>IF(Tbl.Kosten[[#This Row],[KSnr.]]=AH$7,Tbl.Kosten[[#This Row],[Totaal kosten]],"")</f>
        <v/>
      </c>
      <c r="AI165" s="15" t="str">
        <f>IF(Tbl.Kosten[[#This Row],[KSnr.]]=AI$7,Tbl.Kosten[[#This Row],[Totaal kosten]],"")</f>
        <v/>
      </c>
      <c r="AJ165" s="15" t="str">
        <f>IF(Tbl.Kosten[[#This Row],[KSnr.]]=AJ$7,Tbl.Kosten[[#This Row],[Totaal kosten]],"")</f>
        <v/>
      </c>
      <c r="AK165" s="15" t="str">
        <f>IF(Tbl.Kosten[[#This Row],[KSnr.]]=AK$7,Tbl.Kosten[[#This Row],[Totaal kosten]],"")</f>
        <v/>
      </c>
      <c r="AL165" s="15" t="str">
        <f>IF(Tbl.Kosten[[#This Row],[KSnr.]]=AL$7,Tbl.Kosten[[#This Row],[Totaal kosten]],"")</f>
        <v/>
      </c>
      <c r="AM165" s="15" t="str">
        <f>IF(Tbl.Kosten[[#This Row],[KSnr.]]=AM$7,Tbl.Kosten[[#This Row],[Totaal kosten]],"")</f>
        <v/>
      </c>
      <c r="AN165" s="15" t="str">
        <f>IF(Tbl.Kosten[[#This Row],[KSnr.]]=AN$7,Tbl.Kosten[[#This Row],[Totaal kosten]],"")</f>
        <v/>
      </c>
      <c r="AO165" s="15" t="str">
        <f>IF(Tbl.Kosten[[#This Row],[KSnr.]]=AO$7,Tbl.Kosten[[#This Row],[Totaal kosten]],"")</f>
        <v/>
      </c>
      <c r="AP165" s="15" t="str">
        <f>IF(Tbl.Kosten[[#This Row],[KSnr.]]=AP$7,Tbl.Kosten[[#This Row],[Totaal kosten]],"")</f>
        <v/>
      </c>
      <c r="AQ165" s="15" t="str">
        <f>IF(Tbl.Kosten[[#This Row],[KSnr.]]=AQ$7,Tbl.Kosten[[#This Row],[Totaal kosten]],"")</f>
        <v/>
      </c>
      <c r="AR165" s="15" t="str">
        <f>IF(Tbl.Kosten[[#This Row],[KSnr.]]=AR$7,Tbl.Kosten[[#This Row],[Totaal kosten]],"")</f>
        <v/>
      </c>
      <c r="AS165" s="15" t="str">
        <f>IF(Tbl.Kosten[[#This Row],[KSnr.]]=AS$7,Tbl.Kosten[[#This Row],[Totaal kosten]],"")</f>
        <v/>
      </c>
      <c r="AT165" s="15" t="str">
        <f>IF(Tbl.Kosten[[#This Row],[KSnr.]]=AT$7,Tbl.Kosten[[#This Row],[Totaal kosten]],"")</f>
        <v/>
      </c>
      <c r="AU165" s="122" t="str">
        <f>_xlfn.XLOOKUP(Tbl.Kosten[[#This Row],[Activiteitencode]],Tbl.Activiteiten[Activiteitcode],Tbl.Activiteiten[Anr.],"",,)</f>
        <v/>
      </c>
      <c r="AV165" s="122" t="str">
        <f>IF(Tbl.Kosten[[#This Row],[Anr.]]=AV$7,Tbl.Kosten[[#This Row],[Totaal kosten]],"")</f>
        <v/>
      </c>
      <c r="AW165" s="122" t="str">
        <f>IF(Tbl.Kosten[[#This Row],[Anr.]]=AW$7,Tbl.Kosten[[#This Row],[Totaal kosten]],"")</f>
        <v/>
      </c>
      <c r="AX165" s="122" t="str">
        <f>IF(Tbl.Kosten[[#This Row],[Anr.]]=AX$7,Tbl.Kosten[[#This Row],[Totaal kosten]],"")</f>
        <v/>
      </c>
      <c r="AY165" s="122" t="str">
        <f>IF(Tbl.Kosten[[#This Row],[Anr.]]=AY$7,Tbl.Kosten[[#This Row],[Totaal kosten]],"")</f>
        <v/>
      </c>
      <c r="AZ165" s="122" t="str">
        <f>IF(Tbl.Kosten[[#This Row],[Anr.]]=AZ$7,Tbl.Kosten[[#This Row],[Totaal kosten]],"")</f>
        <v/>
      </c>
      <c r="BA165" s="122" t="str">
        <f>IF(Tbl.Kosten[[#This Row],[Anr.]]=BA$7,Tbl.Kosten[[#This Row],[Totaal kosten]],"")</f>
        <v/>
      </c>
      <c r="BB165" s="122" t="str">
        <f>IF(Tbl.Kosten[[#This Row],[Anr.]]=BB$7,Tbl.Kosten[[#This Row],[Totaal kosten]],"")</f>
        <v/>
      </c>
      <c r="BC165" s="122" t="str">
        <f>IF(Tbl.Kosten[[#This Row],[Anr.]]=BC$7,Tbl.Kosten[[#This Row],[Totaal kosten]],"")</f>
        <v/>
      </c>
      <c r="BD165" s="122" t="str">
        <f>IF(Tbl.Kosten[[#This Row],[Anr.]]=BD$7,Tbl.Kosten[[#This Row],[Totaal kosten]],"")</f>
        <v/>
      </c>
      <c r="BE165" s="122" t="str">
        <f>IF(Tbl.Kosten[[#This Row],[Anr.]]=BE$7,Tbl.Kosten[[#This Row],[Totaal kosten]],"")</f>
        <v/>
      </c>
      <c r="BF165" s="122" t="str">
        <f>IF(Tbl.Kosten[[#This Row],[Anr.]]=BF$7,Tbl.Kosten[[#This Row],[Totaal kosten]],"")</f>
        <v/>
      </c>
      <c r="BG165" s="122" t="str">
        <f>IF(Tbl.Kosten[[#This Row],[Anr.]]=BG$7,Tbl.Kosten[[#This Row],[Totaal kosten]],"")</f>
        <v/>
      </c>
      <c r="BH165" s="122" t="str">
        <f>IF(Tbl.Kosten[[#This Row],[Anr.]]=BH$7,Tbl.Kosten[[#This Row],[Totaal kosten]],"")</f>
        <v/>
      </c>
      <c r="BI165" s="122" t="str">
        <f>IF(Tbl.Kosten[[#This Row],[Anr.]]=BI$7,Tbl.Kosten[[#This Row],[Totaal kosten]],"")</f>
        <v/>
      </c>
      <c r="BJ165" s="122" t="str">
        <f>IF(Tbl.Kosten[[#This Row],[Anr.]]=BJ$7,Tbl.Kosten[[#This Row],[Totaal kosten]],"")</f>
        <v/>
      </c>
      <c r="BK165" s="122" t="str">
        <f>IF(Tbl.Kosten[[#This Row],[Anr.]]=BK$7,Tbl.Kosten[[#This Row],[Totaal kosten]],"")</f>
        <v/>
      </c>
      <c r="BL165" s="122" t="str">
        <f>IF(Tbl.Kosten[[#This Row],[Anr.]]=BL$7,Tbl.Kosten[[#This Row],[Totaal kosten]],"")</f>
        <v/>
      </c>
      <c r="BM165" s="122" t="str">
        <f>IF(Tbl.Kosten[[#This Row],[Anr.]]=BM$7,Tbl.Kosten[[#This Row],[Totaal kosten]],"")</f>
        <v/>
      </c>
      <c r="BN165" s="122" t="str">
        <f>IF(Tbl.Kosten[[#This Row],[Anr.]]=BN$7,Tbl.Kosten[[#This Row],[Totaal kosten]],"")</f>
        <v/>
      </c>
      <c r="BO165" s="122" t="str">
        <f>IF(Tbl.Kosten[[#This Row],[Anr.]]=BO$7,Tbl.Kosten[[#This Row],[Totaal kosten]],"")</f>
        <v/>
      </c>
      <c r="BP165" s="122" t="str">
        <f>IF(Tbl.Kosten[[#This Row],[Anr.]]=BP$7,Tbl.Kosten[[#This Row],[Totaal kosten]],"")</f>
        <v/>
      </c>
      <c r="BQ165" s="122" t="str">
        <f>IF(Tbl.Kosten[[#This Row],[Anr.]]=BQ$7,Tbl.Kosten[[#This Row],[Totaal kosten]],"")</f>
        <v/>
      </c>
      <c r="BR165" s="122" t="str">
        <f>IF(Tbl.Kosten[[#This Row],[Anr.]]=BR$7,Tbl.Kosten[[#This Row],[Totaal kosten]],"")</f>
        <v/>
      </c>
      <c r="BS165" s="122" t="str">
        <f>IF(Tbl.Kosten[[#This Row],[Anr.]]=BS$7,Tbl.Kosten[[#This Row],[Totaal kosten]],"")</f>
        <v/>
      </c>
      <c r="BT165" s="122" t="str">
        <f>IF(Tbl.Kosten[[#This Row],[Anr.]]=BT$7,Tbl.Kosten[[#This Row],[Totaal kosten]],"")</f>
        <v/>
      </c>
      <c r="BU165" s="122" t="str">
        <f>IF(Tbl.Kosten[[#This Row],[Anr.]]=BU$7,Tbl.Kosten[[#This Row],[Totaal kosten]],"")</f>
        <v/>
      </c>
      <c r="BV165" s="122" t="str">
        <f>IF(Tbl.Kosten[[#This Row],[Anr.]]=BV$7,Tbl.Kosten[[#This Row],[Totaal kosten]],"")</f>
        <v/>
      </c>
      <c r="BW165" s="122" t="str">
        <f>IF(Tbl.Kosten[[#This Row],[Anr.]]=BW$7,Tbl.Kosten[[#This Row],[Totaal kosten]],"")</f>
        <v/>
      </c>
      <c r="BX165" s="122" t="str">
        <f>IF(Tbl.Kosten[[#This Row],[Anr.]]=BX$7,Tbl.Kosten[[#This Row],[Totaal kosten]],"")</f>
        <v/>
      </c>
      <c r="BY165" s="122" t="str">
        <f>IF(Tbl.Kosten[[#This Row],[Anr.]]=BY$7,Tbl.Kosten[[#This Row],[Totaal kosten]],"")</f>
        <v/>
      </c>
      <c r="BZ165" s="122" t="str">
        <f>IF(Tbl.Kosten[[#This Row],[Anr.]]=BZ$7,Tbl.Kosten[[#This Row],[Totaal kosten]],"")</f>
        <v/>
      </c>
      <c r="CA165" s="122" t="str">
        <f>IF(Tbl.Kosten[[#This Row],[Anr.]]=CA$7,Tbl.Kosten[[#This Row],[Totaal kosten]],"")</f>
        <v/>
      </c>
      <c r="CB165" s="122" t="str">
        <f>IF(Tbl.Kosten[[#This Row],[Anr.]]=CB$7,Tbl.Kosten[[#This Row],[Totaal kosten]],"")</f>
        <v/>
      </c>
      <c r="CC165" s="122" t="str">
        <f>IF(Tbl.Kosten[[#This Row],[Anr.]]=CC$7,Tbl.Kosten[[#This Row],[Totaal kosten]],"")</f>
        <v/>
      </c>
      <c r="CD165" s="122" t="str">
        <f>IF(Tbl.Kosten[[#This Row],[Anr.]]=CD$7,Tbl.Kosten[[#This Row],[Totaal kosten]],"")</f>
        <v/>
      </c>
      <c r="CE165" s="122" t="str">
        <f>IF(Tbl.Kosten[[#This Row],[Anr.]]=CE$7,Tbl.Kosten[[#This Row],[Totaal kosten]],"")</f>
        <v/>
      </c>
      <c r="CF165" s="122" t="str">
        <f>IF(Tbl.Kosten[[#This Row],[Anr.]]=CF$7,Tbl.Kosten[[#This Row],[Totaal kosten]],"")</f>
        <v/>
      </c>
      <c r="CG165" s="122" t="str">
        <f>IF(Tbl.Kosten[[#This Row],[Anr.]]=CG$7,Tbl.Kosten[[#This Row],[Totaal kosten]],"")</f>
        <v/>
      </c>
      <c r="CH165" s="122" t="str">
        <f>IF(Tbl.Kosten[[#This Row],[Anr.]]=CH$7,Tbl.Kosten[[#This Row],[Totaal kosten]],"")</f>
        <v/>
      </c>
      <c r="CI165" s="122" t="str">
        <f>IF(Tbl.Kosten[[#This Row],[Anr.]]=CI$7,Tbl.Kosten[[#This Row],[Totaal kosten]],"")</f>
        <v/>
      </c>
      <c r="CJ165" s="122" t="str">
        <f>IF(Tbl.Kosten[[#This Row],[Anr.]]=CJ$7,Tbl.Kosten[[#This Row],[Totaal kosten]],"")</f>
        <v/>
      </c>
      <c r="CK165" s="122" t="str">
        <f>IF(Tbl.Kosten[[#This Row],[Anr.]]=CK$7,Tbl.Kosten[[#This Row],[Totaal kosten]],"")</f>
        <v/>
      </c>
      <c r="CL165" s="122" t="str">
        <f>IF(Tbl.Kosten[[#This Row],[Anr.]]=CL$7,Tbl.Kosten[[#This Row],[Totaal kosten]],"")</f>
        <v/>
      </c>
      <c r="CM165" s="122" t="str">
        <f>IF(Tbl.Kosten[[#This Row],[Anr.]]=CM$7,Tbl.Kosten[[#This Row],[Totaal kosten]],"")</f>
        <v/>
      </c>
      <c r="CN165" s="122" t="str">
        <f>IF(Tbl.Kosten[[#This Row],[Anr.]]=CN$7,Tbl.Kosten[[#This Row],[Totaal kosten]],"")</f>
        <v/>
      </c>
      <c r="CO165" s="122" t="str">
        <f>IF(Tbl.Kosten[[#This Row],[Anr.]]=CO$7,Tbl.Kosten[[#This Row],[Totaal kosten]],"")</f>
        <v/>
      </c>
      <c r="CP165" s="122" t="str">
        <f>IF(Tbl.Kosten[[#This Row],[Anr.]]=CP$7,Tbl.Kosten[[#This Row],[Totaal kosten]],"")</f>
        <v/>
      </c>
      <c r="CQ165" s="122" t="str">
        <f>IF(Tbl.Kosten[[#This Row],[Anr.]]=CQ$7,Tbl.Kosten[[#This Row],[Totaal kosten]],"")</f>
        <v/>
      </c>
      <c r="CR165" s="122" t="str">
        <f>IF(Tbl.Kosten[[#This Row],[Anr.]]=CR$7,Tbl.Kosten[[#This Row],[Totaal kosten]],"")</f>
        <v/>
      </c>
      <c r="CS165" s="122" t="str">
        <f>IF(Tbl.Kosten[[#This Row],[Anr.]]=CS$7,Tbl.Kosten[[#This Row],[Totaal kosten]],"")</f>
        <v/>
      </c>
      <c r="CT165" s="122" t="str">
        <f>IF(Tbl.Kosten[[#This Row],[Anr.]]=CT$7,Tbl.Kosten[[#This Row],[Totaal kosten]],"")</f>
        <v/>
      </c>
      <c r="CU165" s="122" t="str">
        <f>IF(Tbl.Kosten[[#This Row],[Anr.]]=CU$7,Tbl.Kosten[[#This Row],[Totaal kosten]],"")</f>
        <v/>
      </c>
      <c r="CV165" s="122" t="str">
        <f>IF(Tbl.Kosten[[#This Row],[Anr.]]=CV$7,Tbl.Kosten[[#This Row],[Totaal kosten]],"")</f>
        <v/>
      </c>
      <c r="CW165" s="122" t="str">
        <f>IF(Tbl.Kosten[[#This Row],[Anr.]]=CW$7,Tbl.Kosten[[#This Row],[Totaal kosten]],"")</f>
        <v/>
      </c>
      <c r="CX165" s="122" t="str">
        <f>IF(Tbl.Kosten[[#This Row],[Anr.]]=CX$7,Tbl.Kosten[[#This Row],[Totaal kosten]],"")</f>
        <v/>
      </c>
      <c r="CY165" s="122" t="str">
        <f>IF(Tbl.Kosten[[#This Row],[Anr.]]=CY$7,Tbl.Kosten[[#This Row],[Totaal kosten]],"")</f>
        <v/>
      </c>
      <c r="CZ165" s="122" t="str">
        <f>IF(Tbl.Kosten[[#This Row],[Anr.]]=CZ$7,Tbl.Kosten[[#This Row],[Totaal kosten]],"")</f>
        <v/>
      </c>
      <c r="DA165" s="122" t="str">
        <f>IF(Tbl.Kosten[[#This Row],[Anr.]]=DA$7,Tbl.Kosten[[#This Row],[Totaal kosten]],"")</f>
        <v/>
      </c>
      <c r="DB165" s="122" t="str">
        <f>IF(Tbl.Kosten[[#This Row],[Anr.]]=DB$7,Tbl.Kosten[[#This Row],[Totaal kosten]],"")</f>
        <v/>
      </c>
      <c r="DC165" s="122" t="str">
        <f>IF(Tbl.Kosten[[#This Row],[Anr.]]=DC$7,Tbl.Kosten[[#This Row],[Totaal kosten]],"")</f>
        <v/>
      </c>
      <c r="DD165" s="122" t="str">
        <f>IF(Tbl.Kosten[[#This Row],[Anr.]]=DD$7,Tbl.Kosten[[#This Row],[Totaal kosten]],"")</f>
        <v/>
      </c>
      <c r="DE165" s="122" t="str">
        <f>IF(Tbl.Kosten[[#This Row],[Anr.]]=DE$7,Tbl.Kosten[[#This Row],[Totaal kosten]],"")</f>
        <v/>
      </c>
      <c r="DF165" s="122" t="str">
        <f>IF(Tbl.Kosten[[#This Row],[Anr.]]=DF$7,Tbl.Kosten[[#This Row],[Totaal kosten]],"")</f>
        <v/>
      </c>
      <c r="DG165" s="122" t="str">
        <f>IF(Tbl.Kosten[[#This Row],[Anr.]]=DG$7,Tbl.Kosten[[#This Row],[Totaal kosten]],"")</f>
        <v/>
      </c>
      <c r="DH165" s="122" t="str">
        <f>IF(Tbl.Kosten[[#This Row],[Anr.]]=DH$7,Tbl.Kosten[[#This Row],[Totaal kosten]],"")</f>
        <v/>
      </c>
      <c r="DI165" s="122" t="str">
        <f>IF(Tbl.Kosten[[#This Row],[Anr.]]=DI$7,Tbl.Kosten[[#This Row],[Totaal kosten]],"")</f>
        <v/>
      </c>
      <c r="DJ165" s="122" t="str">
        <f>IF(Tbl.Kosten[[#This Row],[Anr.]]=DJ$7,Tbl.Kosten[[#This Row],[Totaal kosten]],"")</f>
        <v/>
      </c>
      <c r="DK165" s="122" t="str">
        <f>IF(Tbl.Kosten[[#This Row],[Anr.]]=DK$7,Tbl.Kosten[[#This Row],[Totaal kosten]],"")</f>
        <v/>
      </c>
      <c r="DL165" s="122" t="str">
        <f>IF(Tbl.Kosten[[#This Row],[Anr.]]=DL$7,Tbl.Kosten[[#This Row],[Totaal kosten]],"")</f>
        <v/>
      </c>
      <c r="DM165" s="122" t="str">
        <f>IF(Tbl.Kosten[[#This Row],[Anr.]]=DM$7,Tbl.Kosten[[#This Row],[Totaal kosten]],"")</f>
        <v/>
      </c>
      <c r="DN165" s="122" t="str">
        <f>IF(Tbl.Kosten[[#This Row],[Anr.]]=DN$7,Tbl.Kosten[[#This Row],[Totaal kosten]],"")</f>
        <v/>
      </c>
      <c r="DO165" s="122" t="str">
        <f>IF(Tbl.Kosten[[#This Row],[Anr.]]=DO$7,Tbl.Kosten[[#This Row],[Totaal kosten]],"")</f>
        <v/>
      </c>
      <c r="DP165" s="122" t="str">
        <f>IF(Tbl.Kosten[[#This Row],[Anr.]]=DP$7,Tbl.Kosten[[#This Row],[Totaal kosten]],"")</f>
        <v/>
      </c>
      <c r="DQ165" s="122" t="str">
        <f>IF(Tbl.Kosten[[#This Row],[Anr.]]=DQ$7,Tbl.Kosten[[#This Row],[Totaal kosten]],"")</f>
        <v/>
      </c>
      <c r="DR165" s="122" t="str">
        <f>IF(Tbl.Kosten[[#This Row],[Anr.]]=DR$7,Tbl.Kosten[[#This Row],[Totaal kosten]],"")</f>
        <v/>
      </c>
      <c r="DS165" s="122" t="str">
        <f>IF(Tbl.Kosten[[#This Row],[Anr.]]=DS$7,Tbl.Kosten[[#This Row],[Totaal kosten]],"")</f>
        <v/>
      </c>
      <c r="DT165" s="122" t="str">
        <f>IF(Tbl.Kosten[[#This Row],[Anr.]]=DT$7,Tbl.Kosten[[#This Row],[Totaal kosten]],"")</f>
        <v/>
      </c>
      <c r="DU165" s="122" t="str">
        <f>IF(Tbl.Kosten[[#This Row],[Anr.]]=DU$7,Tbl.Kosten[[#This Row],[Totaal kosten]],"")</f>
        <v/>
      </c>
      <c r="DV165" s="122" t="str">
        <f>IF(Tbl.Kosten[[#This Row],[Anr.]]=DV$7,Tbl.Kosten[[#This Row],[Totaal kosten]],"")</f>
        <v/>
      </c>
      <c r="DW165" s="122" t="str">
        <f>IF(Tbl.Kosten[[#This Row],[Anr.]]=DW$7,Tbl.Kosten[[#This Row],[Totaal kosten]],"")</f>
        <v/>
      </c>
      <c r="DX165" s="122" t="str">
        <f>IF(Tbl.Kosten[[#This Row],[Anr.]]=DX$7,Tbl.Kosten[[#This Row],[Totaal kosten]],"")</f>
        <v/>
      </c>
      <c r="DY165" s="122" t="str">
        <f>IF(Tbl.Kosten[[#This Row],[Anr.]]=DY$7,Tbl.Kosten[[#This Row],[Totaal kosten]],"")</f>
        <v/>
      </c>
      <c r="DZ165" s="122" t="str">
        <f>IF(Tbl.Kosten[[#This Row],[Anr.]]=DZ$7,Tbl.Kosten[[#This Row],[Totaal kosten]],"")</f>
        <v/>
      </c>
      <c r="EA165" s="122" t="str">
        <f>IF(Tbl.Kosten[[#This Row],[Anr.]]=EA$7,Tbl.Kosten[[#This Row],[Totaal kosten]],"")</f>
        <v/>
      </c>
      <c r="EB165" s="122" t="str">
        <f>IF(Tbl.Kosten[[#This Row],[Anr.]]=EB$7,Tbl.Kosten[[#This Row],[Totaal kosten]],"")</f>
        <v/>
      </c>
      <c r="EC165" s="122" t="str">
        <f>IF(Tbl.Kosten[[#This Row],[Anr.]]=EC$7,Tbl.Kosten[[#This Row],[Totaal kosten]],"")</f>
        <v/>
      </c>
      <c r="ED165" s="122" t="str">
        <f>IF(Tbl.Kosten[[#This Row],[Anr.]]=ED$7,Tbl.Kosten[[#This Row],[Totaal kosten]],"")</f>
        <v/>
      </c>
      <c r="EE165" s="122" t="str">
        <f>IF(Tbl.Kosten[[#This Row],[Anr.]]=EE$7,Tbl.Kosten[[#This Row],[Totaal kosten]],"")</f>
        <v/>
      </c>
      <c r="EF165" s="122" t="str">
        <f>IF(Tbl.Kosten[[#This Row],[Anr.]]=EF$7,Tbl.Kosten[[#This Row],[Totaal kosten]],"")</f>
        <v/>
      </c>
      <c r="EG165" s="122" t="str">
        <f>IF(Tbl.Kosten[[#This Row],[Anr.]]=EG$7,Tbl.Kosten[[#This Row],[Totaal kosten]],"")</f>
        <v/>
      </c>
      <c r="EH165" s="122" t="str">
        <f>IF(Tbl.Kosten[[#This Row],[Anr.]]=EH$7,Tbl.Kosten[[#This Row],[Totaal kosten]],"")</f>
        <v/>
      </c>
      <c r="EI165" s="122" t="str">
        <f>IF(Tbl.Kosten[[#This Row],[Anr.]]=EI$7,Tbl.Kosten[[#This Row],[Totaal kosten]],"")</f>
        <v/>
      </c>
      <c r="EJ165" s="122" t="str">
        <f>IF(Tbl.Kosten[[#This Row],[Anr.]]=EJ$7,Tbl.Kosten[[#This Row],[Totaal kosten]],"")</f>
        <v/>
      </c>
      <c r="EK165" s="122" t="str">
        <f>IF(Tbl.Kosten[[#This Row],[Anr.]]=EK$7,Tbl.Kosten[[#This Row],[Totaal kosten]],"")</f>
        <v/>
      </c>
      <c r="EL165" s="122" t="str">
        <f>IF(Tbl.Kosten[[#This Row],[Anr.]]=EL$7,Tbl.Kosten[[#This Row],[Totaal kosten]],"")</f>
        <v/>
      </c>
      <c r="EM165" s="122" t="str">
        <f>IF(Tbl.Kosten[[#This Row],[Anr.]]=EM$7,Tbl.Kosten[[#This Row],[Totaal kosten]],"")</f>
        <v/>
      </c>
      <c r="EN165" s="122" t="str">
        <f>IF(Tbl.Kosten[[#This Row],[Anr.]]=EN$7,Tbl.Kosten[[#This Row],[Totaal kosten]],"")</f>
        <v/>
      </c>
      <c r="EO165" s="122" t="str">
        <f>IF(Tbl.Kosten[[#This Row],[Anr.]]=EO$7,Tbl.Kosten[[#This Row],[Totaal kosten]],"")</f>
        <v/>
      </c>
      <c r="EP165" s="122" t="str">
        <f>IF(Tbl.Kosten[[#This Row],[Anr.]]=EP$7,Tbl.Kosten[[#This Row],[Totaal kosten]],"")</f>
        <v/>
      </c>
      <c r="EQ165" s="122" t="str">
        <f>IF(Tbl.Kosten[[#This Row],[Anr.]]=EQ$7,Tbl.Kosten[[#This Row],[Totaal kosten]],"")</f>
        <v/>
      </c>
    </row>
    <row r="166" spans="2:147" x14ac:dyDescent="0.35">
      <c r="B166" s="99"/>
      <c r="C166" s="68"/>
      <c r="D166" s="119"/>
      <c r="E166" s="100"/>
      <c r="F166" s="13">
        <f>_xlfn.XLOOKUP(Tbl.Kosten[[#This Row],[Medewerker e/o 
functie]],Tbl.Uurtarief[Medewerker en/of functie],Tbl.Uurtarief[Uurtarief],"",,)</f>
        <v>0</v>
      </c>
      <c r="G166" s="118">
        <f>PRODUCT(Tbl.Kosten[[#This Row],[Uren]],Tbl.Kosten[[#This Row],[Uurtarief]])</f>
        <v>0</v>
      </c>
      <c r="H166" s="100"/>
      <c r="I166" s="98"/>
      <c r="J166" s="97">
        <f>Tbl.Kosten[[#This Row],[Aantal]]*Tbl.Kosten[[#This Row],[Tarief]]</f>
        <v>0</v>
      </c>
      <c r="K166" s="118">
        <f>Tbl.Kosten[[#This Row],[Subtotaal andere kosten]]+Tbl.Kosten[[#This Row],[Subtotaal arbeidskosten]]</f>
        <v>0</v>
      </c>
      <c r="L166" s="190">
        <f>IF(Tbl.Kosten[[#This Row],[Subtotaal andere kosten]]&lt;&gt;0,"Andere kosten",(_xlfn.XLOOKUP(Tbl.Kosten[[#This Row],[Medewerker e/o 
functie]],Tbl.Uurtarief[Medewerker en/of functie],Tbl.Uurtarief[Kostensoort],"",,)))</f>
        <v>0</v>
      </c>
      <c r="M166" s="190" t="str">
        <f>IF(AND(Tbl.Kosten[[#This Row],[Subtotaal arbeidskosten]]&lt;&gt;0,Tbl.Kosten[[#This Row],[Subtotaal andere kosten]]&lt;&gt;0),"Begroot Arbeidskosten en Overige kosten op verschillende regels!","")</f>
        <v/>
      </c>
      <c r="N166" s="3" t="str">
        <f>_xlfn.XLOOKUP(Tbl.Kosten[[#This Row],[Activiteitencode]],Tbl.Activiteiten[Activiteitcode],Tbl.Activiteiten[Werkpakketcode],"",,)</f>
        <v/>
      </c>
      <c r="O166" s="9" t="str">
        <f>_xlfn.XLOOKUP(Tbl.Kosten[[#This Row],[Werkpakketcode]],Tbl.Werkpakketten[Werkpakketcode],Tbl.Werkpakketten[WPnr.],"",,)</f>
        <v/>
      </c>
      <c r="P166" s="9" t="str">
        <f>IF(Tbl.Kosten[[#This Row],[WPnr.]]=P$7,Tbl.Kosten[[#This Row],[Totaal kosten]],"")</f>
        <v/>
      </c>
      <c r="Q166" s="9" t="str">
        <f>IF(Tbl.Kosten[[#This Row],[WPnr.]]=Q$7,Tbl.Kosten[[#This Row],[Totaal kosten]],"")</f>
        <v/>
      </c>
      <c r="R166" s="9" t="str">
        <f>IF(Tbl.Kosten[[#This Row],[WPnr.]]=R$7,Tbl.Kosten[[#This Row],[Totaal kosten]],"")</f>
        <v/>
      </c>
      <c r="S166" s="9" t="str">
        <f>IF(Tbl.Kosten[[#This Row],[WPnr.]]=S$7,Tbl.Kosten[[#This Row],[Totaal kosten]],"")</f>
        <v/>
      </c>
      <c r="T166" s="9" t="str">
        <f>IF(Tbl.Kosten[[#This Row],[WPnr.]]=T$7,Tbl.Kosten[[#This Row],[Totaal kosten]],"")</f>
        <v/>
      </c>
      <c r="U166" s="9" t="str">
        <f>IF(Tbl.Kosten[[#This Row],[WPnr.]]=U$7,Tbl.Kosten[[#This Row],[Totaal kosten]],"")</f>
        <v/>
      </c>
      <c r="V166" s="9" t="str">
        <f>IF(Tbl.Kosten[[#This Row],[WPnr.]]=V$7,Tbl.Kosten[[#This Row],[Totaal kosten]],"")</f>
        <v/>
      </c>
      <c r="W166" s="9" t="str">
        <f>IF(Tbl.Kosten[[#This Row],[WPnr.]]=W$7,Tbl.Kosten[[#This Row],[Totaal kosten]],"")</f>
        <v/>
      </c>
      <c r="X166" s="9" t="str">
        <f>IF(Tbl.Kosten[[#This Row],[WPnr.]]=X$7,Tbl.Kosten[[#This Row],[Totaal kosten]],"")</f>
        <v/>
      </c>
      <c r="Y166" s="9" t="str">
        <f>IF(Tbl.Kosten[[#This Row],[WPnr.]]=Y$7,Tbl.Kosten[[#This Row],[Totaal kosten]],"")</f>
        <v/>
      </c>
      <c r="Z166" s="15" t="str">
        <f>IFERROR(VLOOKUP(Tbl.Kosten[[#This Row],[Kostensoort]],Tbl.Kostensoorten[],2,FALSE),"")</f>
        <v/>
      </c>
      <c r="AA166" s="15" t="str">
        <f>IF(Tbl.Kosten[[#This Row],[KSnr.]]=AA$7,Tbl.Kosten[[#This Row],[Totaal kosten]],"")</f>
        <v/>
      </c>
      <c r="AB166" s="15" t="str">
        <f>IF(Tbl.Kosten[[#This Row],[KSnr.]]=AB$7,Tbl.Kosten[[#This Row],[Totaal kosten]],"")</f>
        <v/>
      </c>
      <c r="AC166" s="15" t="str">
        <f>IF(Tbl.Kosten[[#This Row],[KSnr.]]=AC$7,Tbl.Kosten[[#This Row],[Totaal kosten]],"")</f>
        <v/>
      </c>
      <c r="AD166" s="15" t="str">
        <f>IF(Tbl.Kosten[[#This Row],[KSnr.]]=AD$7,Tbl.Kosten[[#This Row],[Totaal kosten]],"")</f>
        <v/>
      </c>
      <c r="AE166" s="15" t="str">
        <f>IF(Tbl.Kosten[[#This Row],[KSnr.]]=AE$7,Tbl.Kosten[[#This Row],[Totaal kosten]],"")</f>
        <v/>
      </c>
      <c r="AF166" s="15" t="str">
        <f>IF(Tbl.Kosten[[#This Row],[KSnr.]]=AF$7,Tbl.Kosten[[#This Row],[Totaal kosten]],"")</f>
        <v/>
      </c>
      <c r="AG166" s="15" t="str">
        <f>IF(Tbl.Kosten[[#This Row],[KSnr.]]=AG$7,Tbl.Kosten[[#This Row],[Totaal kosten]],"")</f>
        <v/>
      </c>
      <c r="AH166" s="15" t="str">
        <f>IF(Tbl.Kosten[[#This Row],[KSnr.]]=AH$7,Tbl.Kosten[[#This Row],[Totaal kosten]],"")</f>
        <v/>
      </c>
      <c r="AI166" s="15" t="str">
        <f>IF(Tbl.Kosten[[#This Row],[KSnr.]]=AI$7,Tbl.Kosten[[#This Row],[Totaal kosten]],"")</f>
        <v/>
      </c>
      <c r="AJ166" s="15" t="str">
        <f>IF(Tbl.Kosten[[#This Row],[KSnr.]]=AJ$7,Tbl.Kosten[[#This Row],[Totaal kosten]],"")</f>
        <v/>
      </c>
      <c r="AK166" s="15" t="str">
        <f>IF(Tbl.Kosten[[#This Row],[KSnr.]]=AK$7,Tbl.Kosten[[#This Row],[Totaal kosten]],"")</f>
        <v/>
      </c>
      <c r="AL166" s="15" t="str">
        <f>IF(Tbl.Kosten[[#This Row],[KSnr.]]=AL$7,Tbl.Kosten[[#This Row],[Totaal kosten]],"")</f>
        <v/>
      </c>
      <c r="AM166" s="15" t="str">
        <f>IF(Tbl.Kosten[[#This Row],[KSnr.]]=AM$7,Tbl.Kosten[[#This Row],[Totaal kosten]],"")</f>
        <v/>
      </c>
      <c r="AN166" s="15" t="str">
        <f>IF(Tbl.Kosten[[#This Row],[KSnr.]]=AN$7,Tbl.Kosten[[#This Row],[Totaal kosten]],"")</f>
        <v/>
      </c>
      <c r="AO166" s="15" t="str">
        <f>IF(Tbl.Kosten[[#This Row],[KSnr.]]=AO$7,Tbl.Kosten[[#This Row],[Totaal kosten]],"")</f>
        <v/>
      </c>
      <c r="AP166" s="15" t="str">
        <f>IF(Tbl.Kosten[[#This Row],[KSnr.]]=AP$7,Tbl.Kosten[[#This Row],[Totaal kosten]],"")</f>
        <v/>
      </c>
      <c r="AQ166" s="15" t="str">
        <f>IF(Tbl.Kosten[[#This Row],[KSnr.]]=AQ$7,Tbl.Kosten[[#This Row],[Totaal kosten]],"")</f>
        <v/>
      </c>
      <c r="AR166" s="15" t="str">
        <f>IF(Tbl.Kosten[[#This Row],[KSnr.]]=AR$7,Tbl.Kosten[[#This Row],[Totaal kosten]],"")</f>
        <v/>
      </c>
      <c r="AS166" s="15" t="str">
        <f>IF(Tbl.Kosten[[#This Row],[KSnr.]]=AS$7,Tbl.Kosten[[#This Row],[Totaal kosten]],"")</f>
        <v/>
      </c>
      <c r="AT166" s="15" t="str">
        <f>IF(Tbl.Kosten[[#This Row],[KSnr.]]=AT$7,Tbl.Kosten[[#This Row],[Totaal kosten]],"")</f>
        <v/>
      </c>
      <c r="AU166" s="122" t="str">
        <f>_xlfn.XLOOKUP(Tbl.Kosten[[#This Row],[Activiteitencode]],Tbl.Activiteiten[Activiteitcode],Tbl.Activiteiten[Anr.],"",,)</f>
        <v/>
      </c>
      <c r="AV166" s="122" t="str">
        <f>IF(Tbl.Kosten[[#This Row],[Anr.]]=AV$7,Tbl.Kosten[[#This Row],[Totaal kosten]],"")</f>
        <v/>
      </c>
      <c r="AW166" s="122" t="str">
        <f>IF(Tbl.Kosten[[#This Row],[Anr.]]=AW$7,Tbl.Kosten[[#This Row],[Totaal kosten]],"")</f>
        <v/>
      </c>
      <c r="AX166" s="122" t="str">
        <f>IF(Tbl.Kosten[[#This Row],[Anr.]]=AX$7,Tbl.Kosten[[#This Row],[Totaal kosten]],"")</f>
        <v/>
      </c>
      <c r="AY166" s="122" t="str">
        <f>IF(Tbl.Kosten[[#This Row],[Anr.]]=AY$7,Tbl.Kosten[[#This Row],[Totaal kosten]],"")</f>
        <v/>
      </c>
      <c r="AZ166" s="122" t="str">
        <f>IF(Tbl.Kosten[[#This Row],[Anr.]]=AZ$7,Tbl.Kosten[[#This Row],[Totaal kosten]],"")</f>
        <v/>
      </c>
      <c r="BA166" s="122" t="str">
        <f>IF(Tbl.Kosten[[#This Row],[Anr.]]=BA$7,Tbl.Kosten[[#This Row],[Totaal kosten]],"")</f>
        <v/>
      </c>
      <c r="BB166" s="122" t="str">
        <f>IF(Tbl.Kosten[[#This Row],[Anr.]]=BB$7,Tbl.Kosten[[#This Row],[Totaal kosten]],"")</f>
        <v/>
      </c>
      <c r="BC166" s="122" t="str">
        <f>IF(Tbl.Kosten[[#This Row],[Anr.]]=BC$7,Tbl.Kosten[[#This Row],[Totaal kosten]],"")</f>
        <v/>
      </c>
      <c r="BD166" s="122" t="str">
        <f>IF(Tbl.Kosten[[#This Row],[Anr.]]=BD$7,Tbl.Kosten[[#This Row],[Totaal kosten]],"")</f>
        <v/>
      </c>
      <c r="BE166" s="122" t="str">
        <f>IF(Tbl.Kosten[[#This Row],[Anr.]]=BE$7,Tbl.Kosten[[#This Row],[Totaal kosten]],"")</f>
        <v/>
      </c>
      <c r="BF166" s="122" t="str">
        <f>IF(Tbl.Kosten[[#This Row],[Anr.]]=BF$7,Tbl.Kosten[[#This Row],[Totaal kosten]],"")</f>
        <v/>
      </c>
      <c r="BG166" s="122" t="str">
        <f>IF(Tbl.Kosten[[#This Row],[Anr.]]=BG$7,Tbl.Kosten[[#This Row],[Totaal kosten]],"")</f>
        <v/>
      </c>
      <c r="BH166" s="122" t="str">
        <f>IF(Tbl.Kosten[[#This Row],[Anr.]]=BH$7,Tbl.Kosten[[#This Row],[Totaal kosten]],"")</f>
        <v/>
      </c>
      <c r="BI166" s="122" t="str">
        <f>IF(Tbl.Kosten[[#This Row],[Anr.]]=BI$7,Tbl.Kosten[[#This Row],[Totaal kosten]],"")</f>
        <v/>
      </c>
      <c r="BJ166" s="122" t="str">
        <f>IF(Tbl.Kosten[[#This Row],[Anr.]]=BJ$7,Tbl.Kosten[[#This Row],[Totaal kosten]],"")</f>
        <v/>
      </c>
      <c r="BK166" s="122" t="str">
        <f>IF(Tbl.Kosten[[#This Row],[Anr.]]=BK$7,Tbl.Kosten[[#This Row],[Totaal kosten]],"")</f>
        <v/>
      </c>
      <c r="BL166" s="122" t="str">
        <f>IF(Tbl.Kosten[[#This Row],[Anr.]]=BL$7,Tbl.Kosten[[#This Row],[Totaal kosten]],"")</f>
        <v/>
      </c>
      <c r="BM166" s="122" t="str">
        <f>IF(Tbl.Kosten[[#This Row],[Anr.]]=BM$7,Tbl.Kosten[[#This Row],[Totaal kosten]],"")</f>
        <v/>
      </c>
      <c r="BN166" s="122" t="str">
        <f>IF(Tbl.Kosten[[#This Row],[Anr.]]=BN$7,Tbl.Kosten[[#This Row],[Totaal kosten]],"")</f>
        <v/>
      </c>
      <c r="BO166" s="122" t="str">
        <f>IF(Tbl.Kosten[[#This Row],[Anr.]]=BO$7,Tbl.Kosten[[#This Row],[Totaal kosten]],"")</f>
        <v/>
      </c>
      <c r="BP166" s="122" t="str">
        <f>IF(Tbl.Kosten[[#This Row],[Anr.]]=BP$7,Tbl.Kosten[[#This Row],[Totaal kosten]],"")</f>
        <v/>
      </c>
      <c r="BQ166" s="122" t="str">
        <f>IF(Tbl.Kosten[[#This Row],[Anr.]]=BQ$7,Tbl.Kosten[[#This Row],[Totaal kosten]],"")</f>
        <v/>
      </c>
      <c r="BR166" s="122" t="str">
        <f>IF(Tbl.Kosten[[#This Row],[Anr.]]=BR$7,Tbl.Kosten[[#This Row],[Totaal kosten]],"")</f>
        <v/>
      </c>
      <c r="BS166" s="122" t="str">
        <f>IF(Tbl.Kosten[[#This Row],[Anr.]]=BS$7,Tbl.Kosten[[#This Row],[Totaal kosten]],"")</f>
        <v/>
      </c>
      <c r="BT166" s="122" t="str">
        <f>IF(Tbl.Kosten[[#This Row],[Anr.]]=BT$7,Tbl.Kosten[[#This Row],[Totaal kosten]],"")</f>
        <v/>
      </c>
      <c r="BU166" s="122" t="str">
        <f>IF(Tbl.Kosten[[#This Row],[Anr.]]=BU$7,Tbl.Kosten[[#This Row],[Totaal kosten]],"")</f>
        <v/>
      </c>
      <c r="BV166" s="122" t="str">
        <f>IF(Tbl.Kosten[[#This Row],[Anr.]]=BV$7,Tbl.Kosten[[#This Row],[Totaal kosten]],"")</f>
        <v/>
      </c>
      <c r="BW166" s="122" t="str">
        <f>IF(Tbl.Kosten[[#This Row],[Anr.]]=BW$7,Tbl.Kosten[[#This Row],[Totaal kosten]],"")</f>
        <v/>
      </c>
      <c r="BX166" s="122" t="str">
        <f>IF(Tbl.Kosten[[#This Row],[Anr.]]=BX$7,Tbl.Kosten[[#This Row],[Totaal kosten]],"")</f>
        <v/>
      </c>
      <c r="BY166" s="122" t="str">
        <f>IF(Tbl.Kosten[[#This Row],[Anr.]]=BY$7,Tbl.Kosten[[#This Row],[Totaal kosten]],"")</f>
        <v/>
      </c>
      <c r="BZ166" s="122" t="str">
        <f>IF(Tbl.Kosten[[#This Row],[Anr.]]=BZ$7,Tbl.Kosten[[#This Row],[Totaal kosten]],"")</f>
        <v/>
      </c>
      <c r="CA166" s="122" t="str">
        <f>IF(Tbl.Kosten[[#This Row],[Anr.]]=CA$7,Tbl.Kosten[[#This Row],[Totaal kosten]],"")</f>
        <v/>
      </c>
      <c r="CB166" s="122" t="str">
        <f>IF(Tbl.Kosten[[#This Row],[Anr.]]=CB$7,Tbl.Kosten[[#This Row],[Totaal kosten]],"")</f>
        <v/>
      </c>
      <c r="CC166" s="122" t="str">
        <f>IF(Tbl.Kosten[[#This Row],[Anr.]]=CC$7,Tbl.Kosten[[#This Row],[Totaal kosten]],"")</f>
        <v/>
      </c>
      <c r="CD166" s="122" t="str">
        <f>IF(Tbl.Kosten[[#This Row],[Anr.]]=CD$7,Tbl.Kosten[[#This Row],[Totaal kosten]],"")</f>
        <v/>
      </c>
      <c r="CE166" s="122" t="str">
        <f>IF(Tbl.Kosten[[#This Row],[Anr.]]=CE$7,Tbl.Kosten[[#This Row],[Totaal kosten]],"")</f>
        <v/>
      </c>
      <c r="CF166" s="122" t="str">
        <f>IF(Tbl.Kosten[[#This Row],[Anr.]]=CF$7,Tbl.Kosten[[#This Row],[Totaal kosten]],"")</f>
        <v/>
      </c>
      <c r="CG166" s="122" t="str">
        <f>IF(Tbl.Kosten[[#This Row],[Anr.]]=CG$7,Tbl.Kosten[[#This Row],[Totaal kosten]],"")</f>
        <v/>
      </c>
      <c r="CH166" s="122" t="str">
        <f>IF(Tbl.Kosten[[#This Row],[Anr.]]=CH$7,Tbl.Kosten[[#This Row],[Totaal kosten]],"")</f>
        <v/>
      </c>
      <c r="CI166" s="122" t="str">
        <f>IF(Tbl.Kosten[[#This Row],[Anr.]]=CI$7,Tbl.Kosten[[#This Row],[Totaal kosten]],"")</f>
        <v/>
      </c>
      <c r="CJ166" s="122" t="str">
        <f>IF(Tbl.Kosten[[#This Row],[Anr.]]=CJ$7,Tbl.Kosten[[#This Row],[Totaal kosten]],"")</f>
        <v/>
      </c>
      <c r="CK166" s="122" t="str">
        <f>IF(Tbl.Kosten[[#This Row],[Anr.]]=CK$7,Tbl.Kosten[[#This Row],[Totaal kosten]],"")</f>
        <v/>
      </c>
      <c r="CL166" s="122" t="str">
        <f>IF(Tbl.Kosten[[#This Row],[Anr.]]=CL$7,Tbl.Kosten[[#This Row],[Totaal kosten]],"")</f>
        <v/>
      </c>
      <c r="CM166" s="122" t="str">
        <f>IF(Tbl.Kosten[[#This Row],[Anr.]]=CM$7,Tbl.Kosten[[#This Row],[Totaal kosten]],"")</f>
        <v/>
      </c>
      <c r="CN166" s="122" t="str">
        <f>IF(Tbl.Kosten[[#This Row],[Anr.]]=CN$7,Tbl.Kosten[[#This Row],[Totaal kosten]],"")</f>
        <v/>
      </c>
      <c r="CO166" s="122" t="str">
        <f>IF(Tbl.Kosten[[#This Row],[Anr.]]=CO$7,Tbl.Kosten[[#This Row],[Totaal kosten]],"")</f>
        <v/>
      </c>
      <c r="CP166" s="122" t="str">
        <f>IF(Tbl.Kosten[[#This Row],[Anr.]]=CP$7,Tbl.Kosten[[#This Row],[Totaal kosten]],"")</f>
        <v/>
      </c>
      <c r="CQ166" s="122" t="str">
        <f>IF(Tbl.Kosten[[#This Row],[Anr.]]=CQ$7,Tbl.Kosten[[#This Row],[Totaal kosten]],"")</f>
        <v/>
      </c>
      <c r="CR166" s="122" t="str">
        <f>IF(Tbl.Kosten[[#This Row],[Anr.]]=CR$7,Tbl.Kosten[[#This Row],[Totaal kosten]],"")</f>
        <v/>
      </c>
      <c r="CS166" s="122" t="str">
        <f>IF(Tbl.Kosten[[#This Row],[Anr.]]=CS$7,Tbl.Kosten[[#This Row],[Totaal kosten]],"")</f>
        <v/>
      </c>
      <c r="CT166" s="122" t="str">
        <f>IF(Tbl.Kosten[[#This Row],[Anr.]]=CT$7,Tbl.Kosten[[#This Row],[Totaal kosten]],"")</f>
        <v/>
      </c>
      <c r="CU166" s="122" t="str">
        <f>IF(Tbl.Kosten[[#This Row],[Anr.]]=CU$7,Tbl.Kosten[[#This Row],[Totaal kosten]],"")</f>
        <v/>
      </c>
      <c r="CV166" s="122" t="str">
        <f>IF(Tbl.Kosten[[#This Row],[Anr.]]=CV$7,Tbl.Kosten[[#This Row],[Totaal kosten]],"")</f>
        <v/>
      </c>
      <c r="CW166" s="122" t="str">
        <f>IF(Tbl.Kosten[[#This Row],[Anr.]]=CW$7,Tbl.Kosten[[#This Row],[Totaal kosten]],"")</f>
        <v/>
      </c>
      <c r="CX166" s="122" t="str">
        <f>IF(Tbl.Kosten[[#This Row],[Anr.]]=CX$7,Tbl.Kosten[[#This Row],[Totaal kosten]],"")</f>
        <v/>
      </c>
      <c r="CY166" s="122" t="str">
        <f>IF(Tbl.Kosten[[#This Row],[Anr.]]=CY$7,Tbl.Kosten[[#This Row],[Totaal kosten]],"")</f>
        <v/>
      </c>
      <c r="CZ166" s="122" t="str">
        <f>IF(Tbl.Kosten[[#This Row],[Anr.]]=CZ$7,Tbl.Kosten[[#This Row],[Totaal kosten]],"")</f>
        <v/>
      </c>
      <c r="DA166" s="122" t="str">
        <f>IF(Tbl.Kosten[[#This Row],[Anr.]]=DA$7,Tbl.Kosten[[#This Row],[Totaal kosten]],"")</f>
        <v/>
      </c>
      <c r="DB166" s="122" t="str">
        <f>IF(Tbl.Kosten[[#This Row],[Anr.]]=DB$7,Tbl.Kosten[[#This Row],[Totaal kosten]],"")</f>
        <v/>
      </c>
      <c r="DC166" s="122" t="str">
        <f>IF(Tbl.Kosten[[#This Row],[Anr.]]=DC$7,Tbl.Kosten[[#This Row],[Totaal kosten]],"")</f>
        <v/>
      </c>
      <c r="DD166" s="122" t="str">
        <f>IF(Tbl.Kosten[[#This Row],[Anr.]]=DD$7,Tbl.Kosten[[#This Row],[Totaal kosten]],"")</f>
        <v/>
      </c>
      <c r="DE166" s="122" t="str">
        <f>IF(Tbl.Kosten[[#This Row],[Anr.]]=DE$7,Tbl.Kosten[[#This Row],[Totaal kosten]],"")</f>
        <v/>
      </c>
      <c r="DF166" s="122" t="str">
        <f>IF(Tbl.Kosten[[#This Row],[Anr.]]=DF$7,Tbl.Kosten[[#This Row],[Totaal kosten]],"")</f>
        <v/>
      </c>
      <c r="DG166" s="122" t="str">
        <f>IF(Tbl.Kosten[[#This Row],[Anr.]]=DG$7,Tbl.Kosten[[#This Row],[Totaal kosten]],"")</f>
        <v/>
      </c>
      <c r="DH166" s="122" t="str">
        <f>IF(Tbl.Kosten[[#This Row],[Anr.]]=DH$7,Tbl.Kosten[[#This Row],[Totaal kosten]],"")</f>
        <v/>
      </c>
      <c r="DI166" s="122" t="str">
        <f>IF(Tbl.Kosten[[#This Row],[Anr.]]=DI$7,Tbl.Kosten[[#This Row],[Totaal kosten]],"")</f>
        <v/>
      </c>
      <c r="DJ166" s="122" t="str">
        <f>IF(Tbl.Kosten[[#This Row],[Anr.]]=DJ$7,Tbl.Kosten[[#This Row],[Totaal kosten]],"")</f>
        <v/>
      </c>
      <c r="DK166" s="122" t="str">
        <f>IF(Tbl.Kosten[[#This Row],[Anr.]]=DK$7,Tbl.Kosten[[#This Row],[Totaal kosten]],"")</f>
        <v/>
      </c>
      <c r="DL166" s="122" t="str">
        <f>IF(Tbl.Kosten[[#This Row],[Anr.]]=DL$7,Tbl.Kosten[[#This Row],[Totaal kosten]],"")</f>
        <v/>
      </c>
      <c r="DM166" s="122" t="str">
        <f>IF(Tbl.Kosten[[#This Row],[Anr.]]=DM$7,Tbl.Kosten[[#This Row],[Totaal kosten]],"")</f>
        <v/>
      </c>
      <c r="DN166" s="122" t="str">
        <f>IF(Tbl.Kosten[[#This Row],[Anr.]]=DN$7,Tbl.Kosten[[#This Row],[Totaal kosten]],"")</f>
        <v/>
      </c>
      <c r="DO166" s="122" t="str">
        <f>IF(Tbl.Kosten[[#This Row],[Anr.]]=DO$7,Tbl.Kosten[[#This Row],[Totaal kosten]],"")</f>
        <v/>
      </c>
      <c r="DP166" s="122" t="str">
        <f>IF(Tbl.Kosten[[#This Row],[Anr.]]=DP$7,Tbl.Kosten[[#This Row],[Totaal kosten]],"")</f>
        <v/>
      </c>
      <c r="DQ166" s="122" t="str">
        <f>IF(Tbl.Kosten[[#This Row],[Anr.]]=DQ$7,Tbl.Kosten[[#This Row],[Totaal kosten]],"")</f>
        <v/>
      </c>
      <c r="DR166" s="122" t="str">
        <f>IF(Tbl.Kosten[[#This Row],[Anr.]]=DR$7,Tbl.Kosten[[#This Row],[Totaal kosten]],"")</f>
        <v/>
      </c>
      <c r="DS166" s="122" t="str">
        <f>IF(Tbl.Kosten[[#This Row],[Anr.]]=DS$7,Tbl.Kosten[[#This Row],[Totaal kosten]],"")</f>
        <v/>
      </c>
      <c r="DT166" s="122" t="str">
        <f>IF(Tbl.Kosten[[#This Row],[Anr.]]=DT$7,Tbl.Kosten[[#This Row],[Totaal kosten]],"")</f>
        <v/>
      </c>
      <c r="DU166" s="122" t="str">
        <f>IF(Tbl.Kosten[[#This Row],[Anr.]]=DU$7,Tbl.Kosten[[#This Row],[Totaal kosten]],"")</f>
        <v/>
      </c>
      <c r="DV166" s="122" t="str">
        <f>IF(Tbl.Kosten[[#This Row],[Anr.]]=DV$7,Tbl.Kosten[[#This Row],[Totaal kosten]],"")</f>
        <v/>
      </c>
      <c r="DW166" s="122" t="str">
        <f>IF(Tbl.Kosten[[#This Row],[Anr.]]=DW$7,Tbl.Kosten[[#This Row],[Totaal kosten]],"")</f>
        <v/>
      </c>
      <c r="DX166" s="122" t="str">
        <f>IF(Tbl.Kosten[[#This Row],[Anr.]]=DX$7,Tbl.Kosten[[#This Row],[Totaal kosten]],"")</f>
        <v/>
      </c>
      <c r="DY166" s="122" t="str">
        <f>IF(Tbl.Kosten[[#This Row],[Anr.]]=DY$7,Tbl.Kosten[[#This Row],[Totaal kosten]],"")</f>
        <v/>
      </c>
      <c r="DZ166" s="122" t="str">
        <f>IF(Tbl.Kosten[[#This Row],[Anr.]]=DZ$7,Tbl.Kosten[[#This Row],[Totaal kosten]],"")</f>
        <v/>
      </c>
      <c r="EA166" s="122" t="str">
        <f>IF(Tbl.Kosten[[#This Row],[Anr.]]=EA$7,Tbl.Kosten[[#This Row],[Totaal kosten]],"")</f>
        <v/>
      </c>
      <c r="EB166" s="122" t="str">
        <f>IF(Tbl.Kosten[[#This Row],[Anr.]]=EB$7,Tbl.Kosten[[#This Row],[Totaal kosten]],"")</f>
        <v/>
      </c>
      <c r="EC166" s="122" t="str">
        <f>IF(Tbl.Kosten[[#This Row],[Anr.]]=EC$7,Tbl.Kosten[[#This Row],[Totaal kosten]],"")</f>
        <v/>
      </c>
      <c r="ED166" s="122" t="str">
        <f>IF(Tbl.Kosten[[#This Row],[Anr.]]=ED$7,Tbl.Kosten[[#This Row],[Totaal kosten]],"")</f>
        <v/>
      </c>
      <c r="EE166" s="122" t="str">
        <f>IF(Tbl.Kosten[[#This Row],[Anr.]]=EE$7,Tbl.Kosten[[#This Row],[Totaal kosten]],"")</f>
        <v/>
      </c>
      <c r="EF166" s="122" t="str">
        <f>IF(Tbl.Kosten[[#This Row],[Anr.]]=EF$7,Tbl.Kosten[[#This Row],[Totaal kosten]],"")</f>
        <v/>
      </c>
      <c r="EG166" s="122" t="str">
        <f>IF(Tbl.Kosten[[#This Row],[Anr.]]=EG$7,Tbl.Kosten[[#This Row],[Totaal kosten]],"")</f>
        <v/>
      </c>
      <c r="EH166" s="122" t="str">
        <f>IF(Tbl.Kosten[[#This Row],[Anr.]]=EH$7,Tbl.Kosten[[#This Row],[Totaal kosten]],"")</f>
        <v/>
      </c>
      <c r="EI166" s="122" t="str">
        <f>IF(Tbl.Kosten[[#This Row],[Anr.]]=EI$7,Tbl.Kosten[[#This Row],[Totaal kosten]],"")</f>
        <v/>
      </c>
      <c r="EJ166" s="122" t="str">
        <f>IF(Tbl.Kosten[[#This Row],[Anr.]]=EJ$7,Tbl.Kosten[[#This Row],[Totaal kosten]],"")</f>
        <v/>
      </c>
      <c r="EK166" s="122" t="str">
        <f>IF(Tbl.Kosten[[#This Row],[Anr.]]=EK$7,Tbl.Kosten[[#This Row],[Totaal kosten]],"")</f>
        <v/>
      </c>
      <c r="EL166" s="122" t="str">
        <f>IF(Tbl.Kosten[[#This Row],[Anr.]]=EL$7,Tbl.Kosten[[#This Row],[Totaal kosten]],"")</f>
        <v/>
      </c>
      <c r="EM166" s="122" t="str">
        <f>IF(Tbl.Kosten[[#This Row],[Anr.]]=EM$7,Tbl.Kosten[[#This Row],[Totaal kosten]],"")</f>
        <v/>
      </c>
      <c r="EN166" s="122" t="str">
        <f>IF(Tbl.Kosten[[#This Row],[Anr.]]=EN$7,Tbl.Kosten[[#This Row],[Totaal kosten]],"")</f>
        <v/>
      </c>
      <c r="EO166" s="122" t="str">
        <f>IF(Tbl.Kosten[[#This Row],[Anr.]]=EO$7,Tbl.Kosten[[#This Row],[Totaal kosten]],"")</f>
        <v/>
      </c>
      <c r="EP166" s="122" t="str">
        <f>IF(Tbl.Kosten[[#This Row],[Anr.]]=EP$7,Tbl.Kosten[[#This Row],[Totaal kosten]],"")</f>
        <v/>
      </c>
      <c r="EQ166" s="122" t="str">
        <f>IF(Tbl.Kosten[[#This Row],[Anr.]]=EQ$7,Tbl.Kosten[[#This Row],[Totaal kosten]],"")</f>
        <v/>
      </c>
    </row>
    <row r="167" spans="2:147" x14ac:dyDescent="0.35">
      <c r="B167" s="99"/>
      <c r="C167" s="68"/>
      <c r="D167" s="119"/>
      <c r="E167" s="100"/>
      <c r="F167" s="13">
        <f>_xlfn.XLOOKUP(Tbl.Kosten[[#This Row],[Medewerker e/o 
functie]],Tbl.Uurtarief[Medewerker en/of functie],Tbl.Uurtarief[Uurtarief],"",,)</f>
        <v>0</v>
      </c>
      <c r="G167" s="118">
        <f>PRODUCT(Tbl.Kosten[[#This Row],[Uren]],Tbl.Kosten[[#This Row],[Uurtarief]])</f>
        <v>0</v>
      </c>
      <c r="H167" s="100"/>
      <c r="I167" s="98"/>
      <c r="J167" s="97">
        <f>Tbl.Kosten[[#This Row],[Aantal]]*Tbl.Kosten[[#This Row],[Tarief]]</f>
        <v>0</v>
      </c>
      <c r="K167" s="118">
        <f>Tbl.Kosten[[#This Row],[Subtotaal andere kosten]]+Tbl.Kosten[[#This Row],[Subtotaal arbeidskosten]]</f>
        <v>0</v>
      </c>
      <c r="L167" s="190">
        <f>IF(Tbl.Kosten[[#This Row],[Subtotaal andere kosten]]&lt;&gt;0,"Andere kosten",(_xlfn.XLOOKUP(Tbl.Kosten[[#This Row],[Medewerker e/o 
functie]],Tbl.Uurtarief[Medewerker en/of functie],Tbl.Uurtarief[Kostensoort],"",,)))</f>
        <v>0</v>
      </c>
      <c r="M167" s="190" t="str">
        <f>IF(AND(Tbl.Kosten[[#This Row],[Subtotaal arbeidskosten]]&lt;&gt;0,Tbl.Kosten[[#This Row],[Subtotaal andere kosten]]&lt;&gt;0),"Begroot Arbeidskosten en Overige kosten op verschillende regels!","")</f>
        <v/>
      </c>
      <c r="N167" s="3" t="str">
        <f>_xlfn.XLOOKUP(Tbl.Kosten[[#This Row],[Activiteitencode]],Tbl.Activiteiten[Activiteitcode],Tbl.Activiteiten[Werkpakketcode],"",,)</f>
        <v/>
      </c>
      <c r="O167" s="9" t="str">
        <f>_xlfn.XLOOKUP(Tbl.Kosten[[#This Row],[Werkpakketcode]],Tbl.Werkpakketten[Werkpakketcode],Tbl.Werkpakketten[WPnr.],"",,)</f>
        <v/>
      </c>
      <c r="P167" s="9" t="str">
        <f>IF(Tbl.Kosten[[#This Row],[WPnr.]]=P$7,Tbl.Kosten[[#This Row],[Totaal kosten]],"")</f>
        <v/>
      </c>
      <c r="Q167" s="9" t="str">
        <f>IF(Tbl.Kosten[[#This Row],[WPnr.]]=Q$7,Tbl.Kosten[[#This Row],[Totaal kosten]],"")</f>
        <v/>
      </c>
      <c r="R167" s="9" t="str">
        <f>IF(Tbl.Kosten[[#This Row],[WPnr.]]=R$7,Tbl.Kosten[[#This Row],[Totaal kosten]],"")</f>
        <v/>
      </c>
      <c r="S167" s="9" t="str">
        <f>IF(Tbl.Kosten[[#This Row],[WPnr.]]=S$7,Tbl.Kosten[[#This Row],[Totaal kosten]],"")</f>
        <v/>
      </c>
      <c r="T167" s="9" t="str">
        <f>IF(Tbl.Kosten[[#This Row],[WPnr.]]=T$7,Tbl.Kosten[[#This Row],[Totaal kosten]],"")</f>
        <v/>
      </c>
      <c r="U167" s="9" t="str">
        <f>IF(Tbl.Kosten[[#This Row],[WPnr.]]=U$7,Tbl.Kosten[[#This Row],[Totaal kosten]],"")</f>
        <v/>
      </c>
      <c r="V167" s="9" t="str">
        <f>IF(Tbl.Kosten[[#This Row],[WPnr.]]=V$7,Tbl.Kosten[[#This Row],[Totaal kosten]],"")</f>
        <v/>
      </c>
      <c r="W167" s="9" t="str">
        <f>IF(Tbl.Kosten[[#This Row],[WPnr.]]=W$7,Tbl.Kosten[[#This Row],[Totaal kosten]],"")</f>
        <v/>
      </c>
      <c r="X167" s="9" t="str">
        <f>IF(Tbl.Kosten[[#This Row],[WPnr.]]=X$7,Tbl.Kosten[[#This Row],[Totaal kosten]],"")</f>
        <v/>
      </c>
      <c r="Y167" s="9" t="str">
        <f>IF(Tbl.Kosten[[#This Row],[WPnr.]]=Y$7,Tbl.Kosten[[#This Row],[Totaal kosten]],"")</f>
        <v/>
      </c>
      <c r="Z167" s="15" t="str">
        <f>IFERROR(VLOOKUP(Tbl.Kosten[[#This Row],[Kostensoort]],Tbl.Kostensoorten[],2,FALSE),"")</f>
        <v/>
      </c>
      <c r="AA167" s="15" t="str">
        <f>IF(Tbl.Kosten[[#This Row],[KSnr.]]=AA$7,Tbl.Kosten[[#This Row],[Totaal kosten]],"")</f>
        <v/>
      </c>
      <c r="AB167" s="15" t="str">
        <f>IF(Tbl.Kosten[[#This Row],[KSnr.]]=AB$7,Tbl.Kosten[[#This Row],[Totaal kosten]],"")</f>
        <v/>
      </c>
      <c r="AC167" s="15" t="str">
        <f>IF(Tbl.Kosten[[#This Row],[KSnr.]]=AC$7,Tbl.Kosten[[#This Row],[Totaal kosten]],"")</f>
        <v/>
      </c>
      <c r="AD167" s="15" t="str">
        <f>IF(Tbl.Kosten[[#This Row],[KSnr.]]=AD$7,Tbl.Kosten[[#This Row],[Totaal kosten]],"")</f>
        <v/>
      </c>
      <c r="AE167" s="15" t="str">
        <f>IF(Tbl.Kosten[[#This Row],[KSnr.]]=AE$7,Tbl.Kosten[[#This Row],[Totaal kosten]],"")</f>
        <v/>
      </c>
      <c r="AF167" s="15" t="str">
        <f>IF(Tbl.Kosten[[#This Row],[KSnr.]]=AF$7,Tbl.Kosten[[#This Row],[Totaal kosten]],"")</f>
        <v/>
      </c>
      <c r="AG167" s="15" t="str">
        <f>IF(Tbl.Kosten[[#This Row],[KSnr.]]=AG$7,Tbl.Kosten[[#This Row],[Totaal kosten]],"")</f>
        <v/>
      </c>
      <c r="AH167" s="15" t="str">
        <f>IF(Tbl.Kosten[[#This Row],[KSnr.]]=AH$7,Tbl.Kosten[[#This Row],[Totaal kosten]],"")</f>
        <v/>
      </c>
      <c r="AI167" s="15" t="str">
        <f>IF(Tbl.Kosten[[#This Row],[KSnr.]]=AI$7,Tbl.Kosten[[#This Row],[Totaal kosten]],"")</f>
        <v/>
      </c>
      <c r="AJ167" s="15" t="str">
        <f>IF(Tbl.Kosten[[#This Row],[KSnr.]]=AJ$7,Tbl.Kosten[[#This Row],[Totaal kosten]],"")</f>
        <v/>
      </c>
      <c r="AK167" s="15" t="str">
        <f>IF(Tbl.Kosten[[#This Row],[KSnr.]]=AK$7,Tbl.Kosten[[#This Row],[Totaal kosten]],"")</f>
        <v/>
      </c>
      <c r="AL167" s="15" t="str">
        <f>IF(Tbl.Kosten[[#This Row],[KSnr.]]=AL$7,Tbl.Kosten[[#This Row],[Totaal kosten]],"")</f>
        <v/>
      </c>
      <c r="AM167" s="15" t="str">
        <f>IF(Tbl.Kosten[[#This Row],[KSnr.]]=AM$7,Tbl.Kosten[[#This Row],[Totaal kosten]],"")</f>
        <v/>
      </c>
      <c r="AN167" s="15" t="str">
        <f>IF(Tbl.Kosten[[#This Row],[KSnr.]]=AN$7,Tbl.Kosten[[#This Row],[Totaal kosten]],"")</f>
        <v/>
      </c>
      <c r="AO167" s="15" t="str">
        <f>IF(Tbl.Kosten[[#This Row],[KSnr.]]=AO$7,Tbl.Kosten[[#This Row],[Totaal kosten]],"")</f>
        <v/>
      </c>
      <c r="AP167" s="15" t="str">
        <f>IF(Tbl.Kosten[[#This Row],[KSnr.]]=AP$7,Tbl.Kosten[[#This Row],[Totaal kosten]],"")</f>
        <v/>
      </c>
      <c r="AQ167" s="15" t="str">
        <f>IF(Tbl.Kosten[[#This Row],[KSnr.]]=AQ$7,Tbl.Kosten[[#This Row],[Totaal kosten]],"")</f>
        <v/>
      </c>
      <c r="AR167" s="15" t="str">
        <f>IF(Tbl.Kosten[[#This Row],[KSnr.]]=AR$7,Tbl.Kosten[[#This Row],[Totaal kosten]],"")</f>
        <v/>
      </c>
      <c r="AS167" s="15" t="str">
        <f>IF(Tbl.Kosten[[#This Row],[KSnr.]]=AS$7,Tbl.Kosten[[#This Row],[Totaal kosten]],"")</f>
        <v/>
      </c>
      <c r="AT167" s="15" t="str">
        <f>IF(Tbl.Kosten[[#This Row],[KSnr.]]=AT$7,Tbl.Kosten[[#This Row],[Totaal kosten]],"")</f>
        <v/>
      </c>
      <c r="AU167" s="122" t="str">
        <f>_xlfn.XLOOKUP(Tbl.Kosten[[#This Row],[Activiteitencode]],Tbl.Activiteiten[Activiteitcode],Tbl.Activiteiten[Anr.],"",,)</f>
        <v/>
      </c>
      <c r="AV167" s="122" t="str">
        <f>IF(Tbl.Kosten[[#This Row],[Anr.]]=AV$7,Tbl.Kosten[[#This Row],[Totaal kosten]],"")</f>
        <v/>
      </c>
      <c r="AW167" s="122" t="str">
        <f>IF(Tbl.Kosten[[#This Row],[Anr.]]=AW$7,Tbl.Kosten[[#This Row],[Totaal kosten]],"")</f>
        <v/>
      </c>
      <c r="AX167" s="122" t="str">
        <f>IF(Tbl.Kosten[[#This Row],[Anr.]]=AX$7,Tbl.Kosten[[#This Row],[Totaal kosten]],"")</f>
        <v/>
      </c>
      <c r="AY167" s="122" t="str">
        <f>IF(Tbl.Kosten[[#This Row],[Anr.]]=AY$7,Tbl.Kosten[[#This Row],[Totaal kosten]],"")</f>
        <v/>
      </c>
      <c r="AZ167" s="122" t="str">
        <f>IF(Tbl.Kosten[[#This Row],[Anr.]]=AZ$7,Tbl.Kosten[[#This Row],[Totaal kosten]],"")</f>
        <v/>
      </c>
      <c r="BA167" s="122" t="str">
        <f>IF(Tbl.Kosten[[#This Row],[Anr.]]=BA$7,Tbl.Kosten[[#This Row],[Totaal kosten]],"")</f>
        <v/>
      </c>
      <c r="BB167" s="122" t="str">
        <f>IF(Tbl.Kosten[[#This Row],[Anr.]]=BB$7,Tbl.Kosten[[#This Row],[Totaal kosten]],"")</f>
        <v/>
      </c>
      <c r="BC167" s="122" t="str">
        <f>IF(Tbl.Kosten[[#This Row],[Anr.]]=BC$7,Tbl.Kosten[[#This Row],[Totaal kosten]],"")</f>
        <v/>
      </c>
      <c r="BD167" s="122" t="str">
        <f>IF(Tbl.Kosten[[#This Row],[Anr.]]=BD$7,Tbl.Kosten[[#This Row],[Totaal kosten]],"")</f>
        <v/>
      </c>
      <c r="BE167" s="122" t="str">
        <f>IF(Tbl.Kosten[[#This Row],[Anr.]]=BE$7,Tbl.Kosten[[#This Row],[Totaal kosten]],"")</f>
        <v/>
      </c>
      <c r="BF167" s="122" t="str">
        <f>IF(Tbl.Kosten[[#This Row],[Anr.]]=BF$7,Tbl.Kosten[[#This Row],[Totaal kosten]],"")</f>
        <v/>
      </c>
      <c r="BG167" s="122" t="str">
        <f>IF(Tbl.Kosten[[#This Row],[Anr.]]=BG$7,Tbl.Kosten[[#This Row],[Totaal kosten]],"")</f>
        <v/>
      </c>
      <c r="BH167" s="122" t="str">
        <f>IF(Tbl.Kosten[[#This Row],[Anr.]]=BH$7,Tbl.Kosten[[#This Row],[Totaal kosten]],"")</f>
        <v/>
      </c>
      <c r="BI167" s="122" t="str">
        <f>IF(Tbl.Kosten[[#This Row],[Anr.]]=BI$7,Tbl.Kosten[[#This Row],[Totaal kosten]],"")</f>
        <v/>
      </c>
      <c r="BJ167" s="122" t="str">
        <f>IF(Tbl.Kosten[[#This Row],[Anr.]]=BJ$7,Tbl.Kosten[[#This Row],[Totaal kosten]],"")</f>
        <v/>
      </c>
      <c r="BK167" s="122" t="str">
        <f>IF(Tbl.Kosten[[#This Row],[Anr.]]=BK$7,Tbl.Kosten[[#This Row],[Totaal kosten]],"")</f>
        <v/>
      </c>
      <c r="BL167" s="122" t="str">
        <f>IF(Tbl.Kosten[[#This Row],[Anr.]]=BL$7,Tbl.Kosten[[#This Row],[Totaal kosten]],"")</f>
        <v/>
      </c>
      <c r="BM167" s="122" t="str">
        <f>IF(Tbl.Kosten[[#This Row],[Anr.]]=BM$7,Tbl.Kosten[[#This Row],[Totaal kosten]],"")</f>
        <v/>
      </c>
      <c r="BN167" s="122" t="str">
        <f>IF(Tbl.Kosten[[#This Row],[Anr.]]=BN$7,Tbl.Kosten[[#This Row],[Totaal kosten]],"")</f>
        <v/>
      </c>
      <c r="BO167" s="122" t="str">
        <f>IF(Tbl.Kosten[[#This Row],[Anr.]]=BO$7,Tbl.Kosten[[#This Row],[Totaal kosten]],"")</f>
        <v/>
      </c>
      <c r="BP167" s="122" t="str">
        <f>IF(Tbl.Kosten[[#This Row],[Anr.]]=BP$7,Tbl.Kosten[[#This Row],[Totaal kosten]],"")</f>
        <v/>
      </c>
      <c r="BQ167" s="122" t="str">
        <f>IF(Tbl.Kosten[[#This Row],[Anr.]]=BQ$7,Tbl.Kosten[[#This Row],[Totaal kosten]],"")</f>
        <v/>
      </c>
      <c r="BR167" s="122" t="str">
        <f>IF(Tbl.Kosten[[#This Row],[Anr.]]=BR$7,Tbl.Kosten[[#This Row],[Totaal kosten]],"")</f>
        <v/>
      </c>
      <c r="BS167" s="122" t="str">
        <f>IF(Tbl.Kosten[[#This Row],[Anr.]]=BS$7,Tbl.Kosten[[#This Row],[Totaal kosten]],"")</f>
        <v/>
      </c>
      <c r="BT167" s="122" t="str">
        <f>IF(Tbl.Kosten[[#This Row],[Anr.]]=BT$7,Tbl.Kosten[[#This Row],[Totaal kosten]],"")</f>
        <v/>
      </c>
      <c r="BU167" s="122" t="str">
        <f>IF(Tbl.Kosten[[#This Row],[Anr.]]=BU$7,Tbl.Kosten[[#This Row],[Totaal kosten]],"")</f>
        <v/>
      </c>
      <c r="BV167" s="122" t="str">
        <f>IF(Tbl.Kosten[[#This Row],[Anr.]]=BV$7,Tbl.Kosten[[#This Row],[Totaal kosten]],"")</f>
        <v/>
      </c>
      <c r="BW167" s="122" t="str">
        <f>IF(Tbl.Kosten[[#This Row],[Anr.]]=BW$7,Tbl.Kosten[[#This Row],[Totaal kosten]],"")</f>
        <v/>
      </c>
      <c r="BX167" s="122" t="str">
        <f>IF(Tbl.Kosten[[#This Row],[Anr.]]=BX$7,Tbl.Kosten[[#This Row],[Totaal kosten]],"")</f>
        <v/>
      </c>
      <c r="BY167" s="122" t="str">
        <f>IF(Tbl.Kosten[[#This Row],[Anr.]]=BY$7,Tbl.Kosten[[#This Row],[Totaal kosten]],"")</f>
        <v/>
      </c>
      <c r="BZ167" s="122" t="str">
        <f>IF(Tbl.Kosten[[#This Row],[Anr.]]=BZ$7,Tbl.Kosten[[#This Row],[Totaal kosten]],"")</f>
        <v/>
      </c>
      <c r="CA167" s="122" t="str">
        <f>IF(Tbl.Kosten[[#This Row],[Anr.]]=CA$7,Tbl.Kosten[[#This Row],[Totaal kosten]],"")</f>
        <v/>
      </c>
      <c r="CB167" s="122" t="str">
        <f>IF(Tbl.Kosten[[#This Row],[Anr.]]=CB$7,Tbl.Kosten[[#This Row],[Totaal kosten]],"")</f>
        <v/>
      </c>
      <c r="CC167" s="122" t="str">
        <f>IF(Tbl.Kosten[[#This Row],[Anr.]]=CC$7,Tbl.Kosten[[#This Row],[Totaal kosten]],"")</f>
        <v/>
      </c>
      <c r="CD167" s="122" t="str">
        <f>IF(Tbl.Kosten[[#This Row],[Anr.]]=CD$7,Tbl.Kosten[[#This Row],[Totaal kosten]],"")</f>
        <v/>
      </c>
      <c r="CE167" s="122" t="str">
        <f>IF(Tbl.Kosten[[#This Row],[Anr.]]=CE$7,Tbl.Kosten[[#This Row],[Totaal kosten]],"")</f>
        <v/>
      </c>
      <c r="CF167" s="122" t="str">
        <f>IF(Tbl.Kosten[[#This Row],[Anr.]]=CF$7,Tbl.Kosten[[#This Row],[Totaal kosten]],"")</f>
        <v/>
      </c>
      <c r="CG167" s="122" t="str">
        <f>IF(Tbl.Kosten[[#This Row],[Anr.]]=CG$7,Tbl.Kosten[[#This Row],[Totaal kosten]],"")</f>
        <v/>
      </c>
      <c r="CH167" s="122" t="str">
        <f>IF(Tbl.Kosten[[#This Row],[Anr.]]=CH$7,Tbl.Kosten[[#This Row],[Totaal kosten]],"")</f>
        <v/>
      </c>
      <c r="CI167" s="122" t="str">
        <f>IF(Tbl.Kosten[[#This Row],[Anr.]]=CI$7,Tbl.Kosten[[#This Row],[Totaal kosten]],"")</f>
        <v/>
      </c>
      <c r="CJ167" s="122" t="str">
        <f>IF(Tbl.Kosten[[#This Row],[Anr.]]=CJ$7,Tbl.Kosten[[#This Row],[Totaal kosten]],"")</f>
        <v/>
      </c>
      <c r="CK167" s="122" t="str">
        <f>IF(Tbl.Kosten[[#This Row],[Anr.]]=CK$7,Tbl.Kosten[[#This Row],[Totaal kosten]],"")</f>
        <v/>
      </c>
      <c r="CL167" s="122" t="str">
        <f>IF(Tbl.Kosten[[#This Row],[Anr.]]=CL$7,Tbl.Kosten[[#This Row],[Totaal kosten]],"")</f>
        <v/>
      </c>
      <c r="CM167" s="122" t="str">
        <f>IF(Tbl.Kosten[[#This Row],[Anr.]]=CM$7,Tbl.Kosten[[#This Row],[Totaal kosten]],"")</f>
        <v/>
      </c>
      <c r="CN167" s="122" t="str">
        <f>IF(Tbl.Kosten[[#This Row],[Anr.]]=CN$7,Tbl.Kosten[[#This Row],[Totaal kosten]],"")</f>
        <v/>
      </c>
      <c r="CO167" s="122" t="str">
        <f>IF(Tbl.Kosten[[#This Row],[Anr.]]=CO$7,Tbl.Kosten[[#This Row],[Totaal kosten]],"")</f>
        <v/>
      </c>
      <c r="CP167" s="122" t="str">
        <f>IF(Tbl.Kosten[[#This Row],[Anr.]]=CP$7,Tbl.Kosten[[#This Row],[Totaal kosten]],"")</f>
        <v/>
      </c>
      <c r="CQ167" s="122" t="str">
        <f>IF(Tbl.Kosten[[#This Row],[Anr.]]=CQ$7,Tbl.Kosten[[#This Row],[Totaal kosten]],"")</f>
        <v/>
      </c>
      <c r="CR167" s="122" t="str">
        <f>IF(Tbl.Kosten[[#This Row],[Anr.]]=CR$7,Tbl.Kosten[[#This Row],[Totaal kosten]],"")</f>
        <v/>
      </c>
      <c r="CS167" s="122" t="str">
        <f>IF(Tbl.Kosten[[#This Row],[Anr.]]=CS$7,Tbl.Kosten[[#This Row],[Totaal kosten]],"")</f>
        <v/>
      </c>
      <c r="CT167" s="122" t="str">
        <f>IF(Tbl.Kosten[[#This Row],[Anr.]]=CT$7,Tbl.Kosten[[#This Row],[Totaal kosten]],"")</f>
        <v/>
      </c>
      <c r="CU167" s="122" t="str">
        <f>IF(Tbl.Kosten[[#This Row],[Anr.]]=CU$7,Tbl.Kosten[[#This Row],[Totaal kosten]],"")</f>
        <v/>
      </c>
      <c r="CV167" s="122" t="str">
        <f>IF(Tbl.Kosten[[#This Row],[Anr.]]=CV$7,Tbl.Kosten[[#This Row],[Totaal kosten]],"")</f>
        <v/>
      </c>
      <c r="CW167" s="122" t="str">
        <f>IF(Tbl.Kosten[[#This Row],[Anr.]]=CW$7,Tbl.Kosten[[#This Row],[Totaal kosten]],"")</f>
        <v/>
      </c>
      <c r="CX167" s="122" t="str">
        <f>IF(Tbl.Kosten[[#This Row],[Anr.]]=CX$7,Tbl.Kosten[[#This Row],[Totaal kosten]],"")</f>
        <v/>
      </c>
      <c r="CY167" s="122" t="str">
        <f>IF(Tbl.Kosten[[#This Row],[Anr.]]=CY$7,Tbl.Kosten[[#This Row],[Totaal kosten]],"")</f>
        <v/>
      </c>
      <c r="CZ167" s="122" t="str">
        <f>IF(Tbl.Kosten[[#This Row],[Anr.]]=CZ$7,Tbl.Kosten[[#This Row],[Totaal kosten]],"")</f>
        <v/>
      </c>
      <c r="DA167" s="122" t="str">
        <f>IF(Tbl.Kosten[[#This Row],[Anr.]]=DA$7,Tbl.Kosten[[#This Row],[Totaal kosten]],"")</f>
        <v/>
      </c>
      <c r="DB167" s="122" t="str">
        <f>IF(Tbl.Kosten[[#This Row],[Anr.]]=DB$7,Tbl.Kosten[[#This Row],[Totaal kosten]],"")</f>
        <v/>
      </c>
      <c r="DC167" s="122" t="str">
        <f>IF(Tbl.Kosten[[#This Row],[Anr.]]=DC$7,Tbl.Kosten[[#This Row],[Totaal kosten]],"")</f>
        <v/>
      </c>
      <c r="DD167" s="122" t="str">
        <f>IF(Tbl.Kosten[[#This Row],[Anr.]]=DD$7,Tbl.Kosten[[#This Row],[Totaal kosten]],"")</f>
        <v/>
      </c>
      <c r="DE167" s="122" t="str">
        <f>IF(Tbl.Kosten[[#This Row],[Anr.]]=DE$7,Tbl.Kosten[[#This Row],[Totaal kosten]],"")</f>
        <v/>
      </c>
      <c r="DF167" s="122" t="str">
        <f>IF(Tbl.Kosten[[#This Row],[Anr.]]=DF$7,Tbl.Kosten[[#This Row],[Totaal kosten]],"")</f>
        <v/>
      </c>
      <c r="DG167" s="122" t="str">
        <f>IF(Tbl.Kosten[[#This Row],[Anr.]]=DG$7,Tbl.Kosten[[#This Row],[Totaal kosten]],"")</f>
        <v/>
      </c>
      <c r="DH167" s="122" t="str">
        <f>IF(Tbl.Kosten[[#This Row],[Anr.]]=DH$7,Tbl.Kosten[[#This Row],[Totaal kosten]],"")</f>
        <v/>
      </c>
      <c r="DI167" s="122" t="str">
        <f>IF(Tbl.Kosten[[#This Row],[Anr.]]=DI$7,Tbl.Kosten[[#This Row],[Totaal kosten]],"")</f>
        <v/>
      </c>
      <c r="DJ167" s="122" t="str">
        <f>IF(Tbl.Kosten[[#This Row],[Anr.]]=DJ$7,Tbl.Kosten[[#This Row],[Totaal kosten]],"")</f>
        <v/>
      </c>
      <c r="DK167" s="122" t="str">
        <f>IF(Tbl.Kosten[[#This Row],[Anr.]]=DK$7,Tbl.Kosten[[#This Row],[Totaal kosten]],"")</f>
        <v/>
      </c>
      <c r="DL167" s="122" t="str">
        <f>IF(Tbl.Kosten[[#This Row],[Anr.]]=DL$7,Tbl.Kosten[[#This Row],[Totaal kosten]],"")</f>
        <v/>
      </c>
      <c r="DM167" s="122" t="str">
        <f>IF(Tbl.Kosten[[#This Row],[Anr.]]=DM$7,Tbl.Kosten[[#This Row],[Totaal kosten]],"")</f>
        <v/>
      </c>
      <c r="DN167" s="122" t="str">
        <f>IF(Tbl.Kosten[[#This Row],[Anr.]]=DN$7,Tbl.Kosten[[#This Row],[Totaal kosten]],"")</f>
        <v/>
      </c>
      <c r="DO167" s="122" t="str">
        <f>IF(Tbl.Kosten[[#This Row],[Anr.]]=DO$7,Tbl.Kosten[[#This Row],[Totaal kosten]],"")</f>
        <v/>
      </c>
      <c r="DP167" s="122" t="str">
        <f>IF(Tbl.Kosten[[#This Row],[Anr.]]=DP$7,Tbl.Kosten[[#This Row],[Totaal kosten]],"")</f>
        <v/>
      </c>
      <c r="DQ167" s="122" t="str">
        <f>IF(Tbl.Kosten[[#This Row],[Anr.]]=DQ$7,Tbl.Kosten[[#This Row],[Totaal kosten]],"")</f>
        <v/>
      </c>
      <c r="DR167" s="122" t="str">
        <f>IF(Tbl.Kosten[[#This Row],[Anr.]]=DR$7,Tbl.Kosten[[#This Row],[Totaal kosten]],"")</f>
        <v/>
      </c>
      <c r="DS167" s="122" t="str">
        <f>IF(Tbl.Kosten[[#This Row],[Anr.]]=DS$7,Tbl.Kosten[[#This Row],[Totaal kosten]],"")</f>
        <v/>
      </c>
      <c r="DT167" s="122" t="str">
        <f>IF(Tbl.Kosten[[#This Row],[Anr.]]=DT$7,Tbl.Kosten[[#This Row],[Totaal kosten]],"")</f>
        <v/>
      </c>
      <c r="DU167" s="122" t="str">
        <f>IF(Tbl.Kosten[[#This Row],[Anr.]]=DU$7,Tbl.Kosten[[#This Row],[Totaal kosten]],"")</f>
        <v/>
      </c>
      <c r="DV167" s="122" t="str">
        <f>IF(Tbl.Kosten[[#This Row],[Anr.]]=DV$7,Tbl.Kosten[[#This Row],[Totaal kosten]],"")</f>
        <v/>
      </c>
      <c r="DW167" s="122" t="str">
        <f>IF(Tbl.Kosten[[#This Row],[Anr.]]=DW$7,Tbl.Kosten[[#This Row],[Totaal kosten]],"")</f>
        <v/>
      </c>
      <c r="DX167" s="122" t="str">
        <f>IF(Tbl.Kosten[[#This Row],[Anr.]]=DX$7,Tbl.Kosten[[#This Row],[Totaal kosten]],"")</f>
        <v/>
      </c>
      <c r="DY167" s="122" t="str">
        <f>IF(Tbl.Kosten[[#This Row],[Anr.]]=DY$7,Tbl.Kosten[[#This Row],[Totaal kosten]],"")</f>
        <v/>
      </c>
      <c r="DZ167" s="122" t="str">
        <f>IF(Tbl.Kosten[[#This Row],[Anr.]]=DZ$7,Tbl.Kosten[[#This Row],[Totaal kosten]],"")</f>
        <v/>
      </c>
      <c r="EA167" s="122" t="str">
        <f>IF(Tbl.Kosten[[#This Row],[Anr.]]=EA$7,Tbl.Kosten[[#This Row],[Totaal kosten]],"")</f>
        <v/>
      </c>
      <c r="EB167" s="122" t="str">
        <f>IF(Tbl.Kosten[[#This Row],[Anr.]]=EB$7,Tbl.Kosten[[#This Row],[Totaal kosten]],"")</f>
        <v/>
      </c>
      <c r="EC167" s="122" t="str">
        <f>IF(Tbl.Kosten[[#This Row],[Anr.]]=EC$7,Tbl.Kosten[[#This Row],[Totaal kosten]],"")</f>
        <v/>
      </c>
      <c r="ED167" s="122" t="str">
        <f>IF(Tbl.Kosten[[#This Row],[Anr.]]=ED$7,Tbl.Kosten[[#This Row],[Totaal kosten]],"")</f>
        <v/>
      </c>
      <c r="EE167" s="122" t="str">
        <f>IF(Tbl.Kosten[[#This Row],[Anr.]]=EE$7,Tbl.Kosten[[#This Row],[Totaal kosten]],"")</f>
        <v/>
      </c>
      <c r="EF167" s="122" t="str">
        <f>IF(Tbl.Kosten[[#This Row],[Anr.]]=EF$7,Tbl.Kosten[[#This Row],[Totaal kosten]],"")</f>
        <v/>
      </c>
      <c r="EG167" s="122" t="str">
        <f>IF(Tbl.Kosten[[#This Row],[Anr.]]=EG$7,Tbl.Kosten[[#This Row],[Totaal kosten]],"")</f>
        <v/>
      </c>
      <c r="EH167" s="122" t="str">
        <f>IF(Tbl.Kosten[[#This Row],[Anr.]]=EH$7,Tbl.Kosten[[#This Row],[Totaal kosten]],"")</f>
        <v/>
      </c>
      <c r="EI167" s="122" t="str">
        <f>IF(Tbl.Kosten[[#This Row],[Anr.]]=EI$7,Tbl.Kosten[[#This Row],[Totaal kosten]],"")</f>
        <v/>
      </c>
      <c r="EJ167" s="122" t="str">
        <f>IF(Tbl.Kosten[[#This Row],[Anr.]]=EJ$7,Tbl.Kosten[[#This Row],[Totaal kosten]],"")</f>
        <v/>
      </c>
      <c r="EK167" s="122" t="str">
        <f>IF(Tbl.Kosten[[#This Row],[Anr.]]=EK$7,Tbl.Kosten[[#This Row],[Totaal kosten]],"")</f>
        <v/>
      </c>
      <c r="EL167" s="122" t="str">
        <f>IF(Tbl.Kosten[[#This Row],[Anr.]]=EL$7,Tbl.Kosten[[#This Row],[Totaal kosten]],"")</f>
        <v/>
      </c>
      <c r="EM167" s="122" t="str">
        <f>IF(Tbl.Kosten[[#This Row],[Anr.]]=EM$7,Tbl.Kosten[[#This Row],[Totaal kosten]],"")</f>
        <v/>
      </c>
      <c r="EN167" s="122" t="str">
        <f>IF(Tbl.Kosten[[#This Row],[Anr.]]=EN$7,Tbl.Kosten[[#This Row],[Totaal kosten]],"")</f>
        <v/>
      </c>
      <c r="EO167" s="122" t="str">
        <f>IF(Tbl.Kosten[[#This Row],[Anr.]]=EO$7,Tbl.Kosten[[#This Row],[Totaal kosten]],"")</f>
        <v/>
      </c>
      <c r="EP167" s="122" t="str">
        <f>IF(Tbl.Kosten[[#This Row],[Anr.]]=EP$7,Tbl.Kosten[[#This Row],[Totaal kosten]],"")</f>
        <v/>
      </c>
      <c r="EQ167" s="122" t="str">
        <f>IF(Tbl.Kosten[[#This Row],[Anr.]]=EQ$7,Tbl.Kosten[[#This Row],[Totaal kosten]],"")</f>
        <v/>
      </c>
    </row>
    <row r="168" spans="2:147" x14ac:dyDescent="0.35">
      <c r="B168" s="99"/>
      <c r="C168" s="68"/>
      <c r="D168" s="119"/>
      <c r="E168" s="100"/>
      <c r="F168" s="13">
        <f>_xlfn.XLOOKUP(Tbl.Kosten[[#This Row],[Medewerker e/o 
functie]],Tbl.Uurtarief[Medewerker en/of functie],Tbl.Uurtarief[Uurtarief],"",,)</f>
        <v>0</v>
      </c>
      <c r="G168" s="118">
        <f>PRODUCT(Tbl.Kosten[[#This Row],[Uren]],Tbl.Kosten[[#This Row],[Uurtarief]])</f>
        <v>0</v>
      </c>
      <c r="H168" s="100"/>
      <c r="I168" s="98"/>
      <c r="J168" s="97">
        <f>Tbl.Kosten[[#This Row],[Aantal]]*Tbl.Kosten[[#This Row],[Tarief]]</f>
        <v>0</v>
      </c>
      <c r="K168" s="118">
        <f>Tbl.Kosten[[#This Row],[Subtotaal andere kosten]]+Tbl.Kosten[[#This Row],[Subtotaal arbeidskosten]]</f>
        <v>0</v>
      </c>
      <c r="L168" s="190">
        <f>IF(Tbl.Kosten[[#This Row],[Subtotaal andere kosten]]&lt;&gt;0,"Andere kosten",(_xlfn.XLOOKUP(Tbl.Kosten[[#This Row],[Medewerker e/o 
functie]],Tbl.Uurtarief[Medewerker en/of functie],Tbl.Uurtarief[Kostensoort],"",,)))</f>
        <v>0</v>
      </c>
      <c r="M168" s="190" t="str">
        <f>IF(AND(Tbl.Kosten[[#This Row],[Subtotaal arbeidskosten]]&lt;&gt;0,Tbl.Kosten[[#This Row],[Subtotaal andere kosten]]&lt;&gt;0),"Begroot Arbeidskosten en Overige kosten op verschillende regels!","")</f>
        <v/>
      </c>
      <c r="N168" s="3" t="str">
        <f>_xlfn.XLOOKUP(Tbl.Kosten[[#This Row],[Activiteitencode]],Tbl.Activiteiten[Activiteitcode],Tbl.Activiteiten[Werkpakketcode],"",,)</f>
        <v/>
      </c>
      <c r="O168" s="9" t="str">
        <f>_xlfn.XLOOKUP(Tbl.Kosten[[#This Row],[Werkpakketcode]],Tbl.Werkpakketten[Werkpakketcode],Tbl.Werkpakketten[WPnr.],"",,)</f>
        <v/>
      </c>
      <c r="P168" s="9" t="str">
        <f>IF(Tbl.Kosten[[#This Row],[WPnr.]]=P$7,Tbl.Kosten[[#This Row],[Totaal kosten]],"")</f>
        <v/>
      </c>
      <c r="Q168" s="9" t="str">
        <f>IF(Tbl.Kosten[[#This Row],[WPnr.]]=Q$7,Tbl.Kosten[[#This Row],[Totaal kosten]],"")</f>
        <v/>
      </c>
      <c r="R168" s="9" t="str">
        <f>IF(Tbl.Kosten[[#This Row],[WPnr.]]=R$7,Tbl.Kosten[[#This Row],[Totaal kosten]],"")</f>
        <v/>
      </c>
      <c r="S168" s="9" t="str">
        <f>IF(Tbl.Kosten[[#This Row],[WPnr.]]=S$7,Tbl.Kosten[[#This Row],[Totaal kosten]],"")</f>
        <v/>
      </c>
      <c r="T168" s="9" t="str">
        <f>IF(Tbl.Kosten[[#This Row],[WPnr.]]=T$7,Tbl.Kosten[[#This Row],[Totaal kosten]],"")</f>
        <v/>
      </c>
      <c r="U168" s="9" t="str">
        <f>IF(Tbl.Kosten[[#This Row],[WPnr.]]=U$7,Tbl.Kosten[[#This Row],[Totaal kosten]],"")</f>
        <v/>
      </c>
      <c r="V168" s="9" t="str">
        <f>IF(Tbl.Kosten[[#This Row],[WPnr.]]=V$7,Tbl.Kosten[[#This Row],[Totaal kosten]],"")</f>
        <v/>
      </c>
      <c r="W168" s="9" t="str">
        <f>IF(Tbl.Kosten[[#This Row],[WPnr.]]=W$7,Tbl.Kosten[[#This Row],[Totaal kosten]],"")</f>
        <v/>
      </c>
      <c r="X168" s="9" t="str">
        <f>IF(Tbl.Kosten[[#This Row],[WPnr.]]=X$7,Tbl.Kosten[[#This Row],[Totaal kosten]],"")</f>
        <v/>
      </c>
      <c r="Y168" s="9" t="str">
        <f>IF(Tbl.Kosten[[#This Row],[WPnr.]]=Y$7,Tbl.Kosten[[#This Row],[Totaal kosten]],"")</f>
        <v/>
      </c>
      <c r="Z168" s="15" t="str">
        <f>IFERROR(VLOOKUP(Tbl.Kosten[[#This Row],[Kostensoort]],Tbl.Kostensoorten[],2,FALSE),"")</f>
        <v/>
      </c>
      <c r="AA168" s="15" t="str">
        <f>IF(Tbl.Kosten[[#This Row],[KSnr.]]=AA$7,Tbl.Kosten[[#This Row],[Totaal kosten]],"")</f>
        <v/>
      </c>
      <c r="AB168" s="15" t="str">
        <f>IF(Tbl.Kosten[[#This Row],[KSnr.]]=AB$7,Tbl.Kosten[[#This Row],[Totaal kosten]],"")</f>
        <v/>
      </c>
      <c r="AC168" s="15" t="str">
        <f>IF(Tbl.Kosten[[#This Row],[KSnr.]]=AC$7,Tbl.Kosten[[#This Row],[Totaal kosten]],"")</f>
        <v/>
      </c>
      <c r="AD168" s="15" t="str">
        <f>IF(Tbl.Kosten[[#This Row],[KSnr.]]=AD$7,Tbl.Kosten[[#This Row],[Totaal kosten]],"")</f>
        <v/>
      </c>
      <c r="AE168" s="15" t="str">
        <f>IF(Tbl.Kosten[[#This Row],[KSnr.]]=AE$7,Tbl.Kosten[[#This Row],[Totaal kosten]],"")</f>
        <v/>
      </c>
      <c r="AF168" s="15" t="str">
        <f>IF(Tbl.Kosten[[#This Row],[KSnr.]]=AF$7,Tbl.Kosten[[#This Row],[Totaal kosten]],"")</f>
        <v/>
      </c>
      <c r="AG168" s="15" t="str">
        <f>IF(Tbl.Kosten[[#This Row],[KSnr.]]=AG$7,Tbl.Kosten[[#This Row],[Totaal kosten]],"")</f>
        <v/>
      </c>
      <c r="AH168" s="15" t="str">
        <f>IF(Tbl.Kosten[[#This Row],[KSnr.]]=AH$7,Tbl.Kosten[[#This Row],[Totaal kosten]],"")</f>
        <v/>
      </c>
      <c r="AI168" s="15" t="str">
        <f>IF(Tbl.Kosten[[#This Row],[KSnr.]]=AI$7,Tbl.Kosten[[#This Row],[Totaal kosten]],"")</f>
        <v/>
      </c>
      <c r="AJ168" s="15" t="str">
        <f>IF(Tbl.Kosten[[#This Row],[KSnr.]]=AJ$7,Tbl.Kosten[[#This Row],[Totaal kosten]],"")</f>
        <v/>
      </c>
      <c r="AK168" s="15" t="str">
        <f>IF(Tbl.Kosten[[#This Row],[KSnr.]]=AK$7,Tbl.Kosten[[#This Row],[Totaal kosten]],"")</f>
        <v/>
      </c>
      <c r="AL168" s="15" t="str">
        <f>IF(Tbl.Kosten[[#This Row],[KSnr.]]=AL$7,Tbl.Kosten[[#This Row],[Totaal kosten]],"")</f>
        <v/>
      </c>
      <c r="AM168" s="15" t="str">
        <f>IF(Tbl.Kosten[[#This Row],[KSnr.]]=AM$7,Tbl.Kosten[[#This Row],[Totaal kosten]],"")</f>
        <v/>
      </c>
      <c r="AN168" s="15" t="str">
        <f>IF(Tbl.Kosten[[#This Row],[KSnr.]]=AN$7,Tbl.Kosten[[#This Row],[Totaal kosten]],"")</f>
        <v/>
      </c>
      <c r="AO168" s="15" t="str">
        <f>IF(Tbl.Kosten[[#This Row],[KSnr.]]=AO$7,Tbl.Kosten[[#This Row],[Totaal kosten]],"")</f>
        <v/>
      </c>
      <c r="AP168" s="15" t="str">
        <f>IF(Tbl.Kosten[[#This Row],[KSnr.]]=AP$7,Tbl.Kosten[[#This Row],[Totaal kosten]],"")</f>
        <v/>
      </c>
      <c r="AQ168" s="15" t="str">
        <f>IF(Tbl.Kosten[[#This Row],[KSnr.]]=AQ$7,Tbl.Kosten[[#This Row],[Totaal kosten]],"")</f>
        <v/>
      </c>
      <c r="AR168" s="15" t="str">
        <f>IF(Tbl.Kosten[[#This Row],[KSnr.]]=AR$7,Tbl.Kosten[[#This Row],[Totaal kosten]],"")</f>
        <v/>
      </c>
      <c r="AS168" s="15" t="str">
        <f>IF(Tbl.Kosten[[#This Row],[KSnr.]]=AS$7,Tbl.Kosten[[#This Row],[Totaal kosten]],"")</f>
        <v/>
      </c>
      <c r="AT168" s="15" t="str">
        <f>IF(Tbl.Kosten[[#This Row],[KSnr.]]=AT$7,Tbl.Kosten[[#This Row],[Totaal kosten]],"")</f>
        <v/>
      </c>
      <c r="AU168" s="122" t="str">
        <f>_xlfn.XLOOKUP(Tbl.Kosten[[#This Row],[Activiteitencode]],Tbl.Activiteiten[Activiteitcode],Tbl.Activiteiten[Anr.],"",,)</f>
        <v/>
      </c>
      <c r="AV168" s="122" t="str">
        <f>IF(Tbl.Kosten[[#This Row],[Anr.]]=AV$7,Tbl.Kosten[[#This Row],[Totaal kosten]],"")</f>
        <v/>
      </c>
      <c r="AW168" s="122" t="str">
        <f>IF(Tbl.Kosten[[#This Row],[Anr.]]=AW$7,Tbl.Kosten[[#This Row],[Totaal kosten]],"")</f>
        <v/>
      </c>
      <c r="AX168" s="122" t="str">
        <f>IF(Tbl.Kosten[[#This Row],[Anr.]]=AX$7,Tbl.Kosten[[#This Row],[Totaal kosten]],"")</f>
        <v/>
      </c>
      <c r="AY168" s="122" t="str">
        <f>IF(Tbl.Kosten[[#This Row],[Anr.]]=AY$7,Tbl.Kosten[[#This Row],[Totaal kosten]],"")</f>
        <v/>
      </c>
      <c r="AZ168" s="122" t="str">
        <f>IF(Tbl.Kosten[[#This Row],[Anr.]]=AZ$7,Tbl.Kosten[[#This Row],[Totaal kosten]],"")</f>
        <v/>
      </c>
      <c r="BA168" s="122" t="str">
        <f>IF(Tbl.Kosten[[#This Row],[Anr.]]=BA$7,Tbl.Kosten[[#This Row],[Totaal kosten]],"")</f>
        <v/>
      </c>
      <c r="BB168" s="122" t="str">
        <f>IF(Tbl.Kosten[[#This Row],[Anr.]]=BB$7,Tbl.Kosten[[#This Row],[Totaal kosten]],"")</f>
        <v/>
      </c>
      <c r="BC168" s="122" t="str">
        <f>IF(Tbl.Kosten[[#This Row],[Anr.]]=BC$7,Tbl.Kosten[[#This Row],[Totaal kosten]],"")</f>
        <v/>
      </c>
      <c r="BD168" s="122" t="str">
        <f>IF(Tbl.Kosten[[#This Row],[Anr.]]=BD$7,Tbl.Kosten[[#This Row],[Totaal kosten]],"")</f>
        <v/>
      </c>
      <c r="BE168" s="122" t="str">
        <f>IF(Tbl.Kosten[[#This Row],[Anr.]]=BE$7,Tbl.Kosten[[#This Row],[Totaal kosten]],"")</f>
        <v/>
      </c>
      <c r="BF168" s="122" t="str">
        <f>IF(Tbl.Kosten[[#This Row],[Anr.]]=BF$7,Tbl.Kosten[[#This Row],[Totaal kosten]],"")</f>
        <v/>
      </c>
      <c r="BG168" s="122" t="str">
        <f>IF(Tbl.Kosten[[#This Row],[Anr.]]=BG$7,Tbl.Kosten[[#This Row],[Totaal kosten]],"")</f>
        <v/>
      </c>
      <c r="BH168" s="122" t="str">
        <f>IF(Tbl.Kosten[[#This Row],[Anr.]]=BH$7,Tbl.Kosten[[#This Row],[Totaal kosten]],"")</f>
        <v/>
      </c>
      <c r="BI168" s="122" t="str">
        <f>IF(Tbl.Kosten[[#This Row],[Anr.]]=BI$7,Tbl.Kosten[[#This Row],[Totaal kosten]],"")</f>
        <v/>
      </c>
      <c r="BJ168" s="122" t="str">
        <f>IF(Tbl.Kosten[[#This Row],[Anr.]]=BJ$7,Tbl.Kosten[[#This Row],[Totaal kosten]],"")</f>
        <v/>
      </c>
      <c r="BK168" s="122" t="str">
        <f>IF(Tbl.Kosten[[#This Row],[Anr.]]=BK$7,Tbl.Kosten[[#This Row],[Totaal kosten]],"")</f>
        <v/>
      </c>
      <c r="BL168" s="122" t="str">
        <f>IF(Tbl.Kosten[[#This Row],[Anr.]]=BL$7,Tbl.Kosten[[#This Row],[Totaal kosten]],"")</f>
        <v/>
      </c>
      <c r="BM168" s="122" t="str">
        <f>IF(Tbl.Kosten[[#This Row],[Anr.]]=BM$7,Tbl.Kosten[[#This Row],[Totaal kosten]],"")</f>
        <v/>
      </c>
      <c r="BN168" s="122" t="str">
        <f>IF(Tbl.Kosten[[#This Row],[Anr.]]=BN$7,Tbl.Kosten[[#This Row],[Totaal kosten]],"")</f>
        <v/>
      </c>
      <c r="BO168" s="122" t="str">
        <f>IF(Tbl.Kosten[[#This Row],[Anr.]]=BO$7,Tbl.Kosten[[#This Row],[Totaal kosten]],"")</f>
        <v/>
      </c>
      <c r="BP168" s="122" t="str">
        <f>IF(Tbl.Kosten[[#This Row],[Anr.]]=BP$7,Tbl.Kosten[[#This Row],[Totaal kosten]],"")</f>
        <v/>
      </c>
      <c r="BQ168" s="122" t="str">
        <f>IF(Tbl.Kosten[[#This Row],[Anr.]]=BQ$7,Tbl.Kosten[[#This Row],[Totaal kosten]],"")</f>
        <v/>
      </c>
      <c r="BR168" s="122" t="str">
        <f>IF(Tbl.Kosten[[#This Row],[Anr.]]=BR$7,Tbl.Kosten[[#This Row],[Totaal kosten]],"")</f>
        <v/>
      </c>
      <c r="BS168" s="122" t="str">
        <f>IF(Tbl.Kosten[[#This Row],[Anr.]]=BS$7,Tbl.Kosten[[#This Row],[Totaal kosten]],"")</f>
        <v/>
      </c>
      <c r="BT168" s="122" t="str">
        <f>IF(Tbl.Kosten[[#This Row],[Anr.]]=BT$7,Tbl.Kosten[[#This Row],[Totaal kosten]],"")</f>
        <v/>
      </c>
      <c r="BU168" s="122" t="str">
        <f>IF(Tbl.Kosten[[#This Row],[Anr.]]=BU$7,Tbl.Kosten[[#This Row],[Totaal kosten]],"")</f>
        <v/>
      </c>
      <c r="BV168" s="122" t="str">
        <f>IF(Tbl.Kosten[[#This Row],[Anr.]]=BV$7,Tbl.Kosten[[#This Row],[Totaal kosten]],"")</f>
        <v/>
      </c>
      <c r="BW168" s="122" t="str">
        <f>IF(Tbl.Kosten[[#This Row],[Anr.]]=BW$7,Tbl.Kosten[[#This Row],[Totaal kosten]],"")</f>
        <v/>
      </c>
      <c r="BX168" s="122" t="str">
        <f>IF(Tbl.Kosten[[#This Row],[Anr.]]=BX$7,Tbl.Kosten[[#This Row],[Totaal kosten]],"")</f>
        <v/>
      </c>
      <c r="BY168" s="122" t="str">
        <f>IF(Tbl.Kosten[[#This Row],[Anr.]]=BY$7,Tbl.Kosten[[#This Row],[Totaal kosten]],"")</f>
        <v/>
      </c>
      <c r="BZ168" s="122" t="str">
        <f>IF(Tbl.Kosten[[#This Row],[Anr.]]=BZ$7,Tbl.Kosten[[#This Row],[Totaal kosten]],"")</f>
        <v/>
      </c>
      <c r="CA168" s="122" t="str">
        <f>IF(Tbl.Kosten[[#This Row],[Anr.]]=CA$7,Tbl.Kosten[[#This Row],[Totaal kosten]],"")</f>
        <v/>
      </c>
      <c r="CB168" s="122" t="str">
        <f>IF(Tbl.Kosten[[#This Row],[Anr.]]=CB$7,Tbl.Kosten[[#This Row],[Totaal kosten]],"")</f>
        <v/>
      </c>
      <c r="CC168" s="122" t="str">
        <f>IF(Tbl.Kosten[[#This Row],[Anr.]]=CC$7,Tbl.Kosten[[#This Row],[Totaal kosten]],"")</f>
        <v/>
      </c>
      <c r="CD168" s="122" t="str">
        <f>IF(Tbl.Kosten[[#This Row],[Anr.]]=CD$7,Tbl.Kosten[[#This Row],[Totaal kosten]],"")</f>
        <v/>
      </c>
      <c r="CE168" s="122" t="str">
        <f>IF(Tbl.Kosten[[#This Row],[Anr.]]=CE$7,Tbl.Kosten[[#This Row],[Totaal kosten]],"")</f>
        <v/>
      </c>
      <c r="CF168" s="122" t="str">
        <f>IF(Tbl.Kosten[[#This Row],[Anr.]]=CF$7,Tbl.Kosten[[#This Row],[Totaal kosten]],"")</f>
        <v/>
      </c>
      <c r="CG168" s="122" t="str">
        <f>IF(Tbl.Kosten[[#This Row],[Anr.]]=CG$7,Tbl.Kosten[[#This Row],[Totaal kosten]],"")</f>
        <v/>
      </c>
      <c r="CH168" s="122" t="str">
        <f>IF(Tbl.Kosten[[#This Row],[Anr.]]=CH$7,Tbl.Kosten[[#This Row],[Totaal kosten]],"")</f>
        <v/>
      </c>
      <c r="CI168" s="122" t="str">
        <f>IF(Tbl.Kosten[[#This Row],[Anr.]]=CI$7,Tbl.Kosten[[#This Row],[Totaal kosten]],"")</f>
        <v/>
      </c>
      <c r="CJ168" s="122" t="str">
        <f>IF(Tbl.Kosten[[#This Row],[Anr.]]=CJ$7,Tbl.Kosten[[#This Row],[Totaal kosten]],"")</f>
        <v/>
      </c>
      <c r="CK168" s="122" t="str">
        <f>IF(Tbl.Kosten[[#This Row],[Anr.]]=CK$7,Tbl.Kosten[[#This Row],[Totaal kosten]],"")</f>
        <v/>
      </c>
      <c r="CL168" s="122" t="str">
        <f>IF(Tbl.Kosten[[#This Row],[Anr.]]=CL$7,Tbl.Kosten[[#This Row],[Totaal kosten]],"")</f>
        <v/>
      </c>
      <c r="CM168" s="122" t="str">
        <f>IF(Tbl.Kosten[[#This Row],[Anr.]]=CM$7,Tbl.Kosten[[#This Row],[Totaal kosten]],"")</f>
        <v/>
      </c>
      <c r="CN168" s="122" t="str">
        <f>IF(Tbl.Kosten[[#This Row],[Anr.]]=CN$7,Tbl.Kosten[[#This Row],[Totaal kosten]],"")</f>
        <v/>
      </c>
      <c r="CO168" s="122" t="str">
        <f>IF(Tbl.Kosten[[#This Row],[Anr.]]=CO$7,Tbl.Kosten[[#This Row],[Totaal kosten]],"")</f>
        <v/>
      </c>
      <c r="CP168" s="122" t="str">
        <f>IF(Tbl.Kosten[[#This Row],[Anr.]]=CP$7,Tbl.Kosten[[#This Row],[Totaal kosten]],"")</f>
        <v/>
      </c>
      <c r="CQ168" s="122" t="str">
        <f>IF(Tbl.Kosten[[#This Row],[Anr.]]=CQ$7,Tbl.Kosten[[#This Row],[Totaal kosten]],"")</f>
        <v/>
      </c>
      <c r="CR168" s="122" t="str">
        <f>IF(Tbl.Kosten[[#This Row],[Anr.]]=CR$7,Tbl.Kosten[[#This Row],[Totaal kosten]],"")</f>
        <v/>
      </c>
      <c r="CS168" s="122" t="str">
        <f>IF(Tbl.Kosten[[#This Row],[Anr.]]=CS$7,Tbl.Kosten[[#This Row],[Totaal kosten]],"")</f>
        <v/>
      </c>
      <c r="CT168" s="122" t="str">
        <f>IF(Tbl.Kosten[[#This Row],[Anr.]]=CT$7,Tbl.Kosten[[#This Row],[Totaal kosten]],"")</f>
        <v/>
      </c>
      <c r="CU168" s="122" t="str">
        <f>IF(Tbl.Kosten[[#This Row],[Anr.]]=CU$7,Tbl.Kosten[[#This Row],[Totaal kosten]],"")</f>
        <v/>
      </c>
      <c r="CV168" s="122" t="str">
        <f>IF(Tbl.Kosten[[#This Row],[Anr.]]=CV$7,Tbl.Kosten[[#This Row],[Totaal kosten]],"")</f>
        <v/>
      </c>
      <c r="CW168" s="122" t="str">
        <f>IF(Tbl.Kosten[[#This Row],[Anr.]]=CW$7,Tbl.Kosten[[#This Row],[Totaal kosten]],"")</f>
        <v/>
      </c>
      <c r="CX168" s="122" t="str">
        <f>IF(Tbl.Kosten[[#This Row],[Anr.]]=CX$7,Tbl.Kosten[[#This Row],[Totaal kosten]],"")</f>
        <v/>
      </c>
      <c r="CY168" s="122" t="str">
        <f>IF(Tbl.Kosten[[#This Row],[Anr.]]=CY$7,Tbl.Kosten[[#This Row],[Totaal kosten]],"")</f>
        <v/>
      </c>
      <c r="CZ168" s="122" t="str">
        <f>IF(Tbl.Kosten[[#This Row],[Anr.]]=CZ$7,Tbl.Kosten[[#This Row],[Totaal kosten]],"")</f>
        <v/>
      </c>
      <c r="DA168" s="122" t="str">
        <f>IF(Tbl.Kosten[[#This Row],[Anr.]]=DA$7,Tbl.Kosten[[#This Row],[Totaal kosten]],"")</f>
        <v/>
      </c>
      <c r="DB168" s="122" t="str">
        <f>IF(Tbl.Kosten[[#This Row],[Anr.]]=DB$7,Tbl.Kosten[[#This Row],[Totaal kosten]],"")</f>
        <v/>
      </c>
      <c r="DC168" s="122" t="str">
        <f>IF(Tbl.Kosten[[#This Row],[Anr.]]=DC$7,Tbl.Kosten[[#This Row],[Totaal kosten]],"")</f>
        <v/>
      </c>
      <c r="DD168" s="122" t="str">
        <f>IF(Tbl.Kosten[[#This Row],[Anr.]]=DD$7,Tbl.Kosten[[#This Row],[Totaal kosten]],"")</f>
        <v/>
      </c>
      <c r="DE168" s="122" t="str">
        <f>IF(Tbl.Kosten[[#This Row],[Anr.]]=DE$7,Tbl.Kosten[[#This Row],[Totaal kosten]],"")</f>
        <v/>
      </c>
      <c r="DF168" s="122" t="str">
        <f>IF(Tbl.Kosten[[#This Row],[Anr.]]=DF$7,Tbl.Kosten[[#This Row],[Totaal kosten]],"")</f>
        <v/>
      </c>
      <c r="DG168" s="122" t="str">
        <f>IF(Tbl.Kosten[[#This Row],[Anr.]]=DG$7,Tbl.Kosten[[#This Row],[Totaal kosten]],"")</f>
        <v/>
      </c>
      <c r="DH168" s="122" t="str">
        <f>IF(Tbl.Kosten[[#This Row],[Anr.]]=DH$7,Tbl.Kosten[[#This Row],[Totaal kosten]],"")</f>
        <v/>
      </c>
      <c r="DI168" s="122" t="str">
        <f>IF(Tbl.Kosten[[#This Row],[Anr.]]=DI$7,Tbl.Kosten[[#This Row],[Totaal kosten]],"")</f>
        <v/>
      </c>
      <c r="DJ168" s="122" t="str">
        <f>IF(Tbl.Kosten[[#This Row],[Anr.]]=DJ$7,Tbl.Kosten[[#This Row],[Totaal kosten]],"")</f>
        <v/>
      </c>
      <c r="DK168" s="122" t="str">
        <f>IF(Tbl.Kosten[[#This Row],[Anr.]]=DK$7,Tbl.Kosten[[#This Row],[Totaal kosten]],"")</f>
        <v/>
      </c>
      <c r="DL168" s="122" t="str">
        <f>IF(Tbl.Kosten[[#This Row],[Anr.]]=DL$7,Tbl.Kosten[[#This Row],[Totaal kosten]],"")</f>
        <v/>
      </c>
      <c r="DM168" s="122" t="str">
        <f>IF(Tbl.Kosten[[#This Row],[Anr.]]=DM$7,Tbl.Kosten[[#This Row],[Totaal kosten]],"")</f>
        <v/>
      </c>
      <c r="DN168" s="122" t="str">
        <f>IF(Tbl.Kosten[[#This Row],[Anr.]]=DN$7,Tbl.Kosten[[#This Row],[Totaal kosten]],"")</f>
        <v/>
      </c>
      <c r="DO168" s="122" t="str">
        <f>IF(Tbl.Kosten[[#This Row],[Anr.]]=DO$7,Tbl.Kosten[[#This Row],[Totaal kosten]],"")</f>
        <v/>
      </c>
      <c r="DP168" s="122" t="str">
        <f>IF(Tbl.Kosten[[#This Row],[Anr.]]=DP$7,Tbl.Kosten[[#This Row],[Totaal kosten]],"")</f>
        <v/>
      </c>
      <c r="DQ168" s="122" t="str">
        <f>IF(Tbl.Kosten[[#This Row],[Anr.]]=DQ$7,Tbl.Kosten[[#This Row],[Totaal kosten]],"")</f>
        <v/>
      </c>
      <c r="DR168" s="122" t="str">
        <f>IF(Tbl.Kosten[[#This Row],[Anr.]]=DR$7,Tbl.Kosten[[#This Row],[Totaal kosten]],"")</f>
        <v/>
      </c>
      <c r="DS168" s="122" t="str">
        <f>IF(Tbl.Kosten[[#This Row],[Anr.]]=DS$7,Tbl.Kosten[[#This Row],[Totaal kosten]],"")</f>
        <v/>
      </c>
      <c r="DT168" s="122" t="str">
        <f>IF(Tbl.Kosten[[#This Row],[Anr.]]=DT$7,Tbl.Kosten[[#This Row],[Totaal kosten]],"")</f>
        <v/>
      </c>
      <c r="DU168" s="122" t="str">
        <f>IF(Tbl.Kosten[[#This Row],[Anr.]]=DU$7,Tbl.Kosten[[#This Row],[Totaal kosten]],"")</f>
        <v/>
      </c>
      <c r="DV168" s="122" t="str">
        <f>IF(Tbl.Kosten[[#This Row],[Anr.]]=DV$7,Tbl.Kosten[[#This Row],[Totaal kosten]],"")</f>
        <v/>
      </c>
      <c r="DW168" s="122" t="str">
        <f>IF(Tbl.Kosten[[#This Row],[Anr.]]=DW$7,Tbl.Kosten[[#This Row],[Totaal kosten]],"")</f>
        <v/>
      </c>
      <c r="DX168" s="122" t="str">
        <f>IF(Tbl.Kosten[[#This Row],[Anr.]]=DX$7,Tbl.Kosten[[#This Row],[Totaal kosten]],"")</f>
        <v/>
      </c>
      <c r="DY168" s="122" t="str">
        <f>IF(Tbl.Kosten[[#This Row],[Anr.]]=DY$7,Tbl.Kosten[[#This Row],[Totaal kosten]],"")</f>
        <v/>
      </c>
      <c r="DZ168" s="122" t="str">
        <f>IF(Tbl.Kosten[[#This Row],[Anr.]]=DZ$7,Tbl.Kosten[[#This Row],[Totaal kosten]],"")</f>
        <v/>
      </c>
      <c r="EA168" s="122" t="str">
        <f>IF(Tbl.Kosten[[#This Row],[Anr.]]=EA$7,Tbl.Kosten[[#This Row],[Totaal kosten]],"")</f>
        <v/>
      </c>
      <c r="EB168" s="122" t="str">
        <f>IF(Tbl.Kosten[[#This Row],[Anr.]]=EB$7,Tbl.Kosten[[#This Row],[Totaal kosten]],"")</f>
        <v/>
      </c>
      <c r="EC168" s="122" t="str">
        <f>IF(Tbl.Kosten[[#This Row],[Anr.]]=EC$7,Tbl.Kosten[[#This Row],[Totaal kosten]],"")</f>
        <v/>
      </c>
      <c r="ED168" s="122" t="str">
        <f>IF(Tbl.Kosten[[#This Row],[Anr.]]=ED$7,Tbl.Kosten[[#This Row],[Totaal kosten]],"")</f>
        <v/>
      </c>
      <c r="EE168" s="122" t="str">
        <f>IF(Tbl.Kosten[[#This Row],[Anr.]]=EE$7,Tbl.Kosten[[#This Row],[Totaal kosten]],"")</f>
        <v/>
      </c>
      <c r="EF168" s="122" t="str">
        <f>IF(Tbl.Kosten[[#This Row],[Anr.]]=EF$7,Tbl.Kosten[[#This Row],[Totaal kosten]],"")</f>
        <v/>
      </c>
      <c r="EG168" s="122" t="str">
        <f>IF(Tbl.Kosten[[#This Row],[Anr.]]=EG$7,Tbl.Kosten[[#This Row],[Totaal kosten]],"")</f>
        <v/>
      </c>
      <c r="EH168" s="122" t="str">
        <f>IF(Tbl.Kosten[[#This Row],[Anr.]]=EH$7,Tbl.Kosten[[#This Row],[Totaal kosten]],"")</f>
        <v/>
      </c>
      <c r="EI168" s="122" t="str">
        <f>IF(Tbl.Kosten[[#This Row],[Anr.]]=EI$7,Tbl.Kosten[[#This Row],[Totaal kosten]],"")</f>
        <v/>
      </c>
      <c r="EJ168" s="122" t="str">
        <f>IF(Tbl.Kosten[[#This Row],[Anr.]]=EJ$7,Tbl.Kosten[[#This Row],[Totaal kosten]],"")</f>
        <v/>
      </c>
      <c r="EK168" s="122" t="str">
        <f>IF(Tbl.Kosten[[#This Row],[Anr.]]=EK$7,Tbl.Kosten[[#This Row],[Totaal kosten]],"")</f>
        <v/>
      </c>
      <c r="EL168" s="122" t="str">
        <f>IF(Tbl.Kosten[[#This Row],[Anr.]]=EL$7,Tbl.Kosten[[#This Row],[Totaal kosten]],"")</f>
        <v/>
      </c>
      <c r="EM168" s="122" t="str">
        <f>IF(Tbl.Kosten[[#This Row],[Anr.]]=EM$7,Tbl.Kosten[[#This Row],[Totaal kosten]],"")</f>
        <v/>
      </c>
      <c r="EN168" s="122" t="str">
        <f>IF(Tbl.Kosten[[#This Row],[Anr.]]=EN$7,Tbl.Kosten[[#This Row],[Totaal kosten]],"")</f>
        <v/>
      </c>
      <c r="EO168" s="122" t="str">
        <f>IF(Tbl.Kosten[[#This Row],[Anr.]]=EO$7,Tbl.Kosten[[#This Row],[Totaal kosten]],"")</f>
        <v/>
      </c>
      <c r="EP168" s="122" t="str">
        <f>IF(Tbl.Kosten[[#This Row],[Anr.]]=EP$7,Tbl.Kosten[[#This Row],[Totaal kosten]],"")</f>
        <v/>
      </c>
      <c r="EQ168" s="122" t="str">
        <f>IF(Tbl.Kosten[[#This Row],[Anr.]]=EQ$7,Tbl.Kosten[[#This Row],[Totaal kosten]],"")</f>
        <v/>
      </c>
    </row>
    <row r="169" spans="2:147" x14ac:dyDescent="0.35">
      <c r="B169" s="99"/>
      <c r="C169" s="68"/>
      <c r="D169" s="119"/>
      <c r="E169" s="100"/>
      <c r="F169" s="13">
        <f>_xlfn.XLOOKUP(Tbl.Kosten[[#This Row],[Medewerker e/o 
functie]],Tbl.Uurtarief[Medewerker en/of functie],Tbl.Uurtarief[Uurtarief],"",,)</f>
        <v>0</v>
      </c>
      <c r="G169" s="118">
        <f>PRODUCT(Tbl.Kosten[[#This Row],[Uren]],Tbl.Kosten[[#This Row],[Uurtarief]])</f>
        <v>0</v>
      </c>
      <c r="H169" s="100"/>
      <c r="I169" s="98"/>
      <c r="J169" s="97">
        <f>Tbl.Kosten[[#This Row],[Aantal]]*Tbl.Kosten[[#This Row],[Tarief]]</f>
        <v>0</v>
      </c>
      <c r="K169" s="118">
        <f>Tbl.Kosten[[#This Row],[Subtotaal andere kosten]]+Tbl.Kosten[[#This Row],[Subtotaal arbeidskosten]]</f>
        <v>0</v>
      </c>
      <c r="L169" s="190">
        <f>IF(Tbl.Kosten[[#This Row],[Subtotaal andere kosten]]&lt;&gt;0,"Andere kosten",(_xlfn.XLOOKUP(Tbl.Kosten[[#This Row],[Medewerker e/o 
functie]],Tbl.Uurtarief[Medewerker en/of functie],Tbl.Uurtarief[Kostensoort],"",,)))</f>
        <v>0</v>
      </c>
      <c r="M169" s="190" t="str">
        <f>IF(AND(Tbl.Kosten[[#This Row],[Subtotaal arbeidskosten]]&lt;&gt;0,Tbl.Kosten[[#This Row],[Subtotaal andere kosten]]&lt;&gt;0),"Begroot Arbeidskosten en Overige kosten op verschillende regels!","")</f>
        <v/>
      </c>
      <c r="N169" s="3" t="str">
        <f>_xlfn.XLOOKUP(Tbl.Kosten[[#This Row],[Activiteitencode]],Tbl.Activiteiten[Activiteitcode],Tbl.Activiteiten[Werkpakketcode],"",,)</f>
        <v/>
      </c>
      <c r="O169" s="9" t="str">
        <f>_xlfn.XLOOKUP(Tbl.Kosten[[#This Row],[Werkpakketcode]],Tbl.Werkpakketten[Werkpakketcode],Tbl.Werkpakketten[WPnr.],"",,)</f>
        <v/>
      </c>
      <c r="P169" s="9" t="str">
        <f>IF(Tbl.Kosten[[#This Row],[WPnr.]]=P$7,Tbl.Kosten[[#This Row],[Totaal kosten]],"")</f>
        <v/>
      </c>
      <c r="Q169" s="9" t="str">
        <f>IF(Tbl.Kosten[[#This Row],[WPnr.]]=Q$7,Tbl.Kosten[[#This Row],[Totaal kosten]],"")</f>
        <v/>
      </c>
      <c r="R169" s="9" t="str">
        <f>IF(Tbl.Kosten[[#This Row],[WPnr.]]=R$7,Tbl.Kosten[[#This Row],[Totaal kosten]],"")</f>
        <v/>
      </c>
      <c r="S169" s="9" t="str">
        <f>IF(Tbl.Kosten[[#This Row],[WPnr.]]=S$7,Tbl.Kosten[[#This Row],[Totaal kosten]],"")</f>
        <v/>
      </c>
      <c r="T169" s="9" t="str">
        <f>IF(Tbl.Kosten[[#This Row],[WPnr.]]=T$7,Tbl.Kosten[[#This Row],[Totaal kosten]],"")</f>
        <v/>
      </c>
      <c r="U169" s="9" t="str">
        <f>IF(Tbl.Kosten[[#This Row],[WPnr.]]=U$7,Tbl.Kosten[[#This Row],[Totaal kosten]],"")</f>
        <v/>
      </c>
      <c r="V169" s="9" t="str">
        <f>IF(Tbl.Kosten[[#This Row],[WPnr.]]=V$7,Tbl.Kosten[[#This Row],[Totaal kosten]],"")</f>
        <v/>
      </c>
      <c r="W169" s="9" t="str">
        <f>IF(Tbl.Kosten[[#This Row],[WPnr.]]=W$7,Tbl.Kosten[[#This Row],[Totaal kosten]],"")</f>
        <v/>
      </c>
      <c r="X169" s="9" t="str">
        <f>IF(Tbl.Kosten[[#This Row],[WPnr.]]=X$7,Tbl.Kosten[[#This Row],[Totaal kosten]],"")</f>
        <v/>
      </c>
      <c r="Y169" s="9" t="str">
        <f>IF(Tbl.Kosten[[#This Row],[WPnr.]]=Y$7,Tbl.Kosten[[#This Row],[Totaal kosten]],"")</f>
        <v/>
      </c>
      <c r="Z169" s="15" t="str">
        <f>IFERROR(VLOOKUP(Tbl.Kosten[[#This Row],[Kostensoort]],Tbl.Kostensoorten[],2,FALSE),"")</f>
        <v/>
      </c>
      <c r="AA169" s="15" t="str">
        <f>IF(Tbl.Kosten[[#This Row],[KSnr.]]=AA$7,Tbl.Kosten[[#This Row],[Totaal kosten]],"")</f>
        <v/>
      </c>
      <c r="AB169" s="15" t="str">
        <f>IF(Tbl.Kosten[[#This Row],[KSnr.]]=AB$7,Tbl.Kosten[[#This Row],[Totaal kosten]],"")</f>
        <v/>
      </c>
      <c r="AC169" s="15" t="str">
        <f>IF(Tbl.Kosten[[#This Row],[KSnr.]]=AC$7,Tbl.Kosten[[#This Row],[Totaal kosten]],"")</f>
        <v/>
      </c>
      <c r="AD169" s="15" t="str">
        <f>IF(Tbl.Kosten[[#This Row],[KSnr.]]=AD$7,Tbl.Kosten[[#This Row],[Totaal kosten]],"")</f>
        <v/>
      </c>
      <c r="AE169" s="15" t="str">
        <f>IF(Tbl.Kosten[[#This Row],[KSnr.]]=AE$7,Tbl.Kosten[[#This Row],[Totaal kosten]],"")</f>
        <v/>
      </c>
      <c r="AF169" s="15" t="str">
        <f>IF(Tbl.Kosten[[#This Row],[KSnr.]]=AF$7,Tbl.Kosten[[#This Row],[Totaal kosten]],"")</f>
        <v/>
      </c>
      <c r="AG169" s="15" t="str">
        <f>IF(Tbl.Kosten[[#This Row],[KSnr.]]=AG$7,Tbl.Kosten[[#This Row],[Totaal kosten]],"")</f>
        <v/>
      </c>
      <c r="AH169" s="15" t="str">
        <f>IF(Tbl.Kosten[[#This Row],[KSnr.]]=AH$7,Tbl.Kosten[[#This Row],[Totaal kosten]],"")</f>
        <v/>
      </c>
      <c r="AI169" s="15" t="str">
        <f>IF(Tbl.Kosten[[#This Row],[KSnr.]]=AI$7,Tbl.Kosten[[#This Row],[Totaal kosten]],"")</f>
        <v/>
      </c>
      <c r="AJ169" s="15" t="str">
        <f>IF(Tbl.Kosten[[#This Row],[KSnr.]]=AJ$7,Tbl.Kosten[[#This Row],[Totaal kosten]],"")</f>
        <v/>
      </c>
      <c r="AK169" s="15" t="str">
        <f>IF(Tbl.Kosten[[#This Row],[KSnr.]]=AK$7,Tbl.Kosten[[#This Row],[Totaal kosten]],"")</f>
        <v/>
      </c>
      <c r="AL169" s="15" t="str">
        <f>IF(Tbl.Kosten[[#This Row],[KSnr.]]=AL$7,Tbl.Kosten[[#This Row],[Totaal kosten]],"")</f>
        <v/>
      </c>
      <c r="AM169" s="15" t="str">
        <f>IF(Tbl.Kosten[[#This Row],[KSnr.]]=AM$7,Tbl.Kosten[[#This Row],[Totaal kosten]],"")</f>
        <v/>
      </c>
      <c r="AN169" s="15" t="str">
        <f>IF(Tbl.Kosten[[#This Row],[KSnr.]]=AN$7,Tbl.Kosten[[#This Row],[Totaal kosten]],"")</f>
        <v/>
      </c>
      <c r="AO169" s="15" t="str">
        <f>IF(Tbl.Kosten[[#This Row],[KSnr.]]=AO$7,Tbl.Kosten[[#This Row],[Totaal kosten]],"")</f>
        <v/>
      </c>
      <c r="AP169" s="15" t="str">
        <f>IF(Tbl.Kosten[[#This Row],[KSnr.]]=AP$7,Tbl.Kosten[[#This Row],[Totaal kosten]],"")</f>
        <v/>
      </c>
      <c r="AQ169" s="15" t="str">
        <f>IF(Tbl.Kosten[[#This Row],[KSnr.]]=AQ$7,Tbl.Kosten[[#This Row],[Totaal kosten]],"")</f>
        <v/>
      </c>
      <c r="AR169" s="15" t="str">
        <f>IF(Tbl.Kosten[[#This Row],[KSnr.]]=AR$7,Tbl.Kosten[[#This Row],[Totaal kosten]],"")</f>
        <v/>
      </c>
      <c r="AS169" s="15" t="str">
        <f>IF(Tbl.Kosten[[#This Row],[KSnr.]]=AS$7,Tbl.Kosten[[#This Row],[Totaal kosten]],"")</f>
        <v/>
      </c>
      <c r="AT169" s="15" t="str">
        <f>IF(Tbl.Kosten[[#This Row],[KSnr.]]=AT$7,Tbl.Kosten[[#This Row],[Totaal kosten]],"")</f>
        <v/>
      </c>
      <c r="AU169" s="122" t="str">
        <f>_xlfn.XLOOKUP(Tbl.Kosten[[#This Row],[Activiteitencode]],Tbl.Activiteiten[Activiteitcode],Tbl.Activiteiten[Anr.],"",,)</f>
        <v/>
      </c>
      <c r="AV169" s="122" t="str">
        <f>IF(Tbl.Kosten[[#This Row],[Anr.]]=AV$7,Tbl.Kosten[[#This Row],[Totaal kosten]],"")</f>
        <v/>
      </c>
      <c r="AW169" s="122" t="str">
        <f>IF(Tbl.Kosten[[#This Row],[Anr.]]=AW$7,Tbl.Kosten[[#This Row],[Totaal kosten]],"")</f>
        <v/>
      </c>
      <c r="AX169" s="122" t="str">
        <f>IF(Tbl.Kosten[[#This Row],[Anr.]]=AX$7,Tbl.Kosten[[#This Row],[Totaal kosten]],"")</f>
        <v/>
      </c>
      <c r="AY169" s="122" t="str">
        <f>IF(Tbl.Kosten[[#This Row],[Anr.]]=AY$7,Tbl.Kosten[[#This Row],[Totaal kosten]],"")</f>
        <v/>
      </c>
      <c r="AZ169" s="122" t="str">
        <f>IF(Tbl.Kosten[[#This Row],[Anr.]]=AZ$7,Tbl.Kosten[[#This Row],[Totaal kosten]],"")</f>
        <v/>
      </c>
      <c r="BA169" s="122" t="str">
        <f>IF(Tbl.Kosten[[#This Row],[Anr.]]=BA$7,Tbl.Kosten[[#This Row],[Totaal kosten]],"")</f>
        <v/>
      </c>
      <c r="BB169" s="122" t="str">
        <f>IF(Tbl.Kosten[[#This Row],[Anr.]]=BB$7,Tbl.Kosten[[#This Row],[Totaal kosten]],"")</f>
        <v/>
      </c>
      <c r="BC169" s="122" t="str">
        <f>IF(Tbl.Kosten[[#This Row],[Anr.]]=BC$7,Tbl.Kosten[[#This Row],[Totaal kosten]],"")</f>
        <v/>
      </c>
      <c r="BD169" s="122" t="str">
        <f>IF(Tbl.Kosten[[#This Row],[Anr.]]=BD$7,Tbl.Kosten[[#This Row],[Totaal kosten]],"")</f>
        <v/>
      </c>
      <c r="BE169" s="122" t="str">
        <f>IF(Tbl.Kosten[[#This Row],[Anr.]]=BE$7,Tbl.Kosten[[#This Row],[Totaal kosten]],"")</f>
        <v/>
      </c>
      <c r="BF169" s="122" t="str">
        <f>IF(Tbl.Kosten[[#This Row],[Anr.]]=BF$7,Tbl.Kosten[[#This Row],[Totaal kosten]],"")</f>
        <v/>
      </c>
      <c r="BG169" s="122" t="str">
        <f>IF(Tbl.Kosten[[#This Row],[Anr.]]=BG$7,Tbl.Kosten[[#This Row],[Totaal kosten]],"")</f>
        <v/>
      </c>
      <c r="BH169" s="122" t="str">
        <f>IF(Tbl.Kosten[[#This Row],[Anr.]]=BH$7,Tbl.Kosten[[#This Row],[Totaal kosten]],"")</f>
        <v/>
      </c>
      <c r="BI169" s="122" t="str">
        <f>IF(Tbl.Kosten[[#This Row],[Anr.]]=BI$7,Tbl.Kosten[[#This Row],[Totaal kosten]],"")</f>
        <v/>
      </c>
      <c r="BJ169" s="122" t="str">
        <f>IF(Tbl.Kosten[[#This Row],[Anr.]]=BJ$7,Tbl.Kosten[[#This Row],[Totaal kosten]],"")</f>
        <v/>
      </c>
      <c r="BK169" s="122" t="str">
        <f>IF(Tbl.Kosten[[#This Row],[Anr.]]=BK$7,Tbl.Kosten[[#This Row],[Totaal kosten]],"")</f>
        <v/>
      </c>
      <c r="BL169" s="122" t="str">
        <f>IF(Tbl.Kosten[[#This Row],[Anr.]]=BL$7,Tbl.Kosten[[#This Row],[Totaal kosten]],"")</f>
        <v/>
      </c>
      <c r="BM169" s="122" t="str">
        <f>IF(Tbl.Kosten[[#This Row],[Anr.]]=BM$7,Tbl.Kosten[[#This Row],[Totaal kosten]],"")</f>
        <v/>
      </c>
      <c r="BN169" s="122" t="str">
        <f>IF(Tbl.Kosten[[#This Row],[Anr.]]=BN$7,Tbl.Kosten[[#This Row],[Totaal kosten]],"")</f>
        <v/>
      </c>
      <c r="BO169" s="122" t="str">
        <f>IF(Tbl.Kosten[[#This Row],[Anr.]]=BO$7,Tbl.Kosten[[#This Row],[Totaal kosten]],"")</f>
        <v/>
      </c>
      <c r="BP169" s="122" t="str">
        <f>IF(Tbl.Kosten[[#This Row],[Anr.]]=BP$7,Tbl.Kosten[[#This Row],[Totaal kosten]],"")</f>
        <v/>
      </c>
      <c r="BQ169" s="122" t="str">
        <f>IF(Tbl.Kosten[[#This Row],[Anr.]]=BQ$7,Tbl.Kosten[[#This Row],[Totaal kosten]],"")</f>
        <v/>
      </c>
      <c r="BR169" s="122" t="str">
        <f>IF(Tbl.Kosten[[#This Row],[Anr.]]=BR$7,Tbl.Kosten[[#This Row],[Totaal kosten]],"")</f>
        <v/>
      </c>
      <c r="BS169" s="122" t="str">
        <f>IF(Tbl.Kosten[[#This Row],[Anr.]]=BS$7,Tbl.Kosten[[#This Row],[Totaal kosten]],"")</f>
        <v/>
      </c>
      <c r="BT169" s="122" t="str">
        <f>IF(Tbl.Kosten[[#This Row],[Anr.]]=BT$7,Tbl.Kosten[[#This Row],[Totaal kosten]],"")</f>
        <v/>
      </c>
      <c r="BU169" s="122" t="str">
        <f>IF(Tbl.Kosten[[#This Row],[Anr.]]=BU$7,Tbl.Kosten[[#This Row],[Totaal kosten]],"")</f>
        <v/>
      </c>
      <c r="BV169" s="122" t="str">
        <f>IF(Tbl.Kosten[[#This Row],[Anr.]]=BV$7,Tbl.Kosten[[#This Row],[Totaal kosten]],"")</f>
        <v/>
      </c>
      <c r="BW169" s="122" t="str">
        <f>IF(Tbl.Kosten[[#This Row],[Anr.]]=BW$7,Tbl.Kosten[[#This Row],[Totaal kosten]],"")</f>
        <v/>
      </c>
      <c r="BX169" s="122" t="str">
        <f>IF(Tbl.Kosten[[#This Row],[Anr.]]=BX$7,Tbl.Kosten[[#This Row],[Totaal kosten]],"")</f>
        <v/>
      </c>
      <c r="BY169" s="122" t="str">
        <f>IF(Tbl.Kosten[[#This Row],[Anr.]]=BY$7,Tbl.Kosten[[#This Row],[Totaal kosten]],"")</f>
        <v/>
      </c>
      <c r="BZ169" s="122" t="str">
        <f>IF(Tbl.Kosten[[#This Row],[Anr.]]=BZ$7,Tbl.Kosten[[#This Row],[Totaal kosten]],"")</f>
        <v/>
      </c>
      <c r="CA169" s="122" t="str">
        <f>IF(Tbl.Kosten[[#This Row],[Anr.]]=CA$7,Tbl.Kosten[[#This Row],[Totaal kosten]],"")</f>
        <v/>
      </c>
      <c r="CB169" s="122" t="str">
        <f>IF(Tbl.Kosten[[#This Row],[Anr.]]=CB$7,Tbl.Kosten[[#This Row],[Totaal kosten]],"")</f>
        <v/>
      </c>
      <c r="CC169" s="122" t="str">
        <f>IF(Tbl.Kosten[[#This Row],[Anr.]]=CC$7,Tbl.Kosten[[#This Row],[Totaal kosten]],"")</f>
        <v/>
      </c>
      <c r="CD169" s="122" t="str">
        <f>IF(Tbl.Kosten[[#This Row],[Anr.]]=CD$7,Tbl.Kosten[[#This Row],[Totaal kosten]],"")</f>
        <v/>
      </c>
      <c r="CE169" s="122" t="str">
        <f>IF(Tbl.Kosten[[#This Row],[Anr.]]=CE$7,Tbl.Kosten[[#This Row],[Totaal kosten]],"")</f>
        <v/>
      </c>
      <c r="CF169" s="122" t="str">
        <f>IF(Tbl.Kosten[[#This Row],[Anr.]]=CF$7,Tbl.Kosten[[#This Row],[Totaal kosten]],"")</f>
        <v/>
      </c>
      <c r="CG169" s="122" t="str">
        <f>IF(Tbl.Kosten[[#This Row],[Anr.]]=CG$7,Tbl.Kosten[[#This Row],[Totaal kosten]],"")</f>
        <v/>
      </c>
      <c r="CH169" s="122" t="str">
        <f>IF(Tbl.Kosten[[#This Row],[Anr.]]=CH$7,Tbl.Kosten[[#This Row],[Totaal kosten]],"")</f>
        <v/>
      </c>
      <c r="CI169" s="122" t="str">
        <f>IF(Tbl.Kosten[[#This Row],[Anr.]]=CI$7,Tbl.Kosten[[#This Row],[Totaal kosten]],"")</f>
        <v/>
      </c>
      <c r="CJ169" s="122" t="str">
        <f>IF(Tbl.Kosten[[#This Row],[Anr.]]=CJ$7,Tbl.Kosten[[#This Row],[Totaal kosten]],"")</f>
        <v/>
      </c>
      <c r="CK169" s="122" t="str">
        <f>IF(Tbl.Kosten[[#This Row],[Anr.]]=CK$7,Tbl.Kosten[[#This Row],[Totaal kosten]],"")</f>
        <v/>
      </c>
      <c r="CL169" s="122" t="str">
        <f>IF(Tbl.Kosten[[#This Row],[Anr.]]=CL$7,Tbl.Kosten[[#This Row],[Totaal kosten]],"")</f>
        <v/>
      </c>
      <c r="CM169" s="122" t="str">
        <f>IF(Tbl.Kosten[[#This Row],[Anr.]]=CM$7,Tbl.Kosten[[#This Row],[Totaal kosten]],"")</f>
        <v/>
      </c>
      <c r="CN169" s="122" t="str">
        <f>IF(Tbl.Kosten[[#This Row],[Anr.]]=CN$7,Tbl.Kosten[[#This Row],[Totaal kosten]],"")</f>
        <v/>
      </c>
      <c r="CO169" s="122" t="str">
        <f>IF(Tbl.Kosten[[#This Row],[Anr.]]=CO$7,Tbl.Kosten[[#This Row],[Totaal kosten]],"")</f>
        <v/>
      </c>
      <c r="CP169" s="122" t="str">
        <f>IF(Tbl.Kosten[[#This Row],[Anr.]]=CP$7,Tbl.Kosten[[#This Row],[Totaal kosten]],"")</f>
        <v/>
      </c>
      <c r="CQ169" s="122" t="str">
        <f>IF(Tbl.Kosten[[#This Row],[Anr.]]=CQ$7,Tbl.Kosten[[#This Row],[Totaal kosten]],"")</f>
        <v/>
      </c>
      <c r="CR169" s="122" t="str">
        <f>IF(Tbl.Kosten[[#This Row],[Anr.]]=CR$7,Tbl.Kosten[[#This Row],[Totaal kosten]],"")</f>
        <v/>
      </c>
      <c r="CS169" s="122" t="str">
        <f>IF(Tbl.Kosten[[#This Row],[Anr.]]=CS$7,Tbl.Kosten[[#This Row],[Totaal kosten]],"")</f>
        <v/>
      </c>
      <c r="CT169" s="122" t="str">
        <f>IF(Tbl.Kosten[[#This Row],[Anr.]]=CT$7,Tbl.Kosten[[#This Row],[Totaal kosten]],"")</f>
        <v/>
      </c>
      <c r="CU169" s="122" t="str">
        <f>IF(Tbl.Kosten[[#This Row],[Anr.]]=CU$7,Tbl.Kosten[[#This Row],[Totaal kosten]],"")</f>
        <v/>
      </c>
      <c r="CV169" s="122" t="str">
        <f>IF(Tbl.Kosten[[#This Row],[Anr.]]=CV$7,Tbl.Kosten[[#This Row],[Totaal kosten]],"")</f>
        <v/>
      </c>
      <c r="CW169" s="122" t="str">
        <f>IF(Tbl.Kosten[[#This Row],[Anr.]]=CW$7,Tbl.Kosten[[#This Row],[Totaal kosten]],"")</f>
        <v/>
      </c>
      <c r="CX169" s="122" t="str">
        <f>IF(Tbl.Kosten[[#This Row],[Anr.]]=CX$7,Tbl.Kosten[[#This Row],[Totaal kosten]],"")</f>
        <v/>
      </c>
      <c r="CY169" s="122" t="str">
        <f>IF(Tbl.Kosten[[#This Row],[Anr.]]=CY$7,Tbl.Kosten[[#This Row],[Totaal kosten]],"")</f>
        <v/>
      </c>
      <c r="CZ169" s="122" t="str">
        <f>IF(Tbl.Kosten[[#This Row],[Anr.]]=CZ$7,Tbl.Kosten[[#This Row],[Totaal kosten]],"")</f>
        <v/>
      </c>
      <c r="DA169" s="122" t="str">
        <f>IF(Tbl.Kosten[[#This Row],[Anr.]]=DA$7,Tbl.Kosten[[#This Row],[Totaal kosten]],"")</f>
        <v/>
      </c>
      <c r="DB169" s="122" t="str">
        <f>IF(Tbl.Kosten[[#This Row],[Anr.]]=DB$7,Tbl.Kosten[[#This Row],[Totaal kosten]],"")</f>
        <v/>
      </c>
      <c r="DC169" s="122" t="str">
        <f>IF(Tbl.Kosten[[#This Row],[Anr.]]=DC$7,Tbl.Kosten[[#This Row],[Totaal kosten]],"")</f>
        <v/>
      </c>
      <c r="DD169" s="122" t="str">
        <f>IF(Tbl.Kosten[[#This Row],[Anr.]]=DD$7,Tbl.Kosten[[#This Row],[Totaal kosten]],"")</f>
        <v/>
      </c>
      <c r="DE169" s="122" t="str">
        <f>IF(Tbl.Kosten[[#This Row],[Anr.]]=DE$7,Tbl.Kosten[[#This Row],[Totaal kosten]],"")</f>
        <v/>
      </c>
      <c r="DF169" s="122" t="str">
        <f>IF(Tbl.Kosten[[#This Row],[Anr.]]=DF$7,Tbl.Kosten[[#This Row],[Totaal kosten]],"")</f>
        <v/>
      </c>
      <c r="DG169" s="122" t="str">
        <f>IF(Tbl.Kosten[[#This Row],[Anr.]]=DG$7,Tbl.Kosten[[#This Row],[Totaal kosten]],"")</f>
        <v/>
      </c>
      <c r="DH169" s="122" t="str">
        <f>IF(Tbl.Kosten[[#This Row],[Anr.]]=DH$7,Tbl.Kosten[[#This Row],[Totaal kosten]],"")</f>
        <v/>
      </c>
      <c r="DI169" s="122" t="str">
        <f>IF(Tbl.Kosten[[#This Row],[Anr.]]=DI$7,Tbl.Kosten[[#This Row],[Totaal kosten]],"")</f>
        <v/>
      </c>
      <c r="DJ169" s="122" t="str">
        <f>IF(Tbl.Kosten[[#This Row],[Anr.]]=DJ$7,Tbl.Kosten[[#This Row],[Totaal kosten]],"")</f>
        <v/>
      </c>
      <c r="DK169" s="122" t="str">
        <f>IF(Tbl.Kosten[[#This Row],[Anr.]]=DK$7,Tbl.Kosten[[#This Row],[Totaal kosten]],"")</f>
        <v/>
      </c>
      <c r="DL169" s="122" t="str">
        <f>IF(Tbl.Kosten[[#This Row],[Anr.]]=DL$7,Tbl.Kosten[[#This Row],[Totaal kosten]],"")</f>
        <v/>
      </c>
      <c r="DM169" s="122" t="str">
        <f>IF(Tbl.Kosten[[#This Row],[Anr.]]=DM$7,Tbl.Kosten[[#This Row],[Totaal kosten]],"")</f>
        <v/>
      </c>
      <c r="DN169" s="122" t="str">
        <f>IF(Tbl.Kosten[[#This Row],[Anr.]]=DN$7,Tbl.Kosten[[#This Row],[Totaal kosten]],"")</f>
        <v/>
      </c>
      <c r="DO169" s="122" t="str">
        <f>IF(Tbl.Kosten[[#This Row],[Anr.]]=DO$7,Tbl.Kosten[[#This Row],[Totaal kosten]],"")</f>
        <v/>
      </c>
      <c r="DP169" s="122" t="str">
        <f>IF(Tbl.Kosten[[#This Row],[Anr.]]=DP$7,Tbl.Kosten[[#This Row],[Totaal kosten]],"")</f>
        <v/>
      </c>
      <c r="DQ169" s="122" t="str">
        <f>IF(Tbl.Kosten[[#This Row],[Anr.]]=DQ$7,Tbl.Kosten[[#This Row],[Totaal kosten]],"")</f>
        <v/>
      </c>
      <c r="DR169" s="122" t="str">
        <f>IF(Tbl.Kosten[[#This Row],[Anr.]]=DR$7,Tbl.Kosten[[#This Row],[Totaal kosten]],"")</f>
        <v/>
      </c>
      <c r="DS169" s="122" t="str">
        <f>IF(Tbl.Kosten[[#This Row],[Anr.]]=DS$7,Tbl.Kosten[[#This Row],[Totaal kosten]],"")</f>
        <v/>
      </c>
      <c r="DT169" s="122" t="str">
        <f>IF(Tbl.Kosten[[#This Row],[Anr.]]=DT$7,Tbl.Kosten[[#This Row],[Totaal kosten]],"")</f>
        <v/>
      </c>
      <c r="DU169" s="122" t="str">
        <f>IF(Tbl.Kosten[[#This Row],[Anr.]]=DU$7,Tbl.Kosten[[#This Row],[Totaal kosten]],"")</f>
        <v/>
      </c>
      <c r="DV169" s="122" t="str">
        <f>IF(Tbl.Kosten[[#This Row],[Anr.]]=DV$7,Tbl.Kosten[[#This Row],[Totaal kosten]],"")</f>
        <v/>
      </c>
      <c r="DW169" s="122" t="str">
        <f>IF(Tbl.Kosten[[#This Row],[Anr.]]=DW$7,Tbl.Kosten[[#This Row],[Totaal kosten]],"")</f>
        <v/>
      </c>
      <c r="DX169" s="122" t="str">
        <f>IF(Tbl.Kosten[[#This Row],[Anr.]]=DX$7,Tbl.Kosten[[#This Row],[Totaal kosten]],"")</f>
        <v/>
      </c>
      <c r="DY169" s="122" t="str">
        <f>IF(Tbl.Kosten[[#This Row],[Anr.]]=DY$7,Tbl.Kosten[[#This Row],[Totaal kosten]],"")</f>
        <v/>
      </c>
      <c r="DZ169" s="122" t="str">
        <f>IF(Tbl.Kosten[[#This Row],[Anr.]]=DZ$7,Tbl.Kosten[[#This Row],[Totaal kosten]],"")</f>
        <v/>
      </c>
      <c r="EA169" s="122" t="str">
        <f>IF(Tbl.Kosten[[#This Row],[Anr.]]=EA$7,Tbl.Kosten[[#This Row],[Totaal kosten]],"")</f>
        <v/>
      </c>
      <c r="EB169" s="122" t="str">
        <f>IF(Tbl.Kosten[[#This Row],[Anr.]]=EB$7,Tbl.Kosten[[#This Row],[Totaal kosten]],"")</f>
        <v/>
      </c>
      <c r="EC169" s="122" t="str">
        <f>IF(Tbl.Kosten[[#This Row],[Anr.]]=EC$7,Tbl.Kosten[[#This Row],[Totaal kosten]],"")</f>
        <v/>
      </c>
      <c r="ED169" s="122" t="str">
        <f>IF(Tbl.Kosten[[#This Row],[Anr.]]=ED$7,Tbl.Kosten[[#This Row],[Totaal kosten]],"")</f>
        <v/>
      </c>
      <c r="EE169" s="122" t="str">
        <f>IF(Tbl.Kosten[[#This Row],[Anr.]]=EE$7,Tbl.Kosten[[#This Row],[Totaal kosten]],"")</f>
        <v/>
      </c>
      <c r="EF169" s="122" t="str">
        <f>IF(Tbl.Kosten[[#This Row],[Anr.]]=EF$7,Tbl.Kosten[[#This Row],[Totaal kosten]],"")</f>
        <v/>
      </c>
      <c r="EG169" s="122" t="str">
        <f>IF(Tbl.Kosten[[#This Row],[Anr.]]=EG$7,Tbl.Kosten[[#This Row],[Totaal kosten]],"")</f>
        <v/>
      </c>
      <c r="EH169" s="122" t="str">
        <f>IF(Tbl.Kosten[[#This Row],[Anr.]]=EH$7,Tbl.Kosten[[#This Row],[Totaal kosten]],"")</f>
        <v/>
      </c>
      <c r="EI169" s="122" t="str">
        <f>IF(Tbl.Kosten[[#This Row],[Anr.]]=EI$7,Tbl.Kosten[[#This Row],[Totaal kosten]],"")</f>
        <v/>
      </c>
      <c r="EJ169" s="122" t="str">
        <f>IF(Tbl.Kosten[[#This Row],[Anr.]]=EJ$7,Tbl.Kosten[[#This Row],[Totaal kosten]],"")</f>
        <v/>
      </c>
      <c r="EK169" s="122" t="str">
        <f>IF(Tbl.Kosten[[#This Row],[Anr.]]=EK$7,Tbl.Kosten[[#This Row],[Totaal kosten]],"")</f>
        <v/>
      </c>
      <c r="EL169" s="122" t="str">
        <f>IF(Tbl.Kosten[[#This Row],[Anr.]]=EL$7,Tbl.Kosten[[#This Row],[Totaal kosten]],"")</f>
        <v/>
      </c>
      <c r="EM169" s="122" t="str">
        <f>IF(Tbl.Kosten[[#This Row],[Anr.]]=EM$7,Tbl.Kosten[[#This Row],[Totaal kosten]],"")</f>
        <v/>
      </c>
      <c r="EN169" s="122" t="str">
        <f>IF(Tbl.Kosten[[#This Row],[Anr.]]=EN$7,Tbl.Kosten[[#This Row],[Totaal kosten]],"")</f>
        <v/>
      </c>
      <c r="EO169" s="122" t="str">
        <f>IF(Tbl.Kosten[[#This Row],[Anr.]]=EO$7,Tbl.Kosten[[#This Row],[Totaal kosten]],"")</f>
        <v/>
      </c>
      <c r="EP169" s="122" t="str">
        <f>IF(Tbl.Kosten[[#This Row],[Anr.]]=EP$7,Tbl.Kosten[[#This Row],[Totaal kosten]],"")</f>
        <v/>
      </c>
      <c r="EQ169" s="122" t="str">
        <f>IF(Tbl.Kosten[[#This Row],[Anr.]]=EQ$7,Tbl.Kosten[[#This Row],[Totaal kosten]],"")</f>
        <v/>
      </c>
    </row>
    <row r="170" spans="2:147" x14ac:dyDescent="0.35">
      <c r="B170" s="99"/>
      <c r="C170" s="68"/>
      <c r="D170" s="119"/>
      <c r="E170" s="100"/>
      <c r="F170" s="13">
        <f>_xlfn.XLOOKUP(Tbl.Kosten[[#This Row],[Medewerker e/o 
functie]],Tbl.Uurtarief[Medewerker en/of functie],Tbl.Uurtarief[Uurtarief],"",,)</f>
        <v>0</v>
      </c>
      <c r="G170" s="118">
        <f>PRODUCT(Tbl.Kosten[[#This Row],[Uren]],Tbl.Kosten[[#This Row],[Uurtarief]])</f>
        <v>0</v>
      </c>
      <c r="H170" s="100"/>
      <c r="I170" s="98"/>
      <c r="J170" s="97">
        <f>Tbl.Kosten[[#This Row],[Aantal]]*Tbl.Kosten[[#This Row],[Tarief]]</f>
        <v>0</v>
      </c>
      <c r="K170" s="118">
        <f>Tbl.Kosten[[#This Row],[Subtotaal andere kosten]]+Tbl.Kosten[[#This Row],[Subtotaal arbeidskosten]]</f>
        <v>0</v>
      </c>
      <c r="L170" s="190">
        <f>IF(Tbl.Kosten[[#This Row],[Subtotaal andere kosten]]&lt;&gt;0,"Andere kosten",(_xlfn.XLOOKUP(Tbl.Kosten[[#This Row],[Medewerker e/o 
functie]],Tbl.Uurtarief[Medewerker en/of functie],Tbl.Uurtarief[Kostensoort],"",,)))</f>
        <v>0</v>
      </c>
      <c r="M170" s="190" t="str">
        <f>IF(AND(Tbl.Kosten[[#This Row],[Subtotaal arbeidskosten]]&lt;&gt;0,Tbl.Kosten[[#This Row],[Subtotaal andere kosten]]&lt;&gt;0),"Begroot Arbeidskosten en Overige kosten op verschillende regels!","")</f>
        <v/>
      </c>
      <c r="N170" s="3" t="str">
        <f>_xlfn.XLOOKUP(Tbl.Kosten[[#This Row],[Activiteitencode]],Tbl.Activiteiten[Activiteitcode],Tbl.Activiteiten[Werkpakketcode],"",,)</f>
        <v/>
      </c>
      <c r="O170" s="9" t="str">
        <f>_xlfn.XLOOKUP(Tbl.Kosten[[#This Row],[Werkpakketcode]],Tbl.Werkpakketten[Werkpakketcode],Tbl.Werkpakketten[WPnr.],"",,)</f>
        <v/>
      </c>
      <c r="P170" s="9" t="str">
        <f>IF(Tbl.Kosten[[#This Row],[WPnr.]]=P$7,Tbl.Kosten[[#This Row],[Totaal kosten]],"")</f>
        <v/>
      </c>
      <c r="Q170" s="9" t="str">
        <f>IF(Tbl.Kosten[[#This Row],[WPnr.]]=Q$7,Tbl.Kosten[[#This Row],[Totaal kosten]],"")</f>
        <v/>
      </c>
      <c r="R170" s="9" t="str">
        <f>IF(Tbl.Kosten[[#This Row],[WPnr.]]=R$7,Tbl.Kosten[[#This Row],[Totaal kosten]],"")</f>
        <v/>
      </c>
      <c r="S170" s="9" t="str">
        <f>IF(Tbl.Kosten[[#This Row],[WPnr.]]=S$7,Tbl.Kosten[[#This Row],[Totaal kosten]],"")</f>
        <v/>
      </c>
      <c r="T170" s="9" t="str">
        <f>IF(Tbl.Kosten[[#This Row],[WPnr.]]=T$7,Tbl.Kosten[[#This Row],[Totaal kosten]],"")</f>
        <v/>
      </c>
      <c r="U170" s="9" t="str">
        <f>IF(Tbl.Kosten[[#This Row],[WPnr.]]=U$7,Tbl.Kosten[[#This Row],[Totaal kosten]],"")</f>
        <v/>
      </c>
      <c r="V170" s="9" t="str">
        <f>IF(Tbl.Kosten[[#This Row],[WPnr.]]=V$7,Tbl.Kosten[[#This Row],[Totaal kosten]],"")</f>
        <v/>
      </c>
      <c r="W170" s="9" t="str">
        <f>IF(Tbl.Kosten[[#This Row],[WPnr.]]=W$7,Tbl.Kosten[[#This Row],[Totaal kosten]],"")</f>
        <v/>
      </c>
      <c r="X170" s="9" t="str">
        <f>IF(Tbl.Kosten[[#This Row],[WPnr.]]=X$7,Tbl.Kosten[[#This Row],[Totaal kosten]],"")</f>
        <v/>
      </c>
      <c r="Y170" s="9" t="str">
        <f>IF(Tbl.Kosten[[#This Row],[WPnr.]]=Y$7,Tbl.Kosten[[#This Row],[Totaal kosten]],"")</f>
        <v/>
      </c>
      <c r="Z170" s="15" t="str">
        <f>IFERROR(VLOOKUP(Tbl.Kosten[[#This Row],[Kostensoort]],Tbl.Kostensoorten[],2,FALSE),"")</f>
        <v/>
      </c>
      <c r="AA170" s="15" t="str">
        <f>IF(Tbl.Kosten[[#This Row],[KSnr.]]=AA$7,Tbl.Kosten[[#This Row],[Totaal kosten]],"")</f>
        <v/>
      </c>
      <c r="AB170" s="15" t="str">
        <f>IF(Tbl.Kosten[[#This Row],[KSnr.]]=AB$7,Tbl.Kosten[[#This Row],[Totaal kosten]],"")</f>
        <v/>
      </c>
      <c r="AC170" s="15" t="str">
        <f>IF(Tbl.Kosten[[#This Row],[KSnr.]]=AC$7,Tbl.Kosten[[#This Row],[Totaal kosten]],"")</f>
        <v/>
      </c>
      <c r="AD170" s="15" t="str">
        <f>IF(Tbl.Kosten[[#This Row],[KSnr.]]=AD$7,Tbl.Kosten[[#This Row],[Totaal kosten]],"")</f>
        <v/>
      </c>
      <c r="AE170" s="15" t="str">
        <f>IF(Tbl.Kosten[[#This Row],[KSnr.]]=AE$7,Tbl.Kosten[[#This Row],[Totaal kosten]],"")</f>
        <v/>
      </c>
      <c r="AF170" s="15" t="str">
        <f>IF(Tbl.Kosten[[#This Row],[KSnr.]]=AF$7,Tbl.Kosten[[#This Row],[Totaal kosten]],"")</f>
        <v/>
      </c>
      <c r="AG170" s="15" t="str">
        <f>IF(Tbl.Kosten[[#This Row],[KSnr.]]=AG$7,Tbl.Kosten[[#This Row],[Totaal kosten]],"")</f>
        <v/>
      </c>
      <c r="AH170" s="15" t="str">
        <f>IF(Tbl.Kosten[[#This Row],[KSnr.]]=AH$7,Tbl.Kosten[[#This Row],[Totaal kosten]],"")</f>
        <v/>
      </c>
      <c r="AI170" s="15" t="str">
        <f>IF(Tbl.Kosten[[#This Row],[KSnr.]]=AI$7,Tbl.Kosten[[#This Row],[Totaal kosten]],"")</f>
        <v/>
      </c>
      <c r="AJ170" s="15" t="str">
        <f>IF(Tbl.Kosten[[#This Row],[KSnr.]]=AJ$7,Tbl.Kosten[[#This Row],[Totaal kosten]],"")</f>
        <v/>
      </c>
      <c r="AK170" s="15" t="str">
        <f>IF(Tbl.Kosten[[#This Row],[KSnr.]]=AK$7,Tbl.Kosten[[#This Row],[Totaal kosten]],"")</f>
        <v/>
      </c>
      <c r="AL170" s="15" t="str">
        <f>IF(Tbl.Kosten[[#This Row],[KSnr.]]=AL$7,Tbl.Kosten[[#This Row],[Totaal kosten]],"")</f>
        <v/>
      </c>
      <c r="AM170" s="15" t="str">
        <f>IF(Tbl.Kosten[[#This Row],[KSnr.]]=AM$7,Tbl.Kosten[[#This Row],[Totaal kosten]],"")</f>
        <v/>
      </c>
      <c r="AN170" s="15" t="str">
        <f>IF(Tbl.Kosten[[#This Row],[KSnr.]]=AN$7,Tbl.Kosten[[#This Row],[Totaal kosten]],"")</f>
        <v/>
      </c>
      <c r="AO170" s="15" t="str">
        <f>IF(Tbl.Kosten[[#This Row],[KSnr.]]=AO$7,Tbl.Kosten[[#This Row],[Totaal kosten]],"")</f>
        <v/>
      </c>
      <c r="AP170" s="15" t="str">
        <f>IF(Tbl.Kosten[[#This Row],[KSnr.]]=AP$7,Tbl.Kosten[[#This Row],[Totaal kosten]],"")</f>
        <v/>
      </c>
      <c r="AQ170" s="15" t="str">
        <f>IF(Tbl.Kosten[[#This Row],[KSnr.]]=AQ$7,Tbl.Kosten[[#This Row],[Totaal kosten]],"")</f>
        <v/>
      </c>
      <c r="AR170" s="15" t="str">
        <f>IF(Tbl.Kosten[[#This Row],[KSnr.]]=AR$7,Tbl.Kosten[[#This Row],[Totaal kosten]],"")</f>
        <v/>
      </c>
      <c r="AS170" s="15" t="str">
        <f>IF(Tbl.Kosten[[#This Row],[KSnr.]]=AS$7,Tbl.Kosten[[#This Row],[Totaal kosten]],"")</f>
        <v/>
      </c>
      <c r="AT170" s="15" t="str">
        <f>IF(Tbl.Kosten[[#This Row],[KSnr.]]=AT$7,Tbl.Kosten[[#This Row],[Totaal kosten]],"")</f>
        <v/>
      </c>
      <c r="AU170" s="122" t="str">
        <f>_xlfn.XLOOKUP(Tbl.Kosten[[#This Row],[Activiteitencode]],Tbl.Activiteiten[Activiteitcode],Tbl.Activiteiten[Anr.],"",,)</f>
        <v/>
      </c>
      <c r="AV170" s="122" t="str">
        <f>IF(Tbl.Kosten[[#This Row],[Anr.]]=AV$7,Tbl.Kosten[[#This Row],[Totaal kosten]],"")</f>
        <v/>
      </c>
      <c r="AW170" s="122" t="str">
        <f>IF(Tbl.Kosten[[#This Row],[Anr.]]=AW$7,Tbl.Kosten[[#This Row],[Totaal kosten]],"")</f>
        <v/>
      </c>
      <c r="AX170" s="122" t="str">
        <f>IF(Tbl.Kosten[[#This Row],[Anr.]]=AX$7,Tbl.Kosten[[#This Row],[Totaal kosten]],"")</f>
        <v/>
      </c>
      <c r="AY170" s="122" t="str">
        <f>IF(Tbl.Kosten[[#This Row],[Anr.]]=AY$7,Tbl.Kosten[[#This Row],[Totaal kosten]],"")</f>
        <v/>
      </c>
      <c r="AZ170" s="122" t="str">
        <f>IF(Tbl.Kosten[[#This Row],[Anr.]]=AZ$7,Tbl.Kosten[[#This Row],[Totaal kosten]],"")</f>
        <v/>
      </c>
      <c r="BA170" s="122" t="str">
        <f>IF(Tbl.Kosten[[#This Row],[Anr.]]=BA$7,Tbl.Kosten[[#This Row],[Totaal kosten]],"")</f>
        <v/>
      </c>
      <c r="BB170" s="122" t="str">
        <f>IF(Tbl.Kosten[[#This Row],[Anr.]]=BB$7,Tbl.Kosten[[#This Row],[Totaal kosten]],"")</f>
        <v/>
      </c>
      <c r="BC170" s="122" t="str">
        <f>IF(Tbl.Kosten[[#This Row],[Anr.]]=BC$7,Tbl.Kosten[[#This Row],[Totaal kosten]],"")</f>
        <v/>
      </c>
      <c r="BD170" s="122" t="str">
        <f>IF(Tbl.Kosten[[#This Row],[Anr.]]=BD$7,Tbl.Kosten[[#This Row],[Totaal kosten]],"")</f>
        <v/>
      </c>
      <c r="BE170" s="122" t="str">
        <f>IF(Tbl.Kosten[[#This Row],[Anr.]]=BE$7,Tbl.Kosten[[#This Row],[Totaal kosten]],"")</f>
        <v/>
      </c>
      <c r="BF170" s="122" t="str">
        <f>IF(Tbl.Kosten[[#This Row],[Anr.]]=BF$7,Tbl.Kosten[[#This Row],[Totaal kosten]],"")</f>
        <v/>
      </c>
      <c r="BG170" s="122" t="str">
        <f>IF(Tbl.Kosten[[#This Row],[Anr.]]=BG$7,Tbl.Kosten[[#This Row],[Totaal kosten]],"")</f>
        <v/>
      </c>
      <c r="BH170" s="122" t="str">
        <f>IF(Tbl.Kosten[[#This Row],[Anr.]]=BH$7,Tbl.Kosten[[#This Row],[Totaal kosten]],"")</f>
        <v/>
      </c>
      <c r="BI170" s="122" t="str">
        <f>IF(Tbl.Kosten[[#This Row],[Anr.]]=BI$7,Tbl.Kosten[[#This Row],[Totaal kosten]],"")</f>
        <v/>
      </c>
      <c r="BJ170" s="122" t="str">
        <f>IF(Tbl.Kosten[[#This Row],[Anr.]]=BJ$7,Tbl.Kosten[[#This Row],[Totaal kosten]],"")</f>
        <v/>
      </c>
      <c r="BK170" s="122" t="str">
        <f>IF(Tbl.Kosten[[#This Row],[Anr.]]=BK$7,Tbl.Kosten[[#This Row],[Totaal kosten]],"")</f>
        <v/>
      </c>
      <c r="BL170" s="122" t="str">
        <f>IF(Tbl.Kosten[[#This Row],[Anr.]]=BL$7,Tbl.Kosten[[#This Row],[Totaal kosten]],"")</f>
        <v/>
      </c>
      <c r="BM170" s="122" t="str">
        <f>IF(Tbl.Kosten[[#This Row],[Anr.]]=BM$7,Tbl.Kosten[[#This Row],[Totaal kosten]],"")</f>
        <v/>
      </c>
      <c r="BN170" s="122" t="str">
        <f>IF(Tbl.Kosten[[#This Row],[Anr.]]=BN$7,Tbl.Kosten[[#This Row],[Totaal kosten]],"")</f>
        <v/>
      </c>
      <c r="BO170" s="122" t="str">
        <f>IF(Tbl.Kosten[[#This Row],[Anr.]]=BO$7,Tbl.Kosten[[#This Row],[Totaal kosten]],"")</f>
        <v/>
      </c>
      <c r="BP170" s="122" t="str">
        <f>IF(Tbl.Kosten[[#This Row],[Anr.]]=BP$7,Tbl.Kosten[[#This Row],[Totaal kosten]],"")</f>
        <v/>
      </c>
      <c r="BQ170" s="122" t="str">
        <f>IF(Tbl.Kosten[[#This Row],[Anr.]]=BQ$7,Tbl.Kosten[[#This Row],[Totaal kosten]],"")</f>
        <v/>
      </c>
      <c r="BR170" s="122" t="str">
        <f>IF(Tbl.Kosten[[#This Row],[Anr.]]=BR$7,Tbl.Kosten[[#This Row],[Totaal kosten]],"")</f>
        <v/>
      </c>
      <c r="BS170" s="122" t="str">
        <f>IF(Tbl.Kosten[[#This Row],[Anr.]]=BS$7,Tbl.Kosten[[#This Row],[Totaal kosten]],"")</f>
        <v/>
      </c>
      <c r="BT170" s="122" t="str">
        <f>IF(Tbl.Kosten[[#This Row],[Anr.]]=BT$7,Tbl.Kosten[[#This Row],[Totaal kosten]],"")</f>
        <v/>
      </c>
      <c r="BU170" s="122" t="str">
        <f>IF(Tbl.Kosten[[#This Row],[Anr.]]=BU$7,Tbl.Kosten[[#This Row],[Totaal kosten]],"")</f>
        <v/>
      </c>
      <c r="BV170" s="122" t="str">
        <f>IF(Tbl.Kosten[[#This Row],[Anr.]]=BV$7,Tbl.Kosten[[#This Row],[Totaal kosten]],"")</f>
        <v/>
      </c>
      <c r="BW170" s="122" t="str">
        <f>IF(Tbl.Kosten[[#This Row],[Anr.]]=BW$7,Tbl.Kosten[[#This Row],[Totaal kosten]],"")</f>
        <v/>
      </c>
      <c r="BX170" s="122" t="str">
        <f>IF(Tbl.Kosten[[#This Row],[Anr.]]=BX$7,Tbl.Kosten[[#This Row],[Totaal kosten]],"")</f>
        <v/>
      </c>
      <c r="BY170" s="122" t="str">
        <f>IF(Tbl.Kosten[[#This Row],[Anr.]]=BY$7,Tbl.Kosten[[#This Row],[Totaal kosten]],"")</f>
        <v/>
      </c>
      <c r="BZ170" s="122" t="str">
        <f>IF(Tbl.Kosten[[#This Row],[Anr.]]=BZ$7,Tbl.Kosten[[#This Row],[Totaal kosten]],"")</f>
        <v/>
      </c>
      <c r="CA170" s="122" t="str">
        <f>IF(Tbl.Kosten[[#This Row],[Anr.]]=CA$7,Tbl.Kosten[[#This Row],[Totaal kosten]],"")</f>
        <v/>
      </c>
      <c r="CB170" s="122" t="str">
        <f>IF(Tbl.Kosten[[#This Row],[Anr.]]=CB$7,Tbl.Kosten[[#This Row],[Totaal kosten]],"")</f>
        <v/>
      </c>
      <c r="CC170" s="122" t="str">
        <f>IF(Tbl.Kosten[[#This Row],[Anr.]]=CC$7,Tbl.Kosten[[#This Row],[Totaal kosten]],"")</f>
        <v/>
      </c>
      <c r="CD170" s="122" t="str">
        <f>IF(Tbl.Kosten[[#This Row],[Anr.]]=CD$7,Tbl.Kosten[[#This Row],[Totaal kosten]],"")</f>
        <v/>
      </c>
      <c r="CE170" s="122" t="str">
        <f>IF(Tbl.Kosten[[#This Row],[Anr.]]=CE$7,Tbl.Kosten[[#This Row],[Totaal kosten]],"")</f>
        <v/>
      </c>
      <c r="CF170" s="122" t="str">
        <f>IF(Tbl.Kosten[[#This Row],[Anr.]]=CF$7,Tbl.Kosten[[#This Row],[Totaal kosten]],"")</f>
        <v/>
      </c>
      <c r="CG170" s="122" t="str">
        <f>IF(Tbl.Kosten[[#This Row],[Anr.]]=CG$7,Tbl.Kosten[[#This Row],[Totaal kosten]],"")</f>
        <v/>
      </c>
      <c r="CH170" s="122" t="str">
        <f>IF(Tbl.Kosten[[#This Row],[Anr.]]=CH$7,Tbl.Kosten[[#This Row],[Totaal kosten]],"")</f>
        <v/>
      </c>
      <c r="CI170" s="122" t="str">
        <f>IF(Tbl.Kosten[[#This Row],[Anr.]]=CI$7,Tbl.Kosten[[#This Row],[Totaal kosten]],"")</f>
        <v/>
      </c>
      <c r="CJ170" s="122" t="str">
        <f>IF(Tbl.Kosten[[#This Row],[Anr.]]=CJ$7,Tbl.Kosten[[#This Row],[Totaal kosten]],"")</f>
        <v/>
      </c>
      <c r="CK170" s="122" t="str">
        <f>IF(Tbl.Kosten[[#This Row],[Anr.]]=CK$7,Tbl.Kosten[[#This Row],[Totaal kosten]],"")</f>
        <v/>
      </c>
      <c r="CL170" s="122" t="str">
        <f>IF(Tbl.Kosten[[#This Row],[Anr.]]=CL$7,Tbl.Kosten[[#This Row],[Totaal kosten]],"")</f>
        <v/>
      </c>
      <c r="CM170" s="122" t="str">
        <f>IF(Tbl.Kosten[[#This Row],[Anr.]]=CM$7,Tbl.Kosten[[#This Row],[Totaal kosten]],"")</f>
        <v/>
      </c>
      <c r="CN170" s="122" t="str">
        <f>IF(Tbl.Kosten[[#This Row],[Anr.]]=CN$7,Tbl.Kosten[[#This Row],[Totaal kosten]],"")</f>
        <v/>
      </c>
      <c r="CO170" s="122" t="str">
        <f>IF(Tbl.Kosten[[#This Row],[Anr.]]=CO$7,Tbl.Kosten[[#This Row],[Totaal kosten]],"")</f>
        <v/>
      </c>
      <c r="CP170" s="122" t="str">
        <f>IF(Tbl.Kosten[[#This Row],[Anr.]]=CP$7,Tbl.Kosten[[#This Row],[Totaal kosten]],"")</f>
        <v/>
      </c>
      <c r="CQ170" s="122" t="str">
        <f>IF(Tbl.Kosten[[#This Row],[Anr.]]=CQ$7,Tbl.Kosten[[#This Row],[Totaal kosten]],"")</f>
        <v/>
      </c>
      <c r="CR170" s="122" t="str">
        <f>IF(Tbl.Kosten[[#This Row],[Anr.]]=CR$7,Tbl.Kosten[[#This Row],[Totaal kosten]],"")</f>
        <v/>
      </c>
      <c r="CS170" s="122" t="str">
        <f>IF(Tbl.Kosten[[#This Row],[Anr.]]=CS$7,Tbl.Kosten[[#This Row],[Totaal kosten]],"")</f>
        <v/>
      </c>
      <c r="CT170" s="122" t="str">
        <f>IF(Tbl.Kosten[[#This Row],[Anr.]]=CT$7,Tbl.Kosten[[#This Row],[Totaal kosten]],"")</f>
        <v/>
      </c>
      <c r="CU170" s="122" t="str">
        <f>IF(Tbl.Kosten[[#This Row],[Anr.]]=CU$7,Tbl.Kosten[[#This Row],[Totaal kosten]],"")</f>
        <v/>
      </c>
      <c r="CV170" s="122" t="str">
        <f>IF(Tbl.Kosten[[#This Row],[Anr.]]=CV$7,Tbl.Kosten[[#This Row],[Totaal kosten]],"")</f>
        <v/>
      </c>
      <c r="CW170" s="122" t="str">
        <f>IF(Tbl.Kosten[[#This Row],[Anr.]]=CW$7,Tbl.Kosten[[#This Row],[Totaal kosten]],"")</f>
        <v/>
      </c>
      <c r="CX170" s="122" t="str">
        <f>IF(Tbl.Kosten[[#This Row],[Anr.]]=CX$7,Tbl.Kosten[[#This Row],[Totaal kosten]],"")</f>
        <v/>
      </c>
      <c r="CY170" s="122" t="str">
        <f>IF(Tbl.Kosten[[#This Row],[Anr.]]=CY$7,Tbl.Kosten[[#This Row],[Totaal kosten]],"")</f>
        <v/>
      </c>
      <c r="CZ170" s="122" t="str">
        <f>IF(Tbl.Kosten[[#This Row],[Anr.]]=CZ$7,Tbl.Kosten[[#This Row],[Totaal kosten]],"")</f>
        <v/>
      </c>
      <c r="DA170" s="122" t="str">
        <f>IF(Tbl.Kosten[[#This Row],[Anr.]]=DA$7,Tbl.Kosten[[#This Row],[Totaal kosten]],"")</f>
        <v/>
      </c>
      <c r="DB170" s="122" t="str">
        <f>IF(Tbl.Kosten[[#This Row],[Anr.]]=DB$7,Tbl.Kosten[[#This Row],[Totaal kosten]],"")</f>
        <v/>
      </c>
      <c r="DC170" s="122" t="str">
        <f>IF(Tbl.Kosten[[#This Row],[Anr.]]=DC$7,Tbl.Kosten[[#This Row],[Totaal kosten]],"")</f>
        <v/>
      </c>
      <c r="DD170" s="122" t="str">
        <f>IF(Tbl.Kosten[[#This Row],[Anr.]]=DD$7,Tbl.Kosten[[#This Row],[Totaal kosten]],"")</f>
        <v/>
      </c>
      <c r="DE170" s="122" t="str">
        <f>IF(Tbl.Kosten[[#This Row],[Anr.]]=DE$7,Tbl.Kosten[[#This Row],[Totaal kosten]],"")</f>
        <v/>
      </c>
      <c r="DF170" s="122" t="str">
        <f>IF(Tbl.Kosten[[#This Row],[Anr.]]=DF$7,Tbl.Kosten[[#This Row],[Totaal kosten]],"")</f>
        <v/>
      </c>
      <c r="DG170" s="122" t="str">
        <f>IF(Tbl.Kosten[[#This Row],[Anr.]]=DG$7,Tbl.Kosten[[#This Row],[Totaal kosten]],"")</f>
        <v/>
      </c>
      <c r="DH170" s="122" t="str">
        <f>IF(Tbl.Kosten[[#This Row],[Anr.]]=DH$7,Tbl.Kosten[[#This Row],[Totaal kosten]],"")</f>
        <v/>
      </c>
      <c r="DI170" s="122" t="str">
        <f>IF(Tbl.Kosten[[#This Row],[Anr.]]=DI$7,Tbl.Kosten[[#This Row],[Totaal kosten]],"")</f>
        <v/>
      </c>
      <c r="DJ170" s="122" t="str">
        <f>IF(Tbl.Kosten[[#This Row],[Anr.]]=DJ$7,Tbl.Kosten[[#This Row],[Totaal kosten]],"")</f>
        <v/>
      </c>
      <c r="DK170" s="122" t="str">
        <f>IF(Tbl.Kosten[[#This Row],[Anr.]]=DK$7,Tbl.Kosten[[#This Row],[Totaal kosten]],"")</f>
        <v/>
      </c>
      <c r="DL170" s="122" t="str">
        <f>IF(Tbl.Kosten[[#This Row],[Anr.]]=DL$7,Tbl.Kosten[[#This Row],[Totaal kosten]],"")</f>
        <v/>
      </c>
      <c r="DM170" s="122" t="str">
        <f>IF(Tbl.Kosten[[#This Row],[Anr.]]=DM$7,Tbl.Kosten[[#This Row],[Totaal kosten]],"")</f>
        <v/>
      </c>
      <c r="DN170" s="122" t="str">
        <f>IF(Tbl.Kosten[[#This Row],[Anr.]]=DN$7,Tbl.Kosten[[#This Row],[Totaal kosten]],"")</f>
        <v/>
      </c>
      <c r="DO170" s="122" t="str">
        <f>IF(Tbl.Kosten[[#This Row],[Anr.]]=DO$7,Tbl.Kosten[[#This Row],[Totaal kosten]],"")</f>
        <v/>
      </c>
      <c r="DP170" s="122" t="str">
        <f>IF(Tbl.Kosten[[#This Row],[Anr.]]=DP$7,Tbl.Kosten[[#This Row],[Totaal kosten]],"")</f>
        <v/>
      </c>
      <c r="DQ170" s="122" t="str">
        <f>IF(Tbl.Kosten[[#This Row],[Anr.]]=DQ$7,Tbl.Kosten[[#This Row],[Totaal kosten]],"")</f>
        <v/>
      </c>
      <c r="DR170" s="122" t="str">
        <f>IF(Tbl.Kosten[[#This Row],[Anr.]]=DR$7,Tbl.Kosten[[#This Row],[Totaal kosten]],"")</f>
        <v/>
      </c>
      <c r="DS170" s="122" t="str">
        <f>IF(Tbl.Kosten[[#This Row],[Anr.]]=DS$7,Tbl.Kosten[[#This Row],[Totaal kosten]],"")</f>
        <v/>
      </c>
      <c r="DT170" s="122" t="str">
        <f>IF(Tbl.Kosten[[#This Row],[Anr.]]=DT$7,Tbl.Kosten[[#This Row],[Totaal kosten]],"")</f>
        <v/>
      </c>
      <c r="DU170" s="122" t="str">
        <f>IF(Tbl.Kosten[[#This Row],[Anr.]]=DU$7,Tbl.Kosten[[#This Row],[Totaal kosten]],"")</f>
        <v/>
      </c>
      <c r="DV170" s="122" t="str">
        <f>IF(Tbl.Kosten[[#This Row],[Anr.]]=DV$7,Tbl.Kosten[[#This Row],[Totaal kosten]],"")</f>
        <v/>
      </c>
      <c r="DW170" s="122" t="str">
        <f>IF(Tbl.Kosten[[#This Row],[Anr.]]=DW$7,Tbl.Kosten[[#This Row],[Totaal kosten]],"")</f>
        <v/>
      </c>
      <c r="DX170" s="122" t="str">
        <f>IF(Tbl.Kosten[[#This Row],[Anr.]]=DX$7,Tbl.Kosten[[#This Row],[Totaal kosten]],"")</f>
        <v/>
      </c>
      <c r="DY170" s="122" t="str">
        <f>IF(Tbl.Kosten[[#This Row],[Anr.]]=DY$7,Tbl.Kosten[[#This Row],[Totaal kosten]],"")</f>
        <v/>
      </c>
      <c r="DZ170" s="122" t="str">
        <f>IF(Tbl.Kosten[[#This Row],[Anr.]]=DZ$7,Tbl.Kosten[[#This Row],[Totaal kosten]],"")</f>
        <v/>
      </c>
      <c r="EA170" s="122" t="str">
        <f>IF(Tbl.Kosten[[#This Row],[Anr.]]=EA$7,Tbl.Kosten[[#This Row],[Totaal kosten]],"")</f>
        <v/>
      </c>
      <c r="EB170" s="122" t="str">
        <f>IF(Tbl.Kosten[[#This Row],[Anr.]]=EB$7,Tbl.Kosten[[#This Row],[Totaal kosten]],"")</f>
        <v/>
      </c>
      <c r="EC170" s="122" t="str">
        <f>IF(Tbl.Kosten[[#This Row],[Anr.]]=EC$7,Tbl.Kosten[[#This Row],[Totaal kosten]],"")</f>
        <v/>
      </c>
      <c r="ED170" s="122" t="str">
        <f>IF(Tbl.Kosten[[#This Row],[Anr.]]=ED$7,Tbl.Kosten[[#This Row],[Totaal kosten]],"")</f>
        <v/>
      </c>
      <c r="EE170" s="122" t="str">
        <f>IF(Tbl.Kosten[[#This Row],[Anr.]]=EE$7,Tbl.Kosten[[#This Row],[Totaal kosten]],"")</f>
        <v/>
      </c>
      <c r="EF170" s="122" t="str">
        <f>IF(Tbl.Kosten[[#This Row],[Anr.]]=EF$7,Tbl.Kosten[[#This Row],[Totaal kosten]],"")</f>
        <v/>
      </c>
      <c r="EG170" s="122" t="str">
        <f>IF(Tbl.Kosten[[#This Row],[Anr.]]=EG$7,Tbl.Kosten[[#This Row],[Totaal kosten]],"")</f>
        <v/>
      </c>
      <c r="EH170" s="122" t="str">
        <f>IF(Tbl.Kosten[[#This Row],[Anr.]]=EH$7,Tbl.Kosten[[#This Row],[Totaal kosten]],"")</f>
        <v/>
      </c>
      <c r="EI170" s="122" t="str">
        <f>IF(Tbl.Kosten[[#This Row],[Anr.]]=EI$7,Tbl.Kosten[[#This Row],[Totaal kosten]],"")</f>
        <v/>
      </c>
      <c r="EJ170" s="122" t="str">
        <f>IF(Tbl.Kosten[[#This Row],[Anr.]]=EJ$7,Tbl.Kosten[[#This Row],[Totaal kosten]],"")</f>
        <v/>
      </c>
      <c r="EK170" s="122" t="str">
        <f>IF(Tbl.Kosten[[#This Row],[Anr.]]=EK$7,Tbl.Kosten[[#This Row],[Totaal kosten]],"")</f>
        <v/>
      </c>
      <c r="EL170" s="122" t="str">
        <f>IF(Tbl.Kosten[[#This Row],[Anr.]]=EL$7,Tbl.Kosten[[#This Row],[Totaal kosten]],"")</f>
        <v/>
      </c>
      <c r="EM170" s="122" t="str">
        <f>IF(Tbl.Kosten[[#This Row],[Anr.]]=EM$7,Tbl.Kosten[[#This Row],[Totaal kosten]],"")</f>
        <v/>
      </c>
      <c r="EN170" s="122" t="str">
        <f>IF(Tbl.Kosten[[#This Row],[Anr.]]=EN$7,Tbl.Kosten[[#This Row],[Totaal kosten]],"")</f>
        <v/>
      </c>
      <c r="EO170" s="122" t="str">
        <f>IF(Tbl.Kosten[[#This Row],[Anr.]]=EO$7,Tbl.Kosten[[#This Row],[Totaal kosten]],"")</f>
        <v/>
      </c>
      <c r="EP170" s="122" t="str">
        <f>IF(Tbl.Kosten[[#This Row],[Anr.]]=EP$7,Tbl.Kosten[[#This Row],[Totaal kosten]],"")</f>
        <v/>
      </c>
      <c r="EQ170" s="122" t="str">
        <f>IF(Tbl.Kosten[[#This Row],[Anr.]]=EQ$7,Tbl.Kosten[[#This Row],[Totaal kosten]],"")</f>
        <v/>
      </c>
    </row>
    <row r="171" spans="2:147" x14ac:dyDescent="0.35">
      <c r="B171" s="99"/>
      <c r="C171" s="68"/>
      <c r="D171" s="119"/>
      <c r="E171" s="100"/>
      <c r="F171" s="13">
        <f>_xlfn.XLOOKUP(Tbl.Kosten[[#This Row],[Medewerker e/o 
functie]],Tbl.Uurtarief[Medewerker en/of functie],Tbl.Uurtarief[Uurtarief],"",,)</f>
        <v>0</v>
      </c>
      <c r="G171" s="118">
        <f>PRODUCT(Tbl.Kosten[[#This Row],[Uren]],Tbl.Kosten[[#This Row],[Uurtarief]])</f>
        <v>0</v>
      </c>
      <c r="H171" s="100"/>
      <c r="I171" s="98"/>
      <c r="J171" s="97">
        <f>Tbl.Kosten[[#This Row],[Aantal]]*Tbl.Kosten[[#This Row],[Tarief]]</f>
        <v>0</v>
      </c>
      <c r="K171" s="118">
        <f>Tbl.Kosten[[#This Row],[Subtotaal andere kosten]]+Tbl.Kosten[[#This Row],[Subtotaal arbeidskosten]]</f>
        <v>0</v>
      </c>
      <c r="L171" s="190">
        <f>IF(Tbl.Kosten[[#This Row],[Subtotaal andere kosten]]&lt;&gt;0,"Andere kosten",(_xlfn.XLOOKUP(Tbl.Kosten[[#This Row],[Medewerker e/o 
functie]],Tbl.Uurtarief[Medewerker en/of functie],Tbl.Uurtarief[Kostensoort],"",,)))</f>
        <v>0</v>
      </c>
      <c r="M171" s="190" t="str">
        <f>IF(AND(Tbl.Kosten[[#This Row],[Subtotaal arbeidskosten]]&lt;&gt;0,Tbl.Kosten[[#This Row],[Subtotaal andere kosten]]&lt;&gt;0),"Begroot Arbeidskosten en Overige kosten op verschillende regels!","")</f>
        <v/>
      </c>
      <c r="N171" s="3" t="str">
        <f>_xlfn.XLOOKUP(Tbl.Kosten[[#This Row],[Activiteitencode]],Tbl.Activiteiten[Activiteitcode],Tbl.Activiteiten[Werkpakketcode],"",,)</f>
        <v/>
      </c>
      <c r="O171" s="9" t="str">
        <f>_xlfn.XLOOKUP(Tbl.Kosten[[#This Row],[Werkpakketcode]],Tbl.Werkpakketten[Werkpakketcode],Tbl.Werkpakketten[WPnr.],"",,)</f>
        <v/>
      </c>
      <c r="P171" s="9" t="str">
        <f>IF(Tbl.Kosten[[#This Row],[WPnr.]]=P$7,Tbl.Kosten[[#This Row],[Totaal kosten]],"")</f>
        <v/>
      </c>
      <c r="Q171" s="9" t="str">
        <f>IF(Tbl.Kosten[[#This Row],[WPnr.]]=Q$7,Tbl.Kosten[[#This Row],[Totaal kosten]],"")</f>
        <v/>
      </c>
      <c r="R171" s="9" t="str">
        <f>IF(Tbl.Kosten[[#This Row],[WPnr.]]=R$7,Tbl.Kosten[[#This Row],[Totaal kosten]],"")</f>
        <v/>
      </c>
      <c r="S171" s="9" t="str">
        <f>IF(Tbl.Kosten[[#This Row],[WPnr.]]=S$7,Tbl.Kosten[[#This Row],[Totaal kosten]],"")</f>
        <v/>
      </c>
      <c r="T171" s="9" t="str">
        <f>IF(Tbl.Kosten[[#This Row],[WPnr.]]=T$7,Tbl.Kosten[[#This Row],[Totaal kosten]],"")</f>
        <v/>
      </c>
      <c r="U171" s="9" t="str">
        <f>IF(Tbl.Kosten[[#This Row],[WPnr.]]=U$7,Tbl.Kosten[[#This Row],[Totaal kosten]],"")</f>
        <v/>
      </c>
      <c r="V171" s="9" t="str">
        <f>IF(Tbl.Kosten[[#This Row],[WPnr.]]=V$7,Tbl.Kosten[[#This Row],[Totaal kosten]],"")</f>
        <v/>
      </c>
      <c r="W171" s="9" t="str">
        <f>IF(Tbl.Kosten[[#This Row],[WPnr.]]=W$7,Tbl.Kosten[[#This Row],[Totaal kosten]],"")</f>
        <v/>
      </c>
      <c r="X171" s="9" t="str">
        <f>IF(Tbl.Kosten[[#This Row],[WPnr.]]=X$7,Tbl.Kosten[[#This Row],[Totaal kosten]],"")</f>
        <v/>
      </c>
      <c r="Y171" s="9" t="str">
        <f>IF(Tbl.Kosten[[#This Row],[WPnr.]]=Y$7,Tbl.Kosten[[#This Row],[Totaal kosten]],"")</f>
        <v/>
      </c>
      <c r="Z171" s="15" t="str">
        <f>IFERROR(VLOOKUP(Tbl.Kosten[[#This Row],[Kostensoort]],Tbl.Kostensoorten[],2,FALSE),"")</f>
        <v/>
      </c>
      <c r="AA171" s="15" t="str">
        <f>IF(Tbl.Kosten[[#This Row],[KSnr.]]=AA$7,Tbl.Kosten[[#This Row],[Totaal kosten]],"")</f>
        <v/>
      </c>
      <c r="AB171" s="15" t="str">
        <f>IF(Tbl.Kosten[[#This Row],[KSnr.]]=AB$7,Tbl.Kosten[[#This Row],[Totaal kosten]],"")</f>
        <v/>
      </c>
      <c r="AC171" s="15" t="str">
        <f>IF(Tbl.Kosten[[#This Row],[KSnr.]]=AC$7,Tbl.Kosten[[#This Row],[Totaal kosten]],"")</f>
        <v/>
      </c>
      <c r="AD171" s="15" t="str">
        <f>IF(Tbl.Kosten[[#This Row],[KSnr.]]=AD$7,Tbl.Kosten[[#This Row],[Totaal kosten]],"")</f>
        <v/>
      </c>
      <c r="AE171" s="15" t="str">
        <f>IF(Tbl.Kosten[[#This Row],[KSnr.]]=AE$7,Tbl.Kosten[[#This Row],[Totaal kosten]],"")</f>
        <v/>
      </c>
      <c r="AF171" s="15" t="str">
        <f>IF(Tbl.Kosten[[#This Row],[KSnr.]]=AF$7,Tbl.Kosten[[#This Row],[Totaal kosten]],"")</f>
        <v/>
      </c>
      <c r="AG171" s="15" t="str">
        <f>IF(Tbl.Kosten[[#This Row],[KSnr.]]=AG$7,Tbl.Kosten[[#This Row],[Totaal kosten]],"")</f>
        <v/>
      </c>
      <c r="AH171" s="15" t="str">
        <f>IF(Tbl.Kosten[[#This Row],[KSnr.]]=AH$7,Tbl.Kosten[[#This Row],[Totaal kosten]],"")</f>
        <v/>
      </c>
      <c r="AI171" s="15" t="str">
        <f>IF(Tbl.Kosten[[#This Row],[KSnr.]]=AI$7,Tbl.Kosten[[#This Row],[Totaal kosten]],"")</f>
        <v/>
      </c>
      <c r="AJ171" s="15" t="str">
        <f>IF(Tbl.Kosten[[#This Row],[KSnr.]]=AJ$7,Tbl.Kosten[[#This Row],[Totaal kosten]],"")</f>
        <v/>
      </c>
      <c r="AK171" s="15" t="str">
        <f>IF(Tbl.Kosten[[#This Row],[KSnr.]]=AK$7,Tbl.Kosten[[#This Row],[Totaal kosten]],"")</f>
        <v/>
      </c>
      <c r="AL171" s="15" t="str">
        <f>IF(Tbl.Kosten[[#This Row],[KSnr.]]=AL$7,Tbl.Kosten[[#This Row],[Totaal kosten]],"")</f>
        <v/>
      </c>
      <c r="AM171" s="15" t="str">
        <f>IF(Tbl.Kosten[[#This Row],[KSnr.]]=AM$7,Tbl.Kosten[[#This Row],[Totaal kosten]],"")</f>
        <v/>
      </c>
      <c r="AN171" s="15" t="str">
        <f>IF(Tbl.Kosten[[#This Row],[KSnr.]]=AN$7,Tbl.Kosten[[#This Row],[Totaal kosten]],"")</f>
        <v/>
      </c>
      <c r="AO171" s="15" t="str">
        <f>IF(Tbl.Kosten[[#This Row],[KSnr.]]=AO$7,Tbl.Kosten[[#This Row],[Totaal kosten]],"")</f>
        <v/>
      </c>
      <c r="AP171" s="15" t="str">
        <f>IF(Tbl.Kosten[[#This Row],[KSnr.]]=AP$7,Tbl.Kosten[[#This Row],[Totaal kosten]],"")</f>
        <v/>
      </c>
      <c r="AQ171" s="15" t="str">
        <f>IF(Tbl.Kosten[[#This Row],[KSnr.]]=AQ$7,Tbl.Kosten[[#This Row],[Totaal kosten]],"")</f>
        <v/>
      </c>
      <c r="AR171" s="15" t="str">
        <f>IF(Tbl.Kosten[[#This Row],[KSnr.]]=AR$7,Tbl.Kosten[[#This Row],[Totaal kosten]],"")</f>
        <v/>
      </c>
      <c r="AS171" s="15" t="str">
        <f>IF(Tbl.Kosten[[#This Row],[KSnr.]]=AS$7,Tbl.Kosten[[#This Row],[Totaal kosten]],"")</f>
        <v/>
      </c>
      <c r="AT171" s="15" t="str">
        <f>IF(Tbl.Kosten[[#This Row],[KSnr.]]=AT$7,Tbl.Kosten[[#This Row],[Totaal kosten]],"")</f>
        <v/>
      </c>
      <c r="AU171" s="122" t="str">
        <f>_xlfn.XLOOKUP(Tbl.Kosten[[#This Row],[Activiteitencode]],Tbl.Activiteiten[Activiteitcode],Tbl.Activiteiten[Anr.],"",,)</f>
        <v/>
      </c>
      <c r="AV171" s="122" t="str">
        <f>IF(Tbl.Kosten[[#This Row],[Anr.]]=AV$7,Tbl.Kosten[[#This Row],[Totaal kosten]],"")</f>
        <v/>
      </c>
      <c r="AW171" s="122" t="str">
        <f>IF(Tbl.Kosten[[#This Row],[Anr.]]=AW$7,Tbl.Kosten[[#This Row],[Totaal kosten]],"")</f>
        <v/>
      </c>
      <c r="AX171" s="122" t="str">
        <f>IF(Tbl.Kosten[[#This Row],[Anr.]]=AX$7,Tbl.Kosten[[#This Row],[Totaal kosten]],"")</f>
        <v/>
      </c>
      <c r="AY171" s="122" t="str">
        <f>IF(Tbl.Kosten[[#This Row],[Anr.]]=AY$7,Tbl.Kosten[[#This Row],[Totaal kosten]],"")</f>
        <v/>
      </c>
      <c r="AZ171" s="122" t="str">
        <f>IF(Tbl.Kosten[[#This Row],[Anr.]]=AZ$7,Tbl.Kosten[[#This Row],[Totaal kosten]],"")</f>
        <v/>
      </c>
      <c r="BA171" s="122" t="str">
        <f>IF(Tbl.Kosten[[#This Row],[Anr.]]=BA$7,Tbl.Kosten[[#This Row],[Totaal kosten]],"")</f>
        <v/>
      </c>
      <c r="BB171" s="122" t="str">
        <f>IF(Tbl.Kosten[[#This Row],[Anr.]]=BB$7,Tbl.Kosten[[#This Row],[Totaal kosten]],"")</f>
        <v/>
      </c>
      <c r="BC171" s="122" t="str">
        <f>IF(Tbl.Kosten[[#This Row],[Anr.]]=BC$7,Tbl.Kosten[[#This Row],[Totaal kosten]],"")</f>
        <v/>
      </c>
      <c r="BD171" s="122" t="str">
        <f>IF(Tbl.Kosten[[#This Row],[Anr.]]=BD$7,Tbl.Kosten[[#This Row],[Totaal kosten]],"")</f>
        <v/>
      </c>
      <c r="BE171" s="122" t="str">
        <f>IF(Tbl.Kosten[[#This Row],[Anr.]]=BE$7,Tbl.Kosten[[#This Row],[Totaal kosten]],"")</f>
        <v/>
      </c>
      <c r="BF171" s="122" t="str">
        <f>IF(Tbl.Kosten[[#This Row],[Anr.]]=BF$7,Tbl.Kosten[[#This Row],[Totaal kosten]],"")</f>
        <v/>
      </c>
      <c r="BG171" s="122" t="str">
        <f>IF(Tbl.Kosten[[#This Row],[Anr.]]=BG$7,Tbl.Kosten[[#This Row],[Totaal kosten]],"")</f>
        <v/>
      </c>
      <c r="BH171" s="122" t="str">
        <f>IF(Tbl.Kosten[[#This Row],[Anr.]]=BH$7,Tbl.Kosten[[#This Row],[Totaal kosten]],"")</f>
        <v/>
      </c>
      <c r="BI171" s="122" t="str">
        <f>IF(Tbl.Kosten[[#This Row],[Anr.]]=BI$7,Tbl.Kosten[[#This Row],[Totaal kosten]],"")</f>
        <v/>
      </c>
      <c r="BJ171" s="122" t="str">
        <f>IF(Tbl.Kosten[[#This Row],[Anr.]]=BJ$7,Tbl.Kosten[[#This Row],[Totaal kosten]],"")</f>
        <v/>
      </c>
      <c r="BK171" s="122" t="str">
        <f>IF(Tbl.Kosten[[#This Row],[Anr.]]=BK$7,Tbl.Kosten[[#This Row],[Totaal kosten]],"")</f>
        <v/>
      </c>
      <c r="BL171" s="122" t="str">
        <f>IF(Tbl.Kosten[[#This Row],[Anr.]]=BL$7,Tbl.Kosten[[#This Row],[Totaal kosten]],"")</f>
        <v/>
      </c>
      <c r="BM171" s="122" t="str">
        <f>IF(Tbl.Kosten[[#This Row],[Anr.]]=BM$7,Tbl.Kosten[[#This Row],[Totaal kosten]],"")</f>
        <v/>
      </c>
      <c r="BN171" s="122" t="str">
        <f>IF(Tbl.Kosten[[#This Row],[Anr.]]=BN$7,Tbl.Kosten[[#This Row],[Totaal kosten]],"")</f>
        <v/>
      </c>
      <c r="BO171" s="122" t="str">
        <f>IF(Tbl.Kosten[[#This Row],[Anr.]]=BO$7,Tbl.Kosten[[#This Row],[Totaal kosten]],"")</f>
        <v/>
      </c>
      <c r="BP171" s="122" t="str">
        <f>IF(Tbl.Kosten[[#This Row],[Anr.]]=BP$7,Tbl.Kosten[[#This Row],[Totaal kosten]],"")</f>
        <v/>
      </c>
      <c r="BQ171" s="122" t="str">
        <f>IF(Tbl.Kosten[[#This Row],[Anr.]]=BQ$7,Tbl.Kosten[[#This Row],[Totaal kosten]],"")</f>
        <v/>
      </c>
      <c r="BR171" s="122" t="str">
        <f>IF(Tbl.Kosten[[#This Row],[Anr.]]=BR$7,Tbl.Kosten[[#This Row],[Totaal kosten]],"")</f>
        <v/>
      </c>
      <c r="BS171" s="122" t="str">
        <f>IF(Tbl.Kosten[[#This Row],[Anr.]]=BS$7,Tbl.Kosten[[#This Row],[Totaal kosten]],"")</f>
        <v/>
      </c>
      <c r="BT171" s="122" t="str">
        <f>IF(Tbl.Kosten[[#This Row],[Anr.]]=BT$7,Tbl.Kosten[[#This Row],[Totaal kosten]],"")</f>
        <v/>
      </c>
      <c r="BU171" s="122" t="str">
        <f>IF(Tbl.Kosten[[#This Row],[Anr.]]=BU$7,Tbl.Kosten[[#This Row],[Totaal kosten]],"")</f>
        <v/>
      </c>
      <c r="BV171" s="122" t="str">
        <f>IF(Tbl.Kosten[[#This Row],[Anr.]]=BV$7,Tbl.Kosten[[#This Row],[Totaal kosten]],"")</f>
        <v/>
      </c>
      <c r="BW171" s="122" t="str">
        <f>IF(Tbl.Kosten[[#This Row],[Anr.]]=BW$7,Tbl.Kosten[[#This Row],[Totaal kosten]],"")</f>
        <v/>
      </c>
      <c r="BX171" s="122" t="str">
        <f>IF(Tbl.Kosten[[#This Row],[Anr.]]=BX$7,Tbl.Kosten[[#This Row],[Totaal kosten]],"")</f>
        <v/>
      </c>
      <c r="BY171" s="122" t="str">
        <f>IF(Tbl.Kosten[[#This Row],[Anr.]]=BY$7,Tbl.Kosten[[#This Row],[Totaal kosten]],"")</f>
        <v/>
      </c>
      <c r="BZ171" s="122" t="str">
        <f>IF(Tbl.Kosten[[#This Row],[Anr.]]=BZ$7,Tbl.Kosten[[#This Row],[Totaal kosten]],"")</f>
        <v/>
      </c>
      <c r="CA171" s="122" t="str">
        <f>IF(Tbl.Kosten[[#This Row],[Anr.]]=CA$7,Tbl.Kosten[[#This Row],[Totaal kosten]],"")</f>
        <v/>
      </c>
      <c r="CB171" s="122" t="str">
        <f>IF(Tbl.Kosten[[#This Row],[Anr.]]=CB$7,Tbl.Kosten[[#This Row],[Totaal kosten]],"")</f>
        <v/>
      </c>
      <c r="CC171" s="122" t="str">
        <f>IF(Tbl.Kosten[[#This Row],[Anr.]]=CC$7,Tbl.Kosten[[#This Row],[Totaal kosten]],"")</f>
        <v/>
      </c>
      <c r="CD171" s="122" t="str">
        <f>IF(Tbl.Kosten[[#This Row],[Anr.]]=CD$7,Tbl.Kosten[[#This Row],[Totaal kosten]],"")</f>
        <v/>
      </c>
      <c r="CE171" s="122" t="str">
        <f>IF(Tbl.Kosten[[#This Row],[Anr.]]=CE$7,Tbl.Kosten[[#This Row],[Totaal kosten]],"")</f>
        <v/>
      </c>
      <c r="CF171" s="122" t="str">
        <f>IF(Tbl.Kosten[[#This Row],[Anr.]]=CF$7,Tbl.Kosten[[#This Row],[Totaal kosten]],"")</f>
        <v/>
      </c>
      <c r="CG171" s="122" t="str">
        <f>IF(Tbl.Kosten[[#This Row],[Anr.]]=CG$7,Tbl.Kosten[[#This Row],[Totaal kosten]],"")</f>
        <v/>
      </c>
      <c r="CH171" s="122" t="str">
        <f>IF(Tbl.Kosten[[#This Row],[Anr.]]=CH$7,Tbl.Kosten[[#This Row],[Totaal kosten]],"")</f>
        <v/>
      </c>
      <c r="CI171" s="122" t="str">
        <f>IF(Tbl.Kosten[[#This Row],[Anr.]]=CI$7,Tbl.Kosten[[#This Row],[Totaal kosten]],"")</f>
        <v/>
      </c>
      <c r="CJ171" s="122" t="str">
        <f>IF(Tbl.Kosten[[#This Row],[Anr.]]=CJ$7,Tbl.Kosten[[#This Row],[Totaal kosten]],"")</f>
        <v/>
      </c>
      <c r="CK171" s="122" t="str">
        <f>IF(Tbl.Kosten[[#This Row],[Anr.]]=CK$7,Tbl.Kosten[[#This Row],[Totaal kosten]],"")</f>
        <v/>
      </c>
      <c r="CL171" s="122" t="str">
        <f>IF(Tbl.Kosten[[#This Row],[Anr.]]=CL$7,Tbl.Kosten[[#This Row],[Totaal kosten]],"")</f>
        <v/>
      </c>
      <c r="CM171" s="122" t="str">
        <f>IF(Tbl.Kosten[[#This Row],[Anr.]]=CM$7,Tbl.Kosten[[#This Row],[Totaal kosten]],"")</f>
        <v/>
      </c>
      <c r="CN171" s="122" t="str">
        <f>IF(Tbl.Kosten[[#This Row],[Anr.]]=CN$7,Tbl.Kosten[[#This Row],[Totaal kosten]],"")</f>
        <v/>
      </c>
      <c r="CO171" s="122" t="str">
        <f>IF(Tbl.Kosten[[#This Row],[Anr.]]=CO$7,Tbl.Kosten[[#This Row],[Totaal kosten]],"")</f>
        <v/>
      </c>
      <c r="CP171" s="122" t="str">
        <f>IF(Tbl.Kosten[[#This Row],[Anr.]]=CP$7,Tbl.Kosten[[#This Row],[Totaal kosten]],"")</f>
        <v/>
      </c>
      <c r="CQ171" s="122" t="str">
        <f>IF(Tbl.Kosten[[#This Row],[Anr.]]=CQ$7,Tbl.Kosten[[#This Row],[Totaal kosten]],"")</f>
        <v/>
      </c>
      <c r="CR171" s="122" t="str">
        <f>IF(Tbl.Kosten[[#This Row],[Anr.]]=CR$7,Tbl.Kosten[[#This Row],[Totaal kosten]],"")</f>
        <v/>
      </c>
      <c r="CS171" s="122" t="str">
        <f>IF(Tbl.Kosten[[#This Row],[Anr.]]=CS$7,Tbl.Kosten[[#This Row],[Totaal kosten]],"")</f>
        <v/>
      </c>
      <c r="CT171" s="122" t="str">
        <f>IF(Tbl.Kosten[[#This Row],[Anr.]]=CT$7,Tbl.Kosten[[#This Row],[Totaal kosten]],"")</f>
        <v/>
      </c>
      <c r="CU171" s="122" t="str">
        <f>IF(Tbl.Kosten[[#This Row],[Anr.]]=CU$7,Tbl.Kosten[[#This Row],[Totaal kosten]],"")</f>
        <v/>
      </c>
      <c r="CV171" s="122" t="str">
        <f>IF(Tbl.Kosten[[#This Row],[Anr.]]=CV$7,Tbl.Kosten[[#This Row],[Totaal kosten]],"")</f>
        <v/>
      </c>
      <c r="CW171" s="122" t="str">
        <f>IF(Tbl.Kosten[[#This Row],[Anr.]]=CW$7,Tbl.Kosten[[#This Row],[Totaal kosten]],"")</f>
        <v/>
      </c>
      <c r="CX171" s="122" t="str">
        <f>IF(Tbl.Kosten[[#This Row],[Anr.]]=CX$7,Tbl.Kosten[[#This Row],[Totaal kosten]],"")</f>
        <v/>
      </c>
      <c r="CY171" s="122" t="str">
        <f>IF(Tbl.Kosten[[#This Row],[Anr.]]=CY$7,Tbl.Kosten[[#This Row],[Totaal kosten]],"")</f>
        <v/>
      </c>
      <c r="CZ171" s="122" t="str">
        <f>IF(Tbl.Kosten[[#This Row],[Anr.]]=CZ$7,Tbl.Kosten[[#This Row],[Totaal kosten]],"")</f>
        <v/>
      </c>
      <c r="DA171" s="122" t="str">
        <f>IF(Tbl.Kosten[[#This Row],[Anr.]]=DA$7,Tbl.Kosten[[#This Row],[Totaal kosten]],"")</f>
        <v/>
      </c>
      <c r="DB171" s="122" t="str">
        <f>IF(Tbl.Kosten[[#This Row],[Anr.]]=DB$7,Tbl.Kosten[[#This Row],[Totaal kosten]],"")</f>
        <v/>
      </c>
      <c r="DC171" s="122" t="str">
        <f>IF(Tbl.Kosten[[#This Row],[Anr.]]=DC$7,Tbl.Kosten[[#This Row],[Totaal kosten]],"")</f>
        <v/>
      </c>
      <c r="DD171" s="122" t="str">
        <f>IF(Tbl.Kosten[[#This Row],[Anr.]]=DD$7,Tbl.Kosten[[#This Row],[Totaal kosten]],"")</f>
        <v/>
      </c>
      <c r="DE171" s="122" t="str">
        <f>IF(Tbl.Kosten[[#This Row],[Anr.]]=DE$7,Tbl.Kosten[[#This Row],[Totaal kosten]],"")</f>
        <v/>
      </c>
      <c r="DF171" s="122" t="str">
        <f>IF(Tbl.Kosten[[#This Row],[Anr.]]=DF$7,Tbl.Kosten[[#This Row],[Totaal kosten]],"")</f>
        <v/>
      </c>
      <c r="DG171" s="122" t="str">
        <f>IF(Tbl.Kosten[[#This Row],[Anr.]]=DG$7,Tbl.Kosten[[#This Row],[Totaal kosten]],"")</f>
        <v/>
      </c>
      <c r="DH171" s="122" t="str">
        <f>IF(Tbl.Kosten[[#This Row],[Anr.]]=DH$7,Tbl.Kosten[[#This Row],[Totaal kosten]],"")</f>
        <v/>
      </c>
      <c r="DI171" s="122" t="str">
        <f>IF(Tbl.Kosten[[#This Row],[Anr.]]=DI$7,Tbl.Kosten[[#This Row],[Totaal kosten]],"")</f>
        <v/>
      </c>
      <c r="DJ171" s="122" t="str">
        <f>IF(Tbl.Kosten[[#This Row],[Anr.]]=DJ$7,Tbl.Kosten[[#This Row],[Totaal kosten]],"")</f>
        <v/>
      </c>
      <c r="DK171" s="122" t="str">
        <f>IF(Tbl.Kosten[[#This Row],[Anr.]]=DK$7,Tbl.Kosten[[#This Row],[Totaal kosten]],"")</f>
        <v/>
      </c>
      <c r="DL171" s="122" t="str">
        <f>IF(Tbl.Kosten[[#This Row],[Anr.]]=DL$7,Tbl.Kosten[[#This Row],[Totaal kosten]],"")</f>
        <v/>
      </c>
      <c r="DM171" s="122" t="str">
        <f>IF(Tbl.Kosten[[#This Row],[Anr.]]=DM$7,Tbl.Kosten[[#This Row],[Totaal kosten]],"")</f>
        <v/>
      </c>
      <c r="DN171" s="122" t="str">
        <f>IF(Tbl.Kosten[[#This Row],[Anr.]]=DN$7,Tbl.Kosten[[#This Row],[Totaal kosten]],"")</f>
        <v/>
      </c>
      <c r="DO171" s="122" t="str">
        <f>IF(Tbl.Kosten[[#This Row],[Anr.]]=DO$7,Tbl.Kosten[[#This Row],[Totaal kosten]],"")</f>
        <v/>
      </c>
      <c r="DP171" s="122" t="str">
        <f>IF(Tbl.Kosten[[#This Row],[Anr.]]=DP$7,Tbl.Kosten[[#This Row],[Totaal kosten]],"")</f>
        <v/>
      </c>
      <c r="DQ171" s="122" t="str">
        <f>IF(Tbl.Kosten[[#This Row],[Anr.]]=DQ$7,Tbl.Kosten[[#This Row],[Totaal kosten]],"")</f>
        <v/>
      </c>
      <c r="DR171" s="122" t="str">
        <f>IF(Tbl.Kosten[[#This Row],[Anr.]]=DR$7,Tbl.Kosten[[#This Row],[Totaal kosten]],"")</f>
        <v/>
      </c>
      <c r="DS171" s="122" t="str">
        <f>IF(Tbl.Kosten[[#This Row],[Anr.]]=DS$7,Tbl.Kosten[[#This Row],[Totaal kosten]],"")</f>
        <v/>
      </c>
      <c r="DT171" s="122" t="str">
        <f>IF(Tbl.Kosten[[#This Row],[Anr.]]=DT$7,Tbl.Kosten[[#This Row],[Totaal kosten]],"")</f>
        <v/>
      </c>
      <c r="DU171" s="122" t="str">
        <f>IF(Tbl.Kosten[[#This Row],[Anr.]]=DU$7,Tbl.Kosten[[#This Row],[Totaal kosten]],"")</f>
        <v/>
      </c>
      <c r="DV171" s="122" t="str">
        <f>IF(Tbl.Kosten[[#This Row],[Anr.]]=DV$7,Tbl.Kosten[[#This Row],[Totaal kosten]],"")</f>
        <v/>
      </c>
      <c r="DW171" s="122" t="str">
        <f>IF(Tbl.Kosten[[#This Row],[Anr.]]=DW$7,Tbl.Kosten[[#This Row],[Totaal kosten]],"")</f>
        <v/>
      </c>
      <c r="DX171" s="122" t="str">
        <f>IF(Tbl.Kosten[[#This Row],[Anr.]]=DX$7,Tbl.Kosten[[#This Row],[Totaal kosten]],"")</f>
        <v/>
      </c>
      <c r="DY171" s="122" t="str">
        <f>IF(Tbl.Kosten[[#This Row],[Anr.]]=DY$7,Tbl.Kosten[[#This Row],[Totaal kosten]],"")</f>
        <v/>
      </c>
      <c r="DZ171" s="122" t="str">
        <f>IF(Tbl.Kosten[[#This Row],[Anr.]]=DZ$7,Tbl.Kosten[[#This Row],[Totaal kosten]],"")</f>
        <v/>
      </c>
      <c r="EA171" s="122" t="str">
        <f>IF(Tbl.Kosten[[#This Row],[Anr.]]=EA$7,Tbl.Kosten[[#This Row],[Totaal kosten]],"")</f>
        <v/>
      </c>
      <c r="EB171" s="122" t="str">
        <f>IF(Tbl.Kosten[[#This Row],[Anr.]]=EB$7,Tbl.Kosten[[#This Row],[Totaal kosten]],"")</f>
        <v/>
      </c>
      <c r="EC171" s="122" t="str">
        <f>IF(Tbl.Kosten[[#This Row],[Anr.]]=EC$7,Tbl.Kosten[[#This Row],[Totaal kosten]],"")</f>
        <v/>
      </c>
      <c r="ED171" s="122" t="str">
        <f>IF(Tbl.Kosten[[#This Row],[Anr.]]=ED$7,Tbl.Kosten[[#This Row],[Totaal kosten]],"")</f>
        <v/>
      </c>
      <c r="EE171" s="122" t="str">
        <f>IF(Tbl.Kosten[[#This Row],[Anr.]]=EE$7,Tbl.Kosten[[#This Row],[Totaal kosten]],"")</f>
        <v/>
      </c>
      <c r="EF171" s="122" t="str">
        <f>IF(Tbl.Kosten[[#This Row],[Anr.]]=EF$7,Tbl.Kosten[[#This Row],[Totaal kosten]],"")</f>
        <v/>
      </c>
      <c r="EG171" s="122" t="str">
        <f>IF(Tbl.Kosten[[#This Row],[Anr.]]=EG$7,Tbl.Kosten[[#This Row],[Totaal kosten]],"")</f>
        <v/>
      </c>
      <c r="EH171" s="122" t="str">
        <f>IF(Tbl.Kosten[[#This Row],[Anr.]]=EH$7,Tbl.Kosten[[#This Row],[Totaal kosten]],"")</f>
        <v/>
      </c>
      <c r="EI171" s="122" t="str">
        <f>IF(Tbl.Kosten[[#This Row],[Anr.]]=EI$7,Tbl.Kosten[[#This Row],[Totaal kosten]],"")</f>
        <v/>
      </c>
      <c r="EJ171" s="122" t="str">
        <f>IF(Tbl.Kosten[[#This Row],[Anr.]]=EJ$7,Tbl.Kosten[[#This Row],[Totaal kosten]],"")</f>
        <v/>
      </c>
      <c r="EK171" s="122" t="str">
        <f>IF(Tbl.Kosten[[#This Row],[Anr.]]=EK$7,Tbl.Kosten[[#This Row],[Totaal kosten]],"")</f>
        <v/>
      </c>
      <c r="EL171" s="122" t="str">
        <f>IF(Tbl.Kosten[[#This Row],[Anr.]]=EL$7,Tbl.Kosten[[#This Row],[Totaal kosten]],"")</f>
        <v/>
      </c>
      <c r="EM171" s="122" t="str">
        <f>IF(Tbl.Kosten[[#This Row],[Anr.]]=EM$7,Tbl.Kosten[[#This Row],[Totaal kosten]],"")</f>
        <v/>
      </c>
      <c r="EN171" s="122" t="str">
        <f>IF(Tbl.Kosten[[#This Row],[Anr.]]=EN$7,Tbl.Kosten[[#This Row],[Totaal kosten]],"")</f>
        <v/>
      </c>
      <c r="EO171" s="122" t="str">
        <f>IF(Tbl.Kosten[[#This Row],[Anr.]]=EO$7,Tbl.Kosten[[#This Row],[Totaal kosten]],"")</f>
        <v/>
      </c>
      <c r="EP171" s="122" t="str">
        <f>IF(Tbl.Kosten[[#This Row],[Anr.]]=EP$7,Tbl.Kosten[[#This Row],[Totaal kosten]],"")</f>
        <v/>
      </c>
      <c r="EQ171" s="122" t="str">
        <f>IF(Tbl.Kosten[[#This Row],[Anr.]]=EQ$7,Tbl.Kosten[[#This Row],[Totaal kosten]],"")</f>
        <v/>
      </c>
    </row>
    <row r="172" spans="2:147" x14ac:dyDescent="0.35">
      <c r="B172" s="99"/>
      <c r="C172" s="68"/>
      <c r="D172" s="119"/>
      <c r="E172" s="100"/>
      <c r="F172" s="13">
        <f>_xlfn.XLOOKUP(Tbl.Kosten[[#This Row],[Medewerker e/o 
functie]],Tbl.Uurtarief[Medewerker en/of functie],Tbl.Uurtarief[Uurtarief],"",,)</f>
        <v>0</v>
      </c>
      <c r="G172" s="118">
        <f>PRODUCT(Tbl.Kosten[[#This Row],[Uren]],Tbl.Kosten[[#This Row],[Uurtarief]])</f>
        <v>0</v>
      </c>
      <c r="H172" s="100"/>
      <c r="I172" s="98"/>
      <c r="J172" s="97">
        <f>Tbl.Kosten[[#This Row],[Aantal]]*Tbl.Kosten[[#This Row],[Tarief]]</f>
        <v>0</v>
      </c>
      <c r="K172" s="118">
        <f>Tbl.Kosten[[#This Row],[Subtotaal andere kosten]]+Tbl.Kosten[[#This Row],[Subtotaal arbeidskosten]]</f>
        <v>0</v>
      </c>
      <c r="L172" s="190">
        <f>IF(Tbl.Kosten[[#This Row],[Subtotaal andere kosten]]&lt;&gt;0,"Andere kosten",(_xlfn.XLOOKUP(Tbl.Kosten[[#This Row],[Medewerker e/o 
functie]],Tbl.Uurtarief[Medewerker en/of functie],Tbl.Uurtarief[Kostensoort],"",,)))</f>
        <v>0</v>
      </c>
      <c r="M172" s="190" t="str">
        <f>IF(AND(Tbl.Kosten[[#This Row],[Subtotaal arbeidskosten]]&lt;&gt;0,Tbl.Kosten[[#This Row],[Subtotaal andere kosten]]&lt;&gt;0),"Begroot Arbeidskosten en Overige kosten op verschillende regels!","")</f>
        <v/>
      </c>
      <c r="N172" s="3" t="str">
        <f>_xlfn.XLOOKUP(Tbl.Kosten[[#This Row],[Activiteitencode]],Tbl.Activiteiten[Activiteitcode],Tbl.Activiteiten[Werkpakketcode],"",,)</f>
        <v/>
      </c>
      <c r="O172" s="9" t="str">
        <f>_xlfn.XLOOKUP(Tbl.Kosten[[#This Row],[Werkpakketcode]],Tbl.Werkpakketten[Werkpakketcode],Tbl.Werkpakketten[WPnr.],"",,)</f>
        <v/>
      </c>
      <c r="P172" s="9" t="str">
        <f>IF(Tbl.Kosten[[#This Row],[WPnr.]]=P$7,Tbl.Kosten[[#This Row],[Totaal kosten]],"")</f>
        <v/>
      </c>
      <c r="Q172" s="9" t="str">
        <f>IF(Tbl.Kosten[[#This Row],[WPnr.]]=Q$7,Tbl.Kosten[[#This Row],[Totaal kosten]],"")</f>
        <v/>
      </c>
      <c r="R172" s="9" t="str">
        <f>IF(Tbl.Kosten[[#This Row],[WPnr.]]=R$7,Tbl.Kosten[[#This Row],[Totaal kosten]],"")</f>
        <v/>
      </c>
      <c r="S172" s="9" t="str">
        <f>IF(Tbl.Kosten[[#This Row],[WPnr.]]=S$7,Tbl.Kosten[[#This Row],[Totaal kosten]],"")</f>
        <v/>
      </c>
      <c r="T172" s="9" t="str">
        <f>IF(Tbl.Kosten[[#This Row],[WPnr.]]=T$7,Tbl.Kosten[[#This Row],[Totaal kosten]],"")</f>
        <v/>
      </c>
      <c r="U172" s="9" t="str">
        <f>IF(Tbl.Kosten[[#This Row],[WPnr.]]=U$7,Tbl.Kosten[[#This Row],[Totaal kosten]],"")</f>
        <v/>
      </c>
      <c r="V172" s="9" t="str">
        <f>IF(Tbl.Kosten[[#This Row],[WPnr.]]=V$7,Tbl.Kosten[[#This Row],[Totaal kosten]],"")</f>
        <v/>
      </c>
      <c r="W172" s="9" t="str">
        <f>IF(Tbl.Kosten[[#This Row],[WPnr.]]=W$7,Tbl.Kosten[[#This Row],[Totaal kosten]],"")</f>
        <v/>
      </c>
      <c r="X172" s="9" t="str">
        <f>IF(Tbl.Kosten[[#This Row],[WPnr.]]=X$7,Tbl.Kosten[[#This Row],[Totaal kosten]],"")</f>
        <v/>
      </c>
      <c r="Y172" s="9" t="str">
        <f>IF(Tbl.Kosten[[#This Row],[WPnr.]]=Y$7,Tbl.Kosten[[#This Row],[Totaal kosten]],"")</f>
        <v/>
      </c>
      <c r="Z172" s="15" t="str">
        <f>IFERROR(VLOOKUP(Tbl.Kosten[[#This Row],[Kostensoort]],Tbl.Kostensoorten[],2,FALSE),"")</f>
        <v/>
      </c>
      <c r="AA172" s="15" t="str">
        <f>IF(Tbl.Kosten[[#This Row],[KSnr.]]=AA$7,Tbl.Kosten[[#This Row],[Totaal kosten]],"")</f>
        <v/>
      </c>
      <c r="AB172" s="15" t="str">
        <f>IF(Tbl.Kosten[[#This Row],[KSnr.]]=AB$7,Tbl.Kosten[[#This Row],[Totaal kosten]],"")</f>
        <v/>
      </c>
      <c r="AC172" s="15" t="str">
        <f>IF(Tbl.Kosten[[#This Row],[KSnr.]]=AC$7,Tbl.Kosten[[#This Row],[Totaal kosten]],"")</f>
        <v/>
      </c>
      <c r="AD172" s="15" t="str">
        <f>IF(Tbl.Kosten[[#This Row],[KSnr.]]=AD$7,Tbl.Kosten[[#This Row],[Totaal kosten]],"")</f>
        <v/>
      </c>
      <c r="AE172" s="15" t="str">
        <f>IF(Tbl.Kosten[[#This Row],[KSnr.]]=AE$7,Tbl.Kosten[[#This Row],[Totaal kosten]],"")</f>
        <v/>
      </c>
      <c r="AF172" s="15" t="str">
        <f>IF(Tbl.Kosten[[#This Row],[KSnr.]]=AF$7,Tbl.Kosten[[#This Row],[Totaal kosten]],"")</f>
        <v/>
      </c>
      <c r="AG172" s="15" t="str">
        <f>IF(Tbl.Kosten[[#This Row],[KSnr.]]=AG$7,Tbl.Kosten[[#This Row],[Totaal kosten]],"")</f>
        <v/>
      </c>
      <c r="AH172" s="15" t="str">
        <f>IF(Tbl.Kosten[[#This Row],[KSnr.]]=AH$7,Tbl.Kosten[[#This Row],[Totaal kosten]],"")</f>
        <v/>
      </c>
      <c r="AI172" s="15" t="str">
        <f>IF(Tbl.Kosten[[#This Row],[KSnr.]]=AI$7,Tbl.Kosten[[#This Row],[Totaal kosten]],"")</f>
        <v/>
      </c>
      <c r="AJ172" s="15" t="str">
        <f>IF(Tbl.Kosten[[#This Row],[KSnr.]]=AJ$7,Tbl.Kosten[[#This Row],[Totaal kosten]],"")</f>
        <v/>
      </c>
      <c r="AK172" s="15" t="str">
        <f>IF(Tbl.Kosten[[#This Row],[KSnr.]]=AK$7,Tbl.Kosten[[#This Row],[Totaal kosten]],"")</f>
        <v/>
      </c>
      <c r="AL172" s="15" t="str">
        <f>IF(Tbl.Kosten[[#This Row],[KSnr.]]=AL$7,Tbl.Kosten[[#This Row],[Totaal kosten]],"")</f>
        <v/>
      </c>
      <c r="AM172" s="15" t="str">
        <f>IF(Tbl.Kosten[[#This Row],[KSnr.]]=AM$7,Tbl.Kosten[[#This Row],[Totaal kosten]],"")</f>
        <v/>
      </c>
      <c r="AN172" s="15" t="str">
        <f>IF(Tbl.Kosten[[#This Row],[KSnr.]]=AN$7,Tbl.Kosten[[#This Row],[Totaal kosten]],"")</f>
        <v/>
      </c>
      <c r="AO172" s="15" t="str">
        <f>IF(Tbl.Kosten[[#This Row],[KSnr.]]=AO$7,Tbl.Kosten[[#This Row],[Totaal kosten]],"")</f>
        <v/>
      </c>
      <c r="AP172" s="15" t="str">
        <f>IF(Tbl.Kosten[[#This Row],[KSnr.]]=AP$7,Tbl.Kosten[[#This Row],[Totaal kosten]],"")</f>
        <v/>
      </c>
      <c r="AQ172" s="15" t="str">
        <f>IF(Tbl.Kosten[[#This Row],[KSnr.]]=AQ$7,Tbl.Kosten[[#This Row],[Totaal kosten]],"")</f>
        <v/>
      </c>
      <c r="AR172" s="15" t="str">
        <f>IF(Tbl.Kosten[[#This Row],[KSnr.]]=AR$7,Tbl.Kosten[[#This Row],[Totaal kosten]],"")</f>
        <v/>
      </c>
      <c r="AS172" s="15" t="str">
        <f>IF(Tbl.Kosten[[#This Row],[KSnr.]]=AS$7,Tbl.Kosten[[#This Row],[Totaal kosten]],"")</f>
        <v/>
      </c>
      <c r="AT172" s="15" t="str">
        <f>IF(Tbl.Kosten[[#This Row],[KSnr.]]=AT$7,Tbl.Kosten[[#This Row],[Totaal kosten]],"")</f>
        <v/>
      </c>
      <c r="AU172" s="122" t="str">
        <f>_xlfn.XLOOKUP(Tbl.Kosten[[#This Row],[Activiteitencode]],Tbl.Activiteiten[Activiteitcode],Tbl.Activiteiten[Anr.],"",,)</f>
        <v/>
      </c>
      <c r="AV172" s="122" t="str">
        <f>IF(Tbl.Kosten[[#This Row],[Anr.]]=AV$7,Tbl.Kosten[[#This Row],[Totaal kosten]],"")</f>
        <v/>
      </c>
      <c r="AW172" s="122" t="str">
        <f>IF(Tbl.Kosten[[#This Row],[Anr.]]=AW$7,Tbl.Kosten[[#This Row],[Totaal kosten]],"")</f>
        <v/>
      </c>
      <c r="AX172" s="122" t="str">
        <f>IF(Tbl.Kosten[[#This Row],[Anr.]]=AX$7,Tbl.Kosten[[#This Row],[Totaal kosten]],"")</f>
        <v/>
      </c>
      <c r="AY172" s="122" t="str">
        <f>IF(Tbl.Kosten[[#This Row],[Anr.]]=AY$7,Tbl.Kosten[[#This Row],[Totaal kosten]],"")</f>
        <v/>
      </c>
      <c r="AZ172" s="122" t="str">
        <f>IF(Tbl.Kosten[[#This Row],[Anr.]]=AZ$7,Tbl.Kosten[[#This Row],[Totaal kosten]],"")</f>
        <v/>
      </c>
      <c r="BA172" s="122" t="str">
        <f>IF(Tbl.Kosten[[#This Row],[Anr.]]=BA$7,Tbl.Kosten[[#This Row],[Totaal kosten]],"")</f>
        <v/>
      </c>
      <c r="BB172" s="122" t="str">
        <f>IF(Tbl.Kosten[[#This Row],[Anr.]]=BB$7,Tbl.Kosten[[#This Row],[Totaal kosten]],"")</f>
        <v/>
      </c>
      <c r="BC172" s="122" t="str">
        <f>IF(Tbl.Kosten[[#This Row],[Anr.]]=BC$7,Tbl.Kosten[[#This Row],[Totaal kosten]],"")</f>
        <v/>
      </c>
      <c r="BD172" s="122" t="str">
        <f>IF(Tbl.Kosten[[#This Row],[Anr.]]=BD$7,Tbl.Kosten[[#This Row],[Totaal kosten]],"")</f>
        <v/>
      </c>
      <c r="BE172" s="122" t="str">
        <f>IF(Tbl.Kosten[[#This Row],[Anr.]]=BE$7,Tbl.Kosten[[#This Row],[Totaal kosten]],"")</f>
        <v/>
      </c>
      <c r="BF172" s="122" t="str">
        <f>IF(Tbl.Kosten[[#This Row],[Anr.]]=BF$7,Tbl.Kosten[[#This Row],[Totaal kosten]],"")</f>
        <v/>
      </c>
      <c r="BG172" s="122" t="str">
        <f>IF(Tbl.Kosten[[#This Row],[Anr.]]=BG$7,Tbl.Kosten[[#This Row],[Totaal kosten]],"")</f>
        <v/>
      </c>
      <c r="BH172" s="122" t="str">
        <f>IF(Tbl.Kosten[[#This Row],[Anr.]]=BH$7,Tbl.Kosten[[#This Row],[Totaal kosten]],"")</f>
        <v/>
      </c>
      <c r="BI172" s="122" t="str">
        <f>IF(Tbl.Kosten[[#This Row],[Anr.]]=BI$7,Tbl.Kosten[[#This Row],[Totaal kosten]],"")</f>
        <v/>
      </c>
      <c r="BJ172" s="122" t="str">
        <f>IF(Tbl.Kosten[[#This Row],[Anr.]]=BJ$7,Tbl.Kosten[[#This Row],[Totaal kosten]],"")</f>
        <v/>
      </c>
      <c r="BK172" s="122" t="str">
        <f>IF(Tbl.Kosten[[#This Row],[Anr.]]=BK$7,Tbl.Kosten[[#This Row],[Totaal kosten]],"")</f>
        <v/>
      </c>
      <c r="BL172" s="122" t="str">
        <f>IF(Tbl.Kosten[[#This Row],[Anr.]]=BL$7,Tbl.Kosten[[#This Row],[Totaal kosten]],"")</f>
        <v/>
      </c>
      <c r="BM172" s="122" t="str">
        <f>IF(Tbl.Kosten[[#This Row],[Anr.]]=BM$7,Tbl.Kosten[[#This Row],[Totaal kosten]],"")</f>
        <v/>
      </c>
      <c r="BN172" s="122" t="str">
        <f>IF(Tbl.Kosten[[#This Row],[Anr.]]=BN$7,Tbl.Kosten[[#This Row],[Totaal kosten]],"")</f>
        <v/>
      </c>
      <c r="BO172" s="122" t="str">
        <f>IF(Tbl.Kosten[[#This Row],[Anr.]]=BO$7,Tbl.Kosten[[#This Row],[Totaal kosten]],"")</f>
        <v/>
      </c>
      <c r="BP172" s="122" t="str">
        <f>IF(Tbl.Kosten[[#This Row],[Anr.]]=BP$7,Tbl.Kosten[[#This Row],[Totaal kosten]],"")</f>
        <v/>
      </c>
      <c r="BQ172" s="122" t="str">
        <f>IF(Tbl.Kosten[[#This Row],[Anr.]]=BQ$7,Tbl.Kosten[[#This Row],[Totaal kosten]],"")</f>
        <v/>
      </c>
      <c r="BR172" s="122" t="str">
        <f>IF(Tbl.Kosten[[#This Row],[Anr.]]=BR$7,Tbl.Kosten[[#This Row],[Totaal kosten]],"")</f>
        <v/>
      </c>
      <c r="BS172" s="122" t="str">
        <f>IF(Tbl.Kosten[[#This Row],[Anr.]]=BS$7,Tbl.Kosten[[#This Row],[Totaal kosten]],"")</f>
        <v/>
      </c>
      <c r="BT172" s="122" t="str">
        <f>IF(Tbl.Kosten[[#This Row],[Anr.]]=BT$7,Tbl.Kosten[[#This Row],[Totaal kosten]],"")</f>
        <v/>
      </c>
      <c r="BU172" s="122" t="str">
        <f>IF(Tbl.Kosten[[#This Row],[Anr.]]=BU$7,Tbl.Kosten[[#This Row],[Totaal kosten]],"")</f>
        <v/>
      </c>
      <c r="BV172" s="122" t="str">
        <f>IF(Tbl.Kosten[[#This Row],[Anr.]]=BV$7,Tbl.Kosten[[#This Row],[Totaal kosten]],"")</f>
        <v/>
      </c>
      <c r="BW172" s="122" t="str">
        <f>IF(Tbl.Kosten[[#This Row],[Anr.]]=BW$7,Tbl.Kosten[[#This Row],[Totaal kosten]],"")</f>
        <v/>
      </c>
      <c r="BX172" s="122" t="str">
        <f>IF(Tbl.Kosten[[#This Row],[Anr.]]=BX$7,Tbl.Kosten[[#This Row],[Totaal kosten]],"")</f>
        <v/>
      </c>
      <c r="BY172" s="122" t="str">
        <f>IF(Tbl.Kosten[[#This Row],[Anr.]]=BY$7,Tbl.Kosten[[#This Row],[Totaal kosten]],"")</f>
        <v/>
      </c>
      <c r="BZ172" s="122" t="str">
        <f>IF(Tbl.Kosten[[#This Row],[Anr.]]=BZ$7,Tbl.Kosten[[#This Row],[Totaal kosten]],"")</f>
        <v/>
      </c>
      <c r="CA172" s="122" t="str">
        <f>IF(Tbl.Kosten[[#This Row],[Anr.]]=CA$7,Tbl.Kosten[[#This Row],[Totaal kosten]],"")</f>
        <v/>
      </c>
      <c r="CB172" s="122" t="str">
        <f>IF(Tbl.Kosten[[#This Row],[Anr.]]=CB$7,Tbl.Kosten[[#This Row],[Totaal kosten]],"")</f>
        <v/>
      </c>
      <c r="CC172" s="122" t="str">
        <f>IF(Tbl.Kosten[[#This Row],[Anr.]]=CC$7,Tbl.Kosten[[#This Row],[Totaal kosten]],"")</f>
        <v/>
      </c>
      <c r="CD172" s="122" t="str">
        <f>IF(Tbl.Kosten[[#This Row],[Anr.]]=CD$7,Tbl.Kosten[[#This Row],[Totaal kosten]],"")</f>
        <v/>
      </c>
      <c r="CE172" s="122" t="str">
        <f>IF(Tbl.Kosten[[#This Row],[Anr.]]=CE$7,Tbl.Kosten[[#This Row],[Totaal kosten]],"")</f>
        <v/>
      </c>
      <c r="CF172" s="122" t="str">
        <f>IF(Tbl.Kosten[[#This Row],[Anr.]]=CF$7,Tbl.Kosten[[#This Row],[Totaal kosten]],"")</f>
        <v/>
      </c>
      <c r="CG172" s="122" t="str">
        <f>IF(Tbl.Kosten[[#This Row],[Anr.]]=CG$7,Tbl.Kosten[[#This Row],[Totaal kosten]],"")</f>
        <v/>
      </c>
      <c r="CH172" s="122" t="str">
        <f>IF(Tbl.Kosten[[#This Row],[Anr.]]=CH$7,Tbl.Kosten[[#This Row],[Totaal kosten]],"")</f>
        <v/>
      </c>
      <c r="CI172" s="122" t="str">
        <f>IF(Tbl.Kosten[[#This Row],[Anr.]]=CI$7,Tbl.Kosten[[#This Row],[Totaal kosten]],"")</f>
        <v/>
      </c>
      <c r="CJ172" s="122" t="str">
        <f>IF(Tbl.Kosten[[#This Row],[Anr.]]=CJ$7,Tbl.Kosten[[#This Row],[Totaal kosten]],"")</f>
        <v/>
      </c>
      <c r="CK172" s="122" t="str">
        <f>IF(Tbl.Kosten[[#This Row],[Anr.]]=CK$7,Tbl.Kosten[[#This Row],[Totaal kosten]],"")</f>
        <v/>
      </c>
      <c r="CL172" s="122" t="str">
        <f>IF(Tbl.Kosten[[#This Row],[Anr.]]=CL$7,Tbl.Kosten[[#This Row],[Totaal kosten]],"")</f>
        <v/>
      </c>
      <c r="CM172" s="122" t="str">
        <f>IF(Tbl.Kosten[[#This Row],[Anr.]]=CM$7,Tbl.Kosten[[#This Row],[Totaal kosten]],"")</f>
        <v/>
      </c>
      <c r="CN172" s="122" t="str">
        <f>IF(Tbl.Kosten[[#This Row],[Anr.]]=CN$7,Tbl.Kosten[[#This Row],[Totaal kosten]],"")</f>
        <v/>
      </c>
      <c r="CO172" s="122" t="str">
        <f>IF(Tbl.Kosten[[#This Row],[Anr.]]=CO$7,Tbl.Kosten[[#This Row],[Totaal kosten]],"")</f>
        <v/>
      </c>
      <c r="CP172" s="122" t="str">
        <f>IF(Tbl.Kosten[[#This Row],[Anr.]]=CP$7,Tbl.Kosten[[#This Row],[Totaal kosten]],"")</f>
        <v/>
      </c>
      <c r="CQ172" s="122" t="str">
        <f>IF(Tbl.Kosten[[#This Row],[Anr.]]=CQ$7,Tbl.Kosten[[#This Row],[Totaal kosten]],"")</f>
        <v/>
      </c>
      <c r="CR172" s="122" t="str">
        <f>IF(Tbl.Kosten[[#This Row],[Anr.]]=CR$7,Tbl.Kosten[[#This Row],[Totaal kosten]],"")</f>
        <v/>
      </c>
      <c r="CS172" s="122" t="str">
        <f>IF(Tbl.Kosten[[#This Row],[Anr.]]=CS$7,Tbl.Kosten[[#This Row],[Totaal kosten]],"")</f>
        <v/>
      </c>
      <c r="CT172" s="122" t="str">
        <f>IF(Tbl.Kosten[[#This Row],[Anr.]]=CT$7,Tbl.Kosten[[#This Row],[Totaal kosten]],"")</f>
        <v/>
      </c>
      <c r="CU172" s="122" t="str">
        <f>IF(Tbl.Kosten[[#This Row],[Anr.]]=CU$7,Tbl.Kosten[[#This Row],[Totaal kosten]],"")</f>
        <v/>
      </c>
      <c r="CV172" s="122" t="str">
        <f>IF(Tbl.Kosten[[#This Row],[Anr.]]=CV$7,Tbl.Kosten[[#This Row],[Totaal kosten]],"")</f>
        <v/>
      </c>
      <c r="CW172" s="122" t="str">
        <f>IF(Tbl.Kosten[[#This Row],[Anr.]]=CW$7,Tbl.Kosten[[#This Row],[Totaal kosten]],"")</f>
        <v/>
      </c>
      <c r="CX172" s="122" t="str">
        <f>IF(Tbl.Kosten[[#This Row],[Anr.]]=CX$7,Tbl.Kosten[[#This Row],[Totaal kosten]],"")</f>
        <v/>
      </c>
      <c r="CY172" s="122" t="str">
        <f>IF(Tbl.Kosten[[#This Row],[Anr.]]=CY$7,Tbl.Kosten[[#This Row],[Totaal kosten]],"")</f>
        <v/>
      </c>
      <c r="CZ172" s="122" t="str">
        <f>IF(Tbl.Kosten[[#This Row],[Anr.]]=CZ$7,Tbl.Kosten[[#This Row],[Totaal kosten]],"")</f>
        <v/>
      </c>
      <c r="DA172" s="122" t="str">
        <f>IF(Tbl.Kosten[[#This Row],[Anr.]]=DA$7,Tbl.Kosten[[#This Row],[Totaal kosten]],"")</f>
        <v/>
      </c>
      <c r="DB172" s="122" t="str">
        <f>IF(Tbl.Kosten[[#This Row],[Anr.]]=DB$7,Tbl.Kosten[[#This Row],[Totaal kosten]],"")</f>
        <v/>
      </c>
      <c r="DC172" s="122" t="str">
        <f>IF(Tbl.Kosten[[#This Row],[Anr.]]=DC$7,Tbl.Kosten[[#This Row],[Totaal kosten]],"")</f>
        <v/>
      </c>
      <c r="DD172" s="122" t="str">
        <f>IF(Tbl.Kosten[[#This Row],[Anr.]]=DD$7,Tbl.Kosten[[#This Row],[Totaal kosten]],"")</f>
        <v/>
      </c>
      <c r="DE172" s="122" t="str">
        <f>IF(Tbl.Kosten[[#This Row],[Anr.]]=DE$7,Tbl.Kosten[[#This Row],[Totaal kosten]],"")</f>
        <v/>
      </c>
      <c r="DF172" s="122" t="str">
        <f>IF(Tbl.Kosten[[#This Row],[Anr.]]=DF$7,Tbl.Kosten[[#This Row],[Totaal kosten]],"")</f>
        <v/>
      </c>
      <c r="DG172" s="122" t="str">
        <f>IF(Tbl.Kosten[[#This Row],[Anr.]]=DG$7,Tbl.Kosten[[#This Row],[Totaal kosten]],"")</f>
        <v/>
      </c>
      <c r="DH172" s="122" t="str">
        <f>IF(Tbl.Kosten[[#This Row],[Anr.]]=DH$7,Tbl.Kosten[[#This Row],[Totaal kosten]],"")</f>
        <v/>
      </c>
      <c r="DI172" s="122" t="str">
        <f>IF(Tbl.Kosten[[#This Row],[Anr.]]=DI$7,Tbl.Kosten[[#This Row],[Totaal kosten]],"")</f>
        <v/>
      </c>
      <c r="DJ172" s="122" t="str">
        <f>IF(Tbl.Kosten[[#This Row],[Anr.]]=DJ$7,Tbl.Kosten[[#This Row],[Totaal kosten]],"")</f>
        <v/>
      </c>
      <c r="DK172" s="122" t="str">
        <f>IF(Tbl.Kosten[[#This Row],[Anr.]]=DK$7,Tbl.Kosten[[#This Row],[Totaal kosten]],"")</f>
        <v/>
      </c>
      <c r="DL172" s="122" t="str">
        <f>IF(Tbl.Kosten[[#This Row],[Anr.]]=DL$7,Tbl.Kosten[[#This Row],[Totaal kosten]],"")</f>
        <v/>
      </c>
      <c r="DM172" s="122" t="str">
        <f>IF(Tbl.Kosten[[#This Row],[Anr.]]=DM$7,Tbl.Kosten[[#This Row],[Totaal kosten]],"")</f>
        <v/>
      </c>
      <c r="DN172" s="122" t="str">
        <f>IF(Tbl.Kosten[[#This Row],[Anr.]]=DN$7,Tbl.Kosten[[#This Row],[Totaal kosten]],"")</f>
        <v/>
      </c>
      <c r="DO172" s="122" t="str">
        <f>IF(Tbl.Kosten[[#This Row],[Anr.]]=DO$7,Tbl.Kosten[[#This Row],[Totaal kosten]],"")</f>
        <v/>
      </c>
      <c r="DP172" s="122" t="str">
        <f>IF(Tbl.Kosten[[#This Row],[Anr.]]=DP$7,Tbl.Kosten[[#This Row],[Totaal kosten]],"")</f>
        <v/>
      </c>
      <c r="DQ172" s="122" t="str">
        <f>IF(Tbl.Kosten[[#This Row],[Anr.]]=DQ$7,Tbl.Kosten[[#This Row],[Totaal kosten]],"")</f>
        <v/>
      </c>
      <c r="DR172" s="122" t="str">
        <f>IF(Tbl.Kosten[[#This Row],[Anr.]]=DR$7,Tbl.Kosten[[#This Row],[Totaal kosten]],"")</f>
        <v/>
      </c>
      <c r="DS172" s="122" t="str">
        <f>IF(Tbl.Kosten[[#This Row],[Anr.]]=DS$7,Tbl.Kosten[[#This Row],[Totaal kosten]],"")</f>
        <v/>
      </c>
      <c r="DT172" s="122" t="str">
        <f>IF(Tbl.Kosten[[#This Row],[Anr.]]=DT$7,Tbl.Kosten[[#This Row],[Totaal kosten]],"")</f>
        <v/>
      </c>
      <c r="DU172" s="122" t="str">
        <f>IF(Tbl.Kosten[[#This Row],[Anr.]]=DU$7,Tbl.Kosten[[#This Row],[Totaal kosten]],"")</f>
        <v/>
      </c>
      <c r="DV172" s="122" t="str">
        <f>IF(Tbl.Kosten[[#This Row],[Anr.]]=DV$7,Tbl.Kosten[[#This Row],[Totaal kosten]],"")</f>
        <v/>
      </c>
      <c r="DW172" s="122" t="str">
        <f>IF(Tbl.Kosten[[#This Row],[Anr.]]=DW$7,Tbl.Kosten[[#This Row],[Totaal kosten]],"")</f>
        <v/>
      </c>
      <c r="DX172" s="122" t="str">
        <f>IF(Tbl.Kosten[[#This Row],[Anr.]]=DX$7,Tbl.Kosten[[#This Row],[Totaal kosten]],"")</f>
        <v/>
      </c>
      <c r="DY172" s="122" t="str">
        <f>IF(Tbl.Kosten[[#This Row],[Anr.]]=DY$7,Tbl.Kosten[[#This Row],[Totaal kosten]],"")</f>
        <v/>
      </c>
      <c r="DZ172" s="122" t="str">
        <f>IF(Tbl.Kosten[[#This Row],[Anr.]]=DZ$7,Tbl.Kosten[[#This Row],[Totaal kosten]],"")</f>
        <v/>
      </c>
      <c r="EA172" s="122" t="str">
        <f>IF(Tbl.Kosten[[#This Row],[Anr.]]=EA$7,Tbl.Kosten[[#This Row],[Totaal kosten]],"")</f>
        <v/>
      </c>
      <c r="EB172" s="122" t="str">
        <f>IF(Tbl.Kosten[[#This Row],[Anr.]]=EB$7,Tbl.Kosten[[#This Row],[Totaal kosten]],"")</f>
        <v/>
      </c>
      <c r="EC172" s="122" t="str">
        <f>IF(Tbl.Kosten[[#This Row],[Anr.]]=EC$7,Tbl.Kosten[[#This Row],[Totaal kosten]],"")</f>
        <v/>
      </c>
      <c r="ED172" s="122" t="str">
        <f>IF(Tbl.Kosten[[#This Row],[Anr.]]=ED$7,Tbl.Kosten[[#This Row],[Totaal kosten]],"")</f>
        <v/>
      </c>
      <c r="EE172" s="122" t="str">
        <f>IF(Tbl.Kosten[[#This Row],[Anr.]]=EE$7,Tbl.Kosten[[#This Row],[Totaal kosten]],"")</f>
        <v/>
      </c>
      <c r="EF172" s="122" t="str">
        <f>IF(Tbl.Kosten[[#This Row],[Anr.]]=EF$7,Tbl.Kosten[[#This Row],[Totaal kosten]],"")</f>
        <v/>
      </c>
      <c r="EG172" s="122" t="str">
        <f>IF(Tbl.Kosten[[#This Row],[Anr.]]=EG$7,Tbl.Kosten[[#This Row],[Totaal kosten]],"")</f>
        <v/>
      </c>
      <c r="EH172" s="122" t="str">
        <f>IF(Tbl.Kosten[[#This Row],[Anr.]]=EH$7,Tbl.Kosten[[#This Row],[Totaal kosten]],"")</f>
        <v/>
      </c>
      <c r="EI172" s="122" t="str">
        <f>IF(Tbl.Kosten[[#This Row],[Anr.]]=EI$7,Tbl.Kosten[[#This Row],[Totaal kosten]],"")</f>
        <v/>
      </c>
      <c r="EJ172" s="122" t="str">
        <f>IF(Tbl.Kosten[[#This Row],[Anr.]]=EJ$7,Tbl.Kosten[[#This Row],[Totaal kosten]],"")</f>
        <v/>
      </c>
      <c r="EK172" s="122" t="str">
        <f>IF(Tbl.Kosten[[#This Row],[Anr.]]=EK$7,Tbl.Kosten[[#This Row],[Totaal kosten]],"")</f>
        <v/>
      </c>
      <c r="EL172" s="122" t="str">
        <f>IF(Tbl.Kosten[[#This Row],[Anr.]]=EL$7,Tbl.Kosten[[#This Row],[Totaal kosten]],"")</f>
        <v/>
      </c>
      <c r="EM172" s="122" t="str">
        <f>IF(Tbl.Kosten[[#This Row],[Anr.]]=EM$7,Tbl.Kosten[[#This Row],[Totaal kosten]],"")</f>
        <v/>
      </c>
      <c r="EN172" s="122" t="str">
        <f>IF(Tbl.Kosten[[#This Row],[Anr.]]=EN$7,Tbl.Kosten[[#This Row],[Totaal kosten]],"")</f>
        <v/>
      </c>
      <c r="EO172" s="122" t="str">
        <f>IF(Tbl.Kosten[[#This Row],[Anr.]]=EO$7,Tbl.Kosten[[#This Row],[Totaal kosten]],"")</f>
        <v/>
      </c>
      <c r="EP172" s="122" t="str">
        <f>IF(Tbl.Kosten[[#This Row],[Anr.]]=EP$7,Tbl.Kosten[[#This Row],[Totaal kosten]],"")</f>
        <v/>
      </c>
      <c r="EQ172" s="122" t="str">
        <f>IF(Tbl.Kosten[[#This Row],[Anr.]]=EQ$7,Tbl.Kosten[[#This Row],[Totaal kosten]],"")</f>
        <v/>
      </c>
    </row>
    <row r="173" spans="2:147" x14ac:dyDescent="0.35">
      <c r="B173" s="99"/>
      <c r="C173" s="68"/>
      <c r="D173" s="119"/>
      <c r="E173" s="100"/>
      <c r="F173" s="13">
        <f>_xlfn.XLOOKUP(Tbl.Kosten[[#This Row],[Medewerker e/o 
functie]],Tbl.Uurtarief[Medewerker en/of functie],Tbl.Uurtarief[Uurtarief],"",,)</f>
        <v>0</v>
      </c>
      <c r="G173" s="118">
        <f>PRODUCT(Tbl.Kosten[[#This Row],[Uren]],Tbl.Kosten[[#This Row],[Uurtarief]])</f>
        <v>0</v>
      </c>
      <c r="H173" s="100"/>
      <c r="I173" s="98"/>
      <c r="J173" s="97">
        <f>Tbl.Kosten[[#This Row],[Aantal]]*Tbl.Kosten[[#This Row],[Tarief]]</f>
        <v>0</v>
      </c>
      <c r="K173" s="118">
        <f>Tbl.Kosten[[#This Row],[Subtotaal andere kosten]]+Tbl.Kosten[[#This Row],[Subtotaal arbeidskosten]]</f>
        <v>0</v>
      </c>
      <c r="L173" s="190">
        <f>IF(Tbl.Kosten[[#This Row],[Subtotaal andere kosten]]&lt;&gt;0,"Andere kosten",(_xlfn.XLOOKUP(Tbl.Kosten[[#This Row],[Medewerker e/o 
functie]],Tbl.Uurtarief[Medewerker en/of functie],Tbl.Uurtarief[Kostensoort],"",,)))</f>
        <v>0</v>
      </c>
      <c r="M173" s="190" t="str">
        <f>IF(AND(Tbl.Kosten[[#This Row],[Subtotaal arbeidskosten]]&lt;&gt;0,Tbl.Kosten[[#This Row],[Subtotaal andere kosten]]&lt;&gt;0),"Begroot Arbeidskosten en Overige kosten op verschillende regels!","")</f>
        <v/>
      </c>
      <c r="N173" s="3" t="str">
        <f>_xlfn.XLOOKUP(Tbl.Kosten[[#This Row],[Activiteitencode]],Tbl.Activiteiten[Activiteitcode],Tbl.Activiteiten[Werkpakketcode],"",,)</f>
        <v/>
      </c>
      <c r="O173" s="9" t="str">
        <f>_xlfn.XLOOKUP(Tbl.Kosten[[#This Row],[Werkpakketcode]],Tbl.Werkpakketten[Werkpakketcode],Tbl.Werkpakketten[WPnr.],"",,)</f>
        <v/>
      </c>
      <c r="P173" s="9" t="str">
        <f>IF(Tbl.Kosten[[#This Row],[WPnr.]]=P$7,Tbl.Kosten[[#This Row],[Totaal kosten]],"")</f>
        <v/>
      </c>
      <c r="Q173" s="9" t="str">
        <f>IF(Tbl.Kosten[[#This Row],[WPnr.]]=Q$7,Tbl.Kosten[[#This Row],[Totaal kosten]],"")</f>
        <v/>
      </c>
      <c r="R173" s="9" t="str">
        <f>IF(Tbl.Kosten[[#This Row],[WPnr.]]=R$7,Tbl.Kosten[[#This Row],[Totaal kosten]],"")</f>
        <v/>
      </c>
      <c r="S173" s="9" t="str">
        <f>IF(Tbl.Kosten[[#This Row],[WPnr.]]=S$7,Tbl.Kosten[[#This Row],[Totaal kosten]],"")</f>
        <v/>
      </c>
      <c r="T173" s="9" t="str">
        <f>IF(Tbl.Kosten[[#This Row],[WPnr.]]=T$7,Tbl.Kosten[[#This Row],[Totaal kosten]],"")</f>
        <v/>
      </c>
      <c r="U173" s="9" t="str">
        <f>IF(Tbl.Kosten[[#This Row],[WPnr.]]=U$7,Tbl.Kosten[[#This Row],[Totaal kosten]],"")</f>
        <v/>
      </c>
      <c r="V173" s="9" t="str">
        <f>IF(Tbl.Kosten[[#This Row],[WPnr.]]=V$7,Tbl.Kosten[[#This Row],[Totaal kosten]],"")</f>
        <v/>
      </c>
      <c r="W173" s="9" t="str">
        <f>IF(Tbl.Kosten[[#This Row],[WPnr.]]=W$7,Tbl.Kosten[[#This Row],[Totaal kosten]],"")</f>
        <v/>
      </c>
      <c r="X173" s="9" t="str">
        <f>IF(Tbl.Kosten[[#This Row],[WPnr.]]=X$7,Tbl.Kosten[[#This Row],[Totaal kosten]],"")</f>
        <v/>
      </c>
      <c r="Y173" s="9" t="str">
        <f>IF(Tbl.Kosten[[#This Row],[WPnr.]]=Y$7,Tbl.Kosten[[#This Row],[Totaal kosten]],"")</f>
        <v/>
      </c>
      <c r="Z173" s="15" t="str">
        <f>IFERROR(VLOOKUP(Tbl.Kosten[[#This Row],[Kostensoort]],Tbl.Kostensoorten[],2,FALSE),"")</f>
        <v/>
      </c>
      <c r="AA173" s="15" t="str">
        <f>IF(Tbl.Kosten[[#This Row],[KSnr.]]=AA$7,Tbl.Kosten[[#This Row],[Totaal kosten]],"")</f>
        <v/>
      </c>
      <c r="AB173" s="15" t="str">
        <f>IF(Tbl.Kosten[[#This Row],[KSnr.]]=AB$7,Tbl.Kosten[[#This Row],[Totaal kosten]],"")</f>
        <v/>
      </c>
      <c r="AC173" s="15" t="str">
        <f>IF(Tbl.Kosten[[#This Row],[KSnr.]]=AC$7,Tbl.Kosten[[#This Row],[Totaal kosten]],"")</f>
        <v/>
      </c>
      <c r="AD173" s="15" t="str">
        <f>IF(Tbl.Kosten[[#This Row],[KSnr.]]=AD$7,Tbl.Kosten[[#This Row],[Totaal kosten]],"")</f>
        <v/>
      </c>
      <c r="AE173" s="15" t="str">
        <f>IF(Tbl.Kosten[[#This Row],[KSnr.]]=AE$7,Tbl.Kosten[[#This Row],[Totaal kosten]],"")</f>
        <v/>
      </c>
      <c r="AF173" s="15" t="str">
        <f>IF(Tbl.Kosten[[#This Row],[KSnr.]]=AF$7,Tbl.Kosten[[#This Row],[Totaal kosten]],"")</f>
        <v/>
      </c>
      <c r="AG173" s="15" t="str">
        <f>IF(Tbl.Kosten[[#This Row],[KSnr.]]=AG$7,Tbl.Kosten[[#This Row],[Totaal kosten]],"")</f>
        <v/>
      </c>
      <c r="AH173" s="15" t="str">
        <f>IF(Tbl.Kosten[[#This Row],[KSnr.]]=AH$7,Tbl.Kosten[[#This Row],[Totaal kosten]],"")</f>
        <v/>
      </c>
      <c r="AI173" s="15" t="str">
        <f>IF(Tbl.Kosten[[#This Row],[KSnr.]]=AI$7,Tbl.Kosten[[#This Row],[Totaal kosten]],"")</f>
        <v/>
      </c>
      <c r="AJ173" s="15" t="str">
        <f>IF(Tbl.Kosten[[#This Row],[KSnr.]]=AJ$7,Tbl.Kosten[[#This Row],[Totaal kosten]],"")</f>
        <v/>
      </c>
      <c r="AK173" s="15" t="str">
        <f>IF(Tbl.Kosten[[#This Row],[KSnr.]]=AK$7,Tbl.Kosten[[#This Row],[Totaal kosten]],"")</f>
        <v/>
      </c>
      <c r="AL173" s="15" t="str">
        <f>IF(Tbl.Kosten[[#This Row],[KSnr.]]=AL$7,Tbl.Kosten[[#This Row],[Totaal kosten]],"")</f>
        <v/>
      </c>
      <c r="AM173" s="15" t="str">
        <f>IF(Tbl.Kosten[[#This Row],[KSnr.]]=AM$7,Tbl.Kosten[[#This Row],[Totaal kosten]],"")</f>
        <v/>
      </c>
      <c r="AN173" s="15" t="str">
        <f>IF(Tbl.Kosten[[#This Row],[KSnr.]]=AN$7,Tbl.Kosten[[#This Row],[Totaal kosten]],"")</f>
        <v/>
      </c>
      <c r="AO173" s="15" t="str">
        <f>IF(Tbl.Kosten[[#This Row],[KSnr.]]=AO$7,Tbl.Kosten[[#This Row],[Totaal kosten]],"")</f>
        <v/>
      </c>
      <c r="AP173" s="15" t="str">
        <f>IF(Tbl.Kosten[[#This Row],[KSnr.]]=AP$7,Tbl.Kosten[[#This Row],[Totaal kosten]],"")</f>
        <v/>
      </c>
      <c r="AQ173" s="15" t="str">
        <f>IF(Tbl.Kosten[[#This Row],[KSnr.]]=AQ$7,Tbl.Kosten[[#This Row],[Totaal kosten]],"")</f>
        <v/>
      </c>
      <c r="AR173" s="15" t="str">
        <f>IF(Tbl.Kosten[[#This Row],[KSnr.]]=AR$7,Tbl.Kosten[[#This Row],[Totaal kosten]],"")</f>
        <v/>
      </c>
      <c r="AS173" s="15" t="str">
        <f>IF(Tbl.Kosten[[#This Row],[KSnr.]]=AS$7,Tbl.Kosten[[#This Row],[Totaal kosten]],"")</f>
        <v/>
      </c>
      <c r="AT173" s="15" t="str">
        <f>IF(Tbl.Kosten[[#This Row],[KSnr.]]=AT$7,Tbl.Kosten[[#This Row],[Totaal kosten]],"")</f>
        <v/>
      </c>
      <c r="AU173" s="122" t="str">
        <f>_xlfn.XLOOKUP(Tbl.Kosten[[#This Row],[Activiteitencode]],Tbl.Activiteiten[Activiteitcode],Tbl.Activiteiten[Anr.],"",,)</f>
        <v/>
      </c>
      <c r="AV173" s="122" t="str">
        <f>IF(Tbl.Kosten[[#This Row],[Anr.]]=AV$7,Tbl.Kosten[[#This Row],[Totaal kosten]],"")</f>
        <v/>
      </c>
      <c r="AW173" s="122" t="str">
        <f>IF(Tbl.Kosten[[#This Row],[Anr.]]=AW$7,Tbl.Kosten[[#This Row],[Totaal kosten]],"")</f>
        <v/>
      </c>
      <c r="AX173" s="122" t="str">
        <f>IF(Tbl.Kosten[[#This Row],[Anr.]]=AX$7,Tbl.Kosten[[#This Row],[Totaal kosten]],"")</f>
        <v/>
      </c>
      <c r="AY173" s="122" t="str">
        <f>IF(Tbl.Kosten[[#This Row],[Anr.]]=AY$7,Tbl.Kosten[[#This Row],[Totaal kosten]],"")</f>
        <v/>
      </c>
      <c r="AZ173" s="122" t="str">
        <f>IF(Tbl.Kosten[[#This Row],[Anr.]]=AZ$7,Tbl.Kosten[[#This Row],[Totaal kosten]],"")</f>
        <v/>
      </c>
      <c r="BA173" s="122" t="str">
        <f>IF(Tbl.Kosten[[#This Row],[Anr.]]=BA$7,Tbl.Kosten[[#This Row],[Totaal kosten]],"")</f>
        <v/>
      </c>
      <c r="BB173" s="122" t="str">
        <f>IF(Tbl.Kosten[[#This Row],[Anr.]]=BB$7,Tbl.Kosten[[#This Row],[Totaal kosten]],"")</f>
        <v/>
      </c>
      <c r="BC173" s="122" t="str">
        <f>IF(Tbl.Kosten[[#This Row],[Anr.]]=BC$7,Tbl.Kosten[[#This Row],[Totaal kosten]],"")</f>
        <v/>
      </c>
      <c r="BD173" s="122" t="str">
        <f>IF(Tbl.Kosten[[#This Row],[Anr.]]=BD$7,Tbl.Kosten[[#This Row],[Totaal kosten]],"")</f>
        <v/>
      </c>
      <c r="BE173" s="122" t="str">
        <f>IF(Tbl.Kosten[[#This Row],[Anr.]]=BE$7,Tbl.Kosten[[#This Row],[Totaal kosten]],"")</f>
        <v/>
      </c>
      <c r="BF173" s="122" t="str">
        <f>IF(Tbl.Kosten[[#This Row],[Anr.]]=BF$7,Tbl.Kosten[[#This Row],[Totaal kosten]],"")</f>
        <v/>
      </c>
      <c r="BG173" s="122" t="str">
        <f>IF(Tbl.Kosten[[#This Row],[Anr.]]=BG$7,Tbl.Kosten[[#This Row],[Totaal kosten]],"")</f>
        <v/>
      </c>
      <c r="BH173" s="122" t="str">
        <f>IF(Tbl.Kosten[[#This Row],[Anr.]]=BH$7,Tbl.Kosten[[#This Row],[Totaal kosten]],"")</f>
        <v/>
      </c>
      <c r="BI173" s="122" t="str">
        <f>IF(Tbl.Kosten[[#This Row],[Anr.]]=BI$7,Tbl.Kosten[[#This Row],[Totaal kosten]],"")</f>
        <v/>
      </c>
      <c r="BJ173" s="122" t="str">
        <f>IF(Tbl.Kosten[[#This Row],[Anr.]]=BJ$7,Tbl.Kosten[[#This Row],[Totaal kosten]],"")</f>
        <v/>
      </c>
      <c r="BK173" s="122" t="str">
        <f>IF(Tbl.Kosten[[#This Row],[Anr.]]=BK$7,Tbl.Kosten[[#This Row],[Totaal kosten]],"")</f>
        <v/>
      </c>
      <c r="BL173" s="122" t="str">
        <f>IF(Tbl.Kosten[[#This Row],[Anr.]]=BL$7,Tbl.Kosten[[#This Row],[Totaal kosten]],"")</f>
        <v/>
      </c>
      <c r="BM173" s="122" t="str">
        <f>IF(Tbl.Kosten[[#This Row],[Anr.]]=BM$7,Tbl.Kosten[[#This Row],[Totaal kosten]],"")</f>
        <v/>
      </c>
      <c r="BN173" s="122" t="str">
        <f>IF(Tbl.Kosten[[#This Row],[Anr.]]=BN$7,Tbl.Kosten[[#This Row],[Totaal kosten]],"")</f>
        <v/>
      </c>
      <c r="BO173" s="122" t="str">
        <f>IF(Tbl.Kosten[[#This Row],[Anr.]]=BO$7,Tbl.Kosten[[#This Row],[Totaal kosten]],"")</f>
        <v/>
      </c>
      <c r="BP173" s="122" t="str">
        <f>IF(Tbl.Kosten[[#This Row],[Anr.]]=BP$7,Tbl.Kosten[[#This Row],[Totaal kosten]],"")</f>
        <v/>
      </c>
      <c r="BQ173" s="122" t="str">
        <f>IF(Tbl.Kosten[[#This Row],[Anr.]]=BQ$7,Tbl.Kosten[[#This Row],[Totaal kosten]],"")</f>
        <v/>
      </c>
      <c r="BR173" s="122" t="str">
        <f>IF(Tbl.Kosten[[#This Row],[Anr.]]=BR$7,Tbl.Kosten[[#This Row],[Totaal kosten]],"")</f>
        <v/>
      </c>
      <c r="BS173" s="122" t="str">
        <f>IF(Tbl.Kosten[[#This Row],[Anr.]]=BS$7,Tbl.Kosten[[#This Row],[Totaal kosten]],"")</f>
        <v/>
      </c>
      <c r="BT173" s="122" t="str">
        <f>IF(Tbl.Kosten[[#This Row],[Anr.]]=BT$7,Tbl.Kosten[[#This Row],[Totaal kosten]],"")</f>
        <v/>
      </c>
      <c r="BU173" s="122" t="str">
        <f>IF(Tbl.Kosten[[#This Row],[Anr.]]=BU$7,Tbl.Kosten[[#This Row],[Totaal kosten]],"")</f>
        <v/>
      </c>
      <c r="BV173" s="122" t="str">
        <f>IF(Tbl.Kosten[[#This Row],[Anr.]]=BV$7,Tbl.Kosten[[#This Row],[Totaal kosten]],"")</f>
        <v/>
      </c>
      <c r="BW173" s="122" t="str">
        <f>IF(Tbl.Kosten[[#This Row],[Anr.]]=BW$7,Tbl.Kosten[[#This Row],[Totaal kosten]],"")</f>
        <v/>
      </c>
      <c r="BX173" s="122" t="str">
        <f>IF(Tbl.Kosten[[#This Row],[Anr.]]=BX$7,Tbl.Kosten[[#This Row],[Totaal kosten]],"")</f>
        <v/>
      </c>
      <c r="BY173" s="122" t="str">
        <f>IF(Tbl.Kosten[[#This Row],[Anr.]]=BY$7,Tbl.Kosten[[#This Row],[Totaal kosten]],"")</f>
        <v/>
      </c>
      <c r="BZ173" s="122" t="str">
        <f>IF(Tbl.Kosten[[#This Row],[Anr.]]=BZ$7,Tbl.Kosten[[#This Row],[Totaal kosten]],"")</f>
        <v/>
      </c>
      <c r="CA173" s="122" t="str">
        <f>IF(Tbl.Kosten[[#This Row],[Anr.]]=CA$7,Tbl.Kosten[[#This Row],[Totaal kosten]],"")</f>
        <v/>
      </c>
      <c r="CB173" s="122" t="str">
        <f>IF(Tbl.Kosten[[#This Row],[Anr.]]=CB$7,Tbl.Kosten[[#This Row],[Totaal kosten]],"")</f>
        <v/>
      </c>
      <c r="CC173" s="122" t="str">
        <f>IF(Tbl.Kosten[[#This Row],[Anr.]]=CC$7,Tbl.Kosten[[#This Row],[Totaal kosten]],"")</f>
        <v/>
      </c>
      <c r="CD173" s="122" t="str">
        <f>IF(Tbl.Kosten[[#This Row],[Anr.]]=CD$7,Tbl.Kosten[[#This Row],[Totaal kosten]],"")</f>
        <v/>
      </c>
      <c r="CE173" s="122" t="str">
        <f>IF(Tbl.Kosten[[#This Row],[Anr.]]=CE$7,Tbl.Kosten[[#This Row],[Totaal kosten]],"")</f>
        <v/>
      </c>
      <c r="CF173" s="122" t="str">
        <f>IF(Tbl.Kosten[[#This Row],[Anr.]]=CF$7,Tbl.Kosten[[#This Row],[Totaal kosten]],"")</f>
        <v/>
      </c>
      <c r="CG173" s="122" t="str">
        <f>IF(Tbl.Kosten[[#This Row],[Anr.]]=CG$7,Tbl.Kosten[[#This Row],[Totaal kosten]],"")</f>
        <v/>
      </c>
      <c r="CH173" s="122" t="str">
        <f>IF(Tbl.Kosten[[#This Row],[Anr.]]=CH$7,Tbl.Kosten[[#This Row],[Totaal kosten]],"")</f>
        <v/>
      </c>
      <c r="CI173" s="122" t="str">
        <f>IF(Tbl.Kosten[[#This Row],[Anr.]]=CI$7,Tbl.Kosten[[#This Row],[Totaal kosten]],"")</f>
        <v/>
      </c>
      <c r="CJ173" s="122" t="str">
        <f>IF(Tbl.Kosten[[#This Row],[Anr.]]=CJ$7,Tbl.Kosten[[#This Row],[Totaal kosten]],"")</f>
        <v/>
      </c>
      <c r="CK173" s="122" t="str">
        <f>IF(Tbl.Kosten[[#This Row],[Anr.]]=CK$7,Tbl.Kosten[[#This Row],[Totaal kosten]],"")</f>
        <v/>
      </c>
      <c r="CL173" s="122" t="str">
        <f>IF(Tbl.Kosten[[#This Row],[Anr.]]=CL$7,Tbl.Kosten[[#This Row],[Totaal kosten]],"")</f>
        <v/>
      </c>
      <c r="CM173" s="122" t="str">
        <f>IF(Tbl.Kosten[[#This Row],[Anr.]]=CM$7,Tbl.Kosten[[#This Row],[Totaal kosten]],"")</f>
        <v/>
      </c>
      <c r="CN173" s="122" t="str">
        <f>IF(Tbl.Kosten[[#This Row],[Anr.]]=CN$7,Tbl.Kosten[[#This Row],[Totaal kosten]],"")</f>
        <v/>
      </c>
      <c r="CO173" s="122" t="str">
        <f>IF(Tbl.Kosten[[#This Row],[Anr.]]=CO$7,Tbl.Kosten[[#This Row],[Totaal kosten]],"")</f>
        <v/>
      </c>
      <c r="CP173" s="122" t="str">
        <f>IF(Tbl.Kosten[[#This Row],[Anr.]]=CP$7,Tbl.Kosten[[#This Row],[Totaal kosten]],"")</f>
        <v/>
      </c>
      <c r="CQ173" s="122" t="str">
        <f>IF(Tbl.Kosten[[#This Row],[Anr.]]=CQ$7,Tbl.Kosten[[#This Row],[Totaal kosten]],"")</f>
        <v/>
      </c>
      <c r="CR173" s="122" t="str">
        <f>IF(Tbl.Kosten[[#This Row],[Anr.]]=CR$7,Tbl.Kosten[[#This Row],[Totaal kosten]],"")</f>
        <v/>
      </c>
      <c r="CS173" s="122" t="str">
        <f>IF(Tbl.Kosten[[#This Row],[Anr.]]=CS$7,Tbl.Kosten[[#This Row],[Totaal kosten]],"")</f>
        <v/>
      </c>
      <c r="CT173" s="122" t="str">
        <f>IF(Tbl.Kosten[[#This Row],[Anr.]]=CT$7,Tbl.Kosten[[#This Row],[Totaal kosten]],"")</f>
        <v/>
      </c>
      <c r="CU173" s="122" t="str">
        <f>IF(Tbl.Kosten[[#This Row],[Anr.]]=CU$7,Tbl.Kosten[[#This Row],[Totaal kosten]],"")</f>
        <v/>
      </c>
      <c r="CV173" s="122" t="str">
        <f>IF(Tbl.Kosten[[#This Row],[Anr.]]=CV$7,Tbl.Kosten[[#This Row],[Totaal kosten]],"")</f>
        <v/>
      </c>
      <c r="CW173" s="122" t="str">
        <f>IF(Tbl.Kosten[[#This Row],[Anr.]]=CW$7,Tbl.Kosten[[#This Row],[Totaal kosten]],"")</f>
        <v/>
      </c>
      <c r="CX173" s="122" t="str">
        <f>IF(Tbl.Kosten[[#This Row],[Anr.]]=CX$7,Tbl.Kosten[[#This Row],[Totaal kosten]],"")</f>
        <v/>
      </c>
      <c r="CY173" s="122" t="str">
        <f>IF(Tbl.Kosten[[#This Row],[Anr.]]=CY$7,Tbl.Kosten[[#This Row],[Totaal kosten]],"")</f>
        <v/>
      </c>
      <c r="CZ173" s="122" t="str">
        <f>IF(Tbl.Kosten[[#This Row],[Anr.]]=CZ$7,Tbl.Kosten[[#This Row],[Totaal kosten]],"")</f>
        <v/>
      </c>
      <c r="DA173" s="122" t="str">
        <f>IF(Tbl.Kosten[[#This Row],[Anr.]]=DA$7,Tbl.Kosten[[#This Row],[Totaal kosten]],"")</f>
        <v/>
      </c>
      <c r="DB173" s="122" t="str">
        <f>IF(Tbl.Kosten[[#This Row],[Anr.]]=DB$7,Tbl.Kosten[[#This Row],[Totaal kosten]],"")</f>
        <v/>
      </c>
      <c r="DC173" s="122" t="str">
        <f>IF(Tbl.Kosten[[#This Row],[Anr.]]=DC$7,Tbl.Kosten[[#This Row],[Totaal kosten]],"")</f>
        <v/>
      </c>
      <c r="DD173" s="122" t="str">
        <f>IF(Tbl.Kosten[[#This Row],[Anr.]]=DD$7,Tbl.Kosten[[#This Row],[Totaal kosten]],"")</f>
        <v/>
      </c>
      <c r="DE173" s="122" t="str">
        <f>IF(Tbl.Kosten[[#This Row],[Anr.]]=DE$7,Tbl.Kosten[[#This Row],[Totaal kosten]],"")</f>
        <v/>
      </c>
      <c r="DF173" s="122" t="str">
        <f>IF(Tbl.Kosten[[#This Row],[Anr.]]=DF$7,Tbl.Kosten[[#This Row],[Totaal kosten]],"")</f>
        <v/>
      </c>
      <c r="DG173" s="122" t="str">
        <f>IF(Tbl.Kosten[[#This Row],[Anr.]]=DG$7,Tbl.Kosten[[#This Row],[Totaal kosten]],"")</f>
        <v/>
      </c>
      <c r="DH173" s="122" t="str">
        <f>IF(Tbl.Kosten[[#This Row],[Anr.]]=DH$7,Tbl.Kosten[[#This Row],[Totaal kosten]],"")</f>
        <v/>
      </c>
      <c r="DI173" s="122" t="str">
        <f>IF(Tbl.Kosten[[#This Row],[Anr.]]=DI$7,Tbl.Kosten[[#This Row],[Totaal kosten]],"")</f>
        <v/>
      </c>
      <c r="DJ173" s="122" t="str">
        <f>IF(Tbl.Kosten[[#This Row],[Anr.]]=DJ$7,Tbl.Kosten[[#This Row],[Totaal kosten]],"")</f>
        <v/>
      </c>
      <c r="DK173" s="122" t="str">
        <f>IF(Tbl.Kosten[[#This Row],[Anr.]]=DK$7,Tbl.Kosten[[#This Row],[Totaal kosten]],"")</f>
        <v/>
      </c>
      <c r="DL173" s="122" t="str">
        <f>IF(Tbl.Kosten[[#This Row],[Anr.]]=DL$7,Tbl.Kosten[[#This Row],[Totaal kosten]],"")</f>
        <v/>
      </c>
      <c r="DM173" s="122" t="str">
        <f>IF(Tbl.Kosten[[#This Row],[Anr.]]=DM$7,Tbl.Kosten[[#This Row],[Totaal kosten]],"")</f>
        <v/>
      </c>
      <c r="DN173" s="122" t="str">
        <f>IF(Tbl.Kosten[[#This Row],[Anr.]]=DN$7,Tbl.Kosten[[#This Row],[Totaal kosten]],"")</f>
        <v/>
      </c>
      <c r="DO173" s="122" t="str">
        <f>IF(Tbl.Kosten[[#This Row],[Anr.]]=DO$7,Tbl.Kosten[[#This Row],[Totaal kosten]],"")</f>
        <v/>
      </c>
      <c r="DP173" s="122" t="str">
        <f>IF(Tbl.Kosten[[#This Row],[Anr.]]=DP$7,Tbl.Kosten[[#This Row],[Totaal kosten]],"")</f>
        <v/>
      </c>
      <c r="DQ173" s="122" t="str">
        <f>IF(Tbl.Kosten[[#This Row],[Anr.]]=DQ$7,Tbl.Kosten[[#This Row],[Totaal kosten]],"")</f>
        <v/>
      </c>
      <c r="DR173" s="122" t="str">
        <f>IF(Tbl.Kosten[[#This Row],[Anr.]]=DR$7,Tbl.Kosten[[#This Row],[Totaal kosten]],"")</f>
        <v/>
      </c>
      <c r="DS173" s="122" t="str">
        <f>IF(Tbl.Kosten[[#This Row],[Anr.]]=DS$7,Tbl.Kosten[[#This Row],[Totaal kosten]],"")</f>
        <v/>
      </c>
      <c r="DT173" s="122" t="str">
        <f>IF(Tbl.Kosten[[#This Row],[Anr.]]=DT$7,Tbl.Kosten[[#This Row],[Totaal kosten]],"")</f>
        <v/>
      </c>
      <c r="DU173" s="122" t="str">
        <f>IF(Tbl.Kosten[[#This Row],[Anr.]]=DU$7,Tbl.Kosten[[#This Row],[Totaal kosten]],"")</f>
        <v/>
      </c>
      <c r="DV173" s="122" t="str">
        <f>IF(Tbl.Kosten[[#This Row],[Anr.]]=DV$7,Tbl.Kosten[[#This Row],[Totaal kosten]],"")</f>
        <v/>
      </c>
      <c r="DW173" s="122" t="str">
        <f>IF(Tbl.Kosten[[#This Row],[Anr.]]=DW$7,Tbl.Kosten[[#This Row],[Totaal kosten]],"")</f>
        <v/>
      </c>
      <c r="DX173" s="122" t="str">
        <f>IF(Tbl.Kosten[[#This Row],[Anr.]]=DX$7,Tbl.Kosten[[#This Row],[Totaal kosten]],"")</f>
        <v/>
      </c>
      <c r="DY173" s="122" t="str">
        <f>IF(Tbl.Kosten[[#This Row],[Anr.]]=DY$7,Tbl.Kosten[[#This Row],[Totaal kosten]],"")</f>
        <v/>
      </c>
      <c r="DZ173" s="122" t="str">
        <f>IF(Tbl.Kosten[[#This Row],[Anr.]]=DZ$7,Tbl.Kosten[[#This Row],[Totaal kosten]],"")</f>
        <v/>
      </c>
      <c r="EA173" s="122" t="str">
        <f>IF(Tbl.Kosten[[#This Row],[Anr.]]=EA$7,Tbl.Kosten[[#This Row],[Totaal kosten]],"")</f>
        <v/>
      </c>
      <c r="EB173" s="122" t="str">
        <f>IF(Tbl.Kosten[[#This Row],[Anr.]]=EB$7,Tbl.Kosten[[#This Row],[Totaal kosten]],"")</f>
        <v/>
      </c>
      <c r="EC173" s="122" t="str">
        <f>IF(Tbl.Kosten[[#This Row],[Anr.]]=EC$7,Tbl.Kosten[[#This Row],[Totaal kosten]],"")</f>
        <v/>
      </c>
      <c r="ED173" s="122" t="str">
        <f>IF(Tbl.Kosten[[#This Row],[Anr.]]=ED$7,Tbl.Kosten[[#This Row],[Totaal kosten]],"")</f>
        <v/>
      </c>
      <c r="EE173" s="122" t="str">
        <f>IF(Tbl.Kosten[[#This Row],[Anr.]]=EE$7,Tbl.Kosten[[#This Row],[Totaal kosten]],"")</f>
        <v/>
      </c>
      <c r="EF173" s="122" t="str">
        <f>IF(Tbl.Kosten[[#This Row],[Anr.]]=EF$7,Tbl.Kosten[[#This Row],[Totaal kosten]],"")</f>
        <v/>
      </c>
      <c r="EG173" s="122" t="str">
        <f>IF(Tbl.Kosten[[#This Row],[Anr.]]=EG$7,Tbl.Kosten[[#This Row],[Totaal kosten]],"")</f>
        <v/>
      </c>
      <c r="EH173" s="122" t="str">
        <f>IF(Tbl.Kosten[[#This Row],[Anr.]]=EH$7,Tbl.Kosten[[#This Row],[Totaal kosten]],"")</f>
        <v/>
      </c>
      <c r="EI173" s="122" t="str">
        <f>IF(Tbl.Kosten[[#This Row],[Anr.]]=EI$7,Tbl.Kosten[[#This Row],[Totaal kosten]],"")</f>
        <v/>
      </c>
      <c r="EJ173" s="122" t="str">
        <f>IF(Tbl.Kosten[[#This Row],[Anr.]]=EJ$7,Tbl.Kosten[[#This Row],[Totaal kosten]],"")</f>
        <v/>
      </c>
      <c r="EK173" s="122" t="str">
        <f>IF(Tbl.Kosten[[#This Row],[Anr.]]=EK$7,Tbl.Kosten[[#This Row],[Totaal kosten]],"")</f>
        <v/>
      </c>
      <c r="EL173" s="122" t="str">
        <f>IF(Tbl.Kosten[[#This Row],[Anr.]]=EL$7,Tbl.Kosten[[#This Row],[Totaal kosten]],"")</f>
        <v/>
      </c>
      <c r="EM173" s="122" t="str">
        <f>IF(Tbl.Kosten[[#This Row],[Anr.]]=EM$7,Tbl.Kosten[[#This Row],[Totaal kosten]],"")</f>
        <v/>
      </c>
      <c r="EN173" s="122" t="str">
        <f>IF(Tbl.Kosten[[#This Row],[Anr.]]=EN$7,Tbl.Kosten[[#This Row],[Totaal kosten]],"")</f>
        <v/>
      </c>
      <c r="EO173" s="122" t="str">
        <f>IF(Tbl.Kosten[[#This Row],[Anr.]]=EO$7,Tbl.Kosten[[#This Row],[Totaal kosten]],"")</f>
        <v/>
      </c>
      <c r="EP173" s="122" t="str">
        <f>IF(Tbl.Kosten[[#This Row],[Anr.]]=EP$7,Tbl.Kosten[[#This Row],[Totaal kosten]],"")</f>
        <v/>
      </c>
      <c r="EQ173" s="122" t="str">
        <f>IF(Tbl.Kosten[[#This Row],[Anr.]]=EQ$7,Tbl.Kosten[[#This Row],[Totaal kosten]],"")</f>
        <v/>
      </c>
    </row>
    <row r="174" spans="2:147" x14ac:dyDescent="0.35">
      <c r="B174" s="99"/>
      <c r="C174" s="68"/>
      <c r="D174" s="119"/>
      <c r="E174" s="100"/>
      <c r="F174" s="13">
        <f>_xlfn.XLOOKUP(Tbl.Kosten[[#This Row],[Medewerker e/o 
functie]],Tbl.Uurtarief[Medewerker en/of functie],Tbl.Uurtarief[Uurtarief],"",,)</f>
        <v>0</v>
      </c>
      <c r="G174" s="118">
        <f>PRODUCT(Tbl.Kosten[[#This Row],[Uren]],Tbl.Kosten[[#This Row],[Uurtarief]])</f>
        <v>0</v>
      </c>
      <c r="H174" s="100"/>
      <c r="I174" s="98"/>
      <c r="J174" s="97">
        <f>Tbl.Kosten[[#This Row],[Aantal]]*Tbl.Kosten[[#This Row],[Tarief]]</f>
        <v>0</v>
      </c>
      <c r="K174" s="118">
        <f>Tbl.Kosten[[#This Row],[Subtotaal andere kosten]]+Tbl.Kosten[[#This Row],[Subtotaal arbeidskosten]]</f>
        <v>0</v>
      </c>
      <c r="L174" s="190">
        <f>IF(Tbl.Kosten[[#This Row],[Subtotaal andere kosten]]&lt;&gt;0,"Andere kosten",(_xlfn.XLOOKUP(Tbl.Kosten[[#This Row],[Medewerker e/o 
functie]],Tbl.Uurtarief[Medewerker en/of functie],Tbl.Uurtarief[Kostensoort],"",,)))</f>
        <v>0</v>
      </c>
      <c r="M174" s="190" t="str">
        <f>IF(AND(Tbl.Kosten[[#This Row],[Subtotaal arbeidskosten]]&lt;&gt;0,Tbl.Kosten[[#This Row],[Subtotaal andere kosten]]&lt;&gt;0),"Begroot Arbeidskosten en Overige kosten op verschillende regels!","")</f>
        <v/>
      </c>
      <c r="N174" s="3" t="str">
        <f>_xlfn.XLOOKUP(Tbl.Kosten[[#This Row],[Activiteitencode]],Tbl.Activiteiten[Activiteitcode],Tbl.Activiteiten[Werkpakketcode],"",,)</f>
        <v/>
      </c>
      <c r="O174" s="9" t="str">
        <f>_xlfn.XLOOKUP(Tbl.Kosten[[#This Row],[Werkpakketcode]],Tbl.Werkpakketten[Werkpakketcode],Tbl.Werkpakketten[WPnr.],"",,)</f>
        <v/>
      </c>
      <c r="P174" s="9" t="str">
        <f>IF(Tbl.Kosten[[#This Row],[WPnr.]]=P$7,Tbl.Kosten[[#This Row],[Totaal kosten]],"")</f>
        <v/>
      </c>
      <c r="Q174" s="9" t="str">
        <f>IF(Tbl.Kosten[[#This Row],[WPnr.]]=Q$7,Tbl.Kosten[[#This Row],[Totaal kosten]],"")</f>
        <v/>
      </c>
      <c r="R174" s="9" t="str">
        <f>IF(Tbl.Kosten[[#This Row],[WPnr.]]=R$7,Tbl.Kosten[[#This Row],[Totaal kosten]],"")</f>
        <v/>
      </c>
      <c r="S174" s="9" t="str">
        <f>IF(Tbl.Kosten[[#This Row],[WPnr.]]=S$7,Tbl.Kosten[[#This Row],[Totaal kosten]],"")</f>
        <v/>
      </c>
      <c r="T174" s="9" t="str">
        <f>IF(Tbl.Kosten[[#This Row],[WPnr.]]=T$7,Tbl.Kosten[[#This Row],[Totaal kosten]],"")</f>
        <v/>
      </c>
      <c r="U174" s="9" t="str">
        <f>IF(Tbl.Kosten[[#This Row],[WPnr.]]=U$7,Tbl.Kosten[[#This Row],[Totaal kosten]],"")</f>
        <v/>
      </c>
      <c r="V174" s="9" t="str">
        <f>IF(Tbl.Kosten[[#This Row],[WPnr.]]=V$7,Tbl.Kosten[[#This Row],[Totaal kosten]],"")</f>
        <v/>
      </c>
      <c r="W174" s="9" t="str">
        <f>IF(Tbl.Kosten[[#This Row],[WPnr.]]=W$7,Tbl.Kosten[[#This Row],[Totaal kosten]],"")</f>
        <v/>
      </c>
      <c r="X174" s="9" t="str">
        <f>IF(Tbl.Kosten[[#This Row],[WPnr.]]=X$7,Tbl.Kosten[[#This Row],[Totaal kosten]],"")</f>
        <v/>
      </c>
      <c r="Y174" s="9" t="str">
        <f>IF(Tbl.Kosten[[#This Row],[WPnr.]]=Y$7,Tbl.Kosten[[#This Row],[Totaal kosten]],"")</f>
        <v/>
      </c>
      <c r="Z174" s="15" t="str">
        <f>IFERROR(VLOOKUP(Tbl.Kosten[[#This Row],[Kostensoort]],Tbl.Kostensoorten[],2,FALSE),"")</f>
        <v/>
      </c>
      <c r="AA174" s="15" t="str">
        <f>IF(Tbl.Kosten[[#This Row],[KSnr.]]=AA$7,Tbl.Kosten[[#This Row],[Totaal kosten]],"")</f>
        <v/>
      </c>
      <c r="AB174" s="15" t="str">
        <f>IF(Tbl.Kosten[[#This Row],[KSnr.]]=AB$7,Tbl.Kosten[[#This Row],[Totaal kosten]],"")</f>
        <v/>
      </c>
      <c r="AC174" s="15" t="str">
        <f>IF(Tbl.Kosten[[#This Row],[KSnr.]]=AC$7,Tbl.Kosten[[#This Row],[Totaal kosten]],"")</f>
        <v/>
      </c>
      <c r="AD174" s="15" t="str">
        <f>IF(Tbl.Kosten[[#This Row],[KSnr.]]=AD$7,Tbl.Kosten[[#This Row],[Totaal kosten]],"")</f>
        <v/>
      </c>
      <c r="AE174" s="15" t="str">
        <f>IF(Tbl.Kosten[[#This Row],[KSnr.]]=AE$7,Tbl.Kosten[[#This Row],[Totaal kosten]],"")</f>
        <v/>
      </c>
      <c r="AF174" s="15" t="str">
        <f>IF(Tbl.Kosten[[#This Row],[KSnr.]]=AF$7,Tbl.Kosten[[#This Row],[Totaal kosten]],"")</f>
        <v/>
      </c>
      <c r="AG174" s="15" t="str">
        <f>IF(Tbl.Kosten[[#This Row],[KSnr.]]=AG$7,Tbl.Kosten[[#This Row],[Totaal kosten]],"")</f>
        <v/>
      </c>
      <c r="AH174" s="15" t="str">
        <f>IF(Tbl.Kosten[[#This Row],[KSnr.]]=AH$7,Tbl.Kosten[[#This Row],[Totaal kosten]],"")</f>
        <v/>
      </c>
      <c r="AI174" s="15" t="str">
        <f>IF(Tbl.Kosten[[#This Row],[KSnr.]]=AI$7,Tbl.Kosten[[#This Row],[Totaal kosten]],"")</f>
        <v/>
      </c>
      <c r="AJ174" s="15" t="str">
        <f>IF(Tbl.Kosten[[#This Row],[KSnr.]]=AJ$7,Tbl.Kosten[[#This Row],[Totaal kosten]],"")</f>
        <v/>
      </c>
      <c r="AK174" s="15" t="str">
        <f>IF(Tbl.Kosten[[#This Row],[KSnr.]]=AK$7,Tbl.Kosten[[#This Row],[Totaal kosten]],"")</f>
        <v/>
      </c>
      <c r="AL174" s="15" t="str">
        <f>IF(Tbl.Kosten[[#This Row],[KSnr.]]=AL$7,Tbl.Kosten[[#This Row],[Totaal kosten]],"")</f>
        <v/>
      </c>
      <c r="AM174" s="15" t="str">
        <f>IF(Tbl.Kosten[[#This Row],[KSnr.]]=AM$7,Tbl.Kosten[[#This Row],[Totaal kosten]],"")</f>
        <v/>
      </c>
      <c r="AN174" s="15" t="str">
        <f>IF(Tbl.Kosten[[#This Row],[KSnr.]]=AN$7,Tbl.Kosten[[#This Row],[Totaal kosten]],"")</f>
        <v/>
      </c>
      <c r="AO174" s="15" t="str">
        <f>IF(Tbl.Kosten[[#This Row],[KSnr.]]=AO$7,Tbl.Kosten[[#This Row],[Totaal kosten]],"")</f>
        <v/>
      </c>
      <c r="AP174" s="15" t="str">
        <f>IF(Tbl.Kosten[[#This Row],[KSnr.]]=AP$7,Tbl.Kosten[[#This Row],[Totaal kosten]],"")</f>
        <v/>
      </c>
      <c r="AQ174" s="15" t="str">
        <f>IF(Tbl.Kosten[[#This Row],[KSnr.]]=AQ$7,Tbl.Kosten[[#This Row],[Totaal kosten]],"")</f>
        <v/>
      </c>
      <c r="AR174" s="15" t="str">
        <f>IF(Tbl.Kosten[[#This Row],[KSnr.]]=AR$7,Tbl.Kosten[[#This Row],[Totaal kosten]],"")</f>
        <v/>
      </c>
      <c r="AS174" s="15" t="str">
        <f>IF(Tbl.Kosten[[#This Row],[KSnr.]]=AS$7,Tbl.Kosten[[#This Row],[Totaal kosten]],"")</f>
        <v/>
      </c>
      <c r="AT174" s="15" t="str">
        <f>IF(Tbl.Kosten[[#This Row],[KSnr.]]=AT$7,Tbl.Kosten[[#This Row],[Totaal kosten]],"")</f>
        <v/>
      </c>
      <c r="AU174" s="122" t="str">
        <f>_xlfn.XLOOKUP(Tbl.Kosten[[#This Row],[Activiteitencode]],Tbl.Activiteiten[Activiteitcode],Tbl.Activiteiten[Anr.],"",,)</f>
        <v/>
      </c>
      <c r="AV174" s="122" t="str">
        <f>IF(Tbl.Kosten[[#This Row],[Anr.]]=AV$7,Tbl.Kosten[[#This Row],[Totaal kosten]],"")</f>
        <v/>
      </c>
      <c r="AW174" s="122" t="str">
        <f>IF(Tbl.Kosten[[#This Row],[Anr.]]=AW$7,Tbl.Kosten[[#This Row],[Totaal kosten]],"")</f>
        <v/>
      </c>
      <c r="AX174" s="122" t="str">
        <f>IF(Tbl.Kosten[[#This Row],[Anr.]]=AX$7,Tbl.Kosten[[#This Row],[Totaal kosten]],"")</f>
        <v/>
      </c>
      <c r="AY174" s="122" t="str">
        <f>IF(Tbl.Kosten[[#This Row],[Anr.]]=AY$7,Tbl.Kosten[[#This Row],[Totaal kosten]],"")</f>
        <v/>
      </c>
      <c r="AZ174" s="122" t="str">
        <f>IF(Tbl.Kosten[[#This Row],[Anr.]]=AZ$7,Tbl.Kosten[[#This Row],[Totaal kosten]],"")</f>
        <v/>
      </c>
      <c r="BA174" s="122" t="str">
        <f>IF(Tbl.Kosten[[#This Row],[Anr.]]=BA$7,Tbl.Kosten[[#This Row],[Totaal kosten]],"")</f>
        <v/>
      </c>
      <c r="BB174" s="122" t="str">
        <f>IF(Tbl.Kosten[[#This Row],[Anr.]]=BB$7,Tbl.Kosten[[#This Row],[Totaal kosten]],"")</f>
        <v/>
      </c>
      <c r="BC174" s="122" t="str">
        <f>IF(Tbl.Kosten[[#This Row],[Anr.]]=BC$7,Tbl.Kosten[[#This Row],[Totaal kosten]],"")</f>
        <v/>
      </c>
      <c r="BD174" s="122" t="str">
        <f>IF(Tbl.Kosten[[#This Row],[Anr.]]=BD$7,Tbl.Kosten[[#This Row],[Totaal kosten]],"")</f>
        <v/>
      </c>
      <c r="BE174" s="122" t="str">
        <f>IF(Tbl.Kosten[[#This Row],[Anr.]]=BE$7,Tbl.Kosten[[#This Row],[Totaal kosten]],"")</f>
        <v/>
      </c>
      <c r="BF174" s="122" t="str">
        <f>IF(Tbl.Kosten[[#This Row],[Anr.]]=BF$7,Tbl.Kosten[[#This Row],[Totaal kosten]],"")</f>
        <v/>
      </c>
      <c r="BG174" s="122" t="str">
        <f>IF(Tbl.Kosten[[#This Row],[Anr.]]=BG$7,Tbl.Kosten[[#This Row],[Totaal kosten]],"")</f>
        <v/>
      </c>
      <c r="BH174" s="122" t="str">
        <f>IF(Tbl.Kosten[[#This Row],[Anr.]]=BH$7,Tbl.Kosten[[#This Row],[Totaal kosten]],"")</f>
        <v/>
      </c>
      <c r="BI174" s="122" t="str">
        <f>IF(Tbl.Kosten[[#This Row],[Anr.]]=BI$7,Tbl.Kosten[[#This Row],[Totaal kosten]],"")</f>
        <v/>
      </c>
      <c r="BJ174" s="122" t="str">
        <f>IF(Tbl.Kosten[[#This Row],[Anr.]]=BJ$7,Tbl.Kosten[[#This Row],[Totaal kosten]],"")</f>
        <v/>
      </c>
      <c r="BK174" s="122" t="str">
        <f>IF(Tbl.Kosten[[#This Row],[Anr.]]=BK$7,Tbl.Kosten[[#This Row],[Totaal kosten]],"")</f>
        <v/>
      </c>
      <c r="BL174" s="122" t="str">
        <f>IF(Tbl.Kosten[[#This Row],[Anr.]]=BL$7,Tbl.Kosten[[#This Row],[Totaal kosten]],"")</f>
        <v/>
      </c>
      <c r="BM174" s="122" t="str">
        <f>IF(Tbl.Kosten[[#This Row],[Anr.]]=BM$7,Tbl.Kosten[[#This Row],[Totaal kosten]],"")</f>
        <v/>
      </c>
      <c r="BN174" s="122" t="str">
        <f>IF(Tbl.Kosten[[#This Row],[Anr.]]=BN$7,Tbl.Kosten[[#This Row],[Totaal kosten]],"")</f>
        <v/>
      </c>
      <c r="BO174" s="122" t="str">
        <f>IF(Tbl.Kosten[[#This Row],[Anr.]]=BO$7,Tbl.Kosten[[#This Row],[Totaal kosten]],"")</f>
        <v/>
      </c>
      <c r="BP174" s="122" t="str">
        <f>IF(Tbl.Kosten[[#This Row],[Anr.]]=BP$7,Tbl.Kosten[[#This Row],[Totaal kosten]],"")</f>
        <v/>
      </c>
      <c r="BQ174" s="122" t="str">
        <f>IF(Tbl.Kosten[[#This Row],[Anr.]]=BQ$7,Tbl.Kosten[[#This Row],[Totaal kosten]],"")</f>
        <v/>
      </c>
      <c r="BR174" s="122" t="str">
        <f>IF(Tbl.Kosten[[#This Row],[Anr.]]=BR$7,Tbl.Kosten[[#This Row],[Totaal kosten]],"")</f>
        <v/>
      </c>
      <c r="BS174" s="122" t="str">
        <f>IF(Tbl.Kosten[[#This Row],[Anr.]]=BS$7,Tbl.Kosten[[#This Row],[Totaal kosten]],"")</f>
        <v/>
      </c>
      <c r="BT174" s="122" t="str">
        <f>IF(Tbl.Kosten[[#This Row],[Anr.]]=BT$7,Tbl.Kosten[[#This Row],[Totaal kosten]],"")</f>
        <v/>
      </c>
      <c r="BU174" s="122" t="str">
        <f>IF(Tbl.Kosten[[#This Row],[Anr.]]=BU$7,Tbl.Kosten[[#This Row],[Totaal kosten]],"")</f>
        <v/>
      </c>
      <c r="BV174" s="122" t="str">
        <f>IF(Tbl.Kosten[[#This Row],[Anr.]]=BV$7,Tbl.Kosten[[#This Row],[Totaal kosten]],"")</f>
        <v/>
      </c>
      <c r="BW174" s="122" t="str">
        <f>IF(Tbl.Kosten[[#This Row],[Anr.]]=BW$7,Tbl.Kosten[[#This Row],[Totaal kosten]],"")</f>
        <v/>
      </c>
      <c r="BX174" s="122" t="str">
        <f>IF(Tbl.Kosten[[#This Row],[Anr.]]=BX$7,Tbl.Kosten[[#This Row],[Totaal kosten]],"")</f>
        <v/>
      </c>
      <c r="BY174" s="122" t="str">
        <f>IF(Tbl.Kosten[[#This Row],[Anr.]]=BY$7,Tbl.Kosten[[#This Row],[Totaal kosten]],"")</f>
        <v/>
      </c>
      <c r="BZ174" s="122" t="str">
        <f>IF(Tbl.Kosten[[#This Row],[Anr.]]=BZ$7,Tbl.Kosten[[#This Row],[Totaal kosten]],"")</f>
        <v/>
      </c>
      <c r="CA174" s="122" t="str">
        <f>IF(Tbl.Kosten[[#This Row],[Anr.]]=CA$7,Tbl.Kosten[[#This Row],[Totaal kosten]],"")</f>
        <v/>
      </c>
      <c r="CB174" s="122" t="str">
        <f>IF(Tbl.Kosten[[#This Row],[Anr.]]=CB$7,Tbl.Kosten[[#This Row],[Totaal kosten]],"")</f>
        <v/>
      </c>
      <c r="CC174" s="122" t="str">
        <f>IF(Tbl.Kosten[[#This Row],[Anr.]]=CC$7,Tbl.Kosten[[#This Row],[Totaal kosten]],"")</f>
        <v/>
      </c>
      <c r="CD174" s="122" t="str">
        <f>IF(Tbl.Kosten[[#This Row],[Anr.]]=CD$7,Tbl.Kosten[[#This Row],[Totaal kosten]],"")</f>
        <v/>
      </c>
      <c r="CE174" s="122" t="str">
        <f>IF(Tbl.Kosten[[#This Row],[Anr.]]=CE$7,Tbl.Kosten[[#This Row],[Totaal kosten]],"")</f>
        <v/>
      </c>
      <c r="CF174" s="122" t="str">
        <f>IF(Tbl.Kosten[[#This Row],[Anr.]]=CF$7,Tbl.Kosten[[#This Row],[Totaal kosten]],"")</f>
        <v/>
      </c>
      <c r="CG174" s="122" t="str">
        <f>IF(Tbl.Kosten[[#This Row],[Anr.]]=CG$7,Tbl.Kosten[[#This Row],[Totaal kosten]],"")</f>
        <v/>
      </c>
      <c r="CH174" s="122" t="str">
        <f>IF(Tbl.Kosten[[#This Row],[Anr.]]=CH$7,Tbl.Kosten[[#This Row],[Totaal kosten]],"")</f>
        <v/>
      </c>
      <c r="CI174" s="122" t="str">
        <f>IF(Tbl.Kosten[[#This Row],[Anr.]]=CI$7,Tbl.Kosten[[#This Row],[Totaal kosten]],"")</f>
        <v/>
      </c>
      <c r="CJ174" s="122" t="str">
        <f>IF(Tbl.Kosten[[#This Row],[Anr.]]=CJ$7,Tbl.Kosten[[#This Row],[Totaal kosten]],"")</f>
        <v/>
      </c>
      <c r="CK174" s="122" t="str">
        <f>IF(Tbl.Kosten[[#This Row],[Anr.]]=CK$7,Tbl.Kosten[[#This Row],[Totaal kosten]],"")</f>
        <v/>
      </c>
      <c r="CL174" s="122" t="str">
        <f>IF(Tbl.Kosten[[#This Row],[Anr.]]=CL$7,Tbl.Kosten[[#This Row],[Totaal kosten]],"")</f>
        <v/>
      </c>
      <c r="CM174" s="122" t="str">
        <f>IF(Tbl.Kosten[[#This Row],[Anr.]]=CM$7,Tbl.Kosten[[#This Row],[Totaal kosten]],"")</f>
        <v/>
      </c>
      <c r="CN174" s="122" t="str">
        <f>IF(Tbl.Kosten[[#This Row],[Anr.]]=CN$7,Tbl.Kosten[[#This Row],[Totaal kosten]],"")</f>
        <v/>
      </c>
      <c r="CO174" s="122" t="str">
        <f>IF(Tbl.Kosten[[#This Row],[Anr.]]=CO$7,Tbl.Kosten[[#This Row],[Totaal kosten]],"")</f>
        <v/>
      </c>
      <c r="CP174" s="122" t="str">
        <f>IF(Tbl.Kosten[[#This Row],[Anr.]]=CP$7,Tbl.Kosten[[#This Row],[Totaal kosten]],"")</f>
        <v/>
      </c>
      <c r="CQ174" s="122" t="str">
        <f>IF(Tbl.Kosten[[#This Row],[Anr.]]=CQ$7,Tbl.Kosten[[#This Row],[Totaal kosten]],"")</f>
        <v/>
      </c>
      <c r="CR174" s="122" t="str">
        <f>IF(Tbl.Kosten[[#This Row],[Anr.]]=CR$7,Tbl.Kosten[[#This Row],[Totaal kosten]],"")</f>
        <v/>
      </c>
      <c r="CS174" s="122" t="str">
        <f>IF(Tbl.Kosten[[#This Row],[Anr.]]=CS$7,Tbl.Kosten[[#This Row],[Totaal kosten]],"")</f>
        <v/>
      </c>
      <c r="CT174" s="122" t="str">
        <f>IF(Tbl.Kosten[[#This Row],[Anr.]]=CT$7,Tbl.Kosten[[#This Row],[Totaal kosten]],"")</f>
        <v/>
      </c>
      <c r="CU174" s="122" t="str">
        <f>IF(Tbl.Kosten[[#This Row],[Anr.]]=CU$7,Tbl.Kosten[[#This Row],[Totaal kosten]],"")</f>
        <v/>
      </c>
      <c r="CV174" s="122" t="str">
        <f>IF(Tbl.Kosten[[#This Row],[Anr.]]=CV$7,Tbl.Kosten[[#This Row],[Totaal kosten]],"")</f>
        <v/>
      </c>
      <c r="CW174" s="122" t="str">
        <f>IF(Tbl.Kosten[[#This Row],[Anr.]]=CW$7,Tbl.Kosten[[#This Row],[Totaal kosten]],"")</f>
        <v/>
      </c>
      <c r="CX174" s="122" t="str">
        <f>IF(Tbl.Kosten[[#This Row],[Anr.]]=CX$7,Tbl.Kosten[[#This Row],[Totaal kosten]],"")</f>
        <v/>
      </c>
      <c r="CY174" s="122" t="str">
        <f>IF(Tbl.Kosten[[#This Row],[Anr.]]=CY$7,Tbl.Kosten[[#This Row],[Totaal kosten]],"")</f>
        <v/>
      </c>
      <c r="CZ174" s="122" t="str">
        <f>IF(Tbl.Kosten[[#This Row],[Anr.]]=CZ$7,Tbl.Kosten[[#This Row],[Totaal kosten]],"")</f>
        <v/>
      </c>
      <c r="DA174" s="122" t="str">
        <f>IF(Tbl.Kosten[[#This Row],[Anr.]]=DA$7,Tbl.Kosten[[#This Row],[Totaal kosten]],"")</f>
        <v/>
      </c>
      <c r="DB174" s="122" t="str">
        <f>IF(Tbl.Kosten[[#This Row],[Anr.]]=DB$7,Tbl.Kosten[[#This Row],[Totaal kosten]],"")</f>
        <v/>
      </c>
      <c r="DC174" s="122" t="str">
        <f>IF(Tbl.Kosten[[#This Row],[Anr.]]=DC$7,Tbl.Kosten[[#This Row],[Totaal kosten]],"")</f>
        <v/>
      </c>
      <c r="DD174" s="122" t="str">
        <f>IF(Tbl.Kosten[[#This Row],[Anr.]]=DD$7,Tbl.Kosten[[#This Row],[Totaal kosten]],"")</f>
        <v/>
      </c>
      <c r="DE174" s="122" t="str">
        <f>IF(Tbl.Kosten[[#This Row],[Anr.]]=DE$7,Tbl.Kosten[[#This Row],[Totaal kosten]],"")</f>
        <v/>
      </c>
      <c r="DF174" s="122" t="str">
        <f>IF(Tbl.Kosten[[#This Row],[Anr.]]=DF$7,Tbl.Kosten[[#This Row],[Totaal kosten]],"")</f>
        <v/>
      </c>
      <c r="DG174" s="122" t="str">
        <f>IF(Tbl.Kosten[[#This Row],[Anr.]]=DG$7,Tbl.Kosten[[#This Row],[Totaal kosten]],"")</f>
        <v/>
      </c>
      <c r="DH174" s="122" t="str">
        <f>IF(Tbl.Kosten[[#This Row],[Anr.]]=DH$7,Tbl.Kosten[[#This Row],[Totaal kosten]],"")</f>
        <v/>
      </c>
      <c r="DI174" s="122" t="str">
        <f>IF(Tbl.Kosten[[#This Row],[Anr.]]=DI$7,Tbl.Kosten[[#This Row],[Totaal kosten]],"")</f>
        <v/>
      </c>
      <c r="DJ174" s="122" t="str">
        <f>IF(Tbl.Kosten[[#This Row],[Anr.]]=DJ$7,Tbl.Kosten[[#This Row],[Totaal kosten]],"")</f>
        <v/>
      </c>
      <c r="DK174" s="122" t="str">
        <f>IF(Tbl.Kosten[[#This Row],[Anr.]]=DK$7,Tbl.Kosten[[#This Row],[Totaal kosten]],"")</f>
        <v/>
      </c>
      <c r="DL174" s="122" t="str">
        <f>IF(Tbl.Kosten[[#This Row],[Anr.]]=DL$7,Tbl.Kosten[[#This Row],[Totaal kosten]],"")</f>
        <v/>
      </c>
      <c r="DM174" s="122" t="str">
        <f>IF(Tbl.Kosten[[#This Row],[Anr.]]=DM$7,Tbl.Kosten[[#This Row],[Totaal kosten]],"")</f>
        <v/>
      </c>
      <c r="DN174" s="122" t="str">
        <f>IF(Tbl.Kosten[[#This Row],[Anr.]]=DN$7,Tbl.Kosten[[#This Row],[Totaal kosten]],"")</f>
        <v/>
      </c>
      <c r="DO174" s="122" t="str">
        <f>IF(Tbl.Kosten[[#This Row],[Anr.]]=DO$7,Tbl.Kosten[[#This Row],[Totaal kosten]],"")</f>
        <v/>
      </c>
      <c r="DP174" s="122" t="str">
        <f>IF(Tbl.Kosten[[#This Row],[Anr.]]=DP$7,Tbl.Kosten[[#This Row],[Totaal kosten]],"")</f>
        <v/>
      </c>
      <c r="DQ174" s="122" t="str">
        <f>IF(Tbl.Kosten[[#This Row],[Anr.]]=DQ$7,Tbl.Kosten[[#This Row],[Totaal kosten]],"")</f>
        <v/>
      </c>
      <c r="DR174" s="122" t="str">
        <f>IF(Tbl.Kosten[[#This Row],[Anr.]]=DR$7,Tbl.Kosten[[#This Row],[Totaal kosten]],"")</f>
        <v/>
      </c>
      <c r="DS174" s="122" t="str">
        <f>IF(Tbl.Kosten[[#This Row],[Anr.]]=DS$7,Tbl.Kosten[[#This Row],[Totaal kosten]],"")</f>
        <v/>
      </c>
      <c r="DT174" s="122" t="str">
        <f>IF(Tbl.Kosten[[#This Row],[Anr.]]=DT$7,Tbl.Kosten[[#This Row],[Totaal kosten]],"")</f>
        <v/>
      </c>
      <c r="DU174" s="122" t="str">
        <f>IF(Tbl.Kosten[[#This Row],[Anr.]]=DU$7,Tbl.Kosten[[#This Row],[Totaal kosten]],"")</f>
        <v/>
      </c>
      <c r="DV174" s="122" t="str">
        <f>IF(Tbl.Kosten[[#This Row],[Anr.]]=DV$7,Tbl.Kosten[[#This Row],[Totaal kosten]],"")</f>
        <v/>
      </c>
      <c r="DW174" s="122" t="str">
        <f>IF(Tbl.Kosten[[#This Row],[Anr.]]=DW$7,Tbl.Kosten[[#This Row],[Totaal kosten]],"")</f>
        <v/>
      </c>
      <c r="DX174" s="122" t="str">
        <f>IF(Tbl.Kosten[[#This Row],[Anr.]]=DX$7,Tbl.Kosten[[#This Row],[Totaal kosten]],"")</f>
        <v/>
      </c>
      <c r="DY174" s="122" t="str">
        <f>IF(Tbl.Kosten[[#This Row],[Anr.]]=DY$7,Tbl.Kosten[[#This Row],[Totaal kosten]],"")</f>
        <v/>
      </c>
      <c r="DZ174" s="122" t="str">
        <f>IF(Tbl.Kosten[[#This Row],[Anr.]]=DZ$7,Tbl.Kosten[[#This Row],[Totaal kosten]],"")</f>
        <v/>
      </c>
      <c r="EA174" s="122" t="str">
        <f>IF(Tbl.Kosten[[#This Row],[Anr.]]=EA$7,Tbl.Kosten[[#This Row],[Totaal kosten]],"")</f>
        <v/>
      </c>
      <c r="EB174" s="122" t="str">
        <f>IF(Tbl.Kosten[[#This Row],[Anr.]]=EB$7,Tbl.Kosten[[#This Row],[Totaal kosten]],"")</f>
        <v/>
      </c>
      <c r="EC174" s="122" t="str">
        <f>IF(Tbl.Kosten[[#This Row],[Anr.]]=EC$7,Tbl.Kosten[[#This Row],[Totaal kosten]],"")</f>
        <v/>
      </c>
      <c r="ED174" s="122" t="str">
        <f>IF(Tbl.Kosten[[#This Row],[Anr.]]=ED$7,Tbl.Kosten[[#This Row],[Totaal kosten]],"")</f>
        <v/>
      </c>
      <c r="EE174" s="122" t="str">
        <f>IF(Tbl.Kosten[[#This Row],[Anr.]]=EE$7,Tbl.Kosten[[#This Row],[Totaal kosten]],"")</f>
        <v/>
      </c>
      <c r="EF174" s="122" t="str">
        <f>IF(Tbl.Kosten[[#This Row],[Anr.]]=EF$7,Tbl.Kosten[[#This Row],[Totaal kosten]],"")</f>
        <v/>
      </c>
      <c r="EG174" s="122" t="str">
        <f>IF(Tbl.Kosten[[#This Row],[Anr.]]=EG$7,Tbl.Kosten[[#This Row],[Totaal kosten]],"")</f>
        <v/>
      </c>
      <c r="EH174" s="122" t="str">
        <f>IF(Tbl.Kosten[[#This Row],[Anr.]]=EH$7,Tbl.Kosten[[#This Row],[Totaal kosten]],"")</f>
        <v/>
      </c>
      <c r="EI174" s="122" t="str">
        <f>IF(Tbl.Kosten[[#This Row],[Anr.]]=EI$7,Tbl.Kosten[[#This Row],[Totaal kosten]],"")</f>
        <v/>
      </c>
      <c r="EJ174" s="122" t="str">
        <f>IF(Tbl.Kosten[[#This Row],[Anr.]]=EJ$7,Tbl.Kosten[[#This Row],[Totaal kosten]],"")</f>
        <v/>
      </c>
      <c r="EK174" s="122" t="str">
        <f>IF(Tbl.Kosten[[#This Row],[Anr.]]=EK$7,Tbl.Kosten[[#This Row],[Totaal kosten]],"")</f>
        <v/>
      </c>
      <c r="EL174" s="122" t="str">
        <f>IF(Tbl.Kosten[[#This Row],[Anr.]]=EL$7,Tbl.Kosten[[#This Row],[Totaal kosten]],"")</f>
        <v/>
      </c>
      <c r="EM174" s="122" t="str">
        <f>IF(Tbl.Kosten[[#This Row],[Anr.]]=EM$7,Tbl.Kosten[[#This Row],[Totaal kosten]],"")</f>
        <v/>
      </c>
      <c r="EN174" s="122" t="str">
        <f>IF(Tbl.Kosten[[#This Row],[Anr.]]=EN$7,Tbl.Kosten[[#This Row],[Totaal kosten]],"")</f>
        <v/>
      </c>
      <c r="EO174" s="122" t="str">
        <f>IF(Tbl.Kosten[[#This Row],[Anr.]]=EO$7,Tbl.Kosten[[#This Row],[Totaal kosten]],"")</f>
        <v/>
      </c>
      <c r="EP174" s="122" t="str">
        <f>IF(Tbl.Kosten[[#This Row],[Anr.]]=EP$7,Tbl.Kosten[[#This Row],[Totaal kosten]],"")</f>
        <v/>
      </c>
      <c r="EQ174" s="122" t="str">
        <f>IF(Tbl.Kosten[[#This Row],[Anr.]]=EQ$7,Tbl.Kosten[[#This Row],[Totaal kosten]],"")</f>
        <v/>
      </c>
    </row>
    <row r="175" spans="2:147" x14ac:dyDescent="0.35">
      <c r="B175" s="99"/>
      <c r="C175" s="68"/>
      <c r="D175" s="119"/>
      <c r="E175" s="100"/>
      <c r="F175" s="13">
        <f>_xlfn.XLOOKUP(Tbl.Kosten[[#This Row],[Medewerker e/o 
functie]],Tbl.Uurtarief[Medewerker en/of functie],Tbl.Uurtarief[Uurtarief],"",,)</f>
        <v>0</v>
      </c>
      <c r="G175" s="118">
        <f>PRODUCT(Tbl.Kosten[[#This Row],[Uren]],Tbl.Kosten[[#This Row],[Uurtarief]])</f>
        <v>0</v>
      </c>
      <c r="H175" s="100"/>
      <c r="I175" s="98"/>
      <c r="J175" s="97">
        <f>Tbl.Kosten[[#This Row],[Aantal]]*Tbl.Kosten[[#This Row],[Tarief]]</f>
        <v>0</v>
      </c>
      <c r="K175" s="118">
        <f>Tbl.Kosten[[#This Row],[Subtotaal andere kosten]]+Tbl.Kosten[[#This Row],[Subtotaal arbeidskosten]]</f>
        <v>0</v>
      </c>
      <c r="L175" s="190">
        <f>IF(Tbl.Kosten[[#This Row],[Subtotaal andere kosten]]&lt;&gt;0,"Andere kosten",(_xlfn.XLOOKUP(Tbl.Kosten[[#This Row],[Medewerker e/o 
functie]],Tbl.Uurtarief[Medewerker en/of functie],Tbl.Uurtarief[Kostensoort],"",,)))</f>
        <v>0</v>
      </c>
      <c r="M175" s="190" t="str">
        <f>IF(AND(Tbl.Kosten[[#This Row],[Subtotaal arbeidskosten]]&lt;&gt;0,Tbl.Kosten[[#This Row],[Subtotaal andere kosten]]&lt;&gt;0),"Begroot Arbeidskosten en Overige kosten op verschillende regels!","")</f>
        <v/>
      </c>
      <c r="N175" s="3" t="str">
        <f>_xlfn.XLOOKUP(Tbl.Kosten[[#This Row],[Activiteitencode]],Tbl.Activiteiten[Activiteitcode],Tbl.Activiteiten[Werkpakketcode],"",,)</f>
        <v/>
      </c>
      <c r="O175" s="9" t="str">
        <f>_xlfn.XLOOKUP(Tbl.Kosten[[#This Row],[Werkpakketcode]],Tbl.Werkpakketten[Werkpakketcode],Tbl.Werkpakketten[WPnr.],"",,)</f>
        <v/>
      </c>
      <c r="P175" s="9" t="str">
        <f>IF(Tbl.Kosten[[#This Row],[WPnr.]]=P$7,Tbl.Kosten[[#This Row],[Totaal kosten]],"")</f>
        <v/>
      </c>
      <c r="Q175" s="9" t="str">
        <f>IF(Tbl.Kosten[[#This Row],[WPnr.]]=Q$7,Tbl.Kosten[[#This Row],[Totaal kosten]],"")</f>
        <v/>
      </c>
      <c r="R175" s="9" t="str">
        <f>IF(Tbl.Kosten[[#This Row],[WPnr.]]=R$7,Tbl.Kosten[[#This Row],[Totaal kosten]],"")</f>
        <v/>
      </c>
      <c r="S175" s="9" t="str">
        <f>IF(Tbl.Kosten[[#This Row],[WPnr.]]=S$7,Tbl.Kosten[[#This Row],[Totaal kosten]],"")</f>
        <v/>
      </c>
      <c r="T175" s="9" t="str">
        <f>IF(Tbl.Kosten[[#This Row],[WPnr.]]=T$7,Tbl.Kosten[[#This Row],[Totaal kosten]],"")</f>
        <v/>
      </c>
      <c r="U175" s="9" t="str">
        <f>IF(Tbl.Kosten[[#This Row],[WPnr.]]=U$7,Tbl.Kosten[[#This Row],[Totaal kosten]],"")</f>
        <v/>
      </c>
      <c r="V175" s="9" t="str">
        <f>IF(Tbl.Kosten[[#This Row],[WPnr.]]=V$7,Tbl.Kosten[[#This Row],[Totaal kosten]],"")</f>
        <v/>
      </c>
      <c r="W175" s="9" t="str">
        <f>IF(Tbl.Kosten[[#This Row],[WPnr.]]=W$7,Tbl.Kosten[[#This Row],[Totaal kosten]],"")</f>
        <v/>
      </c>
      <c r="X175" s="9" t="str">
        <f>IF(Tbl.Kosten[[#This Row],[WPnr.]]=X$7,Tbl.Kosten[[#This Row],[Totaal kosten]],"")</f>
        <v/>
      </c>
      <c r="Y175" s="9" t="str">
        <f>IF(Tbl.Kosten[[#This Row],[WPnr.]]=Y$7,Tbl.Kosten[[#This Row],[Totaal kosten]],"")</f>
        <v/>
      </c>
      <c r="Z175" s="15" t="str">
        <f>IFERROR(VLOOKUP(Tbl.Kosten[[#This Row],[Kostensoort]],Tbl.Kostensoorten[],2,FALSE),"")</f>
        <v/>
      </c>
      <c r="AA175" s="15" t="str">
        <f>IF(Tbl.Kosten[[#This Row],[KSnr.]]=AA$7,Tbl.Kosten[[#This Row],[Totaal kosten]],"")</f>
        <v/>
      </c>
      <c r="AB175" s="15" t="str">
        <f>IF(Tbl.Kosten[[#This Row],[KSnr.]]=AB$7,Tbl.Kosten[[#This Row],[Totaal kosten]],"")</f>
        <v/>
      </c>
      <c r="AC175" s="15" t="str">
        <f>IF(Tbl.Kosten[[#This Row],[KSnr.]]=AC$7,Tbl.Kosten[[#This Row],[Totaal kosten]],"")</f>
        <v/>
      </c>
      <c r="AD175" s="15" t="str">
        <f>IF(Tbl.Kosten[[#This Row],[KSnr.]]=AD$7,Tbl.Kosten[[#This Row],[Totaal kosten]],"")</f>
        <v/>
      </c>
      <c r="AE175" s="15" t="str">
        <f>IF(Tbl.Kosten[[#This Row],[KSnr.]]=AE$7,Tbl.Kosten[[#This Row],[Totaal kosten]],"")</f>
        <v/>
      </c>
      <c r="AF175" s="15" t="str">
        <f>IF(Tbl.Kosten[[#This Row],[KSnr.]]=AF$7,Tbl.Kosten[[#This Row],[Totaal kosten]],"")</f>
        <v/>
      </c>
      <c r="AG175" s="15" t="str">
        <f>IF(Tbl.Kosten[[#This Row],[KSnr.]]=AG$7,Tbl.Kosten[[#This Row],[Totaal kosten]],"")</f>
        <v/>
      </c>
      <c r="AH175" s="15" t="str">
        <f>IF(Tbl.Kosten[[#This Row],[KSnr.]]=AH$7,Tbl.Kosten[[#This Row],[Totaal kosten]],"")</f>
        <v/>
      </c>
      <c r="AI175" s="15" t="str">
        <f>IF(Tbl.Kosten[[#This Row],[KSnr.]]=AI$7,Tbl.Kosten[[#This Row],[Totaal kosten]],"")</f>
        <v/>
      </c>
      <c r="AJ175" s="15" t="str">
        <f>IF(Tbl.Kosten[[#This Row],[KSnr.]]=AJ$7,Tbl.Kosten[[#This Row],[Totaal kosten]],"")</f>
        <v/>
      </c>
      <c r="AK175" s="15" t="str">
        <f>IF(Tbl.Kosten[[#This Row],[KSnr.]]=AK$7,Tbl.Kosten[[#This Row],[Totaal kosten]],"")</f>
        <v/>
      </c>
      <c r="AL175" s="15" t="str">
        <f>IF(Tbl.Kosten[[#This Row],[KSnr.]]=AL$7,Tbl.Kosten[[#This Row],[Totaal kosten]],"")</f>
        <v/>
      </c>
      <c r="AM175" s="15" t="str">
        <f>IF(Tbl.Kosten[[#This Row],[KSnr.]]=AM$7,Tbl.Kosten[[#This Row],[Totaal kosten]],"")</f>
        <v/>
      </c>
      <c r="AN175" s="15" t="str">
        <f>IF(Tbl.Kosten[[#This Row],[KSnr.]]=AN$7,Tbl.Kosten[[#This Row],[Totaal kosten]],"")</f>
        <v/>
      </c>
      <c r="AO175" s="15" t="str">
        <f>IF(Tbl.Kosten[[#This Row],[KSnr.]]=AO$7,Tbl.Kosten[[#This Row],[Totaal kosten]],"")</f>
        <v/>
      </c>
      <c r="AP175" s="15" t="str">
        <f>IF(Tbl.Kosten[[#This Row],[KSnr.]]=AP$7,Tbl.Kosten[[#This Row],[Totaal kosten]],"")</f>
        <v/>
      </c>
      <c r="AQ175" s="15" t="str">
        <f>IF(Tbl.Kosten[[#This Row],[KSnr.]]=AQ$7,Tbl.Kosten[[#This Row],[Totaal kosten]],"")</f>
        <v/>
      </c>
      <c r="AR175" s="15" t="str">
        <f>IF(Tbl.Kosten[[#This Row],[KSnr.]]=AR$7,Tbl.Kosten[[#This Row],[Totaal kosten]],"")</f>
        <v/>
      </c>
      <c r="AS175" s="15" t="str">
        <f>IF(Tbl.Kosten[[#This Row],[KSnr.]]=AS$7,Tbl.Kosten[[#This Row],[Totaal kosten]],"")</f>
        <v/>
      </c>
      <c r="AT175" s="15" t="str">
        <f>IF(Tbl.Kosten[[#This Row],[KSnr.]]=AT$7,Tbl.Kosten[[#This Row],[Totaal kosten]],"")</f>
        <v/>
      </c>
      <c r="AU175" s="122" t="str">
        <f>_xlfn.XLOOKUP(Tbl.Kosten[[#This Row],[Activiteitencode]],Tbl.Activiteiten[Activiteitcode],Tbl.Activiteiten[Anr.],"",,)</f>
        <v/>
      </c>
      <c r="AV175" s="122" t="str">
        <f>IF(Tbl.Kosten[[#This Row],[Anr.]]=AV$7,Tbl.Kosten[[#This Row],[Totaal kosten]],"")</f>
        <v/>
      </c>
      <c r="AW175" s="122" t="str">
        <f>IF(Tbl.Kosten[[#This Row],[Anr.]]=AW$7,Tbl.Kosten[[#This Row],[Totaal kosten]],"")</f>
        <v/>
      </c>
      <c r="AX175" s="122" t="str">
        <f>IF(Tbl.Kosten[[#This Row],[Anr.]]=AX$7,Tbl.Kosten[[#This Row],[Totaal kosten]],"")</f>
        <v/>
      </c>
      <c r="AY175" s="122" t="str">
        <f>IF(Tbl.Kosten[[#This Row],[Anr.]]=AY$7,Tbl.Kosten[[#This Row],[Totaal kosten]],"")</f>
        <v/>
      </c>
      <c r="AZ175" s="122" t="str">
        <f>IF(Tbl.Kosten[[#This Row],[Anr.]]=AZ$7,Tbl.Kosten[[#This Row],[Totaal kosten]],"")</f>
        <v/>
      </c>
      <c r="BA175" s="122" t="str">
        <f>IF(Tbl.Kosten[[#This Row],[Anr.]]=BA$7,Tbl.Kosten[[#This Row],[Totaal kosten]],"")</f>
        <v/>
      </c>
      <c r="BB175" s="122" t="str">
        <f>IF(Tbl.Kosten[[#This Row],[Anr.]]=BB$7,Tbl.Kosten[[#This Row],[Totaal kosten]],"")</f>
        <v/>
      </c>
      <c r="BC175" s="122" t="str">
        <f>IF(Tbl.Kosten[[#This Row],[Anr.]]=BC$7,Tbl.Kosten[[#This Row],[Totaal kosten]],"")</f>
        <v/>
      </c>
      <c r="BD175" s="122" t="str">
        <f>IF(Tbl.Kosten[[#This Row],[Anr.]]=BD$7,Tbl.Kosten[[#This Row],[Totaal kosten]],"")</f>
        <v/>
      </c>
      <c r="BE175" s="122" t="str">
        <f>IF(Tbl.Kosten[[#This Row],[Anr.]]=BE$7,Tbl.Kosten[[#This Row],[Totaal kosten]],"")</f>
        <v/>
      </c>
      <c r="BF175" s="122" t="str">
        <f>IF(Tbl.Kosten[[#This Row],[Anr.]]=BF$7,Tbl.Kosten[[#This Row],[Totaal kosten]],"")</f>
        <v/>
      </c>
      <c r="BG175" s="122" t="str">
        <f>IF(Tbl.Kosten[[#This Row],[Anr.]]=BG$7,Tbl.Kosten[[#This Row],[Totaal kosten]],"")</f>
        <v/>
      </c>
      <c r="BH175" s="122" t="str">
        <f>IF(Tbl.Kosten[[#This Row],[Anr.]]=BH$7,Tbl.Kosten[[#This Row],[Totaal kosten]],"")</f>
        <v/>
      </c>
      <c r="BI175" s="122" t="str">
        <f>IF(Tbl.Kosten[[#This Row],[Anr.]]=BI$7,Tbl.Kosten[[#This Row],[Totaal kosten]],"")</f>
        <v/>
      </c>
      <c r="BJ175" s="122" t="str">
        <f>IF(Tbl.Kosten[[#This Row],[Anr.]]=BJ$7,Tbl.Kosten[[#This Row],[Totaal kosten]],"")</f>
        <v/>
      </c>
      <c r="BK175" s="122" t="str">
        <f>IF(Tbl.Kosten[[#This Row],[Anr.]]=BK$7,Tbl.Kosten[[#This Row],[Totaal kosten]],"")</f>
        <v/>
      </c>
      <c r="BL175" s="122" t="str">
        <f>IF(Tbl.Kosten[[#This Row],[Anr.]]=BL$7,Tbl.Kosten[[#This Row],[Totaal kosten]],"")</f>
        <v/>
      </c>
      <c r="BM175" s="122" t="str">
        <f>IF(Tbl.Kosten[[#This Row],[Anr.]]=BM$7,Tbl.Kosten[[#This Row],[Totaal kosten]],"")</f>
        <v/>
      </c>
      <c r="BN175" s="122" t="str">
        <f>IF(Tbl.Kosten[[#This Row],[Anr.]]=BN$7,Tbl.Kosten[[#This Row],[Totaal kosten]],"")</f>
        <v/>
      </c>
      <c r="BO175" s="122" t="str">
        <f>IF(Tbl.Kosten[[#This Row],[Anr.]]=BO$7,Tbl.Kosten[[#This Row],[Totaal kosten]],"")</f>
        <v/>
      </c>
      <c r="BP175" s="122" t="str">
        <f>IF(Tbl.Kosten[[#This Row],[Anr.]]=BP$7,Tbl.Kosten[[#This Row],[Totaal kosten]],"")</f>
        <v/>
      </c>
      <c r="BQ175" s="122" t="str">
        <f>IF(Tbl.Kosten[[#This Row],[Anr.]]=BQ$7,Tbl.Kosten[[#This Row],[Totaal kosten]],"")</f>
        <v/>
      </c>
      <c r="BR175" s="122" t="str">
        <f>IF(Tbl.Kosten[[#This Row],[Anr.]]=BR$7,Tbl.Kosten[[#This Row],[Totaal kosten]],"")</f>
        <v/>
      </c>
      <c r="BS175" s="122" t="str">
        <f>IF(Tbl.Kosten[[#This Row],[Anr.]]=BS$7,Tbl.Kosten[[#This Row],[Totaal kosten]],"")</f>
        <v/>
      </c>
      <c r="BT175" s="122" t="str">
        <f>IF(Tbl.Kosten[[#This Row],[Anr.]]=BT$7,Tbl.Kosten[[#This Row],[Totaal kosten]],"")</f>
        <v/>
      </c>
      <c r="BU175" s="122" t="str">
        <f>IF(Tbl.Kosten[[#This Row],[Anr.]]=BU$7,Tbl.Kosten[[#This Row],[Totaal kosten]],"")</f>
        <v/>
      </c>
      <c r="BV175" s="122" t="str">
        <f>IF(Tbl.Kosten[[#This Row],[Anr.]]=BV$7,Tbl.Kosten[[#This Row],[Totaal kosten]],"")</f>
        <v/>
      </c>
      <c r="BW175" s="122" t="str">
        <f>IF(Tbl.Kosten[[#This Row],[Anr.]]=BW$7,Tbl.Kosten[[#This Row],[Totaal kosten]],"")</f>
        <v/>
      </c>
      <c r="BX175" s="122" t="str">
        <f>IF(Tbl.Kosten[[#This Row],[Anr.]]=BX$7,Tbl.Kosten[[#This Row],[Totaal kosten]],"")</f>
        <v/>
      </c>
      <c r="BY175" s="122" t="str">
        <f>IF(Tbl.Kosten[[#This Row],[Anr.]]=BY$7,Tbl.Kosten[[#This Row],[Totaal kosten]],"")</f>
        <v/>
      </c>
      <c r="BZ175" s="122" t="str">
        <f>IF(Tbl.Kosten[[#This Row],[Anr.]]=BZ$7,Tbl.Kosten[[#This Row],[Totaal kosten]],"")</f>
        <v/>
      </c>
      <c r="CA175" s="122" t="str">
        <f>IF(Tbl.Kosten[[#This Row],[Anr.]]=CA$7,Tbl.Kosten[[#This Row],[Totaal kosten]],"")</f>
        <v/>
      </c>
      <c r="CB175" s="122" t="str">
        <f>IF(Tbl.Kosten[[#This Row],[Anr.]]=CB$7,Tbl.Kosten[[#This Row],[Totaal kosten]],"")</f>
        <v/>
      </c>
      <c r="CC175" s="122" t="str">
        <f>IF(Tbl.Kosten[[#This Row],[Anr.]]=CC$7,Tbl.Kosten[[#This Row],[Totaal kosten]],"")</f>
        <v/>
      </c>
      <c r="CD175" s="122" t="str">
        <f>IF(Tbl.Kosten[[#This Row],[Anr.]]=CD$7,Tbl.Kosten[[#This Row],[Totaal kosten]],"")</f>
        <v/>
      </c>
      <c r="CE175" s="122" t="str">
        <f>IF(Tbl.Kosten[[#This Row],[Anr.]]=CE$7,Tbl.Kosten[[#This Row],[Totaal kosten]],"")</f>
        <v/>
      </c>
      <c r="CF175" s="122" t="str">
        <f>IF(Tbl.Kosten[[#This Row],[Anr.]]=CF$7,Tbl.Kosten[[#This Row],[Totaal kosten]],"")</f>
        <v/>
      </c>
      <c r="CG175" s="122" t="str">
        <f>IF(Tbl.Kosten[[#This Row],[Anr.]]=CG$7,Tbl.Kosten[[#This Row],[Totaal kosten]],"")</f>
        <v/>
      </c>
      <c r="CH175" s="122" t="str">
        <f>IF(Tbl.Kosten[[#This Row],[Anr.]]=CH$7,Tbl.Kosten[[#This Row],[Totaal kosten]],"")</f>
        <v/>
      </c>
      <c r="CI175" s="122" t="str">
        <f>IF(Tbl.Kosten[[#This Row],[Anr.]]=CI$7,Tbl.Kosten[[#This Row],[Totaal kosten]],"")</f>
        <v/>
      </c>
      <c r="CJ175" s="122" t="str">
        <f>IF(Tbl.Kosten[[#This Row],[Anr.]]=CJ$7,Tbl.Kosten[[#This Row],[Totaal kosten]],"")</f>
        <v/>
      </c>
      <c r="CK175" s="122" t="str">
        <f>IF(Tbl.Kosten[[#This Row],[Anr.]]=CK$7,Tbl.Kosten[[#This Row],[Totaal kosten]],"")</f>
        <v/>
      </c>
      <c r="CL175" s="122" t="str">
        <f>IF(Tbl.Kosten[[#This Row],[Anr.]]=CL$7,Tbl.Kosten[[#This Row],[Totaal kosten]],"")</f>
        <v/>
      </c>
      <c r="CM175" s="122" t="str">
        <f>IF(Tbl.Kosten[[#This Row],[Anr.]]=CM$7,Tbl.Kosten[[#This Row],[Totaal kosten]],"")</f>
        <v/>
      </c>
      <c r="CN175" s="122" t="str">
        <f>IF(Tbl.Kosten[[#This Row],[Anr.]]=CN$7,Tbl.Kosten[[#This Row],[Totaal kosten]],"")</f>
        <v/>
      </c>
      <c r="CO175" s="122" t="str">
        <f>IF(Tbl.Kosten[[#This Row],[Anr.]]=CO$7,Tbl.Kosten[[#This Row],[Totaal kosten]],"")</f>
        <v/>
      </c>
      <c r="CP175" s="122" t="str">
        <f>IF(Tbl.Kosten[[#This Row],[Anr.]]=CP$7,Tbl.Kosten[[#This Row],[Totaal kosten]],"")</f>
        <v/>
      </c>
      <c r="CQ175" s="122" t="str">
        <f>IF(Tbl.Kosten[[#This Row],[Anr.]]=CQ$7,Tbl.Kosten[[#This Row],[Totaal kosten]],"")</f>
        <v/>
      </c>
      <c r="CR175" s="122" t="str">
        <f>IF(Tbl.Kosten[[#This Row],[Anr.]]=CR$7,Tbl.Kosten[[#This Row],[Totaal kosten]],"")</f>
        <v/>
      </c>
      <c r="CS175" s="122" t="str">
        <f>IF(Tbl.Kosten[[#This Row],[Anr.]]=CS$7,Tbl.Kosten[[#This Row],[Totaal kosten]],"")</f>
        <v/>
      </c>
      <c r="CT175" s="122" t="str">
        <f>IF(Tbl.Kosten[[#This Row],[Anr.]]=CT$7,Tbl.Kosten[[#This Row],[Totaal kosten]],"")</f>
        <v/>
      </c>
      <c r="CU175" s="122" t="str">
        <f>IF(Tbl.Kosten[[#This Row],[Anr.]]=CU$7,Tbl.Kosten[[#This Row],[Totaal kosten]],"")</f>
        <v/>
      </c>
      <c r="CV175" s="122" t="str">
        <f>IF(Tbl.Kosten[[#This Row],[Anr.]]=CV$7,Tbl.Kosten[[#This Row],[Totaal kosten]],"")</f>
        <v/>
      </c>
      <c r="CW175" s="122" t="str">
        <f>IF(Tbl.Kosten[[#This Row],[Anr.]]=CW$7,Tbl.Kosten[[#This Row],[Totaal kosten]],"")</f>
        <v/>
      </c>
      <c r="CX175" s="122" t="str">
        <f>IF(Tbl.Kosten[[#This Row],[Anr.]]=CX$7,Tbl.Kosten[[#This Row],[Totaal kosten]],"")</f>
        <v/>
      </c>
      <c r="CY175" s="122" t="str">
        <f>IF(Tbl.Kosten[[#This Row],[Anr.]]=CY$7,Tbl.Kosten[[#This Row],[Totaal kosten]],"")</f>
        <v/>
      </c>
      <c r="CZ175" s="122" t="str">
        <f>IF(Tbl.Kosten[[#This Row],[Anr.]]=CZ$7,Tbl.Kosten[[#This Row],[Totaal kosten]],"")</f>
        <v/>
      </c>
      <c r="DA175" s="122" t="str">
        <f>IF(Tbl.Kosten[[#This Row],[Anr.]]=DA$7,Tbl.Kosten[[#This Row],[Totaal kosten]],"")</f>
        <v/>
      </c>
      <c r="DB175" s="122" t="str">
        <f>IF(Tbl.Kosten[[#This Row],[Anr.]]=DB$7,Tbl.Kosten[[#This Row],[Totaal kosten]],"")</f>
        <v/>
      </c>
      <c r="DC175" s="122" t="str">
        <f>IF(Tbl.Kosten[[#This Row],[Anr.]]=DC$7,Tbl.Kosten[[#This Row],[Totaal kosten]],"")</f>
        <v/>
      </c>
      <c r="DD175" s="122" t="str">
        <f>IF(Tbl.Kosten[[#This Row],[Anr.]]=DD$7,Tbl.Kosten[[#This Row],[Totaal kosten]],"")</f>
        <v/>
      </c>
      <c r="DE175" s="122" t="str">
        <f>IF(Tbl.Kosten[[#This Row],[Anr.]]=DE$7,Tbl.Kosten[[#This Row],[Totaal kosten]],"")</f>
        <v/>
      </c>
      <c r="DF175" s="122" t="str">
        <f>IF(Tbl.Kosten[[#This Row],[Anr.]]=DF$7,Tbl.Kosten[[#This Row],[Totaal kosten]],"")</f>
        <v/>
      </c>
      <c r="DG175" s="122" t="str">
        <f>IF(Tbl.Kosten[[#This Row],[Anr.]]=DG$7,Tbl.Kosten[[#This Row],[Totaal kosten]],"")</f>
        <v/>
      </c>
      <c r="DH175" s="122" t="str">
        <f>IF(Tbl.Kosten[[#This Row],[Anr.]]=DH$7,Tbl.Kosten[[#This Row],[Totaal kosten]],"")</f>
        <v/>
      </c>
      <c r="DI175" s="122" t="str">
        <f>IF(Tbl.Kosten[[#This Row],[Anr.]]=DI$7,Tbl.Kosten[[#This Row],[Totaal kosten]],"")</f>
        <v/>
      </c>
      <c r="DJ175" s="122" t="str">
        <f>IF(Tbl.Kosten[[#This Row],[Anr.]]=DJ$7,Tbl.Kosten[[#This Row],[Totaal kosten]],"")</f>
        <v/>
      </c>
      <c r="DK175" s="122" t="str">
        <f>IF(Tbl.Kosten[[#This Row],[Anr.]]=DK$7,Tbl.Kosten[[#This Row],[Totaal kosten]],"")</f>
        <v/>
      </c>
      <c r="DL175" s="122" t="str">
        <f>IF(Tbl.Kosten[[#This Row],[Anr.]]=DL$7,Tbl.Kosten[[#This Row],[Totaal kosten]],"")</f>
        <v/>
      </c>
      <c r="DM175" s="122" t="str">
        <f>IF(Tbl.Kosten[[#This Row],[Anr.]]=DM$7,Tbl.Kosten[[#This Row],[Totaal kosten]],"")</f>
        <v/>
      </c>
      <c r="DN175" s="122" t="str">
        <f>IF(Tbl.Kosten[[#This Row],[Anr.]]=DN$7,Tbl.Kosten[[#This Row],[Totaal kosten]],"")</f>
        <v/>
      </c>
      <c r="DO175" s="122" t="str">
        <f>IF(Tbl.Kosten[[#This Row],[Anr.]]=DO$7,Tbl.Kosten[[#This Row],[Totaal kosten]],"")</f>
        <v/>
      </c>
      <c r="DP175" s="122" t="str">
        <f>IF(Tbl.Kosten[[#This Row],[Anr.]]=DP$7,Tbl.Kosten[[#This Row],[Totaal kosten]],"")</f>
        <v/>
      </c>
      <c r="DQ175" s="122" t="str">
        <f>IF(Tbl.Kosten[[#This Row],[Anr.]]=DQ$7,Tbl.Kosten[[#This Row],[Totaal kosten]],"")</f>
        <v/>
      </c>
      <c r="DR175" s="122" t="str">
        <f>IF(Tbl.Kosten[[#This Row],[Anr.]]=DR$7,Tbl.Kosten[[#This Row],[Totaal kosten]],"")</f>
        <v/>
      </c>
      <c r="DS175" s="122" t="str">
        <f>IF(Tbl.Kosten[[#This Row],[Anr.]]=DS$7,Tbl.Kosten[[#This Row],[Totaal kosten]],"")</f>
        <v/>
      </c>
      <c r="DT175" s="122" t="str">
        <f>IF(Tbl.Kosten[[#This Row],[Anr.]]=DT$7,Tbl.Kosten[[#This Row],[Totaal kosten]],"")</f>
        <v/>
      </c>
      <c r="DU175" s="122" t="str">
        <f>IF(Tbl.Kosten[[#This Row],[Anr.]]=DU$7,Tbl.Kosten[[#This Row],[Totaal kosten]],"")</f>
        <v/>
      </c>
      <c r="DV175" s="122" t="str">
        <f>IF(Tbl.Kosten[[#This Row],[Anr.]]=DV$7,Tbl.Kosten[[#This Row],[Totaal kosten]],"")</f>
        <v/>
      </c>
      <c r="DW175" s="122" t="str">
        <f>IF(Tbl.Kosten[[#This Row],[Anr.]]=DW$7,Tbl.Kosten[[#This Row],[Totaal kosten]],"")</f>
        <v/>
      </c>
      <c r="DX175" s="122" t="str">
        <f>IF(Tbl.Kosten[[#This Row],[Anr.]]=DX$7,Tbl.Kosten[[#This Row],[Totaal kosten]],"")</f>
        <v/>
      </c>
      <c r="DY175" s="122" t="str">
        <f>IF(Tbl.Kosten[[#This Row],[Anr.]]=DY$7,Tbl.Kosten[[#This Row],[Totaal kosten]],"")</f>
        <v/>
      </c>
      <c r="DZ175" s="122" t="str">
        <f>IF(Tbl.Kosten[[#This Row],[Anr.]]=DZ$7,Tbl.Kosten[[#This Row],[Totaal kosten]],"")</f>
        <v/>
      </c>
      <c r="EA175" s="122" t="str">
        <f>IF(Tbl.Kosten[[#This Row],[Anr.]]=EA$7,Tbl.Kosten[[#This Row],[Totaal kosten]],"")</f>
        <v/>
      </c>
      <c r="EB175" s="122" t="str">
        <f>IF(Tbl.Kosten[[#This Row],[Anr.]]=EB$7,Tbl.Kosten[[#This Row],[Totaal kosten]],"")</f>
        <v/>
      </c>
      <c r="EC175" s="122" t="str">
        <f>IF(Tbl.Kosten[[#This Row],[Anr.]]=EC$7,Tbl.Kosten[[#This Row],[Totaal kosten]],"")</f>
        <v/>
      </c>
      <c r="ED175" s="122" t="str">
        <f>IF(Tbl.Kosten[[#This Row],[Anr.]]=ED$7,Tbl.Kosten[[#This Row],[Totaal kosten]],"")</f>
        <v/>
      </c>
      <c r="EE175" s="122" t="str">
        <f>IF(Tbl.Kosten[[#This Row],[Anr.]]=EE$7,Tbl.Kosten[[#This Row],[Totaal kosten]],"")</f>
        <v/>
      </c>
      <c r="EF175" s="122" t="str">
        <f>IF(Tbl.Kosten[[#This Row],[Anr.]]=EF$7,Tbl.Kosten[[#This Row],[Totaal kosten]],"")</f>
        <v/>
      </c>
      <c r="EG175" s="122" t="str">
        <f>IF(Tbl.Kosten[[#This Row],[Anr.]]=EG$7,Tbl.Kosten[[#This Row],[Totaal kosten]],"")</f>
        <v/>
      </c>
      <c r="EH175" s="122" t="str">
        <f>IF(Tbl.Kosten[[#This Row],[Anr.]]=EH$7,Tbl.Kosten[[#This Row],[Totaal kosten]],"")</f>
        <v/>
      </c>
      <c r="EI175" s="122" t="str">
        <f>IF(Tbl.Kosten[[#This Row],[Anr.]]=EI$7,Tbl.Kosten[[#This Row],[Totaal kosten]],"")</f>
        <v/>
      </c>
      <c r="EJ175" s="122" t="str">
        <f>IF(Tbl.Kosten[[#This Row],[Anr.]]=EJ$7,Tbl.Kosten[[#This Row],[Totaal kosten]],"")</f>
        <v/>
      </c>
      <c r="EK175" s="122" t="str">
        <f>IF(Tbl.Kosten[[#This Row],[Anr.]]=EK$7,Tbl.Kosten[[#This Row],[Totaal kosten]],"")</f>
        <v/>
      </c>
      <c r="EL175" s="122" t="str">
        <f>IF(Tbl.Kosten[[#This Row],[Anr.]]=EL$7,Tbl.Kosten[[#This Row],[Totaal kosten]],"")</f>
        <v/>
      </c>
      <c r="EM175" s="122" t="str">
        <f>IF(Tbl.Kosten[[#This Row],[Anr.]]=EM$7,Tbl.Kosten[[#This Row],[Totaal kosten]],"")</f>
        <v/>
      </c>
      <c r="EN175" s="122" t="str">
        <f>IF(Tbl.Kosten[[#This Row],[Anr.]]=EN$7,Tbl.Kosten[[#This Row],[Totaal kosten]],"")</f>
        <v/>
      </c>
      <c r="EO175" s="122" t="str">
        <f>IF(Tbl.Kosten[[#This Row],[Anr.]]=EO$7,Tbl.Kosten[[#This Row],[Totaal kosten]],"")</f>
        <v/>
      </c>
      <c r="EP175" s="122" t="str">
        <f>IF(Tbl.Kosten[[#This Row],[Anr.]]=EP$7,Tbl.Kosten[[#This Row],[Totaal kosten]],"")</f>
        <v/>
      </c>
      <c r="EQ175" s="122" t="str">
        <f>IF(Tbl.Kosten[[#This Row],[Anr.]]=EQ$7,Tbl.Kosten[[#This Row],[Totaal kosten]],"")</f>
        <v/>
      </c>
    </row>
    <row r="176" spans="2:147" x14ac:dyDescent="0.35">
      <c r="B176" s="99"/>
      <c r="C176" s="68"/>
      <c r="D176" s="119"/>
      <c r="E176" s="100"/>
      <c r="F176" s="13">
        <f>_xlfn.XLOOKUP(Tbl.Kosten[[#This Row],[Medewerker e/o 
functie]],Tbl.Uurtarief[Medewerker en/of functie],Tbl.Uurtarief[Uurtarief],"",,)</f>
        <v>0</v>
      </c>
      <c r="G176" s="118">
        <f>PRODUCT(Tbl.Kosten[[#This Row],[Uren]],Tbl.Kosten[[#This Row],[Uurtarief]])</f>
        <v>0</v>
      </c>
      <c r="H176" s="100"/>
      <c r="I176" s="98"/>
      <c r="J176" s="97">
        <f>Tbl.Kosten[[#This Row],[Aantal]]*Tbl.Kosten[[#This Row],[Tarief]]</f>
        <v>0</v>
      </c>
      <c r="K176" s="118">
        <f>Tbl.Kosten[[#This Row],[Subtotaal andere kosten]]+Tbl.Kosten[[#This Row],[Subtotaal arbeidskosten]]</f>
        <v>0</v>
      </c>
      <c r="L176" s="190">
        <f>IF(Tbl.Kosten[[#This Row],[Subtotaal andere kosten]]&lt;&gt;0,"Andere kosten",(_xlfn.XLOOKUP(Tbl.Kosten[[#This Row],[Medewerker e/o 
functie]],Tbl.Uurtarief[Medewerker en/of functie],Tbl.Uurtarief[Kostensoort],"",,)))</f>
        <v>0</v>
      </c>
      <c r="M176" s="190" t="str">
        <f>IF(AND(Tbl.Kosten[[#This Row],[Subtotaal arbeidskosten]]&lt;&gt;0,Tbl.Kosten[[#This Row],[Subtotaal andere kosten]]&lt;&gt;0),"Begroot Arbeidskosten en Overige kosten op verschillende regels!","")</f>
        <v/>
      </c>
      <c r="N176" s="3" t="str">
        <f>_xlfn.XLOOKUP(Tbl.Kosten[[#This Row],[Activiteitencode]],Tbl.Activiteiten[Activiteitcode],Tbl.Activiteiten[Werkpakketcode],"",,)</f>
        <v/>
      </c>
      <c r="O176" s="9" t="str">
        <f>_xlfn.XLOOKUP(Tbl.Kosten[[#This Row],[Werkpakketcode]],Tbl.Werkpakketten[Werkpakketcode],Tbl.Werkpakketten[WPnr.],"",,)</f>
        <v/>
      </c>
      <c r="P176" s="9" t="str">
        <f>IF(Tbl.Kosten[[#This Row],[WPnr.]]=P$7,Tbl.Kosten[[#This Row],[Totaal kosten]],"")</f>
        <v/>
      </c>
      <c r="Q176" s="9" t="str">
        <f>IF(Tbl.Kosten[[#This Row],[WPnr.]]=Q$7,Tbl.Kosten[[#This Row],[Totaal kosten]],"")</f>
        <v/>
      </c>
      <c r="R176" s="9" t="str">
        <f>IF(Tbl.Kosten[[#This Row],[WPnr.]]=R$7,Tbl.Kosten[[#This Row],[Totaal kosten]],"")</f>
        <v/>
      </c>
      <c r="S176" s="9" t="str">
        <f>IF(Tbl.Kosten[[#This Row],[WPnr.]]=S$7,Tbl.Kosten[[#This Row],[Totaal kosten]],"")</f>
        <v/>
      </c>
      <c r="T176" s="9" t="str">
        <f>IF(Tbl.Kosten[[#This Row],[WPnr.]]=T$7,Tbl.Kosten[[#This Row],[Totaal kosten]],"")</f>
        <v/>
      </c>
      <c r="U176" s="9" t="str">
        <f>IF(Tbl.Kosten[[#This Row],[WPnr.]]=U$7,Tbl.Kosten[[#This Row],[Totaal kosten]],"")</f>
        <v/>
      </c>
      <c r="V176" s="9" t="str">
        <f>IF(Tbl.Kosten[[#This Row],[WPnr.]]=V$7,Tbl.Kosten[[#This Row],[Totaal kosten]],"")</f>
        <v/>
      </c>
      <c r="W176" s="9" t="str">
        <f>IF(Tbl.Kosten[[#This Row],[WPnr.]]=W$7,Tbl.Kosten[[#This Row],[Totaal kosten]],"")</f>
        <v/>
      </c>
      <c r="X176" s="9" t="str">
        <f>IF(Tbl.Kosten[[#This Row],[WPnr.]]=X$7,Tbl.Kosten[[#This Row],[Totaal kosten]],"")</f>
        <v/>
      </c>
      <c r="Y176" s="9" t="str">
        <f>IF(Tbl.Kosten[[#This Row],[WPnr.]]=Y$7,Tbl.Kosten[[#This Row],[Totaal kosten]],"")</f>
        <v/>
      </c>
      <c r="Z176" s="15" t="str">
        <f>IFERROR(VLOOKUP(Tbl.Kosten[[#This Row],[Kostensoort]],Tbl.Kostensoorten[],2,FALSE),"")</f>
        <v/>
      </c>
      <c r="AA176" s="15" t="str">
        <f>IF(Tbl.Kosten[[#This Row],[KSnr.]]=AA$7,Tbl.Kosten[[#This Row],[Totaal kosten]],"")</f>
        <v/>
      </c>
      <c r="AB176" s="15" t="str">
        <f>IF(Tbl.Kosten[[#This Row],[KSnr.]]=AB$7,Tbl.Kosten[[#This Row],[Totaal kosten]],"")</f>
        <v/>
      </c>
      <c r="AC176" s="15" t="str">
        <f>IF(Tbl.Kosten[[#This Row],[KSnr.]]=AC$7,Tbl.Kosten[[#This Row],[Totaal kosten]],"")</f>
        <v/>
      </c>
      <c r="AD176" s="15" t="str">
        <f>IF(Tbl.Kosten[[#This Row],[KSnr.]]=AD$7,Tbl.Kosten[[#This Row],[Totaal kosten]],"")</f>
        <v/>
      </c>
      <c r="AE176" s="15" t="str">
        <f>IF(Tbl.Kosten[[#This Row],[KSnr.]]=AE$7,Tbl.Kosten[[#This Row],[Totaal kosten]],"")</f>
        <v/>
      </c>
      <c r="AF176" s="15" t="str">
        <f>IF(Tbl.Kosten[[#This Row],[KSnr.]]=AF$7,Tbl.Kosten[[#This Row],[Totaal kosten]],"")</f>
        <v/>
      </c>
      <c r="AG176" s="15" t="str">
        <f>IF(Tbl.Kosten[[#This Row],[KSnr.]]=AG$7,Tbl.Kosten[[#This Row],[Totaal kosten]],"")</f>
        <v/>
      </c>
      <c r="AH176" s="15" t="str">
        <f>IF(Tbl.Kosten[[#This Row],[KSnr.]]=AH$7,Tbl.Kosten[[#This Row],[Totaal kosten]],"")</f>
        <v/>
      </c>
      <c r="AI176" s="15" t="str">
        <f>IF(Tbl.Kosten[[#This Row],[KSnr.]]=AI$7,Tbl.Kosten[[#This Row],[Totaal kosten]],"")</f>
        <v/>
      </c>
      <c r="AJ176" s="15" t="str">
        <f>IF(Tbl.Kosten[[#This Row],[KSnr.]]=AJ$7,Tbl.Kosten[[#This Row],[Totaal kosten]],"")</f>
        <v/>
      </c>
      <c r="AK176" s="15" t="str">
        <f>IF(Tbl.Kosten[[#This Row],[KSnr.]]=AK$7,Tbl.Kosten[[#This Row],[Totaal kosten]],"")</f>
        <v/>
      </c>
      <c r="AL176" s="15" t="str">
        <f>IF(Tbl.Kosten[[#This Row],[KSnr.]]=AL$7,Tbl.Kosten[[#This Row],[Totaal kosten]],"")</f>
        <v/>
      </c>
      <c r="AM176" s="15" t="str">
        <f>IF(Tbl.Kosten[[#This Row],[KSnr.]]=AM$7,Tbl.Kosten[[#This Row],[Totaal kosten]],"")</f>
        <v/>
      </c>
      <c r="AN176" s="15" t="str">
        <f>IF(Tbl.Kosten[[#This Row],[KSnr.]]=AN$7,Tbl.Kosten[[#This Row],[Totaal kosten]],"")</f>
        <v/>
      </c>
      <c r="AO176" s="15" t="str">
        <f>IF(Tbl.Kosten[[#This Row],[KSnr.]]=AO$7,Tbl.Kosten[[#This Row],[Totaal kosten]],"")</f>
        <v/>
      </c>
      <c r="AP176" s="15" t="str">
        <f>IF(Tbl.Kosten[[#This Row],[KSnr.]]=AP$7,Tbl.Kosten[[#This Row],[Totaal kosten]],"")</f>
        <v/>
      </c>
      <c r="AQ176" s="15" t="str">
        <f>IF(Tbl.Kosten[[#This Row],[KSnr.]]=AQ$7,Tbl.Kosten[[#This Row],[Totaal kosten]],"")</f>
        <v/>
      </c>
      <c r="AR176" s="15" t="str">
        <f>IF(Tbl.Kosten[[#This Row],[KSnr.]]=AR$7,Tbl.Kosten[[#This Row],[Totaal kosten]],"")</f>
        <v/>
      </c>
      <c r="AS176" s="15" t="str">
        <f>IF(Tbl.Kosten[[#This Row],[KSnr.]]=AS$7,Tbl.Kosten[[#This Row],[Totaal kosten]],"")</f>
        <v/>
      </c>
      <c r="AT176" s="15" t="str">
        <f>IF(Tbl.Kosten[[#This Row],[KSnr.]]=AT$7,Tbl.Kosten[[#This Row],[Totaal kosten]],"")</f>
        <v/>
      </c>
      <c r="AU176" s="122" t="str">
        <f>_xlfn.XLOOKUP(Tbl.Kosten[[#This Row],[Activiteitencode]],Tbl.Activiteiten[Activiteitcode],Tbl.Activiteiten[Anr.],"",,)</f>
        <v/>
      </c>
      <c r="AV176" s="122" t="str">
        <f>IF(Tbl.Kosten[[#This Row],[Anr.]]=AV$7,Tbl.Kosten[[#This Row],[Totaal kosten]],"")</f>
        <v/>
      </c>
      <c r="AW176" s="122" t="str">
        <f>IF(Tbl.Kosten[[#This Row],[Anr.]]=AW$7,Tbl.Kosten[[#This Row],[Totaal kosten]],"")</f>
        <v/>
      </c>
      <c r="AX176" s="122" t="str">
        <f>IF(Tbl.Kosten[[#This Row],[Anr.]]=AX$7,Tbl.Kosten[[#This Row],[Totaal kosten]],"")</f>
        <v/>
      </c>
      <c r="AY176" s="122" t="str">
        <f>IF(Tbl.Kosten[[#This Row],[Anr.]]=AY$7,Tbl.Kosten[[#This Row],[Totaal kosten]],"")</f>
        <v/>
      </c>
      <c r="AZ176" s="122" t="str">
        <f>IF(Tbl.Kosten[[#This Row],[Anr.]]=AZ$7,Tbl.Kosten[[#This Row],[Totaal kosten]],"")</f>
        <v/>
      </c>
      <c r="BA176" s="122" t="str">
        <f>IF(Tbl.Kosten[[#This Row],[Anr.]]=BA$7,Tbl.Kosten[[#This Row],[Totaal kosten]],"")</f>
        <v/>
      </c>
      <c r="BB176" s="122" t="str">
        <f>IF(Tbl.Kosten[[#This Row],[Anr.]]=BB$7,Tbl.Kosten[[#This Row],[Totaal kosten]],"")</f>
        <v/>
      </c>
      <c r="BC176" s="122" t="str">
        <f>IF(Tbl.Kosten[[#This Row],[Anr.]]=BC$7,Tbl.Kosten[[#This Row],[Totaal kosten]],"")</f>
        <v/>
      </c>
      <c r="BD176" s="122" t="str">
        <f>IF(Tbl.Kosten[[#This Row],[Anr.]]=BD$7,Tbl.Kosten[[#This Row],[Totaal kosten]],"")</f>
        <v/>
      </c>
      <c r="BE176" s="122" t="str">
        <f>IF(Tbl.Kosten[[#This Row],[Anr.]]=BE$7,Tbl.Kosten[[#This Row],[Totaal kosten]],"")</f>
        <v/>
      </c>
      <c r="BF176" s="122" t="str">
        <f>IF(Tbl.Kosten[[#This Row],[Anr.]]=BF$7,Tbl.Kosten[[#This Row],[Totaal kosten]],"")</f>
        <v/>
      </c>
      <c r="BG176" s="122" t="str">
        <f>IF(Tbl.Kosten[[#This Row],[Anr.]]=BG$7,Tbl.Kosten[[#This Row],[Totaal kosten]],"")</f>
        <v/>
      </c>
      <c r="BH176" s="122" t="str">
        <f>IF(Tbl.Kosten[[#This Row],[Anr.]]=BH$7,Tbl.Kosten[[#This Row],[Totaal kosten]],"")</f>
        <v/>
      </c>
      <c r="BI176" s="122" t="str">
        <f>IF(Tbl.Kosten[[#This Row],[Anr.]]=BI$7,Tbl.Kosten[[#This Row],[Totaal kosten]],"")</f>
        <v/>
      </c>
      <c r="BJ176" s="122" t="str">
        <f>IF(Tbl.Kosten[[#This Row],[Anr.]]=BJ$7,Tbl.Kosten[[#This Row],[Totaal kosten]],"")</f>
        <v/>
      </c>
      <c r="BK176" s="122" t="str">
        <f>IF(Tbl.Kosten[[#This Row],[Anr.]]=BK$7,Tbl.Kosten[[#This Row],[Totaal kosten]],"")</f>
        <v/>
      </c>
      <c r="BL176" s="122" t="str">
        <f>IF(Tbl.Kosten[[#This Row],[Anr.]]=BL$7,Tbl.Kosten[[#This Row],[Totaal kosten]],"")</f>
        <v/>
      </c>
      <c r="BM176" s="122" t="str">
        <f>IF(Tbl.Kosten[[#This Row],[Anr.]]=BM$7,Tbl.Kosten[[#This Row],[Totaal kosten]],"")</f>
        <v/>
      </c>
      <c r="BN176" s="122" t="str">
        <f>IF(Tbl.Kosten[[#This Row],[Anr.]]=BN$7,Tbl.Kosten[[#This Row],[Totaal kosten]],"")</f>
        <v/>
      </c>
      <c r="BO176" s="122" t="str">
        <f>IF(Tbl.Kosten[[#This Row],[Anr.]]=BO$7,Tbl.Kosten[[#This Row],[Totaal kosten]],"")</f>
        <v/>
      </c>
      <c r="BP176" s="122" t="str">
        <f>IF(Tbl.Kosten[[#This Row],[Anr.]]=BP$7,Tbl.Kosten[[#This Row],[Totaal kosten]],"")</f>
        <v/>
      </c>
      <c r="BQ176" s="122" t="str">
        <f>IF(Tbl.Kosten[[#This Row],[Anr.]]=BQ$7,Tbl.Kosten[[#This Row],[Totaal kosten]],"")</f>
        <v/>
      </c>
      <c r="BR176" s="122" t="str">
        <f>IF(Tbl.Kosten[[#This Row],[Anr.]]=BR$7,Tbl.Kosten[[#This Row],[Totaal kosten]],"")</f>
        <v/>
      </c>
      <c r="BS176" s="122" t="str">
        <f>IF(Tbl.Kosten[[#This Row],[Anr.]]=BS$7,Tbl.Kosten[[#This Row],[Totaal kosten]],"")</f>
        <v/>
      </c>
      <c r="BT176" s="122" t="str">
        <f>IF(Tbl.Kosten[[#This Row],[Anr.]]=BT$7,Tbl.Kosten[[#This Row],[Totaal kosten]],"")</f>
        <v/>
      </c>
      <c r="BU176" s="122" t="str">
        <f>IF(Tbl.Kosten[[#This Row],[Anr.]]=BU$7,Tbl.Kosten[[#This Row],[Totaal kosten]],"")</f>
        <v/>
      </c>
      <c r="BV176" s="122" t="str">
        <f>IF(Tbl.Kosten[[#This Row],[Anr.]]=BV$7,Tbl.Kosten[[#This Row],[Totaal kosten]],"")</f>
        <v/>
      </c>
      <c r="BW176" s="122" t="str">
        <f>IF(Tbl.Kosten[[#This Row],[Anr.]]=BW$7,Tbl.Kosten[[#This Row],[Totaal kosten]],"")</f>
        <v/>
      </c>
      <c r="BX176" s="122" t="str">
        <f>IF(Tbl.Kosten[[#This Row],[Anr.]]=BX$7,Tbl.Kosten[[#This Row],[Totaal kosten]],"")</f>
        <v/>
      </c>
      <c r="BY176" s="122" t="str">
        <f>IF(Tbl.Kosten[[#This Row],[Anr.]]=BY$7,Tbl.Kosten[[#This Row],[Totaal kosten]],"")</f>
        <v/>
      </c>
      <c r="BZ176" s="122" t="str">
        <f>IF(Tbl.Kosten[[#This Row],[Anr.]]=BZ$7,Tbl.Kosten[[#This Row],[Totaal kosten]],"")</f>
        <v/>
      </c>
      <c r="CA176" s="122" t="str">
        <f>IF(Tbl.Kosten[[#This Row],[Anr.]]=CA$7,Tbl.Kosten[[#This Row],[Totaal kosten]],"")</f>
        <v/>
      </c>
      <c r="CB176" s="122" t="str">
        <f>IF(Tbl.Kosten[[#This Row],[Anr.]]=CB$7,Tbl.Kosten[[#This Row],[Totaal kosten]],"")</f>
        <v/>
      </c>
      <c r="CC176" s="122" t="str">
        <f>IF(Tbl.Kosten[[#This Row],[Anr.]]=CC$7,Tbl.Kosten[[#This Row],[Totaal kosten]],"")</f>
        <v/>
      </c>
      <c r="CD176" s="122" t="str">
        <f>IF(Tbl.Kosten[[#This Row],[Anr.]]=CD$7,Tbl.Kosten[[#This Row],[Totaal kosten]],"")</f>
        <v/>
      </c>
      <c r="CE176" s="122" t="str">
        <f>IF(Tbl.Kosten[[#This Row],[Anr.]]=CE$7,Tbl.Kosten[[#This Row],[Totaal kosten]],"")</f>
        <v/>
      </c>
      <c r="CF176" s="122" t="str">
        <f>IF(Tbl.Kosten[[#This Row],[Anr.]]=CF$7,Tbl.Kosten[[#This Row],[Totaal kosten]],"")</f>
        <v/>
      </c>
      <c r="CG176" s="122" t="str">
        <f>IF(Tbl.Kosten[[#This Row],[Anr.]]=CG$7,Tbl.Kosten[[#This Row],[Totaal kosten]],"")</f>
        <v/>
      </c>
      <c r="CH176" s="122" t="str">
        <f>IF(Tbl.Kosten[[#This Row],[Anr.]]=CH$7,Tbl.Kosten[[#This Row],[Totaal kosten]],"")</f>
        <v/>
      </c>
      <c r="CI176" s="122" t="str">
        <f>IF(Tbl.Kosten[[#This Row],[Anr.]]=CI$7,Tbl.Kosten[[#This Row],[Totaal kosten]],"")</f>
        <v/>
      </c>
      <c r="CJ176" s="122" t="str">
        <f>IF(Tbl.Kosten[[#This Row],[Anr.]]=CJ$7,Tbl.Kosten[[#This Row],[Totaal kosten]],"")</f>
        <v/>
      </c>
      <c r="CK176" s="122" t="str">
        <f>IF(Tbl.Kosten[[#This Row],[Anr.]]=CK$7,Tbl.Kosten[[#This Row],[Totaal kosten]],"")</f>
        <v/>
      </c>
      <c r="CL176" s="122" t="str">
        <f>IF(Tbl.Kosten[[#This Row],[Anr.]]=CL$7,Tbl.Kosten[[#This Row],[Totaal kosten]],"")</f>
        <v/>
      </c>
      <c r="CM176" s="122" t="str">
        <f>IF(Tbl.Kosten[[#This Row],[Anr.]]=CM$7,Tbl.Kosten[[#This Row],[Totaal kosten]],"")</f>
        <v/>
      </c>
      <c r="CN176" s="122" t="str">
        <f>IF(Tbl.Kosten[[#This Row],[Anr.]]=CN$7,Tbl.Kosten[[#This Row],[Totaal kosten]],"")</f>
        <v/>
      </c>
      <c r="CO176" s="122" t="str">
        <f>IF(Tbl.Kosten[[#This Row],[Anr.]]=CO$7,Tbl.Kosten[[#This Row],[Totaal kosten]],"")</f>
        <v/>
      </c>
      <c r="CP176" s="122" t="str">
        <f>IF(Tbl.Kosten[[#This Row],[Anr.]]=CP$7,Tbl.Kosten[[#This Row],[Totaal kosten]],"")</f>
        <v/>
      </c>
      <c r="CQ176" s="122" t="str">
        <f>IF(Tbl.Kosten[[#This Row],[Anr.]]=CQ$7,Tbl.Kosten[[#This Row],[Totaal kosten]],"")</f>
        <v/>
      </c>
      <c r="CR176" s="122" t="str">
        <f>IF(Tbl.Kosten[[#This Row],[Anr.]]=CR$7,Tbl.Kosten[[#This Row],[Totaal kosten]],"")</f>
        <v/>
      </c>
      <c r="CS176" s="122" t="str">
        <f>IF(Tbl.Kosten[[#This Row],[Anr.]]=CS$7,Tbl.Kosten[[#This Row],[Totaal kosten]],"")</f>
        <v/>
      </c>
      <c r="CT176" s="122" t="str">
        <f>IF(Tbl.Kosten[[#This Row],[Anr.]]=CT$7,Tbl.Kosten[[#This Row],[Totaal kosten]],"")</f>
        <v/>
      </c>
      <c r="CU176" s="122" t="str">
        <f>IF(Tbl.Kosten[[#This Row],[Anr.]]=CU$7,Tbl.Kosten[[#This Row],[Totaal kosten]],"")</f>
        <v/>
      </c>
      <c r="CV176" s="122" t="str">
        <f>IF(Tbl.Kosten[[#This Row],[Anr.]]=CV$7,Tbl.Kosten[[#This Row],[Totaal kosten]],"")</f>
        <v/>
      </c>
      <c r="CW176" s="122" t="str">
        <f>IF(Tbl.Kosten[[#This Row],[Anr.]]=CW$7,Tbl.Kosten[[#This Row],[Totaal kosten]],"")</f>
        <v/>
      </c>
      <c r="CX176" s="122" t="str">
        <f>IF(Tbl.Kosten[[#This Row],[Anr.]]=CX$7,Tbl.Kosten[[#This Row],[Totaal kosten]],"")</f>
        <v/>
      </c>
      <c r="CY176" s="122" t="str">
        <f>IF(Tbl.Kosten[[#This Row],[Anr.]]=CY$7,Tbl.Kosten[[#This Row],[Totaal kosten]],"")</f>
        <v/>
      </c>
      <c r="CZ176" s="122" t="str">
        <f>IF(Tbl.Kosten[[#This Row],[Anr.]]=CZ$7,Tbl.Kosten[[#This Row],[Totaal kosten]],"")</f>
        <v/>
      </c>
      <c r="DA176" s="122" t="str">
        <f>IF(Tbl.Kosten[[#This Row],[Anr.]]=DA$7,Tbl.Kosten[[#This Row],[Totaal kosten]],"")</f>
        <v/>
      </c>
      <c r="DB176" s="122" t="str">
        <f>IF(Tbl.Kosten[[#This Row],[Anr.]]=DB$7,Tbl.Kosten[[#This Row],[Totaal kosten]],"")</f>
        <v/>
      </c>
      <c r="DC176" s="122" t="str">
        <f>IF(Tbl.Kosten[[#This Row],[Anr.]]=DC$7,Tbl.Kosten[[#This Row],[Totaal kosten]],"")</f>
        <v/>
      </c>
      <c r="DD176" s="122" t="str">
        <f>IF(Tbl.Kosten[[#This Row],[Anr.]]=DD$7,Tbl.Kosten[[#This Row],[Totaal kosten]],"")</f>
        <v/>
      </c>
      <c r="DE176" s="122" t="str">
        <f>IF(Tbl.Kosten[[#This Row],[Anr.]]=DE$7,Tbl.Kosten[[#This Row],[Totaal kosten]],"")</f>
        <v/>
      </c>
      <c r="DF176" s="122" t="str">
        <f>IF(Tbl.Kosten[[#This Row],[Anr.]]=DF$7,Tbl.Kosten[[#This Row],[Totaal kosten]],"")</f>
        <v/>
      </c>
      <c r="DG176" s="122" t="str">
        <f>IF(Tbl.Kosten[[#This Row],[Anr.]]=DG$7,Tbl.Kosten[[#This Row],[Totaal kosten]],"")</f>
        <v/>
      </c>
      <c r="DH176" s="122" t="str">
        <f>IF(Tbl.Kosten[[#This Row],[Anr.]]=DH$7,Tbl.Kosten[[#This Row],[Totaal kosten]],"")</f>
        <v/>
      </c>
      <c r="DI176" s="122" t="str">
        <f>IF(Tbl.Kosten[[#This Row],[Anr.]]=DI$7,Tbl.Kosten[[#This Row],[Totaal kosten]],"")</f>
        <v/>
      </c>
      <c r="DJ176" s="122" t="str">
        <f>IF(Tbl.Kosten[[#This Row],[Anr.]]=DJ$7,Tbl.Kosten[[#This Row],[Totaal kosten]],"")</f>
        <v/>
      </c>
      <c r="DK176" s="122" t="str">
        <f>IF(Tbl.Kosten[[#This Row],[Anr.]]=DK$7,Tbl.Kosten[[#This Row],[Totaal kosten]],"")</f>
        <v/>
      </c>
      <c r="DL176" s="122" t="str">
        <f>IF(Tbl.Kosten[[#This Row],[Anr.]]=DL$7,Tbl.Kosten[[#This Row],[Totaal kosten]],"")</f>
        <v/>
      </c>
      <c r="DM176" s="122" t="str">
        <f>IF(Tbl.Kosten[[#This Row],[Anr.]]=DM$7,Tbl.Kosten[[#This Row],[Totaal kosten]],"")</f>
        <v/>
      </c>
      <c r="DN176" s="122" t="str">
        <f>IF(Tbl.Kosten[[#This Row],[Anr.]]=DN$7,Tbl.Kosten[[#This Row],[Totaal kosten]],"")</f>
        <v/>
      </c>
      <c r="DO176" s="122" t="str">
        <f>IF(Tbl.Kosten[[#This Row],[Anr.]]=DO$7,Tbl.Kosten[[#This Row],[Totaal kosten]],"")</f>
        <v/>
      </c>
      <c r="DP176" s="122" t="str">
        <f>IF(Tbl.Kosten[[#This Row],[Anr.]]=DP$7,Tbl.Kosten[[#This Row],[Totaal kosten]],"")</f>
        <v/>
      </c>
      <c r="DQ176" s="122" t="str">
        <f>IF(Tbl.Kosten[[#This Row],[Anr.]]=DQ$7,Tbl.Kosten[[#This Row],[Totaal kosten]],"")</f>
        <v/>
      </c>
      <c r="DR176" s="122" t="str">
        <f>IF(Tbl.Kosten[[#This Row],[Anr.]]=DR$7,Tbl.Kosten[[#This Row],[Totaal kosten]],"")</f>
        <v/>
      </c>
      <c r="DS176" s="122" t="str">
        <f>IF(Tbl.Kosten[[#This Row],[Anr.]]=DS$7,Tbl.Kosten[[#This Row],[Totaal kosten]],"")</f>
        <v/>
      </c>
      <c r="DT176" s="122" t="str">
        <f>IF(Tbl.Kosten[[#This Row],[Anr.]]=DT$7,Tbl.Kosten[[#This Row],[Totaal kosten]],"")</f>
        <v/>
      </c>
      <c r="DU176" s="122" t="str">
        <f>IF(Tbl.Kosten[[#This Row],[Anr.]]=DU$7,Tbl.Kosten[[#This Row],[Totaal kosten]],"")</f>
        <v/>
      </c>
      <c r="DV176" s="122" t="str">
        <f>IF(Tbl.Kosten[[#This Row],[Anr.]]=DV$7,Tbl.Kosten[[#This Row],[Totaal kosten]],"")</f>
        <v/>
      </c>
      <c r="DW176" s="122" t="str">
        <f>IF(Tbl.Kosten[[#This Row],[Anr.]]=DW$7,Tbl.Kosten[[#This Row],[Totaal kosten]],"")</f>
        <v/>
      </c>
      <c r="DX176" s="122" t="str">
        <f>IF(Tbl.Kosten[[#This Row],[Anr.]]=DX$7,Tbl.Kosten[[#This Row],[Totaal kosten]],"")</f>
        <v/>
      </c>
      <c r="DY176" s="122" t="str">
        <f>IF(Tbl.Kosten[[#This Row],[Anr.]]=DY$7,Tbl.Kosten[[#This Row],[Totaal kosten]],"")</f>
        <v/>
      </c>
      <c r="DZ176" s="122" t="str">
        <f>IF(Tbl.Kosten[[#This Row],[Anr.]]=DZ$7,Tbl.Kosten[[#This Row],[Totaal kosten]],"")</f>
        <v/>
      </c>
      <c r="EA176" s="122" t="str">
        <f>IF(Tbl.Kosten[[#This Row],[Anr.]]=EA$7,Tbl.Kosten[[#This Row],[Totaal kosten]],"")</f>
        <v/>
      </c>
      <c r="EB176" s="122" t="str">
        <f>IF(Tbl.Kosten[[#This Row],[Anr.]]=EB$7,Tbl.Kosten[[#This Row],[Totaal kosten]],"")</f>
        <v/>
      </c>
      <c r="EC176" s="122" t="str">
        <f>IF(Tbl.Kosten[[#This Row],[Anr.]]=EC$7,Tbl.Kosten[[#This Row],[Totaal kosten]],"")</f>
        <v/>
      </c>
      <c r="ED176" s="122" t="str">
        <f>IF(Tbl.Kosten[[#This Row],[Anr.]]=ED$7,Tbl.Kosten[[#This Row],[Totaal kosten]],"")</f>
        <v/>
      </c>
      <c r="EE176" s="122" t="str">
        <f>IF(Tbl.Kosten[[#This Row],[Anr.]]=EE$7,Tbl.Kosten[[#This Row],[Totaal kosten]],"")</f>
        <v/>
      </c>
      <c r="EF176" s="122" t="str">
        <f>IF(Tbl.Kosten[[#This Row],[Anr.]]=EF$7,Tbl.Kosten[[#This Row],[Totaal kosten]],"")</f>
        <v/>
      </c>
      <c r="EG176" s="122" t="str">
        <f>IF(Tbl.Kosten[[#This Row],[Anr.]]=EG$7,Tbl.Kosten[[#This Row],[Totaal kosten]],"")</f>
        <v/>
      </c>
      <c r="EH176" s="122" t="str">
        <f>IF(Tbl.Kosten[[#This Row],[Anr.]]=EH$7,Tbl.Kosten[[#This Row],[Totaal kosten]],"")</f>
        <v/>
      </c>
      <c r="EI176" s="122" t="str">
        <f>IF(Tbl.Kosten[[#This Row],[Anr.]]=EI$7,Tbl.Kosten[[#This Row],[Totaal kosten]],"")</f>
        <v/>
      </c>
      <c r="EJ176" s="122" t="str">
        <f>IF(Tbl.Kosten[[#This Row],[Anr.]]=EJ$7,Tbl.Kosten[[#This Row],[Totaal kosten]],"")</f>
        <v/>
      </c>
      <c r="EK176" s="122" t="str">
        <f>IF(Tbl.Kosten[[#This Row],[Anr.]]=EK$7,Tbl.Kosten[[#This Row],[Totaal kosten]],"")</f>
        <v/>
      </c>
      <c r="EL176" s="122" t="str">
        <f>IF(Tbl.Kosten[[#This Row],[Anr.]]=EL$7,Tbl.Kosten[[#This Row],[Totaal kosten]],"")</f>
        <v/>
      </c>
      <c r="EM176" s="122" t="str">
        <f>IF(Tbl.Kosten[[#This Row],[Anr.]]=EM$7,Tbl.Kosten[[#This Row],[Totaal kosten]],"")</f>
        <v/>
      </c>
      <c r="EN176" s="122" t="str">
        <f>IF(Tbl.Kosten[[#This Row],[Anr.]]=EN$7,Tbl.Kosten[[#This Row],[Totaal kosten]],"")</f>
        <v/>
      </c>
      <c r="EO176" s="122" t="str">
        <f>IF(Tbl.Kosten[[#This Row],[Anr.]]=EO$7,Tbl.Kosten[[#This Row],[Totaal kosten]],"")</f>
        <v/>
      </c>
      <c r="EP176" s="122" t="str">
        <f>IF(Tbl.Kosten[[#This Row],[Anr.]]=EP$7,Tbl.Kosten[[#This Row],[Totaal kosten]],"")</f>
        <v/>
      </c>
      <c r="EQ176" s="122" t="str">
        <f>IF(Tbl.Kosten[[#This Row],[Anr.]]=EQ$7,Tbl.Kosten[[#This Row],[Totaal kosten]],"")</f>
        <v/>
      </c>
    </row>
    <row r="177" spans="2:147" x14ac:dyDescent="0.35">
      <c r="B177" s="99"/>
      <c r="C177" s="68"/>
      <c r="D177" s="119"/>
      <c r="E177" s="100"/>
      <c r="F177" s="13">
        <f>_xlfn.XLOOKUP(Tbl.Kosten[[#This Row],[Medewerker e/o 
functie]],Tbl.Uurtarief[Medewerker en/of functie],Tbl.Uurtarief[Uurtarief],"",,)</f>
        <v>0</v>
      </c>
      <c r="G177" s="118">
        <f>PRODUCT(Tbl.Kosten[[#This Row],[Uren]],Tbl.Kosten[[#This Row],[Uurtarief]])</f>
        <v>0</v>
      </c>
      <c r="H177" s="100"/>
      <c r="I177" s="98"/>
      <c r="J177" s="97">
        <f>Tbl.Kosten[[#This Row],[Aantal]]*Tbl.Kosten[[#This Row],[Tarief]]</f>
        <v>0</v>
      </c>
      <c r="K177" s="118">
        <f>Tbl.Kosten[[#This Row],[Subtotaal andere kosten]]+Tbl.Kosten[[#This Row],[Subtotaal arbeidskosten]]</f>
        <v>0</v>
      </c>
      <c r="L177" s="190">
        <f>IF(Tbl.Kosten[[#This Row],[Subtotaal andere kosten]]&lt;&gt;0,"Andere kosten",(_xlfn.XLOOKUP(Tbl.Kosten[[#This Row],[Medewerker e/o 
functie]],Tbl.Uurtarief[Medewerker en/of functie],Tbl.Uurtarief[Kostensoort],"",,)))</f>
        <v>0</v>
      </c>
      <c r="M177" s="190" t="str">
        <f>IF(AND(Tbl.Kosten[[#This Row],[Subtotaal arbeidskosten]]&lt;&gt;0,Tbl.Kosten[[#This Row],[Subtotaal andere kosten]]&lt;&gt;0),"Begroot Arbeidskosten en Overige kosten op verschillende regels!","")</f>
        <v/>
      </c>
      <c r="N177" s="3" t="str">
        <f>_xlfn.XLOOKUP(Tbl.Kosten[[#This Row],[Activiteitencode]],Tbl.Activiteiten[Activiteitcode],Tbl.Activiteiten[Werkpakketcode],"",,)</f>
        <v/>
      </c>
      <c r="O177" s="9" t="str">
        <f>_xlfn.XLOOKUP(Tbl.Kosten[[#This Row],[Werkpakketcode]],Tbl.Werkpakketten[Werkpakketcode],Tbl.Werkpakketten[WPnr.],"",,)</f>
        <v/>
      </c>
      <c r="P177" s="9" t="str">
        <f>IF(Tbl.Kosten[[#This Row],[WPnr.]]=P$7,Tbl.Kosten[[#This Row],[Totaal kosten]],"")</f>
        <v/>
      </c>
      <c r="Q177" s="9" t="str">
        <f>IF(Tbl.Kosten[[#This Row],[WPnr.]]=Q$7,Tbl.Kosten[[#This Row],[Totaal kosten]],"")</f>
        <v/>
      </c>
      <c r="R177" s="9" t="str">
        <f>IF(Tbl.Kosten[[#This Row],[WPnr.]]=R$7,Tbl.Kosten[[#This Row],[Totaal kosten]],"")</f>
        <v/>
      </c>
      <c r="S177" s="9" t="str">
        <f>IF(Tbl.Kosten[[#This Row],[WPnr.]]=S$7,Tbl.Kosten[[#This Row],[Totaal kosten]],"")</f>
        <v/>
      </c>
      <c r="T177" s="9" t="str">
        <f>IF(Tbl.Kosten[[#This Row],[WPnr.]]=T$7,Tbl.Kosten[[#This Row],[Totaal kosten]],"")</f>
        <v/>
      </c>
      <c r="U177" s="9" t="str">
        <f>IF(Tbl.Kosten[[#This Row],[WPnr.]]=U$7,Tbl.Kosten[[#This Row],[Totaal kosten]],"")</f>
        <v/>
      </c>
      <c r="V177" s="9" t="str">
        <f>IF(Tbl.Kosten[[#This Row],[WPnr.]]=V$7,Tbl.Kosten[[#This Row],[Totaal kosten]],"")</f>
        <v/>
      </c>
      <c r="W177" s="9" t="str">
        <f>IF(Tbl.Kosten[[#This Row],[WPnr.]]=W$7,Tbl.Kosten[[#This Row],[Totaal kosten]],"")</f>
        <v/>
      </c>
      <c r="X177" s="9" t="str">
        <f>IF(Tbl.Kosten[[#This Row],[WPnr.]]=X$7,Tbl.Kosten[[#This Row],[Totaal kosten]],"")</f>
        <v/>
      </c>
      <c r="Y177" s="9" t="str">
        <f>IF(Tbl.Kosten[[#This Row],[WPnr.]]=Y$7,Tbl.Kosten[[#This Row],[Totaal kosten]],"")</f>
        <v/>
      </c>
      <c r="Z177" s="15" t="str">
        <f>IFERROR(VLOOKUP(Tbl.Kosten[[#This Row],[Kostensoort]],Tbl.Kostensoorten[],2,FALSE),"")</f>
        <v/>
      </c>
      <c r="AA177" s="15" t="str">
        <f>IF(Tbl.Kosten[[#This Row],[KSnr.]]=AA$7,Tbl.Kosten[[#This Row],[Totaal kosten]],"")</f>
        <v/>
      </c>
      <c r="AB177" s="15" t="str">
        <f>IF(Tbl.Kosten[[#This Row],[KSnr.]]=AB$7,Tbl.Kosten[[#This Row],[Totaal kosten]],"")</f>
        <v/>
      </c>
      <c r="AC177" s="15" t="str">
        <f>IF(Tbl.Kosten[[#This Row],[KSnr.]]=AC$7,Tbl.Kosten[[#This Row],[Totaal kosten]],"")</f>
        <v/>
      </c>
      <c r="AD177" s="15" t="str">
        <f>IF(Tbl.Kosten[[#This Row],[KSnr.]]=AD$7,Tbl.Kosten[[#This Row],[Totaal kosten]],"")</f>
        <v/>
      </c>
      <c r="AE177" s="15" t="str">
        <f>IF(Tbl.Kosten[[#This Row],[KSnr.]]=AE$7,Tbl.Kosten[[#This Row],[Totaal kosten]],"")</f>
        <v/>
      </c>
      <c r="AF177" s="15" t="str">
        <f>IF(Tbl.Kosten[[#This Row],[KSnr.]]=AF$7,Tbl.Kosten[[#This Row],[Totaal kosten]],"")</f>
        <v/>
      </c>
      <c r="AG177" s="15" t="str">
        <f>IF(Tbl.Kosten[[#This Row],[KSnr.]]=AG$7,Tbl.Kosten[[#This Row],[Totaal kosten]],"")</f>
        <v/>
      </c>
      <c r="AH177" s="15" t="str">
        <f>IF(Tbl.Kosten[[#This Row],[KSnr.]]=AH$7,Tbl.Kosten[[#This Row],[Totaal kosten]],"")</f>
        <v/>
      </c>
      <c r="AI177" s="15" t="str">
        <f>IF(Tbl.Kosten[[#This Row],[KSnr.]]=AI$7,Tbl.Kosten[[#This Row],[Totaal kosten]],"")</f>
        <v/>
      </c>
      <c r="AJ177" s="15" t="str">
        <f>IF(Tbl.Kosten[[#This Row],[KSnr.]]=AJ$7,Tbl.Kosten[[#This Row],[Totaal kosten]],"")</f>
        <v/>
      </c>
      <c r="AK177" s="15" t="str">
        <f>IF(Tbl.Kosten[[#This Row],[KSnr.]]=AK$7,Tbl.Kosten[[#This Row],[Totaal kosten]],"")</f>
        <v/>
      </c>
      <c r="AL177" s="15" t="str">
        <f>IF(Tbl.Kosten[[#This Row],[KSnr.]]=AL$7,Tbl.Kosten[[#This Row],[Totaal kosten]],"")</f>
        <v/>
      </c>
      <c r="AM177" s="15" t="str">
        <f>IF(Tbl.Kosten[[#This Row],[KSnr.]]=AM$7,Tbl.Kosten[[#This Row],[Totaal kosten]],"")</f>
        <v/>
      </c>
      <c r="AN177" s="15" t="str">
        <f>IF(Tbl.Kosten[[#This Row],[KSnr.]]=AN$7,Tbl.Kosten[[#This Row],[Totaal kosten]],"")</f>
        <v/>
      </c>
      <c r="AO177" s="15" t="str">
        <f>IF(Tbl.Kosten[[#This Row],[KSnr.]]=AO$7,Tbl.Kosten[[#This Row],[Totaal kosten]],"")</f>
        <v/>
      </c>
      <c r="AP177" s="15" t="str">
        <f>IF(Tbl.Kosten[[#This Row],[KSnr.]]=AP$7,Tbl.Kosten[[#This Row],[Totaal kosten]],"")</f>
        <v/>
      </c>
      <c r="AQ177" s="15" t="str">
        <f>IF(Tbl.Kosten[[#This Row],[KSnr.]]=AQ$7,Tbl.Kosten[[#This Row],[Totaal kosten]],"")</f>
        <v/>
      </c>
      <c r="AR177" s="15" t="str">
        <f>IF(Tbl.Kosten[[#This Row],[KSnr.]]=AR$7,Tbl.Kosten[[#This Row],[Totaal kosten]],"")</f>
        <v/>
      </c>
      <c r="AS177" s="15" t="str">
        <f>IF(Tbl.Kosten[[#This Row],[KSnr.]]=AS$7,Tbl.Kosten[[#This Row],[Totaal kosten]],"")</f>
        <v/>
      </c>
      <c r="AT177" s="15" t="str">
        <f>IF(Tbl.Kosten[[#This Row],[KSnr.]]=AT$7,Tbl.Kosten[[#This Row],[Totaal kosten]],"")</f>
        <v/>
      </c>
      <c r="AU177" s="122" t="str">
        <f>_xlfn.XLOOKUP(Tbl.Kosten[[#This Row],[Activiteitencode]],Tbl.Activiteiten[Activiteitcode],Tbl.Activiteiten[Anr.],"",,)</f>
        <v/>
      </c>
      <c r="AV177" s="122" t="str">
        <f>IF(Tbl.Kosten[[#This Row],[Anr.]]=AV$7,Tbl.Kosten[[#This Row],[Totaal kosten]],"")</f>
        <v/>
      </c>
      <c r="AW177" s="122" t="str">
        <f>IF(Tbl.Kosten[[#This Row],[Anr.]]=AW$7,Tbl.Kosten[[#This Row],[Totaal kosten]],"")</f>
        <v/>
      </c>
      <c r="AX177" s="122" t="str">
        <f>IF(Tbl.Kosten[[#This Row],[Anr.]]=AX$7,Tbl.Kosten[[#This Row],[Totaal kosten]],"")</f>
        <v/>
      </c>
      <c r="AY177" s="122" t="str">
        <f>IF(Tbl.Kosten[[#This Row],[Anr.]]=AY$7,Tbl.Kosten[[#This Row],[Totaal kosten]],"")</f>
        <v/>
      </c>
      <c r="AZ177" s="122" t="str">
        <f>IF(Tbl.Kosten[[#This Row],[Anr.]]=AZ$7,Tbl.Kosten[[#This Row],[Totaal kosten]],"")</f>
        <v/>
      </c>
      <c r="BA177" s="122" t="str">
        <f>IF(Tbl.Kosten[[#This Row],[Anr.]]=BA$7,Tbl.Kosten[[#This Row],[Totaal kosten]],"")</f>
        <v/>
      </c>
      <c r="BB177" s="122" t="str">
        <f>IF(Tbl.Kosten[[#This Row],[Anr.]]=BB$7,Tbl.Kosten[[#This Row],[Totaal kosten]],"")</f>
        <v/>
      </c>
      <c r="BC177" s="122" t="str">
        <f>IF(Tbl.Kosten[[#This Row],[Anr.]]=BC$7,Tbl.Kosten[[#This Row],[Totaal kosten]],"")</f>
        <v/>
      </c>
      <c r="BD177" s="122" t="str">
        <f>IF(Tbl.Kosten[[#This Row],[Anr.]]=BD$7,Tbl.Kosten[[#This Row],[Totaal kosten]],"")</f>
        <v/>
      </c>
      <c r="BE177" s="122" t="str">
        <f>IF(Tbl.Kosten[[#This Row],[Anr.]]=BE$7,Tbl.Kosten[[#This Row],[Totaal kosten]],"")</f>
        <v/>
      </c>
      <c r="BF177" s="122" t="str">
        <f>IF(Tbl.Kosten[[#This Row],[Anr.]]=BF$7,Tbl.Kosten[[#This Row],[Totaal kosten]],"")</f>
        <v/>
      </c>
      <c r="BG177" s="122" t="str">
        <f>IF(Tbl.Kosten[[#This Row],[Anr.]]=BG$7,Tbl.Kosten[[#This Row],[Totaal kosten]],"")</f>
        <v/>
      </c>
      <c r="BH177" s="122" t="str">
        <f>IF(Tbl.Kosten[[#This Row],[Anr.]]=BH$7,Tbl.Kosten[[#This Row],[Totaal kosten]],"")</f>
        <v/>
      </c>
      <c r="BI177" s="122" t="str">
        <f>IF(Tbl.Kosten[[#This Row],[Anr.]]=BI$7,Tbl.Kosten[[#This Row],[Totaal kosten]],"")</f>
        <v/>
      </c>
      <c r="BJ177" s="122" t="str">
        <f>IF(Tbl.Kosten[[#This Row],[Anr.]]=BJ$7,Tbl.Kosten[[#This Row],[Totaal kosten]],"")</f>
        <v/>
      </c>
      <c r="BK177" s="122" t="str">
        <f>IF(Tbl.Kosten[[#This Row],[Anr.]]=BK$7,Tbl.Kosten[[#This Row],[Totaal kosten]],"")</f>
        <v/>
      </c>
      <c r="BL177" s="122" t="str">
        <f>IF(Tbl.Kosten[[#This Row],[Anr.]]=BL$7,Tbl.Kosten[[#This Row],[Totaal kosten]],"")</f>
        <v/>
      </c>
      <c r="BM177" s="122" t="str">
        <f>IF(Tbl.Kosten[[#This Row],[Anr.]]=BM$7,Tbl.Kosten[[#This Row],[Totaal kosten]],"")</f>
        <v/>
      </c>
      <c r="BN177" s="122" t="str">
        <f>IF(Tbl.Kosten[[#This Row],[Anr.]]=BN$7,Tbl.Kosten[[#This Row],[Totaal kosten]],"")</f>
        <v/>
      </c>
      <c r="BO177" s="122" t="str">
        <f>IF(Tbl.Kosten[[#This Row],[Anr.]]=BO$7,Tbl.Kosten[[#This Row],[Totaal kosten]],"")</f>
        <v/>
      </c>
      <c r="BP177" s="122" t="str">
        <f>IF(Tbl.Kosten[[#This Row],[Anr.]]=BP$7,Tbl.Kosten[[#This Row],[Totaal kosten]],"")</f>
        <v/>
      </c>
      <c r="BQ177" s="122" t="str">
        <f>IF(Tbl.Kosten[[#This Row],[Anr.]]=BQ$7,Tbl.Kosten[[#This Row],[Totaal kosten]],"")</f>
        <v/>
      </c>
      <c r="BR177" s="122" t="str">
        <f>IF(Tbl.Kosten[[#This Row],[Anr.]]=BR$7,Tbl.Kosten[[#This Row],[Totaal kosten]],"")</f>
        <v/>
      </c>
      <c r="BS177" s="122" t="str">
        <f>IF(Tbl.Kosten[[#This Row],[Anr.]]=BS$7,Tbl.Kosten[[#This Row],[Totaal kosten]],"")</f>
        <v/>
      </c>
      <c r="BT177" s="122" t="str">
        <f>IF(Tbl.Kosten[[#This Row],[Anr.]]=BT$7,Tbl.Kosten[[#This Row],[Totaal kosten]],"")</f>
        <v/>
      </c>
      <c r="BU177" s="122" t="str">
        <f>IF(Tbl.Kosten[[#This Row],[Anr.]]=BU$7,Tbl.Kosten[[#This Row],[Totaal kosten]],"")</f>
        <v/>
      </c>
      <c r="BV177" s="122" t="str">
        <f>IF(Tbl.Kosten[[#This Row],[Anr.]]=BV$7,Tbl.Kosten[[#This Row],[Totaal kosten]],"")</f>
        <v/>
      </c>
      <c r="BW177" s="122" t="str">
        <f>IF(Tbl.Kosten[[#This Row],[Anr.]]=BW$7,Tbl.Kosten[[#This Row],[Totaal kosten]],"")</f>
        <v/>
      </c>
      <c r="BX177" s="122" t="str">
        <f>IF(Tbl.Kosten[[#This Row],[Anr.]]=BX$7,Tbl.Kosten[[#This Row],[Totaal kosten]],"")</f>
        <v/>
      </c>
      <c r="BY177" s="122" t="str">
        <f>IF(Tbl.Kosten[[#This Row],[Anr.]]=BY$7,Tbl.Kosten[[#This Row],[Totaal kosten]],"")</f>
        <v/>
      </c>
      <c r="BZ177" s="122" t="str">
        <f>IF(Tbl.Kosten[[#This Row],[Anr.]]=BZ$7,Tbl.Kosten[[#This Row],[Totaal kosten]],"")</f>
        <v/>
      </c>
      <c r="CA177" s="122" t="str">
        <f>IF(Tbl.Kosten[[#This Row],[Anr.]]=CA$7,Tbl.Kosten[[#This Row],[Totaal kosten]],"")</f>
        <v/>
      </c>
      <c r="CB177" s="122" t="str">
        <f>IF(Tbl.Kosten[[#This Row],[Anr.]]=CB$7,Tbl.Kosten[[#This Row],[Totaal kosten]],"")</f>
        <v/>
      </c>
      <c r="CC177" s="122" t="str">
        <f>IF(Tbl.Kosten[[#This Row],[Anr.]]=CC$7,Tbl.Kosten[[#This Row],[Totaal kosten]],"")</f>
        <v/>
      </c>
      <c r="CD177" s="122" t="str">
        <f>IF(Tbl.Kosten[[#This Row],[Anr.]]=CD$7,Tbl.Kosten[[#This Row],[Totaal kosten]],"")</f>
        <v/>
      </c>
      <c r="CE177" s="122" t="str">
        <f>IF(Tbl.Kosten[[#This Row],[Anr.]]=CE$7,Tbl.Kosten[[#This Row],[Totaal kosten]],"")</f>
        <v/>
      </c>
      <c r="CF177" s="122" t="str">
        <f>IF(Tbl.Kosten[[#This Row],[Anr.]]=CF$7,Tbl.Kosten[[#This Row],[Totaal kosten]],"")</f>
        <v/>
      </c>
      <c r="CG177" s="122" t="str">
        <f>IF(Tbl.Kosten[[#This Row],[Anr.]]=CG$7,Tbl.Kosten[[#This Row],[Totaal kosten]],"")</f>
        <v/>
      </c>
      <c r="CH177" s="122" t="str">
        <f>IF(Tbl.Kosten[[#This Row],[Anr.]]=CH$7,Tbl.Kosten[[#This Row],[Totaal kosten]],"")</f>
        <v/>
      </c>
      <c r="CI177" s="122" t="str">
        <f>IF(Tbl.Kosten[[#This Row],[Anr.]]=CI$7,Tbl.Kosten[[#This Row],[Totaal kosten]],"")</f>
        <v/>
      </c>
      <c r="CJ177" s="122" t="str">
        <f>IF(Tbl.Kosten[[#This Row],[Anr.]]=CJ$7,Tbl.Kosten[[#This Row],[Totaal kosten]],"")</f>
        <v/>
      </c>
      <c r="CK177" s="122" t="str">
        <f>IF(Tbl.Kosten[[#This Row],[Anr.]]=CK$7,Tbl.Kosten[[#This Row],[Totaal kosten]],"")</f>
        <v/>
      </c>
      <c r="CL177" s="122" t="str">
        <f>IF(Tbl.Kosten[[#This Row],[Anr.]]=CL$7,Tbl.Kosten[[#This Row],[Totaal kosten]],"")</f>
        <v/>
      </c>
      <c r="CM177" s="122" t="str">
        <f>IF(Tbl.Kosten[[#This Row],[Anr.]]=CM$7,Tbl.Kosten[[#This Row],[Totaal kosten]],"")</f>
        <v/>
      </c>
      <c r="CN177" s="122" t="str">
        <f>IF(Tbl.Kosten[[#This Row],[Anr.]]=CN$7,Tbl.Kosten[[#This Row],[Totaal kosten]],"")</f>
        <v/>
      </c>
      <c r="CO177" s="122" t="str">
        <f>IF(Tbl.Kosten[[#This Row],[Anr.]]=CO$7,Tbl.Kosten[[#This Row],[Totaal kosten]],"")</f>
        <v/>
      </c>
      <c r="CP177" s="122" t="str">
        <f>IF(Tbl.Kosten[[#This Row],[Anr.]]=CP$7,Tbl.Kosten[[#This Row],[Totaal kosten]],"")</f>
        <v/>
      </c>
      <c r="CQ177" s="122" t="str">
        <f>IF(Tbl.Kosten[[#This Row],[Anr.]]=CQ$7,Tbl.Kosten[[#This Row],[Totaal kosten]],"")</f>
        <v/>
      </c>
      <c r="CR177" s="122" t="str">
        <f>IF(Tbl.Kosten[[#This Row],[Anr.]]=CR$7,Tbl.Kosten[[#This Row],[Totaal kosten]],"")</f>
        <v/>
      </c>
      <c r="CS177" s="122" t="str">
        <f>IF(Tbl.Kosten[[#This Row],[Anr.]]=CS$7,Tbl.Kosten[[#This Row],[Totaal kosten]],"")</f>
        <v/>
      </c>
      <c r="CT177" s="122" t="str">
        <f>IF(Tbl.Kosten[[#This Row],[Anr.]]=CT$7,Tbl.Kosten[[#This Row],[Totaal kosten]],"")</f>
        <v/>
      </c>
      <c r="CU177" s="122" t="str">
        <f>IF(Tbl.Kosten[[#This Row],[Anr.]]=CU$7,Tbl.Kosten[[#This Row],[Totaal kosten]],"")</f>
        <v/>
      </c>
      <c r="CV177" s="122" t="str">
        <f>IF(Tbl.Kosten[[#This Row],[Anr.]]=CV$7,Tbl.Kosten[[#This Row],[Totaal kosten]],"")</f>
        <v/>
      </c>
      <c r="CW177" s="122" t="str">
        <f>IF(Tbl.Kosten[[#This Row],[Anr.]]=CW$7,Tbl.Kosten[[#This Row],[Totaal kosten]],"")</f>
        <v/>
      </c>
      <c r="CX177" s="122" t="str">
        <f>IF(Tbl.Kosten[[#This Row],[Anr.]]=CX$7,Tbl.Kosten[[#This Row],[Totaal kosten]],"")</f>
        <v/>
      </c>
      <c r="CY177" s="122" t="str">
        <f>IF(Tbl.Kosten[[#This Row],[Anr.]]=CY$7,Tbl.Kosten[[#This Row],[Totaal kosten]],"")</f>
        <v/>
      </c>
      <c r="CZ177" s="122" t="str">
        <f>IF(Tbl.Kosten[[#This Row],[Anr.]]=CZ$7,Tbl.Kosten[[#This Row],[Totaal kosten]],"")</f>
        <v/>
      </c>
      <c r="DA177" s="122" t="str">
        <f>IF(Tbl.Kosten[[#This Row],[Anr.]]=DA$7,Tbl.Kosten[[#This Row],[Totaal kosten]],"")</f>
        <v/>
      </c>
      <c r="DB177" s="122" t="str">
        <f>IF(Tbl.Kosten[[#This Row],[Anr.]]=DB$7,Tbl.Kosten[[#This Row],[Totaal kosten]],"")</f>
        <v/>
      </c>
      <c r="DC177" s="122" t="str">
        <f>IF(Tbl.Kosten[[#This Row],[Anr.]]=DC$7,Tbl.Kosten[[#This Row],[Totaal kosten]],"")</f>
        <v/>
      </c>
      <c r="DD177" s="122" t="str">
        <f>IF(Tbl.Kosten[[#This Row],[Anr.]]=DD$7,Tbl.Kosten[[#This Row],[Totaal kosten]],"")</f>
        <v/>
      </c>
      <c r="DE177" s="122" t="str">
        <f>IF(Tbl.Kosten[[#This Row],[Anr.]]=DE$7,Tbl.Kosten[[#This Row],[Totaal kosten]],"")</f>
        <v/>
      </c>
      <c r="DF177" s="122" t="str">
        <f>IF(Tbl.Kosten[[#This Row],[Anr.]]=DF$7,Tbl.Kosten[[#This Row],[Totaal kosten]],"")</f>
        <v/>
      </c>
      <c r="DG177" s="122" t="str">
        <f>IF(Tbl.Kosten[[#This Row],[Anr.]]=DG$7,Tbl.Kosten[[#This Row],[Totaal kosten]],"")</f>
        <v/>
      </c>
      <c r="DH177" s="122" t="str">
        <f>IF(Tbl.Kosten[[#This Row],[Anr.]]=DH$7,Tbl.Kosten[[#This Row],[Totaal kosten]],"")</f>
        <v/>
      </c>
      <c r="DI177" s="122" t="str">
        <f>IF(Tbl.Kosten[[#This Row],[Anr.]]=DI$7,Tbl.Kosten[[#This Row],[Totaal kosten]],"")</f>
        <v/>
      </c>
      <c r="DJ177" s="122" t="str">
        <f>IF(Tbl.Kosten[[#This Row],[Anr.]]=DJ$7,Tbl.Kosten[[#This Row],[Totaal kosten]],"")</f>
        <v/>
      </c>
      <c r="DK177" s="122" t="str">
        <f>IF(Tbl.Kosten[[#This Row],[Anr.]]=DK$7,Tbl.Kosten[[#This Row],[Totaal kosten]],"")</f>
        <v/>
      </c>
      <c r="DL177" s="122" t="str">
        <f>IF(Tbl.Kosten[[#This Row],[Anr.]]=DL$7,Tbl.Kosten[[#This Row],[Totaal kosten]],"")</f>
        <v/>
      </c>
      <c r="DM177" s="122" t="str">
        <f>IF(Tbl.Kosten[[#This Row],[Anr.]]=DM$7,Tbl.Kosten[[#This Row],[Totaal kosten]],"")</f>
        <v/>
      </c>
      <c r="DN177" s="122" t="str">
        <f>IF(Tbl.Kosten[[#This Row],[Anr.]]=DN$7,Tbl.Kosten[[#This Row],[Totaal kosten]],"")</f>
        <v/>
      </c>
      <c r="DO177" s="122" t="str">
        <f>IF(Tbl.Kosten[[#This Row],[Anr.]]=DO$7,Tbl.Kosten[[#This Row],[Totaal kosten]],"")</f>
        <v/>
      </c>
      <c r="DP177" s="122" t="str">
        <f>IF(Tbl.Kosten[[#This Row],[Anr.]]=DP$7,Tbl.Kosten[[#This Row],[Totaal kosten]],"")</f>
        <v/>
      </c>
      <c r="DQ177" s="122" t="str">
        <f>IF(Tbl.Kosten[[#This Row],[Anr.]]=DQ$7,Tbl.Kosten[[#This Row],[Totaal kosten]],"")</f>
        <v/>
      </c>
      <c r="DR177" s="122" t="str">
        <f>IF(Tbl.Kosten[[#This Row],[Anr.]]=DR$7,Tbl.Kosten[[#This Row],[Totaal kosten]],"")</f>
        <v/>
      </c>
      <c r="DS177" s="122" t="str">
        <f>IF(Tbl.Kosten[[#This Row],[Anr.]]=DS$7,Tbl.Kosten[[#This Row],[Totaal kosten]],"")</f>
        <v/>
      </c>
      <c r="DT177" s="122" t="str">
        <f>IF(Tbl.Kosten[[#This Row],[Anr.]]=DT$7,Tbl.Kosten[[#This Row],[Totaal kosten]],"")</f>
        <v/>
      </c>
      <c r="DU177" s="122" t="str">
        <f>IF(Tbl.Kosten[[#This Row],[Anr.]]=DU$7,Tbl.Kosten[[#This Row],[Totaal kosten]],"")</f>
        <v/>
      </c>
      <c r="DV177" s="122" t="str">
        <f>IF(Tbl.Kosten[[#This Row],[Anr.]]=DV$7,Tbl.Kosten[[#This Row],[Totaal kosten]],"")</f>
        <v/>
      </c>
      <c r="DW177" s="122" t="str">
        <f>IF(Tbl.Kosten[[#This Row],[Anr.]]=DW$7,Tbl.Kosten[[#This Row],[Totaal kosten]],"")</f>
        <v/>
      </c>
      <c r="DX177" s="122" t="str">
        <f>IF(Tbl.Kosten[[#This Row],[Anr.]]=DX$7,Tbl.Kosten[[#This Row],[Totaal kosten]],"")</f>
        <v/>
      </c>
      <c r="DY177" s="122" t="str">
        <f>IF(Tbl.Kosten[[#This Row],[Anr.]]=DY$7,Tbl.Kosten[[#This Row],[Totaal kosten]],"")</f>
        <v/>
      </c>
      <c r="DZ177" s="122" t="str">
        <f>IF(Tbl.Kosten[[#This Row],[Anr.]]=DZ$7,Tbl.Kosten[[#This Row],[Totaal kosten]],"")</f>
        <v/>
      </c>
      <c r="EA177" s="122" t="str">
        <f>IF(Tbl.Kosten[[#This Row],[Anr.]]=EA$7,Tbl.Kosten[[#This Row],[Totaal kosten]],"")</f>
        <v/>
      </c>
      <c r="EB177" s="122" t="str">
        <f>IF(Tbl.Kosten[[#This Row],[Anr.]]=EB$7,Tbl.Kosten[[#This Row],[Totaal kosten]],"")</f>
        <v/>
      </c>
      <c r="EC177" s="122" t="str">
        <f>IF(Tbl.Kosten[[#This Row],[Anr.]]=EC$7,Tbl.Kosten[[#This Row],[Totaal kosten]],"")</f>
        <v/>
      </c>
      <c r="ED177" s="122" t="str">
        <f>IF(Tbl.Kosten[[#This Row],[Anr.]]=ED$7,Tbl.Kosten[[#This Row],[Totaal kosten]],"")</f>
        <v/>
      </c>
      <c r="EE177" s="122" t="str">
        <f>IF(Tbl.Kosten[[#This Row],[Anr.]]=EE$7,Tbl.Kosten[[#This Row],[Totaal kosten]],"")</f>
        <v/>
      </c>
      <c r="EF177" s="122" t="str">
        <f>IF(Tbl.Kosten[[#This Row],[Anr.]]=EF$7,Tbl.Kosten[[#This Row],[Totaal kosten]],"")</f>
        <v/>
      </c>
      <c r="EG177" s="122" t="str">
        <f>IF(Tbl.Kosten[[#This Row],[Anr.]]=EG$7,Tbl.Kosten[[#This Row],[Totaal kosten]],"")</f>
        <v/>
      </c>
      <c r="EH177" s="122" t="str">
        <f>IF(Tbl.Kosten[[#This Row],[Anr.]]=EH$7,Tbl.Kosten[[#This Row],[Totaal kosten]],"")</f>
        <v/>
      </c>
      <c r="EI177" s="122" t="str">
        <f>IF(Tbl.Kosten[[#This Row],[Anr.]]=EI$7,Tbl.Kosten[[#This Row],[Totaal kosten]],"")</f>
        <v/>
      </c>
      <c r="EJ177" s="122" t="str">
        <f>IF(Tbl.Kosten[[#This Row],[Anr.]]=EJ$7,Tbl.Kosten[[#This Row],[Totaal kosten]],"")</f>
        <v/>
      </c>
      <c r="EK177" s="122" t="str">
        <f>IF(Tbl.Kosten[[#This Row],[Anr.]]=EK$7,Tbl.Kosten[[#This Row],[Totaal kosten]],"")</f>
        <v/>
      </c>
      <c r="EL177" s="122" t="str">
        <f>IF(Tbl.Kosten[[#This Row],[Anr.]]=EL$7,Tbl.Kosten[[#This Row],[Totaal kosten]],"")</f>
        <v/>
      </c>
      <c r="EM177" s="122" t="str">
        <f>IF(Tbl.Kosten[[#This Row],[Anr.]]=EM$7,Tbl.Kosten[[#This Row],[Totaal kosten]],"")</f>
        <v/>
      </c>
      <c r="EN177" s="122" t="str">
        <f>IF(Tbl.Kosten[[#This Row],[Anr.]]=EN$7,Tbl.Kosten[[#This Row],[Totaal kosten]],"")</f>
        <v/>
      </c>
      <c r="EO177" s="122" t="str">
        <f>IF(Tbl.Kosten[[#This Row],[Anr.]]=EO$7,Tbl.Kosten[[#This Row],[Totaal kosten]],"")</f>
        <v/>
      </c>
      <c r="EP177" s="122" t="str">
        <f>IF(Tbl.Kosten[[#This Row],[Anr.]]=EP$7,Tbl.Kosten[[#This Row],[Totaal kosten]],"")</f>
        <v/>
      </c>
      <c r="EQ177" s="122" t="str">
        <f>IF(Tbl.Kosten[[#This Row],[Anr.]]=EQ$7,Tbl.Kosten[[#This Row],[Totaal kosten]],"")</f>
        <v/>
      </c>
    </row>
    <row r="178" spans="2:147" x14ac:dyDescent="0.35">
      <c r="B178" s="99"/>
      <c r="C178" s="68"/>
      <c r="D178" s="119"/>
      <c r="E178" s="100"/>
      <c r="F178" s="13">
        <f>_xlfn.XLOOKUP(Tbl.Kosten[[#This Row],[Medewerker e/o 
functie]],Tbl.Uurtarief[Medewerker en/of functie],Tbl.Uurtarief[Uurtarief],"",,)</f>
        <v>0</v>
      </c>
      <c r="G178" s="118">
        <f>PRODUCT(Tbl.Kosten[[#This Row],[Uren]],Tbl.Kosten[[#This Row],[Uurtarief]])</f>
        <v>0</v>
      </c>
      <c r="H178" s="100"/>
      <c r="I178" s="98"/>
      <c r="J178" s="97">
        <f>Tbl.Kosten[[#This Row],[Aantal]]*Tbl.Kosten[[#This Row],[Tarief]]</f>
        <v>0</v>
      </c>
      <c r="K178" s="118">
        <f>Tbl.Kosten[[#This Row],[Subtotaal andere kosten]]+Tbl.Kosten[[#This Row],[Subtotaal arbeidskosten]]</f>
        <v>0</v>
      </c>
      <c r="L178" s="190">
        <f>IF(Tbl.Kosten[[#This Row],[Subtotaal andere kosten]]&lt;&gt;0,"Andere kosten",(_xlfn.XLOOKUP(Tbl.Kosten[[#This Row],[Medewerker e/o 
functie]],Tbl.Uurtarief[Medewerker en/of functie],Tbl.Uurtarief[Kostensoort],"",,)))</f>
        <v>0</v>
      </c>
      <c r="M178" s="190" t="str">
        <f>IF(AND(Tbl.Kosten[[#This Row],[Subtotaal arbeidskosten]]&lt;&gt;0,Tbl.Kosten[[#This Row],[Subtotaal andere kosten]]&lt;&gt;0),"Begroot Arbeidskosten en Overige kosten op verschillende regels!","")</f>
        <v/>
      </c>
      <c r="N178" s="3" t="str">
        <f>_xlfn.XLOOKUP(Tbl.Kosten[[#This Row],[Activiteitencode]],Tbl.Activiteiten[Activiteitcode],Tbl.Activiteiten[Werkpakketcode],"",,)</f>
        <v/>
      </c>
      <c r="O178" s="9" t="str">
        <f>_xlfn.XLOOKUP(Tbl.Kosten[[#This Row],[Werkpakketcode]],Tbl.Werkpakketten[Werkpakketcode],Tbl.Werkpakketten[WPnr.],"",,)</f>
        <v/>
      </c>
      <c r="P178" s="9" t="str">
        <f>IF(Tbl.Kosten[[#This Row],[WPnr.]]=P$7,Tbl.Kosten[[#This Row],[Totaal kosten]],"")</f>
        <v/>
      </c>
      <c r="Q178" s="9" t="str">
        <f>IF(Tbl.Kosten[[#This Row],[WPnr.]]=Q$7,Tbl.Kosten[[#This Row],[Totaal kosten]],"")</f>
        <v/>
      </c>
      <c r="R178" s="9" t="str">
        <f>IF(Tbl.Kosten[[#This Row],[WPnr.]]=R$7,Tbl.Kosten[[#This Row],[Totaal kosten]],"")</f>
        <v/>
      </c>
      <c r="S178" s="9" t="str">
        <f>IF(Tbl.Kosten[[#This Row],[WPnr.]]=S$7,Tbl.Kosten[[#This Row],[Totaal kosten]],"")</f>
        <v/>
      </c>
      <c r="T178" s="9" t="str">
        <f>IF(Tbl.Kosten[[#This Row],[WPnr.]]=T$7,Tbl.Kosten[[#This Row],[Totaal kosten]],"")</f>
        <v/>
      </c>
      <c r="U178" s="9" t="str">
        <f>IF(Tbl.Kosten[[#This Row],[WPnr.]]=U$7,Tbl.Kosten[[#This Row],[Totaal kosten]],"")</f>
        <v/>
      </c>
      <c r="V178" s="9" t="str">
        <f>IF(Tbl.Kosten[[#This Row],[WPnr.]]=V$7,Tbl.Kosten[[#This Row],[Totaal kosten]],"")</f>
        <v/>
      </c>
      <c r="W178" s="9" t="str">
        <f>IF(Tbl.Kosten[[#This Row],[WPnr.]]=W$7,Tbl.Kosten[[#This Row],[Totaal kosten]],"")</f>
        <v/>
      </c>
      <c r="X178" s="9" t="str">
        <f>IF(Tbl.Kosten[[#This Row],[WPnr.]]=X$7,Tbl.Kosten[[#This Row],[Totaal kosten]],"")</f>
        <v/>
      </c>
      <c r="Y178" s="9" t="str">
        <f>IF(Tbl.Kosten[[#This Row],[WPnr.]]=Y$7,Tbl.Kosten[[#This Row],[Totaal kosten]],"")</f>
        <v/>
      </c>
      <c r="Z178" s="15" t="str">
        <f>IFERROR(VLOOKUP(Tbl.Kosten[[#This Row],[Kostensoort]],Tbl.Kostensoorten[],2,FALSE),"")</f>
        <v/>
      </c>
      <c r="AA178" s="15" t="str">
        <f>IF(Tbl.Kosten[[#This Row],[KSnr.]]=AA$7,Tbl.Kosten[[#This Row],[Totaal kosten]],"")</f>
        <v/>
      </c>
      <c r="AB178" s="15" t="str">
        <f>IF(Tbl.Kosten[[#This Row],[KSnr.]]=AB$7,Tbl.Kosten[[#This Row],[Totaal kosten]],"")</f>
        <v/>
      </c>
      <c r="AC178" s="15" t="str">
        <f>IF(Tbl.Kosten[[#This Row],[KSnr.]]=AC$7,Tbl.Kosten[[#This Row],[Totaal kosten]],"")</f>
        <v/>
      </c>
      <c r="AD178" s="15" t="str">
        <f>IF(Tbl.Kosten[[#This Row],[KSnr.]]=AD$7,Tbl.Kosten[[#This Row],[Totaal kosten]],"")</f>
        <v/>
      </c>
      <c r="AE178" s="15" t="str">
        <f>IF(Tbl.Kosten[[#This Row],[KSnr.]]=AE$7,Tbl.Kosten[[#This Row],[Totaal kosten]],"")</f>
        <v/>
      </c>
      <c r="AF178" s="15" t="str">
        <f>IF(Tbl.Kosten[[#This Row],[KSnr.]]=AF$7,Tbl.Kosten[[#This Row],[Totaal kosten]],"")</f>
        <v/>
      </c>
      <c r="AG178" s="15" t="str">
        <f>IF(Tbl.Kosten[[#This Row],[KSnr.]]=AG$7,Tbl.Kosten[[#This Row],[Totaal kosten]],"")</f>
        <v/>
      </c>
      <c r="AH178" s="15" t="str">
        <f>IF(Tbl.Kosten[[#This Row],[KSnr.]]=AH$7,Tbl.Kosten[[#This Row],[Totaal kosten]],"")</f>
        <v/>
      </c>
      <c r="AI178" s="15" t="str">
        <f>IF(Tbl.Kosten[[#This Row],[KSnr.]]=AI$7,Tbl.Kosten[[#This Row],[Totaal kosten]],"")</f>
        <v/>
      </c>
      <c r="AJ178" s="15" t="str">
        <f>IF(Tbl.Kosten[[#This Row],[KSnr.]]=AJ$7,Tbl.Kosten[[#This Row],[Totaal kosten]],"")</f>
        <v/>
      </c>
      <c r="AK178" s="15" t="str">
        <f>IF(Tbl.Kosten[[#This Row],[KSnr.]]=AK$7,Tbl.Kosten[[#This Row],[Totaal kosten]],"")</f>
        <v/>
      </c>
      <c r="AL178" s="15" t="str">
        <f>IF(Tbl.Kosten[[#This Row],[KSnr.]]=AL$7,Tbl.Kosten[[#This Row],[Totaal kosten]],"")</f>
        <v/>
      </c>
      <c r="AM178" s="15" t="str">
        <f>IF(Tbl.Kosten[[#This Row],[KSnr.]]=AM$7,Tbl.Kosten[[#This Row],[Totaal kosten]],"")</f>
        <v/>
      </c>
      <c r="AN178" s="15" t="str">
        <f>IF(Tbl.Kosten[[#This Row],[KSnr.]]=AN$7,Tbl.Kosten[[#This Row],[Totaal kosten]],"")</f>
        <v/>
      </c>
      <c r="AO178" s="15" t="str">
        <f>IF(Tbl.Kosten[[#This Row],[KSnr.]]=AO$7,Tbl.Kosten[[#This Row],[Totaal kosten]],"")</f>
        <v/>
      </c>
      <c r="AP178" s="15" t="str">
        <f>IF(Tbl.Kosten[[#This Row],[KSnr.]]=AP$7,Tbl.Kosten[[#This Row],[Totaal kosten]],"")</f>
        <v/>
      </c>
      <c r="AQ178" s="15" t="str">
        <f>IF(Tbl.Kosten[[#This Row],[KSnr.]]=AQ$7,Tbl.Kosten[[#This Row],[Totaal kosten]],"")</f>
        <v/>
      </c>
      <c r="AR178" s="15" t="str">
        <f>IF(Tbl.Kosten[[#This Row],[KSnr.]]=AR$7,Tbl.Kosten[[#This Row],[Totaal kosten]],"")</f>
        <v/>
      </c>
      <c r="AS178" s="15" t="str">
        <f>IF(Tbl.Kosten[[#This Row],[KSnr.]]=AS$7,Tbl.Kosten[[#This Row],[Totaal kosten]],"")</f>
        <v/>
      </c>
      <c r="AT178" s="15" t="str">
        <f>IF(Tbl.Kosten[[#This Row],[KSnr.]]=AT$7,Tbl.Kosten[[#This Row],[Totaal kosten]],"")</f>
        <v/>
      </c>
      <c r="AU178" s="122" t="str">
        <f>_xlfn.XLOOKUP(Tbl.Kosten[[#This Row],[Activiteitencode]],Tbl.Activiteiten[Activiteitcode],Tbl.Activiteiten[Anr.],"",,)</f>
        <v/>
      </c>
      <c r="AV178" s="122" t="str">
        <f>IF(Tbl.Kosten[[#This Row],[Anr.]]=AV$7,Tbl.Kosten[[#This Row],[Totaal kosten]],"")</f>
        <v/>
      </c>
      <c r="AW178" s="122" t="str">
        <f>IF(Tbl.Kosten[[#This Row],[Anr.]]=AW$7,Tbl.Kosten[[#This Row],[Totaal kosten]],"")</f>
        <v/>
      </c>
      <c r="AX178" s="122" t="str">
        <f>IF(Tbl.Kosten[[#This Row],[Anr.]]=AX$7,Tbl.Kosten[[#This Row],[Totaal kosten]],"")</f>
        <v/>
      </c>
      <c r="AY178" s="122" t="str">
        <f>IF(Tbl.Kosten[[#This Row],[Anr.]]=AY$7,Tbl.Kosten[[#This Row],[Totaal kosten]],"")</f>
        <v/>
      </c>
      <c r="AZ178" s="122" t="str">
        <f>IF(Tbl.Kosten[[#This Row],[Anr.]]=AZ$7,Tbl.Kosten[[#This Row],[Totaal kosten]],"")</f>
        <v/>
      </c>
      <c r="BA178" s="122" t="str">
        <f>IF(Tbl.Kosten[[#This Row],[Anr.]]=BA$7,Tbl.Kosten[[#This Row],[Totaal kosten]],"")</f>
        <v/>
      </c>
      <c r="BB178" s="122" t="str">
        <f>IF(Tbl.Kosten[[#This Row],[Anr.]]=BB$7,Tbl.Kosten[[#This Row],[Totaal kosten]],"")</f>
        <v/>
      </c>
      <c r="BC178" s="122" t="str">
        <f>IF(Tbl.Kosten[[#This Row],[Anr.]]=BC$7,Tbl.Kosten[[#This Row],[Totaal kosten]],"")</f>
        <v/>
      </c>
      <c r="BD178" s="122" t="str">
        <f>IF(Tbl.Kosten[[#This Row],[Anr.]]=BD$7,Tbl.Kosten[[#This Row],[Totaal kosten]],"")</f>
        <v/>
      </c>
      <c r="BE178" s="122" t="str">
        <f>IF(Tbl.Kosten[[#This Row],[Anr.]]=BE$7,Tbl.Kosten[[#This Row],[Totaal kosten]],"")</f>
        <v/>
      </c>
      <c r="BF178" s="122" t="str">
        <f>IF(Tbl.Kosten[[#This Row],[Anr.]]=BF$7,Tbl.Kosten[[#This Row],[Totaal kosten]],"")</f>
        <v/>
      </c>
      <c r="BG178" s="122" t="str">
        <f>IF(Tbl.Kosten[[#This Row],[Anr.]]=BG$7,Tbl.Kosten[[#This Row],[Totaal kosten]],"")</f>
        <v/>
      </c>
      <c r="BH178" s="122" t="str">
        <f>IF(Tbl.Kosten[[#This Row],[Anr.]]=BH$7,Tbl.Kosten[[#This Row],[Totaal kosten]],"")</f>
        <v/>
      </c>
      <c r="BI178" s="122" t="str">
        <f>IF(Tbl.Kosten[[#This Row],[Anr.]]=BI$7,Tbl.Kosten[[#This Row],[Totaal kosten]],"")</f>
        <v/>
      </c>
      <c r="BJ178" s="122" t="str">
        <f>IF(Tbl.Kosten[[#This Row],[Anr.]]=BJ$7,Tbl.Kosten[[#This Row],[Totaal kosten]],"")</f>
        <v/>
      </c>
      <c r="BK178" s="122" t="str">
        <f>IF(Tbl.Kosten[[#This Row],[Anr.]]=BK$7,Tbl.Kosten[[#This Row],[Totaal kosten]],"")</f>
        <v/>
      </c>
      <c r="BL178" s="122" t="str">
        <f>IF(Tbl.Kosten[[#This Row],[Anr.]]=BL$7,Tbl.Kosten[[#This Row],[Totaal kosten]],"")</f>
        <v/>
      </c>
      <c r="BM178" s="122" t="str">
        <f>IF(Tbl.Kosten[[#This Row],[Anr.]]=BM$7,Tbl.Kosten[[#This Row],[Totaal kosten]],"")</f>
        <v/>
      </c>
      <c r="BN178" s="122" t="str">
        <f>IF(Tbl.Kosten[[#This Row],[Anr.]]=BN$7,Tbl.Kosten[[#This Row],[Totaal kosten]],"")</f>
        <v/>
      </c>
      <c r="BO178" s="122" t="str">
        <f>IF(Tbl.Kosten[[#This Row],[Anr.]]=BO$7,Tbl.Kosten[[#This Row],[Totaal kosten]],"")</f>
        <v/>
      </c>
      <c r="BP178" s="122" t="str">
        <f>IF(Tbl.Kosten[[#This Row],[Anr.]]=BP$7,Tbl.Kosten[[#This Row],[Totaal kosten]],"")</f>
        <v/>
      </c>
      <c r="BQ178" s="122" t="str">
        <f>IF(Tbl.Kosten[[#This Row],[Anr.]]=BQ$7,Tbl.Kosten[[#This Row],[Totaal kosten]],"")</f>
        <v/>
      </c>
      <c r="BR178" s="122" t="str">
        <f>IF(Tbl.Kosten[[#This Row],[Anr.]]=BR$7,Tbl.Kosten[[#This Row],[Totaal kosten]],"")</f>
        <v/>
      </c>
      <c r="BS178" s="122" t="str">
        <f>IF(Tbl.Kosten[[#This Row],[Anr.]]=BS$7,Tbl.Kosten[[#This Row],[Totaal kosten]],"")</f>
        <v/>
      </c>
      <c r="BT178" s="122" t="str">
        <f>IF(Tbl.Kosten[[#This Row],[Anr.]]=BT$7,Tbl.Kosten[[#This Row],[Totaal kosten]],"")</f>
        <v/>
      </c>
      <c r="BU178" s="122" t="str">
        <f>IF(Tbl.Kosten[[#This Row],[Anr.]]=BU$7,Tbl.Kosten[[#This Row],[Totaal kosten]],"")</f>
        <v/>
      </c>
      <c r="BV178" s="122" t="str">
        <f>IF(Tbl.Kosten[[#This Row],[Anr.]]=BV$7,Tbl.Kosten[[#This Row],[Totaal kosten]],"")</f>
        <v/>
      </c>
      <c r="BW178" s="122" t="str">
        <f>IF(Tbl.Kosten[[#This Row],[Anr.]]=BW$7,Tbl.Kosten[[#This Row],[Totaal kosten]],"")</f>
        <v/>
      </c>
      <c r="BX178" s="122" t="str">
        <f>IF(Tbl.Kosten[[#This Row],[Anr.]]=BX$7,Tbl.Kosten[[#This Row],[Totaal kosten]],"")</f>
        <v/>
      </c>
      <c r="BY178" s="122" t="str">
        <f>IF(Tbl.Kosten[[#This Row],[Anr.]]=BY$7,Tbl.Kosten[[#This Row],[Totaal kosten]],"")</f>
        <v/>
      </c>
      <c r="BZ178" s="122" t="str">
        <f>IF(Tbl.Kosten[[#This Row],[Anr.]]=BZ$7,Tbl.Kosten[[#This Row],[Totaal kosten]],"")</f>
        <v/>
      </c>
      <c r="CA178" s="122" t="str">
        <f>IF(Tbl.Kosten[[#This Row],[Anr.]]=CA$7,Tbl.Kosten[[#This Row],[Totaal kosten]],"")</f>
        <v/>
      </c>
      <c r="CB178" s="122" t="str">
        <f>IF(Tbl.Kosten[[#This Row],[Anr.]]=CB$7,Tbl.Kosten[[#This Row],[Totaal kosten]],"")</f>
        <v/>
      </c>
      <c r="CC178" s="122" t="str">
        <f>IF(Tbl.Kosten[[#This Row],[Anr.]]=CC$7,Tbl.Kosten[[#This Row],[Totaal kosten]],"")</f>
        <v/>
      </c>
      <c r="CD178" s="122" t="str">
        <f>IF(Tbl.Kosten[[#This Row],[Anr.]]=CD$7,Tbl.Kosten[[#This Row],[Totaal kosten]],"")</f>
        <v/>
      </c>
      <c r="CE178" s="122" t="str">
        <f>IF(Tbl.Kosten[[#This Row],[Anr.]]=CE$7,Tbl.Kosten[[#This Row],[Totaal kosten]],"")</f>
        <v/>
      </c>
      <c r="CF178" s="122" t="str">
        <f>IF(Tbl.Kosten[[#This Row],[Anr.]]=CF$7,Tbl.Kosten[[#This Row],[Totaal kosten]],"")</f>
        <v/>
      </c>
      <c r="CG178" s="122" t="str">
        <f>IF(Tbl.Kosten[[#This Row],[Anr.]]=CG$7,Tbl.Kosten[[#This Row],[Totaal kosten]],"")</f>
        <v/>
      </c>
      <c r="CH178" s="122" t="str">
        <f>IF(Tbl.Kosten[[#This Row],[Anr.]]=CH$7,Tbl.Kosten[[#This Row],[Totaal kosten]],"")</f>
        <v/>
      </c>
      <c r="CI178" s="122" t="str">
        <f>IF(Tbl.Kosten[[#This Row],[Anr.]]=CI$7,Tbl.Kosten[[#This Row],[Totaal kosten]],"")</f>
        <v/>
      </c>
      <c r="CJ178" s="122" t="str">
        <f>IF(Tbl.Kosten[[#This Row],[Anr.]]=CJ$7,Tbl.Kosten[[#This Row],[Totaal kosten]],"")</f>
        <v/>
      </c>
      <c r="CK178" s="122" t="str">
        <f>IF(Tbl.Kosten[[#This Row],[Anr.]]=CK$7,Tbl.Kosten[[#This Row],[Totaal kosten]],"")</f>
        <v/>
      </c>
      <c r="CL178" s="122" t="str">
        <f>IF(Tbl.Kosten[[#This Row],[Anr.]]=CL$7,Tbl.Kosten[[#This Row],[Totaal kosten]],"")</f>
        <v/>
      </c>
      <c r="CM178" s="122" t="str">
        <f>IF(Tbl.Kosten[[#This Row],[Anr.]]=CM$7,Tbl.Kosten[[#This Row],[Totaal kosten]],"")</f>
        <v/>
      </c>
      <c r="CN178" s="122" t="str">
        <f>IF(Tbl.Kosten[[#This Row],[Anr.]]=CN$7,Tbl.Kosten[[#This Row],[Totaal kosten]],"")</f>
        <v/>
      </c>
      <c r="CO178" s="122" t="str">
        <f>IF(Tbl.Kosten[[#This Row],[Anr.]]=CO$7,Tbl.Kosten[[#This Row],[Totaal kosten]],"")</f>
        <v/>
      </c>
      <c r="CP178" s="122" t="str">
        <f>IF(Tbl.Kosten[[#This Row],[Anr.]]=CP$7,Tbl.Kosten[[#This Row],[Totaal kosten]],"")</f>
        <v/>
      </c>
      <c r="CQ178" s="122" t="str">
        <f>IF(Tbl.Kosten[[#This Row],[Anr.]]=CQ$7,Tbl.Kosten[[#This Row],[Totaal kosten]],"")</f>
        <v/>
      </c>
      <c r="CR178" s="122" t="str">
        <f>IF(Tbl.Kosten[[#This Row],[Anr.]]=CR$7,Tbl.Kosten[[#This Row],[Totaal kosten]],"")</f>
        <v/>
      </c>
      <c r="CS178" s="122" t="str">
        <f>IF(Tbl.Kosten[[#This Row],[Anr.]]=CS$7,Tbl.Kosten[[#This Row],[Totaal kosten]],"")</f>
        <v/>
      </c>
      <c r="CT178" s="122" t="str">
        <f>IF(Tbl.Kosten[[#This Row],[Anr.]]=CT$7,Tbl.Kosten[[#This Row],[Totaal kosten]],"")</f>
        <v/>
      </c>
      <c r="CU178" s="122" t="str">
        <f>IF(Tbl.Kosten[[#This Row],[Anr.]]=CU$7,Tbl.Kosten[[#This Row],[Totaal kosten]],"")</f>
        <v/>
      </c>
      <c r="CV178" s="122" t="str">
        <f>IF(Tbl.Kosten[[#This Row],[Anr.]]=CV$7,Tbl.Kosten[[#This Row],[Totaal kosten]],"")</f>
        <v/>
      </c>
      <c r="CW178" s="122" t="str">
        <f>IF(Tbl.Kosten[[#This Row],[Anr.]]=CW$7,Tbl.Kosten[[#This Row],[Totaal kosten]],"")</f>
        <v/>
      </c>
      <c r="CX178" s="122" t="str">
        <f>IF(Tbl.Kosten[[#This Row],[Anr.]]=CX$7,Tbl.Kosten[[#This Row],[Totaal kosten]],"")</f>
        <v/>
      </c>
      <c r="CY178" s="122" t="str">
        <f>IF(Tbl.Kosten[[#This Row],[Anr.]]=CY$7,Tbl.Kosten[[#This Row],[Totaal kosten]],"")</f>
        <v/>
      </c>
      <c r="CZ178" s="122" t="str">
        <f>IF(Tbl.Kosten[[#This Row],[Anr.]]=CZ$7,Tbl.Kosten[[#This Row],[Totaal kosten]],"")</f>
        <v/>
      </c>
      <c r="DA178" s="122" t="str">
        <f>IF(Tbl.Kosten[[#This Row],[Anr.]]=DA$7,Tbl.Kosten[[#This Row],[Totaal kosten]],"")</f>
        <v/>
      </c>
      <c r="DB178" s="122" t="str">
        <f>IF(Tbl.Kosten[[#This Row],[Anr.]]=DB$7,Tbl.Kosten[[#This Row],[Totaal kosten]],"")</f>
        <v/>
      </c>
      <c r="DC178" s="122" t="str">
        <f>IF(Tbl.Kosten[[#This Row],[Anr.]]=DC$7,Tbl.Kosten[[#This Row],[Totaal kosten]],"")</f>
        <v/>
      </c>
      <c r="DD178" s="122" t="str">
        <f>IF(Tbl.Kosten[[#This Row],[Anr.]]=DD$7,Tbl.Kosten[[#This Row],[Totaal kosten]],"")</f>
        <v/>
      </c>
      <c r="DE178" s="122" t="str">
        <f>IF(Tbl.Kosten[[#This Row],[Anr.]]=DE$7,Tbl.Kosten[[#This Row],[Totaal kosten]],"")</f>
        <v/>
      </c>
      <c r="DF178" s="122" t="str">
        <f>IF(Tbl.Kosten[[#This Row],[Anr.]]=DF$7,Tbl.Kosten[[#This Row],[Totaal kosten]],"")</f>
        <v/>
      </c>
      <c r="DG178" s="122" t="str">
        <f>IF(Tbl.Kosten[[#This Row],[Anr.]]=DG$7,Tbl.Kosten[[#This Row],[Totaal kosten]],"")</f>
        <v/>
      </c>
      <c r="DH178" s="122" t="str">
        <f>IF(Tbl.Kosten[[#This Row],[Anr.]]=DH$7,Tbl.Kosten[[#This Row],[Totaal kosten]],"")</f>
        <v/>
      </c>
      <c r="DI178" s="122" t="str">
        <f>IF(Tbl.Kosten[[#This Row],[Anr.]]=DI$7,Tbl.Kosten[[#This Row],[Totaal kosten]],"")</f>
        <v/>
      </c>
      <c r="DJ178" s="122" t="str">
        <f>IF(Tbl.Kosten[[#This Row],[Anr.]]=DJ$7,Tbl.Kosten[[#This Row],[Totaal kosten]],"")</f>
        <v/>
      </c>
      <c r="DK178" s="122" t="str">
        <f>IF(Tbl.Kosten[[#This Row],[Anr.]]=DK$7,Tbl.Kosten[[#This Row],[Totaal kosten]],"")</f>
        <v/>
      </c>
      <c r="DL178" s="122" t="str">
        <f>IF(Tbl.Kosten[[#This Row],[Anr.]]=DL$7,Tbl.Kosten[[#This Row],[Totaal kosten]],"")</f>
        <v/>
      </c>
      <c r="DM178" s="122" t="str">
        <f>IF(Tbl.Kosten[[#This Row],[Anr.]]=DM$7,Tbl.Kosten[[#This Row],[Totaal kosten]],"")</f>
        <v/>
      </c>
      <c r="DN178" s="122" t="str">
        <f>IF(Tbl.Kosten[[#This Row],[Anr.]]=DN$7,Tbl.Kosten[[#This Row],[Totaal kosten]],"")</f>
        <v/>
      </c>
      <c r="DO178" s="122" t="str">
        <f>IF(Tbl.Kosten[[#This Row],[Anr.]]=DO$7,Tbl.Kosten[[#This Row],[Totaal kosten]],"")</f>
        <v/>
      </c>
      <c r="DP178" s="122" t="str">
        <f>IF(Tbl.Kosten[[#This Row],[Anr.]]=DP$7,Tbl.Kosten[[#This Row],[Totaal kosten]],"")</f>
        <v/>
      </c>
      <c r="DQ178" s="122" t="str">
        <f>IF(Tbl.Kosten[[#This Row],[Anr.]]=DQ$7,Tbl.Kosten[[#This Row],[Totaal kosten]],"")</f>
        <v/>
      </c>
      <c r="DR178" s="122" t="str">
        <f>IF(Tbl.Kosten[[#This Row],[Anr.]]=DR$7,Tbl.Kosten[[#This Row],[Totaal kosten]],"")</f>
        <v/>
      </c>
      <c r="DS178" s="122" t="str">
        <f>IF(Tbl.Kosten[[#This Row],[Anr.]]=DS$7,Tbl.Kosten[[#This Row],[Totaal kosten]],"")</f>
        <v/>
      </c>
      <c r="DT178" s="122" t="str">
        <f>IF(Tbl.Kosten[[#This Row],[Anr.]]=DT$7,Tbl.Kosten[[#This Row],[Totaal kosten]],"")</f>
        <v/>
      </c>
      <c r="DU178" s="122" t="str">
        <f>IF(Tbl.Kosten[[#This Row],[Anr.]]=DU$7,Tbl.Kosten[[#This Row],[Totaal kosten]],"")</f>
        <v/>
      </c>
      <c r="DV178" s="122" t="str">
        <f>IF(Tbl.Kosten[[#This Row],[Anr.]]=DV$7,Tbl.Kosten[[#This Row],[Totaal kosten]],"")</f>
        <v/>
      </c>
      <c r="DW178" s="122" t="str">
        <f>IF(Tbl.Kosten[[#This Row],[Anr.]]=DW$7,Tbl.Kosten[[#This Row],[Totaal kosten]],"")</f>
        <v/>
      </c>
      <c r="DX178" s="122" t="str">
        <f>IF(Tbl.Kosten[[#This Row],[Anr.]]=DX$7,Tbl.Kosten[[#This Row],[Totaal kosten]],"")</f>
        <v/>
      </c>
      <c r="DY178" s="122" t="str">
        <f>IF(Tbl.Kosten[[#This Row],[Anr.]]=DY$7,Tbl.Kosten[[#This Row],[Totaal kosten]],"")</f>
        <v/>
      </c>
      <c r="DZ178" s="122" t="str">
        <f>IF(Tbl.Kosten[[#This Row],[Anr.]]=DZ$7,Tbl.Kosten[[#This Row],[Totaal kosten]],"")</f>
        <v/>
      </c>
      <c r="EA178" s="122" t="str">
        <f>IF(Tbl.Kosten[[#This Row],[Anr.]]=EA$7,Tbl.Kosten[[#This Row],[Totaal kosten]],"")</f>
        <v/>
      </c>
      <c r="EB178" s="122" t="str">
        <f>IF(Tbl.Kosten[[#This Row],[Anr.]]=EB$7,Tbl.Kosten[[#This Row],[Totaal kosten]],"")</f>
        <v/>
      </c>
      <c r="EC178" s="122" t="str">
        <f>IF(Tbl.Kosten[[#This Row],[Anr.]]=EC$7,Tbl.Kosten[[#This Row],[Totaal kosten]],"")</f>
        <v/>
      </c>
      <c r="ED178" s="122" t="str">
        <f>IF(Tbl.Kosten[[#This Row],[Anr.]]=ED$7,Tbl.Kosten[[#This Row],[Totaal kosten]],"")</f>
        <v/>
      </c>
      <c r="EE178" s="122" t="str">
        <f>IF(Tbl.Kosten[[#This Row],[Anr.]]=EE$7,Tbl.Kosten[[#This Row],[Totaal kosten]],"")</f>
        <v/>
      </c>
      <c r="EF178" s="122" t="str">
        <f>IF(Tbl.Kosten[[#This Row],[Anr.]]=EF$7,Tbl.Kosten[[#This Row],[Totaal kosten]],"")</f>
        <v/>
      </c>
      <c r="EG178" s="122" t="str">
        <f>IF(Tbl.Kosten[[#This Row],[Anr.]]=EG$7,Tbl.Kosten[[#This Row],[Totaal kosten]],"")</f>
        <v/>
      </c>
      <c r="EH178" s="122" t="str">
        <f>IF(Tbl.Kosten[[#This Row],[Anr.]]=EH$7,Tbl.Kosten[[#This Row],[Totaal kosten]],"")</f>
        <v/>
      </c>
      <c r="EI178" s="122" t="str">
        <f>IF(Tbl.Kosten[[#This Row],[Anr.]]=EI$7,Tbl.Kosten[[#This Row],[Totaal kosten]],"")</f>
        <v/>
      </c>
      <c r="EJ178" s="122" t="str">
        <f>IF(Tbl.Kosten[[#This Row],[Anr.]]=EJ$7,Tbl.Kosten[[#This Row],[Totaal kosten]],"")</f>
        <v/>
      </c>
      <c r="EK178" s="122" t="str">
        <f>IF(Tbl.Kosten[[#This Row],[Anr.]]=EK$7,Tbl.Kosten[[#This Row],[Totaal kosten]],"")</f>
        <v/>
      </c>
      <c r="EL178" s="122" t="str">
        <f>IF(Tbl.Kosten[[#This Row],[Anr.]]=EL$7,Tbl.Kosten[[#This Row],[Totaal kosten]],"")</f>
        <v/>
      </c>
      <c r="EM178" s="122" t="str">
        <f>IF(Tbl.Kosten[[#This Row],[Anr.]]=EM$7,Tbl.Kosten[[#This Row],[Totaal kosten]],"")</f>
        <v/>
      </c>
      <c r="EN178" s="122" t="str">
        <f>IF(Tbl.Kosten[[#This Row],[Anr.]]=EN$7,Tbl.Kosten[[#This Row],[Totaal kosten]],"")</f>
        <v/>
      </c>
      <c r="EO178" s="122" t="str">
        <f>IF(Tbl.Kosten[[#This Row],[Anr.]]=EO$7,Tbl.Kosten[[#This Row],[Totaal kosten]],"")</f>
        <v/>
      </c>
      <c r="EP178" s="122" t="str">
        <f>IF(Tbl.Kosten[[#This Row],[Anr.]]=EP$7,Tbl.Kosten[[#This Row],[Totaal kosten]],"")</f>
        <v/>
      </c>
      <c r="EQ178" s="122" t="str">
        <f>IF(Tbl.Kosten[[#This Row],[Anr.]]=EQ$7,Tbl.Kosten[[#This Row],[Totaal kosten]],"")</f>
        <v/>
      </c>
    </row>
    <row r="179" spans="2:147" x14ac:dyDescent="0.35">
      <c r="B179" s="99"/>
      <c r="C179" s="68"/>
      <c r="D179" s="119"/>
      <c r="E179" s="100"/>
      <c r="F179" s="13">
        <f>_xlfn.XLOOKUP(Tbl.Kosten[[#This Row],[Medewerker e/o 
functie]],Tbl.Uurtarief[Medewerker en/of functie],Tbl.Uurtarief[Uurtarief],"",,)</f>
        <v>0</v>
      </c>
      <c r="G179" s="118">
        <f>PRODUCT(Tbl.Kosten[[#This Row],[Uren]],Tbl.Kosten[[#This Row],[Uurtarief]])</f>
        <v>0</v>
      </c>
      <c r="H179" s="100"/>
      <c r="I179" s="98"/>
      <c r="J179" s="97">
        <f>Tbl.Kosten[[#This Row],[Aantal]]*Tbl.Kosten[[#This Row],[Tarief]]</f>
        <v>0</v>
      </c>
      <c r="K179" s="118">
        <f>Tbl.Kosten[[#This Row],[Subtotaal andere kosten]]+Tbl.Kosten[[#This Row],[Subtotaal arbeidskosten]]</f>
        <v>0</v>
      </c>
      <c r="L179" s="190">
        <f>IF(Tbl.Kosten[[#This Row],[Subtotaal andere kosten]]&lt;&gt;0,"Andere kosten",(_xlfn.XLOOKUP(Tbl.Kosten[[#This Row],[Medewerker e/o 
functie]],Tbl.Uurtarief[Medewerker en/of functie],Tbl.Uurtarief[Kostensoort],"",,)))</f>
        <v>0</v>
      </c>
      <c r="M179" s="190" t="str">
        <f>IF(AND(Tbl.Kosten[[#This Row],[Subtotaal arbeidskosten]]&lt;&gt;0,Tbl.Kosten[[#This Row],[Subtotaal andere kosten]]&lt;&gt;0),"Begroot Arbeidskosten en Overige kosten op verschillende regels!","")</f>
        <v/>
      </c>
      <c r="N179" s="3" t="str">
        <f>_xlfn.XLOOKUP(Tbl.Kosten[[#This Row],[Activiteitencode]],Tbl.Activiteiten[Activiteitcode],Tbl.Activiteiten[Werkpakketcode],"",,)</f>
        <v/>
      </c>
      <c r="O179" s="9" t="str">
        <f>_xlfn.XLOOKUP(Tbl.Kosten[[#This Row],[Werkpakketcode]],Tbl.Werkpakketten[Werkpakketcode],Tbl.Werkpakketten[WPnr.],"",,)</f>
        <v/>
      </c>
      <c r="P179" s="9" t="str">
        <f>IF(Tbl.Kosten[[#This Row],[WPnr.]]=P$7,Tbl.Kosten[[#This Row],[Totaal kosten]],"")</f>
        <v/>
      </c>
      <c r="Q179" s="9" t="str">
        <f>IF(Tbl.Kosten[[#This Row],[WPnr.]]=Q$7,Tbl.Kosten[[#This Row],[Totaal kosten]],"")</f>
        <v/>
      </c>
      <c r="R179" s="9" t="str">
        <f>IF(Tbl.Kosten[[#This Row],[WPnr.]]=R$7,Tbl.Kosten[[#This Row],[Totaal kosten]],"")</f>
        <v/>
      </c>
      <c r="S179" s="9" t="str">
        <f>IF(Tbl.Kosten[[#This Row],[WPnr.]]=S$7,Tbl.Kosten[[#This Row],[Totaal kosten]],"")</f>
        <v/>
      </c>
      <c r="T179" s="9" t="str">
        <f>IF(Tbl.Kosten[[#This Row],[WPnr.]]=T$7,Tbl.Kosten[[#This Row],[Totaal kosten]],"")</f>
        <v/>
      </c>
      <c r="U179" s="9" t="str">
        <f>IF(Tbl.Kosten[[#This Row],[WPnr.]]=U$7,Tbl.Kosten[[#This Row],[Totaal kosten]],"")</f>
        <v/>
      </c>
      <c r="V179" s="9" t="str">
        <f>IF(Tbl.Kosten[[#This Row],[WPnr.]]=V$7,Tbl.Kosten[[#This Row],[Totaal kosten]],"")</f>
        <v/>
      </c>
      <c r="W179" s="9" t="str">
        <f>IF(Tbl.Kosten[[#This Row],[WPnr.]]=W$7,Tbl.Kosten[[#This Row],[Totaal kosten]],"")</f>
        <v/>
      </c>
      <c r="X179" s="9" t="str">
        <f>IF(Tbl.Kosten[[#This Row],[WPnr.]]=X$7,Tbl.Kosten[[#This Row],[Totaal kosten]],"")</f>
        <v/>
      </c>
      <c r="Y179" s="9" t="str">
        <f>IF(Tbl.Kosten[[#This Row],[WPnr.]]=Y$7,Tbl.Kosten[[#This Row],[Totaal kosten]],"")</f>
        <v/>
      </c>
      <c r="Z179" s="15" t="str">
        <f>IFERROR(VLOOKUP(Tbl.Kosten[[#This Row],[Kostensoort]],Tbl.Kostensoorten[],2,FALSE),"")</f>
        <v/>
      </c>
      <c r="AA179" s="15" t="str">
        <f>IF(Tbl.Kosten[[#This Row],[KSnr.]]=AA$7,Tbl.Kosten[[#This Row],[Totaal kosten]],"")</f>
        <v/>
      </c>
      <c r="AB179" s="15" t="str">
        <f>IF(Tbl.Kosten[[#This Row],[KSnr.]]=AB$7,Tbl.Kosten[[#This Row],[Totaal kosten]],"")</f>
        <v/>
      </c>
      <c r="AC179" s="15" t="str">
        <f>IF(Tbl.Kosten[[#This Row],[KSnr.]]=AC$7,Tbl.Kosten[[#This Row],[Totaal kosten]],"")</f>
        <v/>
      </c>
      <c r="AD179" s="15" t="str">
        <f>IF(Tbl.Kosten[[#This Row],[KSnr.]]=AD$7,Tbl.Kosten[[#This Row],[Totaal kosten]],"")</f>
        <v/>
      </c>
      <c r="AE179" s="15" t="str">
        <f>IF(Tbl.Kosten[[#This Row],[KSnr.]]=AE$7,Tbl.Kosten[[#This Row],[Totaal kosten]],"")</f>
        <v/>
      </c>
      <c r="AF179" s="15" t="str">
        <f>IF(Tbl.Kosten[[#This Row],[KSnr.]]=AF$7,Tbl.Kosten[[#This Row],[Totaal kosten]],"")</f>
        <v/>
      </c>
      <c r="AG179" s="15" t="str">
        <f>IF(Tbl.Kosten[[#This Row],[KSnr.]]=AG$7,Tbl.Kosten[[#This Row],[Totaal kosten]],"")</f>
        <v/>
      </c>
      <c r="AH179" s="15" t="str">
        <f>IF(Tbl.Kosten[[#This Row],[KSnr.]]=AH$7,Tbl.Kosten[[#This Row],[Totaal kosten]],"")</f>
        <v/>
      </c>
      <c r="AI179" s="15" t="str">
        <f>IF(Tbl.Kosten[[#This Row],[KSnr.]]=AI$7,Tbl.Kosten[[#This Row],[Totaal kosten]],"")</f>
        <v/>
      </c>
      <c r="AJ179" s="15" t="str">
        <f>IF(Tbl.Kosten[[#This Row],[KSnr.]]=AJ$7,Tbl.Kosten[[#This Row],[Totaal kosten]],"")</f>
        <v/>
      </c>
      <c r="AK179" s="15" t="str">
        <f>IF(Tbl.Kosten[[#This Row],[KSnr.]]=AK$7,Tbl.Kosten[[#This Row],[Totaal kosten]],"")</f>
        <v/>
      </c>
      <c r="AL179" s="15" t="str">
        <f>IF(Tbl.Kosten[[#This Row],[KSnr.]]=AL$7,Tbl.Kosten[[#This Row],[Totaal kosten]],"")</f>
        <v/>
      </c>
      <c r="AM179" s="15" t="str">
        <f>IF(Tbl.Kosten[[#This Row],[KSnr.]]=AM$7,Tbl.Kosten[[#This Row],[Totaal kosten]],"")</f>
        <v/>
      </c>
      <c r="AN179" s="15" t="str">
        <f>IF(Tbl.Kosten[[#This Row],[KSnr.]]=AN$7,Tbl.Kosten[[#This Row],[Totaal kosten]],"")</f>
        <v/>
      </c>
      <c r="AO179" s="15" t="str">
        <f>IF(Tbl.Kosten[[#This Row],[KSnr.]]=AO$7,Tbl.Kosten[[#This Row],[Totaal kosten]],"")</f>
        <v/>
      </c>
      <c r="AP179" s="15" t="str">
        <f>IF(Tbl.Kosten[[#This Row],[KSnr.]]=AP$7,Tbl.Kosten[[#This Row],[Totaal kosten]],"")</f>
        <v/>
      </c>
      <c r="AQ179" s="15" t="str">
        <f>IF(Tbl.Kosten[[#This Row],[KSnr.]]=AQ$7,Tbl.Kosten[[#This Row],[Totaal kosten]],"")</f>
        <v/>
      </c>
      <c r="AR179" s="15" t="str">
        <f>IF(Tbl.Kosten[[#This Row],[KSnr.]]=AR$7,Tbl.Kosten[[#This Row],[Totaal kosten]],"")</f>
        <v/>
      </c>
      <c r="AS179" s="15" t="str">
        <f>IF(Tbl.Kosten[[#This Row],[KSnr.]]=AS$7,Tbl.Kosten[[#This Row],[Totaal kosten]],"")</f>
        <v/>
      </c>
      <c r="AT179" s="15" t="str">
        <f>IF(Tbl.Kosten[[#This Row],[KSnr.]]=AT$7,Tbl.Kosten[[#This Row],[Totaal kosten]],"")</f>
        <v/>
      </c>
      <c r="AU179" s="122" t="str">
        <f>_xlfn.XLOOKUP(Tbl.Kosten[[#This Row],[Activiteitencode]],Tbl.Activiteiten[Activiteitcode],Tbl.Activiteiten[Anr.],"",,)</f>
        <v/>
      </c>
      <c r="AV179" s="122" t="str">
        <f>IF(Tbl.Kosten[[#This Row],[Anr.]]=AV$7,Tbl.Kosten[[#This Row],[Totaal kosten]],"")</f>
        <v/>
      </c>
      <c r="AW179" s="122" t="str">
        <f>IF(Tbl.Kosten[[#This Row],[Anr.]]=AW$7,Tbl.Kosten[[#This Row],[Totaal kosten]],"")</f>
        <v/>
      </c>
      <c r="AX179" s="122" t="str">
        <f>IF(Tbl.Kosten[[#This Row],[Anr.]]=AX$7,Tbl.Kosten[[#This Row],[Totaal kosten]],"")</f>
        <v/>
      </c>
      <c r="AY179" s="122" t="str">
        <f>IF(Tbl.Kosten[[#This Row],[Anr.]]=AY$7,Tbl.Kosten[[#This Row],[Totaal kosten]],"")</f>
        <v/>
      </c>
      <c r="AZ179" s="122" t="str">
        <f>IF(Tbl.Kosten[[#This Row],[Anr.]]=AZ$7,Tbl.Kosten[[#This Row],[Totaal kosten]],"")</f>
        <v/>
      </c>
      <c r="BA179" s="122" t="str">
        <f>IF(Tbl.Kosten[[#This Row],[Anr.]]=BA$7,Tbl.Kosten[[#This Row],[Totaal kosten]],"")</f>
        <v/>
      </c>
      <c r="BB179" s="122" t="str">
        <f>IF(Tbl.Kosten[[#This Row],[Anr.]]=BB$7,Tbl.Kosten[[#This Row],[Totaal kosten]],"")</f>
        <v/>
      </c>
      <c r="BC179" s="122" t="str">
        <f>IF(Tbl.Kosten[[#This Row],[Anr.]]=BC$7,Tbl.Kosten[[#This Row],[Totaal kosten]],"")</f>
        <v/>
      </c>
      <c r="BD179" s="122" t="str">
        <f>IF(Tbl.Kosten[[#This Row],[Anr.]]=BD$7,Tbl.Kosten[[#This Row],[Totaal kosten]],"")</f>
        <v/>
      </c>
      <c r="BE179" s="122" t="str">
        <f>IF(Tbl.Kosten[[#This Row],[Anr.]]=BE$7,Tbl.Kosten[[#This Row],[Totaal kosten]],"")</f>
        <v/>
      </c>
      <c r="BF179" s="122" t="str">
        <f>IF(Tbl.Kosten[[#This Row],[Anr.]]=BF$7,Tbl.Kosten[[#This Row],[Totaal kosten]],"")</f>
        <v/>
      </c>
      <c r="BG179" s="122" t="str">
        <f>IF(Tbl.Kosten[[#This Row],[Anr.]]=BG$7,Tbl.Kosten[[#This Row],[Totaal kosten]],"")</f>
        <v/>
      </c>
      <c r="BH179" s="122" t="str">
        <f>IF(Tbl.Kosten[[#This Row],[Anr.]]=BH$7,Tbl.Kosten[[#This Row],[Totaal kosten]],"")</f>
        <v/>
      </c>
      <c r="BI179" s="122" t="str">
        <f>IF(Tbl.Kosten[[#This Row],[Anr.]]=BI$7,Tbl.Kosten[[#This Row],[Totaal kosten]],"")</f>
        <v/>
      </c>
      <c r="BJ179" s="122" t="str">
        <f>IF(Tbl.Kosten[[#This Row],[Anr.]]=BJ$7,Tbl.Kosten[[#This Row],[Totaal kosten]],"")</f>
        <v/>
      </c>
      <c r="BK179" s="122" t="str">
        <f>IF(Tbl.Kosten[[#This Row],[Anr.]]=BK$7,Tbl.Kosten[[#This Row],[Totaal kosten]],"")</f>
        <v/>
      </c>
      <c r="BL179" s="122" t="str">
        <f>IF(Tbl.Kosten[[#This Row],[Anr.]]=BL$7,Tbl.Kosten[[#This Row],[Totaal kosten]],"")</f>
        <v/>
      </c>
      <c r="BM179" s="122" t="str">
        <f>IF(Tbl.Kosten[[#This Row],[Anr.]]=BM$7,Tbl.Kosten[[#This Row],[Totaal kosten]],"")</f>
        <v/>
      </c>
      <c r="BN179" s="122" t="str">
        <f>IF(Tbl.Kosten[[#This Row],[Anr.]]=BN$7,Tbl.Kosten[[#This Row],[Totaal kosten]],"")</f>
        <v/>
      </c>
      <c r="BO179" s="122" t="str">
        <f>IF(Tbl.Kosten[[#This Row],[Anr.]]=BO$7,Tbl.Kosten[[#This Row],[Totaal kosten]],"")</f>
        <v/>
      </c>
      <c r="BP179" s="122" t="str">
        <f>IF(Tbl.Kosten[[#This Row],[Anr.]]=BP$7,Tbl.Kosten[[#This Row],[Totaal kosten]],"")</f>
        <v/>
      </c>
      <c r="BQ179" s="122" t="str">
        <f>IF(Tbl.Kosten[[#This Row],[Anr.]]=BQ$7,Tbl.Kosten[[#This Row],[Totaal kosten]],"")</f>
        <v/>
      </c>
      <c r="BR179" s="122" t="str">
        <f>IF(Tbl.Kosten[[#This Row],[Anr.]]=BR$7,Tbl.Kosten[[#This Row],[Totaal kosten]],"")</f>
        <v/>
      </c>
      <c r="BS179" s="122" t="str">
        <f>IF(Tbl.Kosten[[#This Row],[Anr.]]=BS$7,Tbl.Kosten[[#This Row],[Totaal kosten]],"")</f>
        <v/>
      </c>
      <c r="BT179" s="122" t="str">
        <f>IF(Tbl.Kosten[[#This Row],[Anr.]]=BT$7,Tbl.Kosten[[#This Row],[Totaal kosten]],"")</f>
        <v/>
      </c>
      <c r="BU179" s="122" t="str">
        <f>IF(Tbl.Kosten[[#This Row],[Anr.]]=BU$7,Tbl.Kosten[[#This Row],[Totaal kosten]],"")</f>
        <v/>
      </c>
      <c r="BV179" s="122" t="str">
        <f>IF(Tbl.Kosten[[#This Row],[Anr.]]=BV$7,Tbl.Kosten[[#This Row],[Totaal kosten]],"")</f>
        <v/>
      </c>
      <c r="BW179" s="122" t="str">
        <f>IF(Tbl.Kosten[[#This Row],[Anr.]]=BW$7,Tbl.Kosten[[#This Row],[Totaal kosten]],"")</f>
        <v/>
      </c>
      <c r="BX179" s="122" t="str">
        <f>IF(Tbl.Kosten[[#This Row],[Anr.]]=BX$7,Tbl.Kosten[[#This Row],[Totaal kosten]],"")</f>
        <v/>
      </c>
      <c r="BY179" s="122" t="str">
        <f>IF(Tbl.Kosten[[#This Row],[Anr.]]=BY$7,Tbl.Kosten[[#This Row],[Totaal kosten]],"")</f>
        <v/>
      </c>
      <c r="BZ179" s="122" t="str">
        <f>IF(Tbl.Kosten[[#This Row],[Anr.]]=BZ$7,Tbl.Kosten[[#This Row],[Totaal kosten]],"")</f>
        <v/>
      </c>
      <c r="CA179" s="122" t="str">
        <f>IF(Tbl.Kosten[[#This Row],[Anr.]]=CA$7,Tbl.Kosten[[#This Row],[Totaal kosten]],"")</f>
        <v/>
      </c>
      <c r="CB179" s="122" t="str">
        <f>IF(Tbl.Kosten[[#This Row],[Anr.]]=CB$7,Tbl.Kosten[[#This Row],[Totaal kosten]],"")</f>
        <v/>
      </c>
      <c r="CC179" s="122" t="str">
        <f>IF(Tbl.Kosten[[#This Row],[Anr.]]=CC$7,Tbl.Kosten[[#This Row],[Totaal kosten]],"")</f>
        <v/>
      </c>
      <c r="CD179" s="122" t="str">
        <f>IF(Tbl.Kosten[[#This Row],[Anr.]]=CD$7,Tbl.Kosten[[#This Row],[Totaal kosten]],"")</f>
        <v/>
      </c>
      <c r="CE179" s="122" t="str">
        <f>IF(Tbl.Kosten[[#This Row],[Anr.]]=CE$7,Tbl.Kosten[[#This Row],[Totaal kosten]],"")</f>
        <v/>
      </c>
      <c r="CF179" s="122" t="str">
        <f>IF(Tbl.Kosten[[#This Row],[Anr.]]=CF$7,Tbl.Kosten[[#This Row],[Totaal kosten]],"")</f>
        <v/>
      </c>
      <c r="CG179" s="122" t="str">
        <f>IF(Tbl.Kosten[[#This Row],[Anr.]]=CG$7,Tbl.Kosten[[#This Row],[Totaal kosten]],"")</f>
        <v/>
      </c>
      <c r="CH179" s="122" t="str">
        <f>IF(Tbl.Kosten[[#This Row],[Anr.]]=CH$7,Tbl.Kosten[[#This Row],[Totaal kosten]],"")</f>
        <v/>
      </c>
      <c r="CI179" s="122" t="str">
        <f>IF(Tbl.Kosten[[#This Row],[Anr.]]=CI$7,Tbl.Kosten[[#This Row],[Totaal kosten]],"")</f>
        <v/>
      </c>
      <c r="CJ179" s="122" t="str">
        <f>IF(Tbl.Kosten[[#This Row],[Anr.]]=CJ$7,Tbl.Kosten[[#This Row],[Totaal kosten]],"")</f>
        <v/>
      </c>
      <c r="CK179" s="122" t="str">
        <f>IF(Tbl.Kosten[[#This Row],[Anr.]]=CK$7,Tbl.Kosten[[#This Row],[Totaal kosten]],"")</f>
        <v/>
      </c>
      <c r="CL179" s="122" t="str">
        <f>IF(Tbl.Kosten[[#This Row],[Anr.]]=CL$7,Tbl.Kosten[[#This Row],[Totaal kosten]],"")</f>
        <v/>
      </c>
      <c r="CM179" s="122" t="str">
        <f>IF(Tbl.Kosten[[#This Row],[Anr.]]=CM$7,Tbl.Kosten[[#This Row],[Totaal kosten]],"")</f>
        <v/>
      </c>
      <c r="CN179" s="122" t="str">
        <f>IF(Tbl.Kosten[[#This Row],[Anr.]]=CN$7,Tbl.Kosten[[#This Row],[Totaal kosten]],"")</f>
        <v/>
      </c>
      <c r="CO179" s="122" t="str">
        <f>IF(Tbl.Kosten[[#This Row],[Anr.]]=CO$7,Tbl.Kosten[[#This Row],[Totaal kosten]],"")</f>
        <v/>
      </c>
      <c r="CP179" s="122" t="str">
        <f>IF(Tbl.Kosten[[#This Row],[Anr.]]=CP$7,Tbl.Kosten[[#This Row],[Totaal kosten]],"")</f>
        <v/>
      </c>
      <c r="CQ179" s="122" t="str">
        <f>IF(Tbl.Kosten[[#This Row],[Anr.]]=CQ$7,Tbl.Kosten[[#This Row],[Totaal kosten]],"")</f>
        <v/>
      </c>
      <c r="CR179" s="122" t="str">
        <f>IF(Tbl.Kosten[[#This Row],[Anr.]]=CR$7,Tbl.Kosten[[#This Row],[Totaal kosten]],"")</f>
        <v/>
      </c>
      <c r="CS179" s="122" t="str">
        <f>IF(Tbl.Kosten[[#This Row],[Anr.]]=CS$7,Tbl.Kosten[[#This Row],[Totaal kosten]],"")</f>
        <v/>
      </c>
      <c r="CT179" s="122" t="str">
        <f>IF(Tbl.Kosten[[#This Row],[Anr.]]=CT$7,Tbl.Kosten[[#This Row],[Totaal kosten]],"")</f>
        <v/>
      </c>
      <c r="CU179" s="122" t="str">
        <f>IF(Tbl.Kosten[[#This Row],[Anr.]]=CU$7,Tbl.Kosten[[#This Row],[Totaal kosten]],"")</f>
        <v/>
      </c>
      <c r="CV179" s="122" t="str">
        <f>IF(Tbl.Kosten[[#This Row],[Anr.]]=CV$7,Tbl.Kosten[[#This Row],[Totaal kosten]],"")</f>
        <v/>
      </c>
      <c r="CW179" s="122" t="str">
        <f>IF(Tbl.Kosten[[#This Row],[Anr.]]=CW$7,Tbl.Kosten[[#This Row],[Totaal kosten]],"")</f>
        <v/>
      </c>
      <c r="CX179" s="122" t="str">
        <f>IF(Tbl.Kosten[[#This Row],[Anr.]]=CX$7,Tbl.Kosten[[#This Row],[Totaal kosten]],"")</f>
        <v/>
      </c>
      <c r="CY179" s="122" t="str">
        <f>IF(Tbl.Kosten[[#This Row],[Anr.]]=CY$7,Tbl.Kosten[[#This Row],[Totaal kosten]],"")</f>
        <v/>
      </c>
      <c r="CZ179" s="122" t="str">
        <f>IF(Tbl.Kosten[[#This Row],[Anr.]]=CZ$7,Tbl.Kosten[[#This Row],[Totaal kosten]],"")</f>
        <v/>
      </c>
      <c r="DA179" s="122" t="str">
        <f>IF(Tbl.Kosten[[#This Row],[Anr.]]=DA$7,Tbl.Kosten[[#This Row],[Totaal kosten]],"")</f>
        <v/>
      </c>
      <c r="DB179" s="122" t="str">
        <f>IF(Tbl.Kosten[[#This Row],[Anr.]]=DB$7,Tbl.Kosten[[#This Row],[Totaal kosten]],"")</f>
        <v/>
      </c>
      <c r="DC179" s="122" t="str">
        <f>IF(Tbl.Kosten[[#This Row],[Anr.]]=DC$7,Tbl.Kosten[[#This Row],[Totaal kosten]],"")</f>
        <v/>
      </c>
      <c r="DD179" s="122" t="str">
        <f>IF(Tbl.Kosten[[#This Row],[Anr.]]=DD$7,Tbl.Kosten[[#This Row],[Totaal kosten]],"")</f>
        <v/>
      </c>
      <c r="DE179" s="122" t="str">
        <f>IF(Tbl.Kosten[[#This Row],[Anr.]]=DE$7,Tbl.Kosten[[#This Row],[Totaal kosten]],"")</f>
        <v/>
      </c>
      <c r="DF179" s="122" t="str">
        <f>IF(Tbl.Kosten[[#This Row],[Anr.]]=DF$7,Tbl.Kosten[[#This Row],[Totaal kosten]],"")</f>
        <v/>
      </c>
      <c r="DG179" s="122" t="str">
        <f>IF(Tbl.Kosten[[#This Row],[Anr.]]=DG$7,Tbl.Kosten[[#This Row],[Totaal kosten]],"")</f>
        <v/>
      </c>
      <c r="DH179" s="122" t="str">
        <f>IF(Tbl.Kosten[[#This Row],[Anr.]]=DH$7,Tbl.Kosten[[#This Row],[Totaal kosten]],"")</f>
        <v/>
      </c>
      <c r="DI179" s="122" t="str">
        <f>IF(Tbl.Kosten[[#This Row],[Anr.]]=DI$7,Tbl.Kosten[[#This Row],[Totaal kosten]],"")</f>
        <v/>
      </c>
      <c r="DJ179" s="122" t="str">
        <f>IF(Tbl.Kosten[[#This Row],[Anr.]]=DJ$7,Tbl.Kosten[[#This Row],[Totaal kosten]],"")</f>
        <v/>
      </c>
      <c r="DK179" s="122" t="str">
        <f>IF(Tbl.Kosten[[#This Row],[Anr.]]=DK$7,Tbl.Kosten[[#This Row],[Totaal kosten]],"")</f>
        <v/>
      </c>
      <c r="DL179" s="122" t="str">
        <f>IF(Tbl.Kosten[[#This Row],[Anr.]]=DL$7,Tbl.Kosten[[#This Row],[Totaal kosten]],"")</f>
        <v/>
      </c>
      <c r="DM179" s="122" t="str">
        <f>IF(Tbl.Kosten[[#This Row],[Anr.]]=DM$7,Tbl.Kosten[[#This Row],[Totaal kosten]],"")</f>
        <v/>
      </c>
      <c r="DN179" s="122" t="str">
        <f>IF(Tbl.Kosten[[#This Row],[Anr.]]=DN$7,Tbl.Kosten[[#This Row],[Totaal kosten]],"")</f>
        <v/>
      </c>
      <c r="DO179" s="122" t="str">
        <f>IF(Tbl.Kosten[[#This Row],[Anr.]]=DO$7,Tbl.Kosten[[#This Row],[Totaal kosten]],"")</f>
        <v/>
      </c>
      <c r="DP179" s="122" t="str">
        <f>IF(Tbl.Kosten[[#This Row],[Anr.]]=DP$7,Tbl.Kosten[[#This Row],[Totaal kosten]],"")</f>
        <v/>
      </c>
      <c r="DQ179" s="122" t="str">
        <f>IF(Tbl.Kosten[[#This Row],[Anr.]]=DQ$7,Tbl.Kosten[[#This Row],[Totaal kosten]],"")</f>
        <v/>
      </c>
      <c r="DR179" s="122" t="str">
        <f>IF(Tbl.Kosten[[#This Row],[Anr.]]=DR$7,Tbl.Kosten[[#This Row],[Totaal kosten]],"")</f>
        <v/>
      </c>
      <c r="DS179" s="122" t="str">
        <f>IF(Tbl.Kosten[[#This Row],[Anr.]]=DS$7,Tbl.Kosten[[#This Row],[Totaal kosten]],"")</f>
        <v/>
      </c>
      <c r="DT179" s="122" t="str">
        <f>IF(Tbl.Kosten[[#This Row],[Anr.]]=DT$7,Tbl.Kosten[[#This Row],[Totaal kosten]],"")</f>
        <v/>
      </c>
      <c r="DU179" s="122" t="str">
        <f>IF(Tbl.Kosten[[#This Row],[Anr.]]=DU$7,Tbl.Kosten[[#This Row],[Totaal kosten]],"")</f>
        <v/>
      </c>
      <c r="DV179" s="122" t="str">
        <f>IF(Tbl.Kosten[[#This Row],[Anr.]]=DV$7,Tbl.Kosten[[#This Row],[Totaal kosten]],"")</f>
        <v/>
      </c>
      <c r="DW179" s="122" t="str">
        <f>IF(Tbl.Kosten[[#This Row],[Anr.]]=DW$7,Tbl.Kosten[[#This Row],[Totaal kosten]],"")</f>
        <v/>
      </c>
      <c r="DX179" s="122" t="str">
        <f>IF(Tbl.Kosten[[#This Row],[Anr.]]=DX$7,Tbl.Kosten[[#This Row],[Totaal kosten]],"")</f>
        <v/>
      </c>
      <c r="DY179" s="122" t="str">
        <f>IF(Tbl.Kosten[[#This Row],[Anr.]]=DY$7,Tbl.Kosten[[#This Row],[Totaal kosten]],"")</f>
        <v/>
      </c>
      <c r="DZ179" s="122" t="str">
        <f>IF(Tbl.Kosten[[#This Row],[Anr.]]=DZ$7,Tbl.Kosten[[#This Row],[Totaal kosten]],"")</f>
        <v/>
      </c>
      <c r="EA179" s="122" t="str">
        <f>IF(Tbl.Kosten[[#This Row],[Anr.]]=EA$7,Tbl.Kosten[[#This Row],[Totaal kosten]],"")</f>
        <v/>
      </c>
      <c r="EB179" s="122" t="str">
        <f>IF(Tbl.Kosten[[#This Row],[Anr.]]=EB$7,Tbl.Kosten[[#This Row],[Totaal kosten]],"")</f>
        <v/>
      </c>
      <c r="EC179" s="122" t="str">
        <f>IF(Tbl.Kosten[[#This Row],[Anr.]]=EC$7,Tbl.Kosten[[#This Row],[Totaal kosten]],"")</f>
        <v/>
      </c>
      <c r="ED179" s="122" t="str">
        <f>IF(Tbl.Kosten[[#This Row],[Anr.]]=ED$7,Tbl.Kosten[[#This Row],[Totaal kosten]],"")</f>
        <v/>
      </c>
      <c r="EE179" s="122" t="str">
        <f>IF(Tbl.Kosten[[#This Row],[Anr.]]=EE$7,Tbl.Kosten[[#This Row],[Totaal kosten]],"")</f>
        <v/>
      </c>
      <c r="EF179" s="122" t="str">
        <f>IF(Tbl.Kosten[[#This Row],[Anr.]]=EF$7,Tbl.Kosten[[#This Row],[Totaal kosten]],"")</f>
        <v/>
      </c>
      <c r="EG179" s="122" t="str">
        <f>IF(Tbl.Kosten[[#This Row],[Anr.]]=EG$7,Tbl.Kosten[[#This Row],[Totaal kosten]],"")</f>
        <v/>
      </c>
      <c r="EH179" s="122" t="str">
        <f>IF(Tbl.Kosten[[#This Row],[Anr.]]=EH$7,Tbl.Kosten[[#This Row],[Totaal kosten]],"")</f>
        <v/>
      </c>
      <c r="EI179" s="122" t="str">
        <f>IF(Tbl.Kosten[[#This Row],[Anr.]]=EI$7,Tbl.Kosten[[#This Row],[Totaal kosten]],"")</f>
        <v/>
      </c>
      <c r="EJ179" s="122" t="str">
        <f>IF(Tbl.Kosten[[#This Row],[Anr.]]=EJ$7,Tbl.Kosten[[#This Row],[Totaal kosten]],"")</f>
        <v/>
      </c>
      <c r="EK179" s="122" t="str">
        <f>IF(Tbl.Kosten[[#This Row],[Anr.]]=EK$7,Tbl.Kosten[[#This Row],[Totaal kosten]],"")</f>
        <v/>
      </c>
      <c r="EL179" s="122" t="str">
        <f>IF(Tbl.Kosten[[#This Row],[Anr.]]=EL$7,Tbl.Kosten[[#This Row],[Totaal kosten]],"")</f>
        <v/>
      </c>
      <c r="EM179" s="122" t="str">
        <f>IF(Tbl.Kosten[[#This Row],[Anr.]]=EM$7,Tbl.Kosten[[#This Row],[Totaal kosten]],"")</f>
        <v/>
      </c>
      <c r="EN179" s="122" t="str">
        <f>IF(Tbl.Kosten[[#This Row],[Anr.]]=EN$7,Tbl.Kosten[[#This Row],[Totaal kosten]],"")</f>
        <v/>
      </c>
      <c r="EO179" s="122" t="str">
        <f>IF(Tbl.Kosten[[#This Row],[Anr.]]=EO$7,Tbl.Kosten[[#This Row],[Totaal kosten]],"")</f>
        <v/>
      </c>
      <c r="EP179" s="122" t="str">
        <f>IF(Tbl.Kosten[[#This Row],[Anr.]]=EP$7,Tbl.Kosten[[#This Row],[Totaal kosten]],"")</f>
        <v/>
      </c>
      <c r="EQ179" s="122" t="str">
        <f>IF(Tbl.Kosten[[#This Row],[Anr.]]=EQ$7,Tbl.Kosten[[#This Row],[Totaal kosten]],"")</f>
        <v/>
      </c>
    </row>
    <row r="180" spans="2:147" x14ac:dyDescent="0.35">
      <c r="B180" s="99"/>
      <c r="C180" s="68"/>
      <c r="D180" s="119"/>
      <c r="E180" s="100"/>
      <c r="F180" s="13">
        <f>_xlfn.XLOOKUP(Tbl.Kosten[[#This Row],[Medewerker e/o 
functie]],Tbl.Uurtarief[Medewerker en/of functie],Tbl.Uurtarief[Uurtarief],"",,)</f>
        <v>0</v>
      </c>
      <c r="G180" s="118">
        <f>PRODUCT(Tbl.Kosten[[#This Row],[Uren]],Tbl.Kosten[[#This Row],[Uurtarief]])</f>
        <v>0</v>
      </c>
      <c r="H180" s="100"/>
      <c r="I180" s="98"/>
      <c r="J180" s="97">
        <f>Tbl.Kosten[[#This Row],[Aantal]]*Tbl.Kosten[[#This Row],[Tarief]]</f>
        <v>0</v>
      </c>
      <c r="K180" s="118">
        <f>Tbl.Kosten[[#This Row],[Subtotaal andere kosten]]+Tbl.Kosten[[#This Row],[Subtotaal arbeidskosten]]</f>
        <v>0</v>
      </c>
      <c r="L180" s="190">
        <f>IF(Tbl.Kosten[[#This Row],[Subtotaal andere kosten]]&lt;&gt;0,"Andere kosten",(_xlfn.XLOOKUP(Tbl.Kosten[[#This Row],[Medewerker e/o 
functie]],Tbl.Uurtarief[Medewerker en/of functie],Tbl.Uurtarief[Kostensoort],"",,)))</f>
        <v>0</v>
      </c>
      <c r="M180" s="190" t="str">
        <f>IF(AND(Tbl.Kosten[[#This Row],[Subtotaal arbeidskosten]]&lt;&gt;0,Tbl.Kosten[[#This Row],[Subtotaal andere kosten]]&lt;&gt;0),"Begroot Arbeidskosten en Overige kosten op verschillende regels!","")</f>
        <v/>
      </c>
      <c r="N180" s="3" t="str">
        <f>_xlfn.XLOOKUP(Tbl.Kosten[[#This Row],[Activiteitencode]],Tbl.Activiteiten[Activiteitcode],Tbl.Activiteiten[Werkpakketcode],"",,)</f>
        <v/>
      </c>
      <c r="O180" s="9" t="str">
        <f>_xlfn.XLOOKUP(Tbl.Kosten[[#This Row],[Werkpakketcode]],Tbl.Werkpakketten[Werkpakketcode],Tbl.Werkpakketten[WPnr.],"",,)</f>
        <v/>
      </c>
      <c r="P180" s="9" t="str">
        <f>IF(Tbl.Kosten[[#This Row],[WPnr.]]=P$7,Tbl.Kosten[[#This Row],[Totaal kosten]],"")</f>
        <v/>
      </c>
      <c r="Q180" s="9" t="str">
        <f>IF(Tbl.Kosten[[#This Row],[WPnr.]]=Q$7,Tbl.Kosten[[#This Row],[Totaal kosten]],"")</f>
        <v/>
      </c>
      <c r="R180" s="9" t="str">
        <f>IF(Tbl.Kosten[[#This Row],[WPnr.]]=R$7,Tbl.Kosten[[#This Row],[Totaal kosten]],"")</f>
        <v/>
      </c>
      <c r="S180" s="9" t="str">
        <f>IF(Tbl.Kosten[[#This Row],[WPnr.]]=S$7,Tbl.Kosten[[#This Row],[Totaal kosten]],"")</f>
        <v/>
      </c>
      <c r="T180" s="9" t="str">
        <f>IF(Tbl.Kosten[[#This Row],[WPnr.]]=T$7,Tbl.Kosten[[#This Row],[Totaal kosten]],"")</f>
        <v/>
      </c>
      <c r="U180" s="9" t="str">
        <f>IF(Tbl.Kosten[[#This Row],[WPnr.]]=U$7,Tbl.Kosten[[#This Row],[Totaal kosten]],"")</f>
        <v/>
      </c>
      <c r="V180" s="9" t="str">
        <f>IF(Tbl.Kosten[[#This Row],[WPnr.]]=V$7,Tbl.Kosten[[#This Row],[Totaal kosten]],"")</f>
        <v/>
      </c>
      <c r="W180" s="9" t="str">
        <f>IF(Tbl.Kosten[[#This Row],[WPnr.]]=W$7,Tbl.Kosten[[#This Row],[Totaal kosten]],"")</f>
        <v/>
      </c>
      <c r="X180" s="9" t="str">
        <f>IF(Tbl.Kosten[[#This Row],[WPnr.]]=X$7,Tbl.Kosten[[#This Row],[Totaal kosten]],"")</f>
        <v/>
      </c>
      <c r="Y180" s="9" t="str">
        <f>IF(Tbl.Kosten[[#This Row],[WPnr.]]=Y$7,Tbl.Kosten[[#This Row],[Totaal kosten]],"")</f>
        <v/>
      </c>
      <c r="Z180" s="15" t="str">
        <f>IFERROR(VLOOKUP(Tbl.Kosten[[#This Row],[Kostensoort]],Tbl.Kostensoorten[],2,FALSE),"")</f>
        <v/>
      </c>
      <c r="AA180" s="15" t="str">
        <f>IF(Tbl.Kosten[[#This Row],[KSnr.]]=AA$7,Tbl.Kosten[[#This Row],[Totaal kosten]],"")</f>
        <v/>
      </c>
      <c r="AB180" s="15" t="str">
        <f>IF(Tbl.Kosten[[#This Row],[KSnr.]]=AB$7,Tbl.Kosten[[#This Row],[Totaal kosten]],"")</f>
        <v/>
      </c>
      <c r="AC180" s="15" t="str">
        <f>IF(Tbl.Kosten[[#This Row],[KSnr.]]=AC$7,Tbl.Kosten[[#This Row],[Totaal kosten]],"")</f>
        <v/>
      </c>
      <c r="AD180" s="15" t="str">
        <f>IF(Tbl.Kosten[[#This Row],[KSnr.]]=AD$7,Tbl.Kosten[[#This Row],[Totaal kosten]],"")</f>
        <v/>
      </c>
      <c r="AE180" s="15" t="str">
        <f>IF(Tbl.Kosten[[#This Row],[KSnr.]]=AE$7,Tbl.Kosten[[#This Row],[Totaal kosten]],"")</f>
        <v/>
      </c>
      <c r="AF180" s="15" t="str">
        <f>IF(Tbl.Kosten[[#This Row],[KSnr.]]=AF$7,Tbl.Kosten[[#This Row],[Totaal kosten]],"")</f>
        <v/>
      </c>
      <c r="AG180" s="15" t="str">
        <f>IF(Tbl.Kosten[[#This Row],[KSnr.]]=AG$7,Tbl.Kosten[[#This Row],[Totaal kosten]],"")</f>
        <v/>
      </c>
      <c r="AH180" s="15" t="str">
        <f>IF(Tbl.Kosten[[#This Row],[KSnr.]]=AH$7,Tbl.Kosten[[#This Row],[Totaal kosten]],"")</f>
        <v/>
      </c>
      <c r="AI180" s="15" t="str">
        <f>IF(Tbl.Kosten[[#This Row],[KSnr.]]=AI$7,Tbl.Kosten[[#This Row],[Totaal kosten]],"")</f>
        <v/>
      </c>
      <c r="AJ180" s="15" t="str">
        <f>IF(Tbl.Kosten[[#This Row],[KSnr.]]=AJ$7,Tbl.Kosten[[#This Row],[Totaal kosten]],"")</f>
        <v/>
      </c>
      <c r="AK180" s="15" t="str">
        <f>IF(Tbl.Kosten[[#This Row],[KSnr.]]=AK$7,Tbl.Kosten[[#This Row],[Totaal kosten]],"")</f>
        <v/>
      </c>
      <c r="AL180" s="15" t="str">
        <f>IF(Tbl.Kosten[[#This Row],[KSnr.]]=AL$7,Tbl.Kosten[[#This Row],[Totaal kosten]],"")</f>
        <v/>
      </c>
      <c r="AM180" s="15" t="str">
        <f>IF(Tbl.Kosten[[#This Row],[KSnr.]]=AM$7,Tbl.Kosten[[#This Row],[Totaal kosten]],"")</f>
        <v/>
      </c>
      <c r="AN180" s="15" t="str">
        <f>IF(Tbl.Kosten[[#This Row],[KSnr.]]=AN$7,Tbl.Kosten[[#This Row],[Totaal kosten]],"")</f>
        <v/>
      </c>
      <c r="AO180" s="15" t="str">
        <f>IF(Tbl.Kosten[[#This Row],[KSnr.]]=AO$7,Tbl.Kosten[[#This Row],[Totaal kosten]],"")</f>
        <v/>
      </c>
      <c r="AP180" s="15" t="str">
        <f>IF(Tbl.Kosten[[#This Row],[KSnr.]]=AP$7,Tbl.Kosten[[#This Row],[Totaal kosten]],"")</f>
        <v/>
      </c>
      <c r="AQ180" s="15" t="str">
        <f>IF(Tbl.Kosten[[#This Row],[KSnr.]]=AQ$7,Tbl.Kosten[[#This Row],[Totaal kosten]],"")</f>
        <v/>
      </c>
      <c r="AR180" s="15" t="str">
        <f>IF(Tbl.Kosten[[#This Row],[KSnr.]]=AR$7,Tbl.Kosten[[#This Row],[Totaal kosten]],"")</f>
        <v/>
      </c>
      <c r="AS180" s="15" t="str">
        <f>IF(Tbl.Kosten[[#This Row],[KSnr.]]=AS$7,Tbl.Kosten[[#This Row],[Totaal kosten]],"")</f>
        <v/>
      </c>
      <c r="AT180" s="15" t="str">
        <f>IF(Tbl.Kosten[[#This Row],[KSnr.]]=AT$7,Tbl.Kosten[[#This Row],[Totaal kosten]],"")</f>
        <v/>
      </c>
      <c r="AU180" s="122" t="str">
        <f>_xlfn.XLOOKUP(Tbl.Kosten[[#This Row],[Activiteitencode]],Tbl.Activiteiten[Activiteitcode],Tbl.Activiteiten[Anr.],"",,)</f>
        <v/>
      </c>
      <c r="AV180" s="122" t="str">
        <f>IF(Tbl.Kosten[[#This Row],[Anr.]]=AV$7,Tbl.Kosten[[#This Row],[Totaal kosten]],"")</f>
        <v/>
      </c>
      <c r="AW180" s="122" t="str">
        <f>IF(Tbl.Kosten[[#This Row],[Anr.]]=AW$7,Tbl.Kosten[[#This Row],[Totaal kosten]],"")</f>
        <v/>
      </c>
      <c r="AX180" s="122" t="str">
        <f>IF(Tbl.Kosten[[#This Row],[Anr.]]=AX$7,Tbl.Kosten[[#This Row],[Totaal kosten]],"")</f>
        <v/>
      </c>
      <c r="AY180" s="122" t="str">
        <f>IF(Tbl.Kosten[[#This Row],[Anr.]]=AY$7,Tbl.Kosten[[#This Row],[Totaal kosten]],"")</f>
        <v/>
      </c>
      <c r="AZ180" s="122" t="str">
        <f>IF(Tbl.Kosten[[#This Row],[Anr.]]=AZ$7,Tbl.Kosten[[#This Row],[Totaal kosten]],"")</f>
        <v/>
      </c>
      <c r="BA180" s="122" t="str">
        <f>IF(Tbl.Kosten[[#This Row],[Anr.]]=BA$7,Tbl.Kosten[[#This Row],[Totaal kosten]],"")</f>
        <v/>
      </c>
      <c r="BB180" s="122" t="str">
        <f>IF(Tbl.Kosten[[#This Row],[Anr.]]=BB$7,Tbl.Kosten[[#This Row],[Totaal kosten]],"")</f>
        <v/>
      </c>
      <c r="BC180" s="122" t="str">
        <f>IF(Tbl.Kosten[[#This Row],[Anr.]]=BC$7,Tbl.Kosten[[#This Row],[Totaal kosten]],"")</f>
        <v/>
      </c>
      <c r="BD180" s="122" t="str">
        <f>IF(Tbl.Kosten[[#This Row],[Anr.]]=BD$7,Tbl.Kosten[[#This Row],[Totaal kosten]],"")</f>
        <v/>
      </c>
      <c r="BE180" s="122" t="str">
        <f>IF(Tbl.Kosten[[#This Row],[Anr.]]=BE$7,Tbl.Kosten[[#This Row],[Totaal kosten]],"")</f>
        <v/>
      </c>
      <c r="BF180" s="122" t="str">
        <f>IF(Tbl.Kosten[[#This Row],[Anr.]]=BF$7,Tbl.Kosten[[#This Row],[Totaal kosten]],"")</f>
        <v/>
      </c>
      <c r="BG180" s="122" t="str">
        <f>IF(Tbl.Kosten[[#This Row],[Anr.]]=BG$7,Tbl.Kosten[[#This Row],[Totaal kosten]],"")</f>
        <v/>
      </c>
      <c r="BH180" s="122" t="str">
        <f>IF(Tbl.Kosten[[#This Row],[Anr.]]=BH$7,Tbl.Kosten[[#This Row],[Totaal kosten]],"")</f>
        <v/>
      </c>
      <c r="BI180" s="122" t="str">
        <f>IF(Tbl.Kosten[[#This Row],[Anr.]]=BI$7,Tbl.Kosten[[#This Row],[Totaal kosten]],"")</f>
        <v/>
      </c>
      <c r="BJ180" s="122" t="str">
        <f>IF(Tbl.Kosten[[#This Row],[Anr.]]=BJ$7,Tbl.Kosten[[#This Row],[Totaal kosten]],"")</f>
        <v/>
      </c>
      <c r="BK180" s="122" t="str">
        <f>IF(Tbl.Kosten[[#This Row],[Anr.]]=BK$7,Tbl.Kosten[[#This Row],[Totaal kosten]],"")</f>
        <v/>
      </c>
      <c r="BL180" s="122" t="str">
        <f>IF(Tbl.Kosten[[#This Row],[Anr.]]=BL$7,Tbl.Kosten[[#This Row],[Totaal kosten]],"")</f>
        <v/>
      </c>
      <c r="BM180" s="122" t="str">
        <f>IF(Tbl.Kosten[[#This Row],[Anr.]]=BM$7,Tbl.Kosten[[#This Row],[Totaal kosten]],"")</f>
        <v/>
      </c>
      <c r="BN180" s="122" t="str">
        <f>IF(Tbl.Kosten[[#This Row],[Anr.]]=BN$7,Tbl.Kosten[[#This Row],[Totaal kosten]],"")</f>
        <v/>
      </c>
      <c r="BO180" s="122" t="str">
        <f>IF(Tbl.Kosten[[#This Row],[Anr.]]=BO$7,Tbl.Kosten[[#This Row],[Totaal kosten]],"")</f>
        <v/>
      </c>
      <c r="BP180" s="122" t="str">
        <f>IF(Tbl.Kosten[[#This Row],[Anr.]]=BP$7,Tbl.Kosten[[#This Row],[Totaal kosten]],"")</f>
        <v/>
      </c>
      <c r="BQ180" s="122" t="str">
        <f>IF(Tbl.Kosten[[#This Row],[Anr.]]=BQ$7,Tbl.Kosten[[#This Row],[Totaal kosten]],"")</f>
        <v/>
      </c>
      <c r="BR180" s="122" t="str">
        <f>IF(Tbl.Kosten[[#This Row],[Anr.]]=BR$7,Tbl.Kosten[[#This Row],[Totaal kosten]],"")</f>
        <v/>
      </c>
      <c r="BS180" s="122" t="str">
        <f>IF(Tbl.Kosten[[#This Row],[Anr.]]=BS$7,Tbl.Kosten[[#This Row],[Totaal kosten]],"")</f>
        <v/>
      </c>
      <c r="BT180" s="122" t="str">
        <f>IF(Tbl.Kosten[[#This Row],[Anr.]]=BT$7,Tbl.Kosten[[#This Row],[Totaal kosten]],"")</f>
        <v/>
      </c>
      <c r="BU180" s="122" t="str">
        <f>IF(Tbl.Kosten[[#This Row],[Anr.]]=BU$7,Tbl.Kosten[[#This Row],[Totaal kosten]],"")</f>
        <v/>
      </c>
      <c r="BV180" s="122" t="str">
        <f>IF(Tbl.Kosten[[#This Row],[Anr.]]=BV$7,Tbl.Kosten[[#This Row],[Totaal kosten]],"")</f>
        <v/>
      </c>
      <c r="BW180" s="122" t="str">
        <f>IF(Tbl.Kosten[[#This Row],[Anr.]]=BW$7,Tbl.Kosten[[#This Row],[Totaal kosten]],"")</f>
        <v/>
      </c>
      <c r="BX180" s="122" t="str">
        <f>IF(Tbl.Kosten[[#This Row],[Anr.]]=BX$7,Tbl.Kosten[[#This Row],[Totaal kosten]],"")</f>
        <v/>
      </c>
      <c r="BY180" s="122" t="str">
        <f>IF(Tbl.Kosten[[#This Row],[Anr.]]=BY$7,Tbl.Kosten[[#This Row],[Totaal kosten]],"")</f>
        <v/>
      </c>
      <c r="BZ180" s="122" t="str">
        <f>IF(Tbl.Kosten[[#This Row],[Anr.]]=BZ$7,Tbl.Kosten[[#This Row],[Totaal kosten]],"")</f>
        <v/>
      </c>
      <c r="CA180" s="122" t="str">
        <f>IF(Tbl.Kosten[[#This Row],[Anr.]]=CA$7,Tbl.Kosten[[#This Row],[Totaal kosten]],"")</f>
        <v/>
      </c>
      <c r="CB180" s="122" t="str">
        <f>IF(Tbl.Kosten[[#This Row],[Anr.]]=CB$7,Tbl.Kosten[[#This Row],[Totaal kosten]],"")</f>
        <v/>
      </c>
      <c r="CC180" s="122" t="str">
        <f>IF(Tbl.Kosten[[#This Row],[Anr.]]=CC$7,Tbl.Kosten[[#This Row],[Totaal kosten]],"")</f>
        <v/>
      </c>
      <c r="CD180" s="122" t="str">
        <f>IF(Tbl.Kosten[[#This Row],[Anr.]]=CD$7,Tbl.Kosten[[#This Row],[Totaal kosten]],"")</f>
        <v/>
      </c>
      <c r="CE180" s="122" t="str">
        <f>IF(Tbl.Kosten[[#This Row],[Anr.]]=CE$7,Tbl.Kosten[[#This Row],[Totaal kosten]],"")</f>
        <v/>
      </c>
      <c r="CF180" s="122" t="str">
        <f>IF(Tbl.Kosten[[#This Row],[Anr.]]=CF$7,Tbl.Kosten[[#This Row],[Totaal kosten]],"")</f>
        <v/>
      </c>
      <c r="CG180" s="122" t="str">
        <f>IF(Tbl.Kosten[[#This Row],[Anr.]]=CG$7,Tbl.Kosten[[#This Row],[Totaal kosten]],"")</f>
        <v/>
      </c>
      <c r="CH180" s="122" t="str">
        <f>IF(Tbl.Kosten[[#This Row],[Anr.]]=CH$7,Tbl.Kosten[[#This Row],[Totaal kosten]],"")</f>
        <v/>
      </c>
      <c r="CI180" s="122" t="str">
        <f>IF(Tbl.Kosten[[#This Row],[Anr.]]=CI$7,Tbl.Kosten[[#This Row],[Totaal kosten]],"")</f>
        <v/>
      </c>
      <c r="CJ180" s="122" t="str">
        <f>IF(Tbl.Kosten[[#This Row],[Anr.]]=CJ$7,Tbl.Kosten[[#This Row],[Totaal kosten]],"")</f>
        <v/>
      </c>
      <c r="CK180" s="122" t="str">
        <f>IF(Tbl.Kosten[[#This Row],[Anr.]]=CK$7,Tbl.Kosten[[#This Row],[Totaal kosten]],"")</f>
        <v/>
      </c>
      <c r="CL180" s="122" t="str">
        <f>IF(Tbl.Kosten[[#This Row],[Anr.]]=CL$7,Tbl.Kosten[[#This Row],[Totaal kosten]],"")</f>
        <v/>
      </c>
      <c r="CM180" s="122" t="str">
        <f>IF(Tbl.Kosten[[#This Row],[Anr.]]=CM$7,Tbl.Kosten[[#This Row],[Totaal kosten]],"")</f>
        <v/>
      </c>
      <c r="CN180" s="122" t="str">
        <f>IF(Tbl.Kosten[[#This Row],[Anr.]]=CN$7,Tbl.Kosten[[#This Row],[Totaal kosten]],"")</f>
        <v/>
      </c>
      <c r="CO180" s="122" t="str">
        <f>IF(Tbl.Kosten[[#This Row],[Anr.]]=CO$7,Tbl.Kosten[[#This Row],[Totaal kosten]],"")</f>
        <v/>
      </c>
      <c r="CP180" s="122" t="str">
        <f>IF(Tbl.Kosten[[#This Row],[Anr.]]=CP$7,Tbl.Kosten[[#This Row],[Totaal kosten]],"")</f>
        <v/>
      </c>
      <c r="CQ180" s="122" t="str">
        <f>IF(Tbl.Kosten[[#This Row],[Anr.]]=CQ$7,Tbl.Kosten[[#This Row],[Totaal kosten]],"")</f>
        <v/>
      </c>
      <c r="CR180" s="122" t="str">
        <f>IF(Tbl.Kosten[[#This Row],[Anr.]]=CR$7,Tbl.Kosten[[#This Row],[Totaal kosten]],"")</f>
        <v/>
      </c>
      <c r="CS180" s="122" t="str">
        <f>IF(Tbl.Kosten[[#This Row],[Anr.]]=CS$7,Tbl.Kosten[[#This Row],[Totaal kosten]],"")</f>
        <v/>
      </c>
      <c r="CT180" s="122" t="str">
        <f>IF(Tbl.Kosten[[#This Row],[Anr.]]=CT$7,Tbl.Kosten[[#This Row],[Totaal kosten]],"")</f>
        <v/>
      </c>
      <c r="CU180" s="122" t="str">
        <f>IF(Tbl.Kosten[[#This Row],[Anr.]]=CU$7,Tbl.Kosten[[#This Row],[Totaal kosten]],"")</f>
        <v/>
      </c>
      <c r="CV180" s="122" t="str">
        <f>IF(Tbl.Kosten[[#This Row],[Anr.]]=CV$7,Tbl.Kosten[[#This Row],[Totaal kosten]],"")</f>
        <v/>
      </c>
      <c r="CW180" s="122" t="str">
        <f>IF(Tbl.Kosten[[#This Row],[Anr.]]=CW$7,Tbl.Kosten[[#This Row],[Totaal kosten]],"")</f>
        <v/>
      </c>
      <c r="CX180" s="122" t="str">
        <f>IF(Tbl.Kosten[[#This Row],[Anr.]]=CX$7,Tbl.Kosten[[#This Row],[Totaal kosten]],"")</f>
        <v/>
      </c>
      <c r="CY180" s="122" t="str">
        <f>IF(Tbl.Kosten[[#This Row],[Anr.]]=CY$7,Tbl.Kosten[[#This Row],[Totaal kosten]],"")</f>
        <v/>
      </c>
      <c r="CZ180" s="122" t="str">
        <f>IF(Tbl.Kosten[[#This Row],[Anr.]]=CZ$7,Tbl.Kosten[[#This Row],[Totaal kosten]],"")</f>
        <v/>
      </c>
      <c r="DA180" s="122" t="str">
        <f>IF(Tbl.Kosten[[#This Row],[Anr.]]=DA$7,Tbl.Kosten[[#This Row],[Totaal kosten]],"")</f>
        <v/>
      </c>
      <c r="DB180" s="122" t="str">
        <f>IF(Tbl.Kosten[[#This Row],[Anr.]]=DB$7,Tbl.Kosten[[#This Row],[Totaal kosten]],"")</f>
        <v/>
      </c>
      <c r="DC180" s="122" t="str">
        <f>IF(Tbl.Kosten[[#This Row],[Anr.]]=DC$7,Tbl.Kosten[[#This Row],[Totaal kosten]],"")</f>
        <v/>
      </c>
      <c r="DD180" s="122" t="str">
        <f>IF(Tbl.Kosten[[#This Row],[Anr.]]=DD$7,Tbl.Kosten[[#This Row],[Totaal kosten]],"")</f>
        <v/>
      </c>
      <c r="DE180" s="122" t="str">
        <f>IF(Tbl.Kosten[[#This Row],[Anr.]]=DE$7,Tbl.Kosten[[#This Row],[Totaal kosten]],"")</f>
        <v/>
      </c>
      <c r="DF180" s="122" t="str">
        <f>IF(Tbl.Kosten[[#This Row],[Anr.]]=DF$7,Tbl.Kosten[[#This Row],[Totaal kosten]],"")</f>
        <v/>
      </c>
      <c r="DG180" s="122" t="str">
        <f>IF(Tbl.Kosten[[#This Row],[Anr.]]=DG$7,Tbl.Kosten[[#This Row],[Totaal kosten]],"")</f>
        <v/>
      </c>
      <c r="DH180" s="122" t="str">
        <f>IF(Tbl.Kosten[[#This Row],[Anr.]]=DH$7,Tbl.Kosten[[#This Row],[Totaal kosten]],"")</f>
        <v/>
      </c>
      <c r="DI180" s="122" t="str">
        <f>IF(Tbl.Kosten[[#This Row],[Anr.]]=DI$7,Tbl.Kosten[[#This Row],[Totaal kosten]],"")</f>
        <v/>
      </c>
      <c r="DJ180" s="122" t="str">
        <f>IF(Tbl.Kosten[[#This Row],[Anr.]]=DJ$7,Tbl.Kosten[[#This Row],[Totaal kosten]],"")</f>
        <v/>
      </c>
      <c r="DK180" s="122" t="str">
        <f>IF(Tbl.Kosten[[#This Row],[Anr.]]=DK$7,Tbl.Kosten[[#This Row],[Totaal kosten]],"")</f>
        <v/>
      </c>
      <c r="DL180" s="122" t="str">
        <f>IF(Tbl.Kosten[[#This Row],[Anr.]]=DL$7,Tbl.Kosten[[#This Row],[Totaal kosten]],"")</f>
        <v/>
      </c>
      <c r="DM180" s="122" t="str">
        <f>IF(Tbl.Kosten[[#This Row],[Anr.]]=DM$7,Tbl.Kosten[[#This Row],[Totaal kosten]],"")</f>
        <v/>
      </c>
      <c r="DN180" s="122" t="str">
        <f>IF(Tbl.Kosten[[#This Row],[Anr.]]=DN$7,Tbl.Kosten[[#This Row],[Totaal kosten]],"")</f>
        <v/>
      </c>
      <c r="DO180" s="122" t="str">
        <f>IF(Tbl.Kosten[[#This Row],[Anr.]]=DO$7,Tbl.Kosten[[#This Row],[Totaal kosten]],"")</f>
        <v/>
      </c>
      <c r="DP180" s="122" t="str">
        <f>IF(Tbl.Kosten[[#This Row],[Anr.]]=DP$7,Tbl.Kosten[[#This Row],[Totaal kosten]],"")</f>
        <v/>
      </c>
      <c r="DQ180" s="122" t="str">
        <f>IF(Tbl.Kosten[[#This Row],[Anr.]]=DQ$7,Tbl.Kosten[[#This Row],[Totaal kosten]],"")</f>
        <v/>
      </c>
      <c r="DR180" s="122" t="str">
        <f>IF(Tbl.Kosten[[#This Row],[Anr.]]=DR$7,Tbl.Kosten[[#This Row],[Totaal kosten]],"")</f>
        <v/>
      </c>
      <c r="DS180" s="122" t="str">
        <f>IF(Tbl.Kosten[[#This Row],[Anr.]]=DS$7,Tbl.Kosten[[#This Row],[Totaal kosten]],"")</f>
        <v/>
      </c>
      <c r="DT180" s="122" t="str">
        <f>IF(Tbl.Kosten[[#This Row],[Anr.]]=DT$7,Tbl.Kosten[[#This Row],[Totaal kosten]],"")</f>
        <v/>
      </c>
      <c r="DU180" s="122" t="str">
        <f>IF(Tbl.Kosten[[#This Row],[Anr.]]=DU$7,Tbl.Kosten[[#This Row],[Totaal kosten]],"")</f>
        <v/>
      </c>
      <c r="DV180" s="122" t="str">
        <f>IF(Tbl.Kosten[[#This Row],[Anr.]]=DV$7,Tbl.Kosten[[#This Row],[Totaal kosten]],"")</f>
        <v/>
      </c>
      <c r="DW180" s="122" t="str">
        <f>IF(Tbl.Kosten[[#This Row],[Anr.]]=DW$7,Tbl.Kosten[[#This Row],[Totaal kosten]],"")</f>
        <v/>
      </c>
      <c r="DX180" s="122" t="str">
        <f>IF(Tbl.Kosten[[#This Row],[Anr.]]=DX$7,Tbl.Kosten[[#This Row],[Totaal kosten]],"")</f>
        <v/>
      </c>
      <c r="DY180" s="122" t="str">
        <f>IF(Tbl.Kosten[[#This Row],[Anr.]]=DY$7,Tbl.Kosten[[#This Row],[Totaal kosten]],"")</f>
        <v/>
      </c>
      <c r="DZ180" s="122" t="str">
        <f>IF(Tbl.Kosten[[#This Row],[Anr.]]=DZ$7,Tbl.Kosten[[#This Row],[Totaal kosten]],"")</f>
        <v/>
      </c>
      <c r="EA180" s="122" t="str">
        <f>IF(Tbl.Kosten[[#This Row],[Anr.]]=EA$7,Tbl.Kosten[[#This Row],[Totaal kosten]],"")</f>
        <v/>
      </c>
      <c r="EB180" s="122" t="str">
        <f>IF(Tbl.Kosten[[#This Row],[Anr.]]=EB$7,Tbl.Kosten[[#This Row],[Totaal kosten]],"")</f>
        <v/>
      </c>
      <c r="EC180" s="122" t="str">
        <f>IF(Tbl.Kosten[[#This Row],[Anr.]]=EC$7,Tbl.Kosten[[#This Row],[Totaal kosten]],"")</f>
        <v/>
      </c>
      <c r="ED180" s="122" t="str">
        <f>IF(Tbl.Kosten[[#This Row],[Anr.]]=ED$7,Tbl.Kosten[[#This Row],[Totaal kosten]],"")</f>
        <v/>
      </c>
      <c r="EE180" s="122" t="str">
        <f>IF(Tbl.Kosten[[#This Row],[Anr.]]=EE$7,Tbl.Kosten[[#This Row],[Totaal kosten]],"")</f>
        <v/>
      </c>
      <c r="EF180" s="122" t="str">
        <f>IF(Tbl.Kosten[[#This Row],[Anr.]]=EF$7,Tbl.Kosten[[#This Row],[Totaal kosten]],"")</f>
        <v/>
      </c>
      <c r="EG180" s="122" t="str">
        <f>IF(Tbl.Kosten[[#This Row],[Anr.]]=EG$7,Tbl.Kosten[[#This Row],[Totaal kosten]],"")</f>
        <v/>
      </c>
      <c r="EH180" s="122" t="str">
        <f>IF(Tbl.Kosten[[#This Row],[Anr.]]=EH$7,Tbl.Kosten[[#This Row],[Totaal kosten]],"")</f>
        <v/>
      </c>
      <c r="EI180" s="122" t="str">
        <f>IF(Tbl.Kosten[[#This Row],[Anr.]]=EI$7,Tbl.Kosten[[#This Row],[Totaal kosten]],"")</f>
        <v/>
      </c>
      <c r="EJ180" s="122" t="str">
        <f>IF(Tbl.Kosten[[#This Row],[Anr.]]=EJ$7,Tbl.Kosten[[#This Row],[Totaal kosten]],"")</f>
        <v/>
      </c>
      <c r="EK180" s="122" t="str">
        <f>IF(Tbl.Kosten[[#This Row],[Anr.]]=EK$7,Tbl.Kosten[[#This Row],[Totaal kosten]],"")</f>
        <v/>
      </c>
      <c r="EL180" s="122" t="str">
        <f>IF(Tbl.Kosten[[#This Row],[Anr.]]=EL$7,Tbl.Kosten[[#This Row],[Totaal kosten]],"")</f>
        <v/>
      </c>
      <c r="EM180" s="122" t="str">
        <f>IF(Tbl.Kosten[[#This Row],[Anr.]]=EM$7,Tbl.Kosten[[#This Row],[Totaal kosten]],"")</f>
        <v/>
      </c>
      <c r="EN180" s="122" t="str">
        <f>IF(Tbl.Kosten[[#This Row],[Anr.]]=EN$7,Tbl.Kosten[[#This Row],[Totaal kosten]],"")</f>
        <v/>
      </c>
      <c r="EO180" s="122" t="str">
        <f>IF(Tbl.Kosten[[#This Row],[Anr.]]=EO$7,Tbl.Kosten[[#This Row],[Totaal kosten]],"")</f>
        <v/>
      </c>
      <c r="EP180" s="122" t="str">
        <f>IF(Tbl.Kosten[[#This Row],[Anr.]]=EP$7,Tbl.Kosten[[#This Row],[Totaal kosten]],"")</f>
        <v/>
      </c>
      <c r="EQ180" s="122" t="str">
        <f>IF(Tbl.Kosten[[#This Row],[Anr.]]=EQ$7,Tbl.Kosten[[#This Row],[Totaal kosten]],"")</f>
        <v/>
      </c>
    </row>
    <row r="181" spans="2:147" x14ac:dyDescent="0.35">
      <c r="B181" s="99"/>
      <c r="C181" s="68"/>
      <c r="D181" s="119"/>
      <c r="E181" s="100"/>
      <c r="F181" s="13">
        <f>_xlfn.XLOOKUP(Tbl.Kosten[[#This Row],[Medewerker e/o 
functie]],Tbl.Uurtarief[Medewerker en/of functie],Tbl.Uurtarief[Uurtarief],"",,)</f>
        <v>0</v>
      </c>
      <c r="G181" s="118">
        <f>PRODUCT(Tbl.Kosten[[#This Row],[Uren]],Tbl.Kosten[[#This Row],[Uurtarief]])</f>
        <v>0</v>
      </c>
      <c r="H181" s="100"/>
      <c r="I181" s="98"/>
      <c r="J181" s="97">
        <f>Tbl.Kosten[[#This Row],[Aantal]]*Tbl.Kosten[[#This Row],[Tarief]]</f>
        <v>0</v>
      </c>
      <c r="K181" s="118">
        <f>Tbl.Kosten[[#This Row],[Subtotaal andere kosten]]+Tbl.Kosten[[#This Row],[Subtotaal arbeidskosten]]</f>
        <v>0</v>
      </c>
      <c r="L181" s="190">
        <f>IF(Tbl.Kosten[[#This Row],[Subtotaal andere kosten]]&lt;&gt;0,"Andere kosten",(_xlfn.XLOOKUP(Tbl.Kosten[[#This Row],[Medewerker e/o 
functie]],Tbl.Uurtarief[Medewerker en/of functie],Tbl.Uurtarief[Kostensoort],"",,)))</f>
        <v>0</v>
      </c>
      <c r="M181" s="190" t="str">
        <f>IF(AND(Tbl.Kosten[[#This Row],[Subtotaal arbeidskosten]]&lt;&gt;0,Tbl.Kosten[[#This Row],[Subtotaal andere kosten]]&lt;&gt;0),"Begroot Arbeidskosten en Overige kosten op verschillende regels!","")</f>
        <v/>
      </c>
      <c r="N181" s="3" t="str">
        <f>_xlfn.XLOOKUP(Tbl.Kosten[[#This Row],[Activiteitencode]],Tbl.Activiteiten[Activiteitcode],Tbl.Activiteiten[Werkpakketcode],"",,)</f>
        <v/>
      </c>
      <c r="O181" s="9" t="str">
        <f>_xlfn.XLOOKUP(Tbl.Kosten[[#This Row],[Werkpakketcode]],Tbl.Werkpakketten[Werkpakketcode],Tbl.Werkpakketten[WPnr.],"",,)</f>
        <v/>
      </c>
      <c r="P181" s="9" t="str">
        <f>IF(Tbl.Kosten[[#This Row],[WPnr.]]=P$7,Tbl.Kosten[[#This Row],[Totaal kosten]],"")</f>
        <v/>
      </c>
      <c r="Q181" s="9" t="str">
        <f>IF(Tbl.Kosten[[#This Row],[WPnr.]]=Q$7,Tbl.Kosten[[#This Row],[Totaal kosten]],"")</f>
        <v/>
      </c>
      <c r="R181" s="9" t="str">
        <f>IF(Tbl.Kosten[[#This Row],[WPnr.]]=R$7,Tbl.Kosten[[#This Row],[Totaal kosten]],"")</f>
        <v/>
      </c>
      <c r="S181" s="9" t="str">
        <f>IF(Tbl.Kosten[[#This Row],[WPnr.]]=S$7,Tbl.Kosten[[#This Row],[Totaal kosten]],"")</f>
        <v/>
      </c>
      <c r="T181" s="9" t="str">
        <f>IF(Tbl.Kosten[[#This Row],[WPnr.]]=T$7,Tbl.Kosten[[#This Row],[Totaal kosten]],"")</f>
        <v/>
      </c>
      <c r="U181" s="9" t="str">
        <f>IF(Tbl.Kosten[[#This Row],[WPnr.]]=U$7,Tbl.Kosten[[#This Row],[Totaal kosten]],"")</f>
        <v/>
      </c>
      <c r="V181" s="9" t="str">
        <f>IF(Tbl.Kosten[[#This Row],[WPnr.]]=V$7,Tbl.Kosten[[#This Row],[Totaal kosten]],"")</f>
        <v/>
      </c>
      <c r="W181" s="9" t="str">
        <f>IF(Tbl.Kosten[[#This Row],[WPnr.]]=W$7,Tbl.Kosten[[#This Row],[Totaal kosten]],"")</f>
        <v/>
      </c>
      <c r="X181" s="9" t="str">
        <f>IF(Tbl.Kosten[[#This Row],[WPnr.]]=X$7,Tbl.Kosten[[#This Row],[Totaal kosten]],"")</f>
        <v/>
      </c>
      <c r="Y181" s="9" t="str">
        <f>IF(Tbl.Kosten[[#This Row],[WPnr.]]=Y$7,Tbl.Kosten[[#This Row],[Totaal kosten]],"")</f>
        <v/>
      </c>
      <c r="Z181" s="15" t="str">
        <f>IFERROR(VLOOKUP(Tbl.Kosten[[#This Row],[Kostensoort]],Tbl.Kostensoorten[],2,FALSE),"")</f>
        <v/>
      </c>
      <c r="AA181" s="15" t="str">
        <f>IF(Tbl.Kosten[[#This Row],[KSnr.]]=AA$7,Tbl.Kosten[[#This Row],[Totaal kosten]],"")</f>
        <v/>
      </c>
      <c r="AB181" s="15" t="str">
        <f>IF(Tbl.Kosten[[#This Row],[KSnr.]]=AB$7,Tbl.Kosten[[#This Row],[Totaal kosten]],"")</f>
        <v/>
      </c>
      <c r="AC181" s="15" t="str">
        <f>IF(Tbl.Kosten[[#This Row],[KSnr.]]=AC$7,Tbl.Kosten[[#This Row],[Totaal kosten]],"")</f>
        <v/>
      </c>
      <c r="AD181" s="15" t="str">
        <f>IF(Tbl.Kosten[[#This Row],[KSnr.]]=AD$7,Tbl.Kosten[[#This Row],[Totaal kosten]],"")</f>
        <v/>
      </c>
      <c r="AE181" s="15" t="str">
        <f>IF(Tbl.Kosten[[#This Row],[KSnr.]]=AE$7,Tbl.Kosten[[#This Row],[Totaal kosten]],"")</f>
        <v/>
      </c>
      <c r="AF181" s="15" t="str">
        <f>IF(Tbl.Kosten[[#This Row],[KSnr.]]=AF$7,Tbl.Kosten[[#This Row],[Totaal kosten]],"")</f>
        <v/>
      </c>
      <c r="AG181" s="15" t="str">
        <f>IF(Tbl.Kosten[[#This Row],[KSnr.]]=AG$7,Tbl.Kosten[[#This Row],[Totaal kosten]],"")</f>
        <v/>
      </c>
      <c r="AH181" s="15" t="str">
        <f>IF(Tbl.Kosten[[#This Row],[KSnr.]]=AH$7,Tbl.Kosten[[#This Row],[Totaal kosten]],"")</f>
        <v/>
      </c>
      <c r="AI181" s="15" t="str">
        <f>IF(Tbl.Kosten[[#This Row],[KSnr.]]=AI$7,Tbl.Kosten[[#This Row],[Totaal kosten]],"")</f>
        <v/>
      </c>
      <c r="AJ181" s="15" t="str">
        <f>IF(Tbl.Kosten[[#This Row],[KSnr.]]=AJ$7,Tbl.Kosten[[#This Row],[Totaal kosten]],"")</f>
        <v/>
      </c>
      <c r="AK181" s="15" t="str">
        <f>IF(Tbl.Kosten[[#This Row],[KSnr.]]=AK$7,Tbl.Kosten[[#This Row],[Totaal kosten]],"")</f>
        <v/>
      </c>
      <c r="AL181" s="15" t="str">
        <f>IF(Tbl.Kosten[[#This Row],[KSnr.]]=AL$7,Tbl.Kosten[[#This Row],[Totaal kosten]],"")</f>
        <v/>
      </c>
      <c r="AM181" s="15" t="str">
        <f>IF(Tbl.Kosten[[#This Row],[KSnr.]]=AM$7,Tbl.Kosten[[#This Row],[Totaal kosten]],"")</f>
        <v/>
      </c>
      <c r="AN181" s="15" t="str">
        <f>IF(Tbl.Kosten[[#This Row],[KSnr.]]=AN$7,Tbl.Kosten[[#This Row],[Totaal kosten]],"")</f>
        <v/>
      </c>
      <c r="AO181" s="15" t="str">
        <f>IF(Tbl.Kosten[[#This Row],[KSnr.]]=AO$7,Tbl.Kosten[[#This Row],[Totaal kosten]],"")</f>
        <v/>
      </c>
      <c r="AP181" s="15" t="str">
        <f>IF(Tbl.Kosten[[#This Row],[KSnr.]]=AP$7,Tbl.Kosten[[#This Row],[Totaal kosten]],"")</f>
        <v/>
      </c>
      <c r="AQ181" s="15" t="str">
        <f>IF(Tbl.Kosten[[#This Row],[KSnr.]]=AQ$7,Tbl.Kosten[[#This Row],[Totaal kosten]],"")</f>
        <v/>
      </c>
      <c r="AR181" s="15" t="str">
        <f>IF(Tbl.Kosten[[#This Row],[KSnr.]]=AR$7,Tbl.Kosten[[#This Row],[Totaal kosten]],"")</f>
        <v/>
      </c>
      <c r="AS181" s="15" t="str">
        <f>IF(Tbl.Kosten[[#This Row],[KSnr.]]=AS$7,Tbl.Kosten[[#This Row],[Totaal kosten]],"")</f>
        <v/>
      </c>
      <c r="AT181" s="15" t="str">
        <f>IF(Tbl.Kosten[[#This Row],[KSnr.]]=AT$7,Tbl.Kosten[[#This Row],[Totaal kosten]],"")</f>
        <v/>
      </c>
      <c r="AU181" s="122" t="str">
        <f>_xlfn.XLOOKUP(Tbl.Kosten[[#This Row],[Activiteitencode]],Tbl.Activiteiten[Activiteitcode],Tbl.Activiteiten[Anr.],"",,)</f>
        <v/>
      </c>
      <c r="AV181" s="122" t="str">
        <f>IF(Tbl.Kosten[[#This Row],[Anr.]]=AV$7,Tbl.Kosten[[#This Row],[Totaal kosten]],"")</f>
        <v/>
      </c>
      <c r="AW181" s="122" t="str">
        <f>IF(Tbl.Kosten[[#This Row],[Anr.]]=AW$7,Tbl.Kosten[[#This Row],[Totaal kosten]],"")</f>
        <v/>
      </c>
      <c r="AX181" s="122" t="str">
        <f>IF(Tbl.Kosten[[#This Row],[Anr.]]=AX$7,Tbl.Kosten[[#This Row],[Totaal kosten]],"")</f>
        <v/>
      </c>
      <c r="AY181" s="122" t="str">
        <f>IF(Tbl.Kosten[[#This Row],[Anr.]]=AY$7,Tbl.Kosten[[#This Row],[Totaal kosten]],"")</f>
        <v/>
      </c>
      <c r="AZ181" s="122" t="str">
        <f>IF(Tbl.Kosten[[#This Row],[Anr.]]=AZ$7,Tbl.Kosten[[#This Row],[Totaal kosten]],"")</f>
        <v/>
      </c>
      <c r="BA181" s="122" t="str">
        <f>IF(Tbl.Kosten[[#This Row],[Anr.]]=BA$7,Tbl.Kosten[[#This Row],[Totaal kosten]],"")</f>
        <v/>
      </c>
      <c r="BB181" s="122" t="str">
        <f>IF(Tbl.Kosten[[#This Row],[Anr.]]=BB$7,Tbl.Kosten[[#This Row],[Totaal kosten]],"")</f>
        <v/>
      </c>
      <c r="BC181" s="122" t="str">
        <f>IF(Tbl.Kosten[[#This Row],[Anr.]]=BC$7,Tbl.Kosten[[#This Row],[Totaal kosten]],"")</f>
        <v/>
      </c>
      <c r="BD181" s="122" t="str">
        <f>IF(Tbl.Kosten[[#This Row],[Anr.]]=BD$7,Tbl.Kosten[[#This Row],[Totaal kosten]],"")</f>
        <v/>
      </c>
      <c r="BE181" s="122" t="str">
        <f>IF(Tbl.Kosten[[#This Row],[Anr.]]=BE$7,Tbl.Kosten[[#This Row],[Totaal kosten]],"")</f>
        <v/>
      </c>
      <c r="BF181" s="122" t="str">
        <f>IF(Tbl.Kosten[[#This Row],[Anr.]]=BF$7,Tbl.Kosten[[#This Row],[Totaal kosten]],"")</f>
        <v/>
      </c>
      <c r="BG181" s="122" t="str">
        <f>IF(Tbl.Kosten[[#This Row],[Anr.]]=BG$7,Tbl.Kosten[[#This Row],[Totaal kosten]],"")</f>
        <v/>
      </c>
      <c r="BH181" s="122" t="str">
        <f>IF(Tbl.Kosten[[#This Row],[Anr.]]=BH$7,Tbl.Kosten[[#This Row],[Totaal kosten]],"")</f>
        <v/>
      </c>
      <c r="BI181" s="122" t="str">
        <f>IF(Tbl.Kosten[[#This Row],[Anr.]]=BI$7,Tbl.Kosten[[#This Row],[Totaal kosten]],"")</f>
        <v/>
      </c>
      <c r="BJ181" s="122" t="str">
        <f>IF(Tbl.Kosten[[#This Row],[Anr.]]=BJ$7,Tbl.Kosten[[#This Row],[Totaal kosten]],"")</f>
        <v/>
      </c>
      <c r="BK181" s="122" t="str">
        <f>IF(Tbl.Kosten[[#This Row],[Anr.]]=BK$7,Tbl.Kosten[[#This Row],[Totaal kosten]],"")</f>
        <v/>
      </c>
      <c r="BL181" s="122" t="str">
        <f>IF(Tbl.Kosten[[#This Row],[Anr.]]=BL$7,Tbl.Kosten[[#This Row],[Totaal kosten]],"")</f>
        <v/>
      </c>
      <c r="BM181" s="122" t="str">
        <f>IF(Tbl.Kosten[[#This Row],[Anr.]]=BM$7,Tbl.Kosten[[#This Row],[Totaal kosten]],"")</f>
        <v/>
      </c>
      <c r="BN181" s="122" t="str">
        <f>IF(Tbl.Kosten[[#This Row],[Anr.]]=BN$7,Tbl.Kosten[[#This Row],[Totaal kosten]],"")</f>
        <v/>
      </c>
      <c r="BO181" s="122" t="str">
        <f>IF(Tbl.Kosten[[#This Row],[Anr.]]=BO$7,Tbl.Kosten[[#This Row],[Totaal kosten]],"")</f>
        <v/>
      </c>
      <c r="BP181" s="122" t="str">
        <f>IF(Tbl.Kosten[[#This Row],[Anr.]]=BP$7,Tbl.Kosten[[#This Row],[Totaal kosten]],"")</f>
        <v/>
      </c>
      <c r="BQ181" s="122" t="str">
        <f>IF(Tbl.Kosten[[#This Row],[Anr.]]=BQ$7,Tbl.Kosten[[#This Row],[Totaal kosten]],"")</f>
        <v/>
      </c>
      <c r="BR181" s="122" t="str">
        <f>IF(Tbl.Kosten[[#This Row],[Anr.]]=BR$7,Tbl.Kosten[[#This Row],[Totaal kosten]],"")</f>
        <v/>
      </c>
      <c r="BS181" s="122" t="str">
        <f>IF(Tbl.Kosten[[#This Row],[Anr.]]=BS$7,Tbl.Kosten[[#This Row],[Totaal kosten]],"")</f>
        <v/>
      </c>
      <c r="BT181" s="122" t="str">
        <f>IF(Tbl.Kosten[[#This Row],[Anr.]]=BT$7,Tbl.Kosten[[#This Row],[Totaal kosten]],"")</f>
        <v/>
      </c>
      <c r="BU181" s="122" t="str">
        <f>IF(Tbl.Kosten[[#This Row],[Anr.]]=BU$7,Tbl.Kosten[[#This Row],[Totaal kosten]],"")</f>
        <v/>
      </c>
      <c r="BV181" s="122" t="str">
        <f>IF(Tbl.Kosten[[#This Row],[Anr.]]=BV$7,Tbl.Kosten[[#This Row],[Totaal kosten]],"")</f>
        <v/>
      </c>
      <c r="BW181" s="122" t="str">
        <f>IF(Tbl.Kosten[[#This Row],[Anr.]]=BW$7,Tbl.Kosten[[#This Row],[Totaal kosten]],"")</f>
        <v/>
      </c>
      <c r="BX181" s="122" t="str">
        <f>IF(Tbl.Kosten[[#This Row],[Anr.]]=BX$7,Tbl.Kosten[[#This Row],[Totaal kosten]],"")</f>
        <v/>
      </c>
      <c r="BY181" s="122" t="str">
        <f>IF(Tbl.Kosten[[#This Row],[Anr.]]=BY$7,Tbl.Kosten[[#This Row],[Totaal kosten]],"")</f>
        <v/>
      </c>
      <c r="BZ181" s="122" t="str">
        <f>IF(Tbl.Kosten[[#This Row],[Anr.]]=BZ$7,Tbl.Kosten[[#This Row],[Totaal kosten]],"")</f>
        <v/>
      </c>
      <c r="CA181" s="122" t="str">
        <f>IF(Tbl.Kosten[[#This Row],[Anr.]]=CA$7,Tbl.Kosten[[#This Row],[Totaal kosten]],"")</f>
        <v/>
      </c>
      <c r="CB181" s="122" t="str">
        <f>IF(Tbl.Kosten[[#This Row],[Anr.]]=CB$7,Tbl.Kosten[[#This Row],[Totaal kosten]],"")</f>
        <v/>
      </c>
      <c r="CC181" s="122" t="str">
        <f>IF(Tbl.Kosten[[#This Row],[Anr.]]=CC$7,Tbl.Kosten[[#This Row],[Totaal kosten]],"")</f>
        <v/>
      </c>
      <c r="CD181" s="122" t="str">
        <f>IF(Tbl.Kosten[[#This Row],[Anr.]]=CD$7,Tbl.Kosten[[#This Row],[Totaal kosten]],"")</f>
        <v/>
      </c>
      <c r="CE181" s="122" t="str">
        <f>IF(Tbl.Kosten[[#This Row],[Anr.]]=CE$7,Tbl.Kosten[[#This Row],[Totaal kosten]],"")</f>
        <v/>
      </c>
      <c r="CF181" s="122" t="str">
        <f>IF(Tbl.Kosten[[#This Row],[Anr.]]=CF$7,Tbl.Kosten[[#This Row],[Totaal kosten]],"")</f>
        <v/>
      </c>
      <c r="CG181" s="122" t="str">
        <f>IF(Tbl.Kosten[[#This Row],[Anr.]]=CG$7,Tbl.Kosten[[#This Row],[Totaal kosten]],"")</f>
        <v/>
      </c>
      <c r="CH181" s="122" t="str">
        <f>IF(Tbl.Kosten[[#This Row],[Anr.]]=CH$7,Tbl.Kosten[[#This Row],[Totaal kosten]],"")</f>
        <v/>
      </c>
      <c r="CI181" s="122" t="str">
        <f>IF(Tbl.Kosten[[#This Row],[Anr.]]=CI$7,Tbl.Kosten[[#This Row],[Totaal kosten]],"")</f>
        <v/>
      </c>
      <c r="CJ181" s="122" t="str">
        <f>IF(Tbl.Kosten[[#This Row],[Anr.]]=CJ$7,Tbl.Kosten[[#This Row],[Totaal kosten]],"")</f>
        <v/>
      </c>
      <c r="CK181" s="122" t="str">
        <f>IF(Tbl.Kosten[[#This Row],[Anr.]]=CK$7,Tbl.Kosten[[#This Row],[Totaal kosten]],"")</f>
        <v/>
      </c>
      <c r="CL181" s="122" t="str">
        <f>IF(Tbl.Kosten[[#This Row],[Anr.]]=CL$7,Tbl.Kosten[[#This Row],[Totaal kosten]],"")</f>
        <v/>
      </c>
      <c r="CM181" s="122" t="str">
        <f>IF(Tbl.Kosten[[#This Row],[Anr.]]=CM$7,Tbl.Kosten[[#This Row],[Totaal kosten]],"")</f>
        <v/>
      </c>
      <c r="CN181" s="122" t="str">
        <f>IF(Tbl.Kosten[[#This Row],[Anr.]]=CN$7,Tbl.Kosten[[#This Row],[Totaal kosten]],"")</f>
        <v/>
      </c>
      <c r="CO181" s="122" t="str">
        <f>IF(Tbl.Kosten[[#This Row],[Anr.]]=CO$7,Tbl.Kosten[[#This Row],[Totaal kosten]],"")</f>
        <v/>
      </c>
      <c r="CP181" s="122" t="str">
        <f>IF(Tbl.Kosten[[#This Row],[Anr.]]=CP$7,Tbl.Kosten[[#This Row],[Totaal kosten]],"")</f>
        <v/>
      </c>
      <c r="CQ181" s="122" t="str">
        <f>IF(Tbl.Kosten[[#This Row],[Anr.]]=CQ$7,Tbl.Kosten[[#This Row],[Totaal kosten]],"")</f>
        <v/>
      </c>
      <c r="CR181" s="122" t="str">
        <f>IF(Tbl.Kosten[[#This Row],[Anr.]]=CR$7,Tbl.Kosten[[#This Row],[Totaal kosten]],"")</f>
        <v/>
      </c>
      <c r="CS181" s="122" t="str">
        <f>IF(Tbl.Kosten[[#This Row],[Anr.]]=CS$7,Tbl.Kosten[[#This Row],[Totaal kosten]],"")</f>
        <v/>
      </c>
      <c r="CT181" s="122" t="str">
        <f>IF(Tbl.Kosten[[#This Row],[Anr.]]=CT$7,Tbl.Kosten[[#This Row],[Totaal kosten]],"")</f>
        <v/>
      </c>
      <c r="CU181" s="122" t="str">
        <f>IF(Tbl.Kosten[[#This Row],[Anr.]]=CU$7,Tbl.Kosten[[#This Row],[Totaal kosten]],"")</f>
        <v/>
      </c>
      <c r="CV181" s="122" t="str">
        <f>IF(Tbl.Kosten[[#This Row],[Anr.]]=CV$7,Tbl.Kosten[[#This Row],[Totaal kosten]],"")</f>
        <v/>
      </c>
      <c r="CW181" s="122" t="str">
        <f>IF(Tbl.Kosten[[#This Row],[Anr.]]=CW$7,Tbl.Kosten[[#This Row],[Totaal kosten]],"")</f>
        <v/>
      </c>
      <c r="CX181" s="122" t="str">
        <f>IF(Tbl.Kosten[[#This Row],[Anr.]]=CX$7,Tbl.Kosten[[#This Row],[Totaal kosten]],"")</f>
        <v/>
      </c>
      <c r="CY181" s="122" t="str">
        <f>IF(Tbl.Kosten[[#This Row],[Anr.]]=CY$7,Tbl.Kosten[[#This Row],[Totaal kosten]],"")</f>
        <v/>
      </c>
      <c r="CZ181" s="122" t="str">
        <f>IF(Tbl.Kosten[[#This Row],[Anr.]]=CZ$7,Tbl.Kosten[[#This Row],[Totaal kosten]],"")</f>
        <v/>
      </c>
      <c r="DA181" s="122" t="str">
        <f>IF(Tbl.Kosten[[#This Row],[Anr.]]=DA$7,Tbl.Kosten[[#This Row],[Totaal kosten]],"")</f>
        <v/>
      </c>
      <c r="DB181" s="122" t="str">
        <f>IF(Tbl.Kosten[[#This Row],[Anr.]]=DB$7,Tbl.Kosten[[#This Row],[Totaal kosten]],"")</f>
        <v/>
      </c>
      <c r="DC181" s="122" t="str">
        <f>IF(Tbl.Kosten[[#This Row],[Anr.]]=DC$7,Tbl.Kosten[[#This Row],[Totaal kosten]],"")</f>
        <v/>
      </c>
      <c r="DD181" s="122" t="str">
        <f>IF(Tbl.Kosten[[#This Row],[Anr.]]=DD$7,Tbl.Kosten[[#This Row],[Totaal kosten]],"")</f>
        <v/>
      </c>
      <c r="DE181" s="122" t="str">
        <f>IF(Tbl.Kosten[[#This Row],[Anr.]]=DE$7,Tbl.Kosten[[#This Row],[Totaal kosten]],"")</f>
        <v/>
      </c>
      <c r="DF181" s="122" t="str">
        <f>IF(Tbl.Kosten[[#This Row],[Anr.]]=DF$7,Tbl.Kosten[[#This Row],[Totaal kosten]],"")</f>
        <v/>
      </c>
      <c r="DG181" s="122" t="str">
        <f>IF(Tbl.Kosten[[#This Row],[Anr.]]=DG$7,Tbl.Kosten[[#This Row],[Totaal kosten]],"")</f>
        <v/>
      </c>
      <c r="DH181" s="122" t="str">
        <f>IF(Tbl.Kosten[[#This Row],[Anr.]]=DH$7,Tbl.Kosten[[#This Row],[Totaal kosten]],"")</f>
        <v/>
      </c>
      <c r="DI181" s="122" t="str">
        <f>IF(Tbl.Kosten[[#This Row],[Anr.]]=DI$7,Tbl.Kosten[[#This Row],[Totaal kosten]],"")</f>
        <v/>
      </c>
      <c r="DJ181" s="122" t="str">
        <f>IF(Tbl.Kosten[[#This Row],[Anr.]]=DJ$7,Tbl.Kosten[[#This Row],[Totaal kosten]],"")</f>
        <v/>
      </c>
      <c r="DK181" s="122" t="str">
        <f>IF(Tbl.Kosten[[#This Row],[Anr.]]=DK$7,Tbl.Kosten[[#This Row],[Totaal kosten]],"")</f>
        <v/>
      </c>
      <c r="DL181" s="122" t="str">
        <f>IF(Tbl.Kosten[[#This Row],[Anr.]]=DL$7,Tbl.Kosten[[#This Row],[Totaal kosten]],"")</f>
        <v/>
      </c>
      <c r="DM181" s="122" t="str">
        <f>IF(Tbl.Kosten[[#This Row],[Anr.]]=DM$7,Tbl.Kosten[[#This Row],[Totaal kosten]],"")</f>
        <v/>
      </c>
      <c r="DN181" s="122" t="str">
        <f>IF(Tbl.Kosten[[#This Row],[Anr.]]=DN$7,Tbl.Kosten[[#This Row],[Totaal kosten]],"")</f>
        <v/>
      </c>
      <c r="DO181" s="122" t="str">
        <f>IF(Tbl.Kosten[[#This Row],[Anr.]]=DO$7,Tbl.Kosten[[#This Row],[Totaal kosten]],"")</f>
        <v/>
      </c>
      <c r="DP181" s="122" t="str">
        <f>IF(Tbl.Kosten[[#This Row],[Anr.]]=DP$7,Tbl.Kosten[[#This Row],[Totaal kosten]],"")</f>
        <v/>
      </c>
      <c r="DQ181" s="122" t="str">
        <f>IF(Tbl.Kosten[[#This Row],[Anr.]]=DQ$7,Tbl.Kosten[[#This Row],[Totaal kosten]],"")</f>
        <v/>
      </c>
      <c r="DR181" s="122" t="str">
        <f>IF(Tbl.Kosten[[#This Row],[Anr.]]=DR$7,Tbl.Kosten[[#This Row],[Totaal kosten]],"")</f>
        <v/>
      </c>
      <c r="DS181" s="122" t="str">
        <f>IF(Tbl.Kosten[[#This Row],[Anr.]]=DS$7,Tbl.Kosten[[#This Row],[Totaal kosten]],"")</f>
        <v/>
      </c>
      <c r="DT181" s="122" t="str">
        <f>IF(Tbl.Kosten[[#This Row],[Anr.]]=DT$7,Tbl.Kosten[[#This Row],[Totaal kosten]],"")</f>
        <v/>
      </c>
      <c r="DU181" s="122" t="str">
        <f>IF(Tbl.Kosten[[#This Row],[Anr.]]=DU$7,Tbl.Kosten[[#This Row],[Totaal kosten]],"")</f>
        <v/>
      </c>
      <c r="DV181" s="122" t="str">
        <f>IF(Tbl.Kosten[[#This Row],[Anr.]]=DV$7,Tbl.Kosten[[#This Row],[Totaal kosten]],"")</f>
        <v/>
      </c>
      <c r="DW181" s="122" t="str">
        <f>IF(Tbl.Kosten[[#This Row],[Anr.]]=DW$7,Tbl.Kosten[[#This Row],[Totaal kosten]],"")</f>
        <v/>
      </c>
      <c r="DX181" s="122" t="str">
        <f>IF(Tbl.Kosten[[#This Row],[Anr.]]=DX$7,Tbl.Kosten[[#This Row],[Totaal kosten]],"")</f>
        <v/>
      </c>
      <c r="DY181" s="122" t="str">
        <f>IF(Tbl.Kosten[[#This Row],[Anr.]]=DY$7,Tbl.Kosten[[#This Row],[Totaal kosten]],"")</f>
        <v/>
      </c>
      <c r="DZ181" s="122" t="str">
        <f>IF(Tbl.Kosten[[#This Row],[Anr.]]=DZ$7,Tbl.Kosten[[#This Row],[Totaal kosten]],"")</f>
        <v/>
      </c>
      <c r="EA181" s="122" t="str">
        <f>IF(Tbl.Kosten[[#This Row],[Anr.]]=EA$7,Tbl.Kosten[[#This Row],[Totaal kosten]],"")</f>
        <v/>
      </c>
      <c r="EB181" s="122" t="str">
        <f>IF(Tbl.Kosten[[#This Row],[Anr.]]=EB$7,Tbl.Kosten[[#This Row],[Totaal kosten]],"")</f>
        <v/>
      </c>
      <c r="EC181" s="122" t="str">
        <f>IF(Tbl.Kosten[[#This Row],[Anr.]]=EC$7,Tbl.Kosten[[#This Row],[Totaal kosten]],"")</f>
        <v/>
      </c>
      <c r="ED181" s="122" t="str">
        <f>IF(Tbl.Kosten[[#This Row],[Anr.]]=ED$7,Tbl.Kosten[[#This Row],[Totaal kosten]],"")</f>
        <v/>
      </c>
      <c r="EE181" s="122" t="str">
        <f>IF(Tbl.Kosten[[#This Row],[Anr.]]=EE$7,Tbl.Kosten[[#This Row],[Totaal kosten]],"")</f>
        <v/>
      </c>
      <c r="EF181" s="122" t="str">
        <f>IF(Tbl.Kosten[[#This Row],[Anr.]]=EF$7,Tbl.Kosten[[#This Row],[Totaal kosten]],"")</f>
        <v/>
      </c>
      <c r="EG181" s="122" t="str">
        <f>IF(Tbl.Kosten[[#This Row],[Anr.]]=EG$7,Tbl.Kosten[[#This Row],[Totaal kosten]],"")</f>
        <v/>
      </c>
      <c r="EH181" s="122" t="str">
        <f>IF(Tbl.Kosten[[#This Row],[Anr.]]=EH$7,Tbl.Kosten[[#This Row],[Totaal kosten]],"")</f>
        <v/>
      </c>
      <c r="EI181" s="122" t="str">
        <f>IF(Tbl.Kosten[[#This Row],[Anr.]]=EI$7,Tbl.Kosten[[#This Row],[Totaal kosten]],"")</f>
        <v/>
      </c>
      <c r="EJ181" s="122" t="str">
        <f>IF(Tbl.Kosten[[#This Row],[Anr.]]=EJ$7,Tbl.Kosten[[#This Row],[Totaal kosten]],"")</f>
        <v/>
      </c>
      <c r="EK181" s="122" t="str">
        <f>IF(Tbl.Kosten[[#This Row],[Anr.]]=EK$7,Tbl.Kosten[[#This Row],[Totaal kosten]],"")</f>
        <v/>
      </c>
      <c r="EL181" s="122" t="str">
        <f>IF(Tbl.Kosten[[#This Row],[Anr.]]=EL$7,Tbl.Kosten[[#This Row],[Totaal kosten]],"")</f>
        <v/>
      </c>
      <c r="EM181" s="122" t="str">
        <f>IF(Tbl.Kosten[[#This Row],[Anr.]]=EM$7,Tbl.Kosten[[#This Row],[Totaal kosten]],"")</f>
        <v/>
      </c>
      <c r="EN181" s="122" t="str">
        <f>IF(Tbl.Kosten[[#This Row],[Anr.]]=EN$7,Tbl.Kosten[[#This Row],[Totaal kosten]],"")</f>
        <v/>
      </c>
      <c r="EO181" s="122" t="str">
        <f>IF(Tbl.Kosten[[#This Row],[Anr.]]=EO$7,Tbl.Kosten[[#This Row],[Totaal kosten]],"")</f>
        <v/>
      </c>
      <c r="EP181" s="122" t="str">
        <f>IF(Tbl.Kosten[[#This Row],[Anr.]]=EP$7,Tbl.Kosten[[#This Row],[Totaal kosten]],"")</f>
        <v/>
      </c>
      <c r="EQ181" s="122" t="str">
        <f>IF(Tbl.Kosten[[#This Row],[Anr.]]=EQ$7,Tbl.Kosten[[#This Row],[Totaal kosten]],"")</f>
        <v/>
      </c>
    </row>
    <row r="182" spans="2:147" x14ac:dyDescent="0.35">
      <c r="B182" s="99"/>
      <c r="C182" s="68"/>
      <c r="D182" s="119"/>
      <c r="E182" s="100"/>
      <c r="F182" s="13">
        <f>_xlfn.XLOOKUP(Tbl.Kosten[[#This Row],[Medewerker e/o 
functie]],Tbl.Uurtarief[Medewerker en/of functie],Tbl.Uurtarief[Uurtarief],"",,)</f>
        <v>0</v>
      </c>
      <c r="G182" s="118">
        <f>PRODUCT(Tbl.Kosten[[#This Row],[Uren]],Tbl.Kosten[[#This Row],[Uurtarief]])</f>
        <v>0</v>
      </c>
      <c r="H182" s="100"/>
      <c r="I182" s="98"/>
      <c r="J182" s="97">
        <f>Tbl.Kosten[[#This Row],[Aantal]]*Tbl.Kosten[[#This Row],[Tarief]]</f>
        <v>0</v>
      </c>
      <c r="K182" s="118">
        <f>Tbl.Kosten[[#This Row],[Subtotaal andere kosten]]+Tbl.Kosten[[#This Row],[Subtotaal arbeidskosten]]</f>
        <v>0</v>
      </c>
      <c r="L182" s="190">
        <f>IF(Tbl.Kosten[[#This Row],[Subtotaal andere kosten]]&lt;&gt;0,"Andere kosten",(_xlfn.XLOOKUP(Tbl.Kosten[[#This Row],[Medewerker e/o 
functie]],Tbl.Uurtarief[Medewerker en/of functie],Tbl.Uurtarief[Kostensoort],"",,)))</f>
        <v>0</v>
      </c>
      <c r="M182" s="190" t="str">
        <f>IF(AND(Tbl.Kosten[[#This Row],[Subtotaal arbeidskosten]]&lt;&gt;0,Tbl.Kosten[[#This Row],[Subtotaal andere kosten]]&lt;&gt;0),"Begroot Arbeidskosten en Overige kosten op verschillende regels!","")</f>
        <v/>
      </c>
      <c r="N182" s="3" t="str">
        <f>_xlfn.XLOOKUP(Tbl.Kosten[[#This Row],[Activiteitencode]],Tbl.Activiteiten[Activiteitcode],Tbl.Activiteiten[Werkpakketcode],"",,)</f>
        <v/>
      </c>
      <c r="O182" s="9" t="str">
        <f>_xlfn.XLOOKUP(Tbl.Kosten[[#This Row],[Werkpakketcode]],Tbl.Werkpakketten[Werkpakketcode],Tbl.Werkpakketten[WPnr.],"",,)</f>
        <v/>
      </c>
      <c r="P182" s="9" t="str">
        <f>IF(Tbl.Kosten[[#This Row],[WPnr.]]=P$7,Tbl.Kosten[[#This Row],[Totaal kosten]],"")</f>
        <v/>
      </c>
      <c r="Q182" s="9" t="str">
        <f>IF(Tbl.Kosten[[#This Row],[WPnr.]]=Q$7,Tbl.Kosten[[#This Row],[Totaal kosten]],"")</f>
        <v/>
      </c>
      <c r="R182" s="9" t="str">
        <f>IF(Tbl.Kosten[[#This Row],[WPnr.]]=R$7,Tbl.Kosten[[#This Row],[Totaal kosten]],"")</f>
        <v/>
      </c>
      <c r="S182" s="9" t="str">
        <f>IF(Tbl.Kosten[[#This Row],[WPnr.]]=S$7,Tbl.Kosten[[#This Row],[Totaal kosten]],"")</f>
        <v/>
      </c>
      <c r="T182" s="9" t="str">
        <f>IF(Tbl.Kosten[[#This Row],[WPnr.]]=T$7,Tbl.Kosten[[#This Row],[Totaal kosten]],"")</f>
        <v/>
      </c>
      <c r="U182" s="9" t="str">
        <f>IF(Tbl.Kosten[[#This Row],[WPnr.]]=U$7,Tbl.Kosten[[#This Row],[Totaal kosten]],"")</f>
        <v/>
      </c>
      <c r="V182" s="9" t="str">
        <f>IF(Tbl.Kosten[[#This Row],[WPnr.]]=V$7,Tbl.Kosten[[#This Row],[Totaal kosten]],"")</f>
        <v/>
      </c>
      <c r="W182" s="9" t="str">
        <f>IF(Tbl.Kosten[[#This Row],[WPnr.]]=W$7,Tbl.Kosten[[#This Row],[Totaal kosten]],"")</f>
        <v/>
      </c>
      <c r="X182" s="9" t="str">
        <f>IF(Tbl.Kosten[[#This Row],[WPnr.]]=X$7,Tbl.Kosten[[#This Row],[Totaal kosten]],"")</f>
        <v/>
      </c>
      <c r="Y182" s="9" t="str">
        <f>IF(Tbl.Kosten[[#This Row],[WPnr.]]=Y$7,Tbl.Kosten[[#This Row],[Totaal kosten]],"")</f>
        <v/>
      </c>
      <c r="Z182" s="15" t="str">
        <f>IFERROR(VLOOKUP(Tbl.Kosten[[#This Row],[Kostensoort]],Tbl.Kostensoorten[],2,FALSE),"")</f>
        <v/>
      </c>
      <c r="AA182" s="15" t="str">
        <f>IF(Tbl.Kosten[[#This Row],[KSnr.]]=AA$7,Tbl.Kosten[[#This Row],[Totaal kosten]],"")</f>
        <v/>
      </c>
      <c r="AB182" s="15" t="str">
        <f>IF(Tbl.Kosten[[#This Row],[KSnr.]]=AB$7,Tbl.Kosten[[#This Row],[Totaal kosten]],"")</f>
        <v/>
      </c>
      <c r="AC182" s="15" t="str">
        <f>IF(Tbl.Kosten[[#This Row],[KSnr.]]=AC$7,Tbl.Kosten[[#This Row],[Totaal kosten]],"")</f>
        <v/>
      </c>
      <c r="AD182" s="15" t="str">
        <f>IF(Tbl.Kosten[[#This Row],[KSnr.]]=AD$7,Tbl.Kosten[[#This Row],[Totaal kosten]],"")</f>
        <v/>
      </c>
      <c r="AE182" s="15" t="str">
        <f>IF(Tbl.Kosten[[#This Row],[KSnr.]]=AE$7,Tbl.Kosten[[#This Row],[Totaal kosten]],"")</f>
        <v/>
      </c>
      <c r="AF182" s="15" t="str">
        <f>IF(Tbl.Kosten[[#This Row],[KSnr.]]=AF$7,Tbl.Kosten[[#This Row],[Totaal kosten]],"")</f>
        <v/>
      </c>
      <c r="AG182" s="15" t="str">
        <f>IF(Tbl.Kosten[[#This Row],[KSnr.]]=AG$7,Tbl.Kosten[[#This Row],[Totaal kosten]],"")</f>
        <v/>
      </c>
      <c r="AH182" s="15" t="str">
        <f>IF(Tbl.Kosten[[#This Row],[KSnr.]]=AH$7,Tbl.Kosten[[#This Row],[Totaal kosten]],"")</f>
        <v/>
      </c>
      <c r="AI182" s="15" t="str">
        <f>IF(Tbl.Kosten[[#This Row],[KSnr.]]=AI$7,Tbl.Kosten[[#This Row],[Totaal kosten]],"")</f>
        <v/>
      </c>
      <c r="AJ182" s="15" t="str">
        <f>IF(Tbl.Kosten[[#This Row],[KSnr.]]=AJ$7,Tbl.Kosten[[#This Row],[Totaal kosten]],"")</f>
        <v/>
      </c>
      <c r="AK182" s="15" t="str">
        <f>IF(Tbl.Kosten[[#This Row],[KSnr.]]=AK$7,Tbl.Kosten[[#This Row],[Totaal kosten]],"")</f>
        <v/>
      </c>
      <c r="AL182" s="15" t="str">
        <f>IF(Tbl.Kosten[[#This Row],[KSnr.]]=AL$7,Tbl.Kosten[[#This Row],[Totaal kosten]],"")</f>
        <v/>
      </c>
      <c r="AM182" s="15" t="str">
        <f>IF(Tbl.Kosten[[#This Row],[KSnr.]]=AM$7,Tbl.Kosten[[#This Row],[Totaal kosten]],"")</f>
        <v/>
      </c>
      <c r="AN182" s="15" t="str">
        <f>IF(Tbl.Kosten[[#This Row],[KSnr.]]=AN$7,Tbl.Kosten[[#This Row],[Totaal kosten]],"")</f>
        <v/>
      </c>
      <c r="AO182" s="15" t="str">
        <f>IF(Tbl.Kosten[[#This Row],[KSnr.]]=AO$7,Tbl.Kosten[[#This Row],[Totaal kosten]],"")</f>
        <v/>
      </c>
      <c r="AP182" s="15" t="str">
        <f>IF(Tbl.Kosten[[#This Row],[KSnr.]]=AP$7,Tbl.Kosten[[#This Row],[Totaal kosten]],"")</f>
        <v/>
      </c>
      <c r="AQ182" s="15" t="str">
        <f>IF(Tbl.Kosten[[#This Row],[KSnr.]]=AQ$7,Tbl.Kosten[[#This Row],[Totaal kosten]],"")</f>
        <v/>
      </c>
      <c r="AR182" s="15" t="str">
        <f>IF(Tbl.Kosten[[#This Row],[KSnr.]]=AR$7,Tbl.Kosten[[#This Row],[Totaal kosten]],"")</f>
        <v/>
      </c>
      <c r="AS182" s="15" t="str">
        <f>IF(Tbl.Kosten[[#This Row],[KSnr.]]=AS$7,Tbl.Kosten[[#This Row],[Totaal kosten]],"")</f>
        <v/>
      </c>
      <c r="AT182" s="15" t="str">
        <f>IF(Tbl.Kosten[[#This Row],[KSnr.]]=AT$7,Tbl.Kosten[[#This Row],[Totaal kosten]],"")</f>
        <v/>
      </c>
      <c r="AU182" s="122" t="str">
        <f>_xlfn.XLOOKUP(Tbl.Kosten[[#This Row],[Activiteitencode]],Tbl.Activiteiten[Activiteitcode],Tbl.Activiteiten[Anr.],"",,)</f>
        <v/>
      </c>
      <c r="AV182" s="122" t="str">
        <f>IF(Tbl.Kosten[[#This Row],[Anr.]]=AV$7,Tbl.Kosten[[#This Row],[Totaal kosten]],"")</f>
        <v/>
      </c>
      <c r="AW182" s="122" t="str">
        <f>IF(Tbl.Kosten[[#This Row],[Anr.]]=AW$7,Tbl.Kosten[[#This Row],[Totaal kosten]],"")</f>
        <v/>
      </c>
      <c r="AX182" s="122" t="str">
        <f>IF(Tbl.Kosten[[#This Row],[Anr.]]=AX$7,Tbl.Kosten[[#This Row],[Totaal kosten]],"")</f>
        <v/>
      </c>
      <c r="AY182" s="122" t="str">
        <f>IF(Tbl.Kosten[[#This Row],[Anr.]]=AY$7,Tbl.Kosten[[#This Row],[Totaal kosten]],"")</f>
        <v/>
      </c>
      <c r="AZ182" s="122" t="str">
        <f>IF(Tbl.Kosten[[#This Row],[Anr.]]=AZ$7,Tbl.Kosten[[#This Row],[Totaal kosten]],"")</f>
        <v/>
      </c>
      <c r="BA182" s="122" t="str">
        <f>IF(Tbl.Kosten[[#This Row],[Anr.]]=BA$7,Tbl.Kosten[[#This Row],[Totaal kosten]],"")</f>
        <v/>
      </c>
      <c r="BB182" s="122" t="str">
        <f>IF(Tbl.Kosten[[#This Row],[Anr.]]=BB$7,Tbl.Kosten[[#This Row],[Totaal kosten]],"")</f>
        <v/>
      </c>
      <c r="BC182" s="122" t="str">
        <f>IF(Tbl.Kosten[[#This Row],[Anr.]]=BC$7,Tbl.Kosten[[#This Row],[Totaal kosten]],"")</f>
        <v/>
      </c>
      <c r="BD182" s="122" t="str">
        <f>IF(Tbl.Kosten[[#This Row],[Anr.]]=BD$7,Tbl.Kosten[[#This Row],[Totaal kosten]],"")</f>
        <v/>
      </c>
      <c r="BE182" s="122" t="str">
        <f>IF(Tbl.Kosten[[#This Row],[Anr.]]=BE$7,Tbl.Kosten[[#This Row],[Totaal kosten]],"")</f>
        <v/>
      </c>
      <c r="BF182" s="122" t="str">
        <f>IF(Tbl.Kosten[[#This Row],[Anr.]]=BF$7,Tbl.Kosten[[#This Row],[Totaal kosten]],"")</f>
        <v/>
      </c>
      <c r="BG182" s="122" t="str">
        <f>IF(Tbl.Kosten[[#This Row],[Anr.]]=BG$7,Tbl.Kosten[[#This Row],[Totaal kosten]],"")</f>
        <v/>
      </c>
      <c r="BH182" s="122" t="str">
        <f>IF(Tbl.Kosten[[#This Row],[Anr.]]=BH$7,Tbl.Kosten[[#This Row],[Totaal kosten]],"")</f>
        <v/>
      </c>
      <c r="BI182" s="122" t="str">
        <f>IF(Tbl.Kosten[[#This Row],[Anr.]]=BI$7,Tbl.Kosten[[#This Row],[Totaal kosten]],"")</f>
        <v/>
      </c>
      <c r="BJ182" s="122" t="str">
        <f>IF(Tbl.Kosten[[#This Row],[Anr.]]=BJ$7,Tbl.Kosten[[#This Row],[Totaal kosten]],"")</f>
        <v/>
      </c>
      <c r="BK182" s="122" t="str">
        <f>IF(Tbl.Kosten[[#This Row],[Anr.]]=BK$7,Tbl.Kosten[[#This Row],[Totaal kosten]],"")</f>
        <v/>
      </c>
      <c r="BL182" s="122" t="str">
        <f>IF(Tbl.Kosten[[#This Row],[Anr.]]=BL$7,Tbl.Kosten[[#This Row],[Totaal kosten]],"")</f>
        <v/>
      </c>
      <c r="BM182" s="122" t="str">
        <f>IF(Tbl.Kosten[[#This Row],[Anr.]]=BM$7,Tbl.Kosten[[#This Row],[Totaal kosten]],"")</f>
        <v/>
      </c>
      <c r="BN182" s="122" t="str">
        <f>IF(Tbl.Kosten[[#This Row],[Anr.]]=BN$7,Tbl.Kosten[[#This Row],[Totaal kosten]],"")</f>
        <v/>
      </c>
      <c r="BO182" s="122" t="str">
        <f>IF(Tbl.Kosten[[#This Row],[Anr.]]=BO$7,Tbl.Kosten[[#This Row],[Totaal kosten]],"")</f>
        <v/>
      </c>
      <c r="BP182" s="122" t="str">
        <f>IF(Tbl.Kosten[[#This Row],[Anr.]]=BP$7,Tbl.Kosten[[#This Row],[Totaal kosten]],"")</f>
        <v/>
      </c>
      <c r="BQ182" s="122" t="str">
        <f>IF(Tbl.Kosten[[#This Row],[Anr.]]=BQ$7,Tbl.Kosten[[#This Row],[Totaal kosten]],"")</f>
        <v/>
      </c>
      <c r="BR182" s="122" t="str">
        <f>IF(Tbl.Kosten[[#This Row],[Anr.]]=BR$7,Tbl.Kosten[[#This Row],[Totaal kosten]],"")</f>
        <v/>
      </c>
      <c r="BS182" s="122" t="str">
        <f>IF(Tbl.Kosten[[#This Row],[Anr.]]=BS$7,Tbl.Kosten[[#This Row],[Totaal kosten]],"")</f>
        <v/>
      </c>
      <c r="BT182" s="122" t="str">
        <f>IF(Tbl.Kosten[[#This Row],[Anr.]]=BT$7,Tbl.Kosten[[#This Row],[Totaal kosten]],"")</f>
        <v/>
      </c>
      <c r="BU182" s="122" t="str">
        <f>IF(Tbl.Kosten[[#This Row],[Anr.]]=BU$7,Tbl.Kosten[[#This Row],[Totaal kosten]],"")</f>
        <v/>
      </c>
      <c r="BV182" s="122" t="str">
        <f>IF(Tbl.Kosten[[#This Row],[Anr.]]=BV$7,Tbl.Kosten[[#This Row],[Totaal kosten]],"")</f>
        <v/>
      </c>
      <c r="BW182" s="122" t="str">
        <f>IF(Tbl.Kosten[[#This Row],[Anr.]]=BW$7,Tbl.Kosten[[#This Row],[Totaal kosten]],"")</f>
        <v/>
      </c>
      <c r="BX182" s="122" t="str">
        <f>IF(Tbl.Kosten[[#This Row],[Anr.]]=BX$7,Tbl.Kosten[[#This Row],[Totaal kosten]],"")</f>
        <v/>
      </c>
      <c r="BY182" s="122" t="str">
        <f>IF(Tbl.Kosten[[#This Row],[Anr.]]=BY$7,Tbl.Kosten[[#This Row],[Totaal kosten]],"")</f>
        <v/>
      </c>
      <c r="BZ182" s="122" t="str">
        <f>IF(Tbl.Kosten[[#This Row],[Anr.]]=BZ$7,Tbl.Kosten[[#This Row],[Totaal kosten]],"")</f>
        <v/>
      </c>
      <c r="CA182" s="122" t="str">
        <f>IF(Tbl.Kosten[[#This Row],[Anr.]]=CA$7,Tbl.Kosten[[#This Row],[Totaal kosten]],"")</f>
        <v/>
      </c>
      <c r="CB182" s="122" t="str">
        <f>IF(Tbl.Kosten[[#This Row],[Anr.]]=CB$7,Tbl.Kosten[[#This Row],[Totaal kosten]],"")</f>
        <v/>
      </c>
      <c r="CC182" s="122" t="str">
        <f>IF(Tbl.Kosten[[#This Row],[Anr.]]=CC$7,Tbl.Kosten[[#This Row],[Totaal kosten]],"")</f>
        <v/>
      </c>
      <c r="CD182" s="122" t="str">
        <f>IF(Tbl.Kosten[[#This Row],[Anr.]]=CD$7,Tbl.Kosten[[#This Row],[Totaal kosten]],"")</f>
        <v/>
      </c>
      <c r="CE182" s="122" t="str">
        <f>IF(Tbl.Kosten[[#This Row],[Anr.]]=CE$7,Tbl.Kosten[[#This Row],[Totaal kosten]],"")</f>
        <v/>
      </c>
      <c r="CF182" s="122" t="str">
        <f>IF(Tbl.Kosten[[#This Row],[Anr.]]=CF$7,Tbl.Kosten[[#This Row],[Totaal kosten]],"")</f>
        <v/>
      </c>
      <c r="CG182" s="122" t="str">
        <f>IF(Tbl.Kosten[[#This Row],[Anr.]]=CG$7,Tbl.Kosten[[#This Row],[Totaal kosten]],"")</f>
        <v/>
      </c>
      <c r="CH182" s="122" t="str">
        <f>IF(Tbl.Kosten[[#This Row],[Anr.]]=CH$7,Tbl.Kosten[[#This Row],[Totaal kosten]],"")</f>
        <v/>
      </c>
      <c r="CI182" s="122" t="str">
        <f>IF(Tbl.Kosten[[#This Row],[Anr.]]=CI$7,Tbl.Kosten[[#This Row],[Totaal kosten]],"")</f>
        <v/>
      </c>
      <c r="CJ182" s="122" t="str">
        <f>IF(Tbl.Kosten[[#This Row],[Anr.]]=CJ$7,Tbl.Kosten[[#This Row],[Totaal kosten]],"")</f>
        <v/>
      </c>
      <c r="CK182" s="122" t="str">
        <f>IF(Tbl.Kosten[[#This Row],[Anr.]]=CK$7,Tbl.Kosten[[#This Row],[Totaal kosten]],"")</f>
        <v/>
      </c>
      <c r="CL182" s="122" t="str">
        <f>IF(Tbl.Kosten[[#This Row],[Anr.]]=CL$7,Tbl.Kosten[[#This Row],[Totaal kosten]],"")</f>
        <v/>
      </c>
      <c r="CM182" s="122" t="str">
        <f>IF(Tbl.Kosten[[#This Row],[Anr.]]=CM$7,Tbl.Kosten[[#This Row],[Totaal kosten]],"")</f>
        <v/>
      </c>
      <c r="CN182" s="122" t="str">
        <f>IF(Tbl.Kosten[[#This Row],[Anr.]]=CN$7,Tbl.Kosten[[#This Row],[Totaal kosten]],"")</f>
        <v/>
      </c>
      <c r="CO182" s="122" t="str">
        <f>IF(Tbl.Kosten[[#This Row],[Anr.]]=CO$7,Tbl.Kosten[[#This Row],[Totaal kosten]],"")</f>
        <v/>
      </c>
      <c r="CP182" s="122" t="str">
        <f>IF(Tbl.Kosten[[#This Row],[Anr.]]=CP$7,Tbl.Kosten[[#This Row],[Totaal kosten]],"")</f>
        <v/>
      </c>
      <c r="CQ182" s="122" t="str">
        <f>IF(Tbl.Kosten[[#This Row],[Anr.]]=CQ$7,Tbl.Kosten[[#This Row],[Totaal kosten]],"")</f>
        <v/>
      </c>
      <c r="CR182" s="122" t="str">
        <f>IF(Tbl.Kosten[[#This Row],[Anr.]]=CR$7,Tbl.Kosten[[#This Row],[Totaal kosten]],"")</f>
        <v/>
      </c>
      <c r="CS182" s="122" t="str">
        <f>IF(Tbl.Kosten[[#This Row],[Anr.]]=CS$7,Tbl.Kosten[[#This Row],[Totaal kosten]],"")</f>
        <v/>
      </c>
      <c r="CT182" s="122" t="str">
        <f>IF(Tbl.Kosten[[#This Row],[Anr.]]=CT$7,Tbl.Kosten[[#This Row],[Totaal kosten]],"")</f>
        <v/>
      </c>
      <c r="CU182" s="122" t="str">
        <f>IF(Tbl.Kosten[[#This Row],[Anr.]]=CU$7,Tbl.Kosten[[#This Row],[Totaal kosten]],"")</f>
        <v/>
      </c>
      <c r="CV182" s="122" t="str">
        <f>IF(Tbl.Kosten[[#This Row],[Anr.]]=CV$7,Tbl.Kosten[[#This Row],[Totaal kosten]],"")</f>
        <v/>
      </c>
      <c r="CW182" s="122" t="str">
        <f>IF(Tbl.Kosten[[#This Row],[Anr.]]=CW$7,Tbl.Kosten[[#This Row],[Totaal kosten]],"")</f>
        <v/>
      </c>
      <c r="CX182" s="122" t="str">
        <f>IF(Tbl.Kosten[[#This Row],[Anr.]]=CX$7,Tbl.Kosten[[#This Row],[Totaal kosten]],"")</f>
        <v/>
      </c>
      <c r="CY182" s="122" t="str">
        <f>IF(Tbl.Kosten[[#This Row],[Anr.]]=CY$7,Tbl.Kosten[[#This Row],[Totaal kosten]],"")</f>
        <v/>
      </c>
      <c r="CZ182" s="122" t="str">
        <f>IF(Tbl.Kosten[[#This Row],[Anr.]]=CZ$7,Tbl.Kosten[[#This Row],[Totaal kosten]],"")</f>
        <v/>
      </c>
      <c r="DA182" s="122" t="str">
        <f>IF(Tbl.Kosten[[#This Row],[Anr.]]=DA$7,Tbl.Kosten[[#This Row],[Totaal kosten]],"")</f>
        <v/>
      </c>
      <c r="DB182" s="122" t="str">
        <f>IF(Tbl.Kosten[[#This Row],[Anr.]]=DB$7,Tbl.Kosten[[#This Row],[Totaal kosten]],"")</f>
        <v/>
      </c>
      <c r="DC182" s="122" t="str">
        <f>IF(Tbl.Kosten[[#This Row],[Anr.]]=DC$7,Tbl.Kosten[[#This Row],[Totaal kosten]],"")</f>
        <v/>
      </c>
      <c r="DD182" s="122" t="str">
        <f>IF(Tbl.Kosten[[#This Row],[Anr.]]=DD$7,Tbl.Kosten[[#This Row],[Totaal kosten]],"")</f>
        <v/>
      </c>
      <c r="DE182" s="122" t="str">
        <f>IF(Tbl.Kosten[[#This Row],[Anr.]]=DE$7,Tbl.Kosten[[#This Row],[Totaal kosten]],"")</f>
        <v/>
      </c>
      <c r="DF182" s="122" t="str">
        <f>IF(Tbl.Kosten[[#This Row],[Anr.]]=DF$7,Tbl.Kosten[[#This Row],[Totaal kosten]],"")</f>
        <v/>
      </c>
      <c r="DG182" s="122" t="str">
        <f>IF(Tbl.Kosten[[#This Row],[Anr.]]=DG$7,Tbl.Kosten[[#This Row],[Totaal kosten]],"")</f>
        <v/>
      </c>
      <c r="DH182" s="122" t="str">
        <f>IF(Tbl.Kosten[[#This Row],[Anr.]]=DH$7,Tbl.Kosten[[#This Row],[Totaal kosten]],"")</f>
        <v/>
      </c>
      <c r="DI182" s="122" t="str">
        <f>IF(Tbl.Kosten[[#This Row],[Anr.]]=DI$7,Tbl.Kosten[[#This Row],[Totaal kosten]],"")</f>
        <v/>
      </c>
      <c r="DJ182" s="122" t="str">
        <f>IF(Tbl.Kosten[[#This Row],[Anr.]]=DJ$7,Tbl.Kosten[[#This Row],[Totaal kosten]],"")</f>
        <v/>
      </c>
      <c r="DK182" s="122" t="str">
        <f>IF(Tbl.Kosten[[#This Row],[Anr.]]=DK$7,Tbl.Kosten[[#This Row],[Totaal kosten]],"")</f>
        <v/>
      </c>
      <c r="DL182" s="122" t="str">
        <f>IF(Tbl.Kosten[[#This Row],[Anr.]]=DL$7,Tbl.Kosten[[#This Row],[Totaal kosten]],"")</f>
        <v/>
      </c>
      <c r="DM182" s="122" t="str">
        <f>IF(Tbl.Kosten[[#This Row],[Anr.]]=DM$7,Tbl.Kosten[[#This Row],[Totaal kosten]],"")</f>
        <v/>
      </c>
      <c r="DN182" s="122" t="str">
        <f>IF(Tbl.Kosten[[#This Row],[Anr.]]=DN$7,Tbl.Kosten[[#This Row],[Totaal kosten]],"")</f>
        <v/>
      </c>
      <c r="DO182" s="122" t="str">
        <f>IF(Tbl.Kosten[[#This Row],[Anr.]]=DO$7,Tbl.Kosten[[#This Row],[Totaal kosten]],"")</f>
        <v/>
      </c>
      <c r="DP182" s="122" t="str">
        <f>IF(Tbl.Kosten[[#This Row],[Anr.]]=DP$7,Tbl.Kosten[[#This Row],[Totaal kosten]],"")</f>
        <v/>
      </c>
      <c r="DQ182" s="122" t="str">
        <f>IF(Tbl.Kosten[[#This Row],[Anr.]]=DQ$7,Tbl.Kosten[[#This Row],[Totaal kosten]],"")</f>
        <v/>
      </c>
      <c r="DR182" s="122" t="str">
        <f>IF(Tbl.Kosten[[#This Row],[Anr.]]=DR$7,Tbl.Kosten[[#This Row],[Totaal kosten]],"")</f>
        <v/>
      </c>
      <c r="DS182" s="122" t="str">
        <f>IF(Tbl.Kosten[[#This Row],[Anr.]]=DS$7,Tbl.Kosten[[#This Row],[Totaal kosten]],"")</f>
        <v/>
      </c>
      <c r="DT182" s="122" t="str">
        <f>IF(Tbl.Kosten[[#This Row],[Anr.]]=DT$7,Tbl.Kosten[[#This Row],[Totaal kosten]],"")</f>
        <v/>
      </c>
      <c r="DU182" s="122" t="str">
        <f>IF(Tbl.Kosten[[#This Row],[Anr.]]=DU$7,Tbl.Kosten[[#This Row],[Totaal kosten]],"")</f>
        <v/>
      </c>
      <c r="DV182" s="122" t="str">
        <f>IF(Tbl.Kosten[[#This Row],[Anr.]]=DV$7,Tbl.Kosten[[#This Row],[Totaal kosten]],"")</f>
        <v/>
      </c>
      <c r="DW182" s="122" t="str">
        <f>IF(Tbl.Kosten[[#This Row],[Anr.]]=DW$7,Tbl.Kosten[[#This Row],[Totaal kosten]],"")</f>
        <v/>
      </c>
      <c r="DX182" s="122" t="str">
        <f>IF(Tbl.Kosten[[#This Row],[Anr.]]=DX$7,Tbl.Kosten[[#This Row],[Totaal kosten]],"")</f>
        <v/>
      </c>
      <c r="DY182" s="122" t="str">
        <f>IF(Tbl.Kosten[[#This Row],[Anr.]]=DY$7,Tbl.Kosten[[#This Row],[Totaal kosten]],"")</f>
        <v/>
      </c>
      <c r="DZ182" s="122" t="str">
        <f>IF(Tbl.Kosten[[#This Row],[Anr.]]=DZ$7,Tbl.Kosten[[#This Row],[Totaal kosten]],"")</f>
        <v/>
      </c>
      <c r="EA182" s="122" t="str">
        <f>IF(Tbl.Kosten[[#This Row],[Anr.]]=EA$7,Tbl.Kosten[[#This Row],[Totaal kosten]],"")</f>
        <v/>
      </c>
      <c r="EB182" s="122" t="str">
        <f>IF(Tbl.Kosten[[#This Row],[Anr.]]=EB$7,Tbl.Kosten[[#This Row],[Totaal kosten]],"")</f>
        <v/>
      </c>
      <c r="EC182" s="122" t="str">
        <f>IF(Tbl.Kosten[[#This Row],[Anr.]]=EC$7,Tbl.Kosten[[#This Row],[Totaal kosten]],"")</f>
        <v/>
      </c>
      <c r="ED182" s="122" t="str">
        <f>IF(Tbl.Kosten[[#This Row],[Anr.]]=ED$7,Tbl.Kosten[[#This Row],[Totaal kosten]],"")</f>
        <v/>
      </c>
      <c r="EE182" s="122" t="str">
        <f>IF(Tbl.Kosten[[#This Row],[Anr.]]=EE$7,Tbl.Kosten[[#This Row],[Totaal kosten]],"")</f>
        <v/>
      </c>
      <c r="EF182" s="122" t="str">
        <f>IF(Tbl.Kosten[[#This Row],[Anr.]]=EF$7,Tbl.Kosten[[#This Row],[Totaal kosten]],"")</f>
        <v/>
      </c>
      <c r="EG182" s="122" t="str">
        <f>IF(Tbl.Kosten[[#This Row],[Anr.]]=EG$7,Tbl.Kosten[[#This Row],[Totaal kosten]],"")</f>
        <v/>
      </c>
      <c r="EH182" s="122" t="str">
        <f>IF(Tbl.Kosten[[#This Row],[Anr.]]=EH$7,Tbl.Kosten[[#This Row],[Totaal kosten]],"")</f>
        <v/>
      </c>
      <c r="EI182" s="122" t="str">
        <f>IF(Tbl.Kosten[[#This Row],[Anr.]]=EI$7,Tbl.Kosten[[#This Row],[Totaal kosten]],"")</f>
        <v/>
      </c>
      <c r="EJ182" s="122" t="str">
        <f>IF(Tbl.Kosten[[#This Row],[Anr.]]=EJ$7,Tbl.Kosten[[#This Row],[Totaal kosten]],"")</f>
        <v/>
      </c>
      <c r="EK182" s="122" t="str">
        <f>IF(Tbl.Kosten[[#This Row],[Anr.]]=EK$7,Tbl.Kosten[[#This Row],[Totaal kosten]],"")</f>
        <v/>
      </c>
      <c r="EL182" s="122" t="str">
        <f>IF(Tbl.Kosten[[#This Row],[Anr.]]=EL$7,Tbl.Kosten[[#This Row],[Totaal kosten]],"")</f>
        <v/>
      </c>
      <c r="EM182" s="122" t="str">
        <f>IF(Tbl.Kosten[[#This Row],[Anr.]]=EM$7,Tbl.Kosten[[#This Row],[Totaal kosten]],"")</f>
        <v/>
      </c>
      <c r="EN182" s="122" t="str">
        <f>IF(Tbl.Kosten[[#This Row],[Anr.]]=EN$7,Tbl.Kosten[[#This Row],[Totaal kosten]],"")</f>
        <v/>
      </c>
      <c r="EO182" s="122" t="str">
        <f>IF(Tbl.Kosten[[#This Row],[Anr.]]=EO$7,Tbl.Kosten[[#This Row],[Totaal kosten]],"")</f>
        <v/>
      </c>
      <c r="EP182" s="122" t="str">
        <f>IF(Tbl.Kosten[[#This Row],[Anr.]]=EP$7,Tbl.Kosten[[#This Row],[Totaal kosten]],"")</f>
        <v/>
      </c>
      <c r="EQ182" s="122" t="str">
        <f>IF(Tbl.Kosten[[#This Row],[Anr.]]=EQ$7,Tbl.Kosten[[#This Row],[Totaal kosten]],"")</f>
        <v/>
      </c>
    </row>
    <row r="183" spans="2:147" x14ac:dyDescent="0.35">
      <c r="B183" s="99"/>
      <c r="C183" s="68"/>
      <c r="D183" s="119"/>
      <c r="E183" s="100"/>
      <c r="F183" s="13">
        <f>_xlfn.XLOOKUP(Tbl.Kosten[[#This Row],[Medewerker e/o 
functie]],Tbl.Uurtarief[Medewerker en/of functie],Tbl.Uurtarief[Uurtarief],"",,)</f>
        <v>0</v>
      </c>
      <c r="G183" s="118">
        <f>PRODUCT(Tbl.Kosten[[#This Row],[Uren]],Tbl.Kosten[[#This Row],[Uurtarief]])</f>
        <v>0</v>
      </c>
      <c r="H183" s="100"/>
      <c r="I183" s="98"/>
      <c r="J183" s="97">
        <f>Tbl.Kosten[[#This Row],[Aantal]]*Tbl.Kosten[[#This Row],[Tarief]]</f>
        <v>0</v>
      </c>
      <c r="K183" s="118">
        <f>Tbl.Kosten[[#This Row],[Subtotaal andere kosten]]+Tbl.Kosten[[#This Row],[Subtotaal arbeidskosten]]</f>
        <v>0</v>
      </c>
      <c r="L183" s="190">
        <f>IF(Tbl.Kosten[[#This Row],[Subtotaal andere kosten]]&lt;&gt;0,"Andere kosten",(_xlfn.XLOOKUP(Tbl.Kosten[[#This Row],[Medewerker e/o 
functie]],Tbl.Uurtarief[Medewerker en/of functie],Tbl.Uurtarief[Kostensoort],"",,)))</f>
        <v>0</v>
      </c>
      <c r="M183" s="190" t="str">
        <f>IF(AND(Tbl.Kosten[[#This Row],[Subtotaal arbeidskosten]]&lt;&gt;0,Tbl.Kosten[[#This Row],[Subtotaal andere kosten]]&lt;&gt;0),"Begroot Arbeidskosten en Overige kosten op verschillende regels!","")</f>
        <v/>
      </c>
      <c r="N183" s="3" t="str">
        <f>_xlfn.XLOOKUP(Tbl.Kosten[[#This Row],[Activiteitencode]],Tbl.Activiteiten[Activiteitcode],Tbl.Activiteiten[Werkpakketcode],"",,)</f>
        <v/>
      </c>
      <c r="O183" s="9" t="str">
        <f>_xlfn.XLOOKUP(Tbl.Kosten[[#This Row],[Werkpakketcode]],Tbl.Werkpakketten[Werkpakketcode],Tbl.Werkpakketten[WPnr.],"",,)</f>
        <v/>
      </c>
      <c r="P183" s="9" t="str">
        <f>IF(Tbl.Kosten[[#This Row],[WPnr.]]=P$7,Tbl.Kosten[[#This Row],[Totaal kosten]],"")</f>
        <v/>
      </c>
      <c r="Q183" s="9" t="str">
        <f>IF(Tbl.Kosten[[#This Row],[WPnr.]]=Q$7,Tbl.Kosten[[#This Row],[Totaal kosten]],"")</f>
        <v/>
      </c>
      <c r="R183" s="9" t="str">
        <f>IF(Tbl.Kosten[[#This Row],[WPnr.]]=R$7,Tbl.Kosten[[#This Row],[Totaal kosten]],"")</f>
        <v/>
      </c>
      <c r="S183" s="9" t="str">
        <f>IF(Tbl.Kosten[[#This Row],[WPnr.]]=S$7,Tbl.Kosten[[#This Row],[Totaal kosten]],"")</f>
        <v/>
      </c>
      <c r="T183" s="9" t="str">
        <f>IF(Tbl.Kosten[[#This Row],[WPnr.]]=T$7,Tbl.Kosten[[#This Row],[Totaal kosten]],"")</f>
        <v/>
      </c>
      <c r="U183" s="9" t="str">
        <f>IF(Tbl.Kosten[[#This Row],[WPnr.]]=U$7,Tbl.Kosten[[#This Row],[Totaal kosten]],"")</f>
        <v/>
      </c>
      <c r="V183" s="9" t="str">
        <f>IF(Tbl.Kosten[[#This Row],[WPnr.]]=V$7,Tbl.Kosten[[#This Row],[Totaal kosten]],"")</f>
        <v/>
      </c>
      <c r="W183" s="9" t="str">
        <f>IF(Tbl.Kosten[[#This Row],[WPnr.]]=W$7,Tbl.Kosten[[#This Row],[Totaal kosten]],"")</f>
        <v/>
      </c>
      <c r="X183" s="9" t="str">
        <f>IF(Tbl.Kosten[[#This Row],[WPnr.]]=X$7,Tbl.Kosten[[#This Row],[Totaal kosten]],"")</f>
        <v/>
      </c>
      <c r="Y183" s="9" t="str">
        <f>IF(Tbl.Kosten[[#This Row],[WPnr.]]=Y$7,Tbl.Kosten[[#This Row],[Totaal kosten]],"")</f>
        <v/>
      </c>
      <c r="Z183" s="15" t="str">
        <f>IFERROR(VLOOKUP(Tbl.Kosten[[#This Row],[Kostensoort]],Tbl.Kostensoorten[],2,FALSE),"")</f>
        <v/>
      </c>
      <c r="AA183" s="15" t="str">
        <f>IF(Tbl.Kosten[[#This Row],[KSnr.]]=AA$7,Tbl.Kosten[[#This Row],[Totaal kosten]],"")</f>
        <v/>
      </c>
      <c r="AB183" s="15" t="str">
        <f>IF(Tbl.Kosten[[#This Row],[KSnr.]]=AB$7,Tbl.Kosten[[#This Row],[Totaal kosten]],"")</f>
        <v/>
      </c>
      <c r="AC183" s="15" t="str">
        <f>IF(Tbl.Kosten[[#This Row],[KSnr.]]=AC$7,Tbl.Kosten[[#This Row],[Totaal kosten]],"")</f>
        <v/>
      </c>
      <c r="AD183" s="15" t="str">
        <f>IF(Tbl.Kosten[[#This Row],[KSnr.]]=AD$7,Tbl.Kosten[[#This Row],[Totaal kosten]],"")</f>
        <v/>
      </c>
      <c r="AE183" s="15" t="str">
        <f>IF(Tbl.Kosten[[#This Row],[KSnr.]]=AE$7,Tbl.Kosten[[#This Row],[Totaal kosten]],"")</f>
        <v/>
      </c>
      <c r="AF183" s="15" t="str">
        <f>IF(Tbl.Kosten[[#This Row],[KSnr.]]=AF$7,Tbl.Kosten[[#This Row],[Totaal kosten]],"")</f>
        <v/>
      </c>
      <c r="AG183" s="15" t="str">
        <f>IF(Tbl.Kosten[[#This Row],[KSnr.]]=AG$7,Tbl.Kosten[[#This Row],[Totaal kosten]],"")</f>
        <v/>
      </c>
      <c r="AH183" s="15" t="str">
        <f>IF(Tbl.Kosten[[#This Row],[KSnr.]]=AH$7,Tbl.Kosten[[#This Row],[Totaal kosten]],"")</f>
        <v/>
      </c>
      <c r="AI183" s="15" t="str">
        <f>IF(Tbl.Kosten[[#This Row],[KSnr.]]=AI$7,Tbl.Kosten[[#This Row],[Totaal kosten]],"")</f>
        <v/>
      </c>
      <c r="AJ183" s="15" t="str">
        <f>IF(Tbl.Kosten[[#This Row],[KSnr.]]=AJ$7,Tbl.Kosten[[#This Row],[Totaal kosten]],"")</f>
        <v/>
      </c>
      <c r="AK183" s="15" t="str">
        <f>IF(Tbl.Kosten[[#This Row],[KSnr.]]=AK$7,Tbl.Kosten[[#This Row],[Totaal kosten]],"")</f>
        <v/>
      </c>
      <c r="AL183" s="15" t="str">
        <f>IF(Tbl.Kosten[[#This Row],[KSnr.]]=AL$7,Tbl.Kosten[[#This Row],[Totaal kosten]],"")</f>
        <v/>
      </c>
      <c r="AM183" s="15" t="str">
        <f>IF(Tbl.Kosten[[#This Row],[KSnr.]]=AM$7,Tbl.Kosten[[#This Row],[Totaal kosten]],"")</f>
        <v/>
      </c>
      <c r="AN183" s="15" t="str">
        <f>IF(Tbl.Kosten[[#This Row],[KSnr.]]=AN$7,Tbl.Kosten[[#This Row],[Totaal kosten]],"")</f>
        <v/>
      </c>
      <c r="AO183" s="15" t="str">
        <f>IF(Tbl.Kosten[[#This Row],[KSnr.]]=AO$7,Tbl.Kosten[[#This Row],[Totaal kosten]],"")</f>
        <v/>
      </c>
      <c r="AP183" s="15" t="str">
        <f>IF(Tbl.Kosten[[#This Row],[KSnr.]]=AP$7,Tbl.Kosten[[#This Row],[Totaal kosten]],"")</f>
        <v/>
      </c>
      <c r="AQ183" s="15" t="str">
        <f>IF(Tbl.Kosten[[#This Row],[KSnr.]]=AQ$7,Tbl.Kosten[[#This Row],[Totaal kosten]],"")</f>
        <v/>
      </c>
      <c r="AR183" s="15" t="str">
        <f>IF(Tbl.Kosten[[#This Row],[KSnr.]]=AR$7,Tbl.Kosten[[#This Row],[Totaal kosten]],"")</f>
        <v/>
      </c>
      <c r="AS183" s="15" t="str">
        <f>IF(Tbl.Kosten[[#This Row],[KSnr.]]=AS$7,Tbl.Kosten[[#This Row],[Totaal kosten]],"")</f>
        <v/>
      </c>
      <c r="AT183" s="15" t="str">
        <f>IF(Tbl.Kosten[[#This Row],[KSnr.]]=AT$7,Tbl.Kosten[[#This Row],[Totaal kosten]],"")</f>
        <v/>
      </c>
      <c r="AU183" s="122" t="str">
        <f>_xlfn.XLOOKUP(Tbl.Kosten[[#This Row],[Activiteitencode]],Tbl.Activiteiten[Activiteitcode],Tbl.Activiteiten[Anr.],"",,)</f>
        <v/>
      </c>
      <c r="AV183" s="122" t="str">
        <f>IF(Tbl.Kosten[[#This Row],[Anr.]]=AV$7,Tbl.Kosten[[#This Row],[Totaal kosten]],"")</f>
        <v/>
      </c>
      <c r="AW183" s="122" t="str">
        <f>IF(Tbl.Kosten[[#This Row],[Anr.]]=AW$7,Tbl.Kosten[[#This Row],[Totaal kosten]],"")</f>
        <v/>
      </c>
      <c r="AX183" s="122" t="str">
        <f>IF(Tbl.Kosten[[#This Row],[Anr.]]=AX$7,Tbl.Kosten[[#This Row],[Totaal kosten]],"")</f>
        <v/>
      </c>
      <c r="AY183" s="122" t="str">
        <f>IF(Tbl.Kosten[[#This Row],[Anr.]]=AY$7,Tbl.Kosten[[#This Row],[Totaal kosten]],"")</f>
        <v/>
      </c>
      <c r="AZ183" s="122" t="str">
        <f>IF(Tbl.Kosten[[#This Row],[Anr.]]=AZ$7,Tbl.Kosten[[#This Row],[Totaal kosten]],"")</f>
        <v/>
      </c>
      <c r="BA183" s="122" t="str">
        <f>IF(Tbl.Kosten[[#This Row],[Anr.]]=BA$7,Tbl.Kosten[[#This Row],[Totaal kosten]],"")</f>
        <v/>
      </c>
      <c r="BB183" s="122" t="str">
        <f>IF(Tbl.Kosten[[#This Row],[Anr.]]=BB$7,Tbl.Kosten[[#This Row],[Totaal kosten]],"")</f>
        <v/>
      </c>
      <c r="BC183" s="122" t="str">
        <f>IF(Tbl.Kosten[[#This Row],[Anr.]]=BC$7,Tbl.Kosten[[#This Row],[Totaal kosten]],"")</f>
        <v/>
      </c>
      <c r="BD183" s="122" t="str">
        <f>IF(Tbl.Kosten[[#This Row],[Anr.]]=BD$7,Tbl.Kosten[[#This Row],[Totaal kosten]],"")</f>
        <v/>
      </c>
      <c r="BE183" s="122" t="str">
        <f>IF(Tbl.Kosten[[#This Row],[Anr.]]=BE$7,Tbl.Kosten[[#This Row],[Totaal kosten]],"")</f>
        <v/>
      </c>
      <c r="BF183" s="122" t="str">
        <f>IF(Tbl.Kosten[[#This Row],[Anr.]]=BF$7,Tbl.Kosten[[#This Row],[Totaal kosten]],"")</f>
        <v/>
      </c>
      <c r="BG183" s="122" t="str">
        <f>IF(Tbl.Kosten[[#This Row],[Anr.]]=BG$7,Tbl.Kosten[[#This Row],[Totaal kosten]],"")</f>
        <v/>
      </c>
      <c r="BH183" s="122" t="str">
        <f>IF(Tbl.Kosten[[#This Row],[Anr.]]=BH$7,Tbl.Kosten[[#This Row],[Totaal kosten]],"")</f>
        <v/>
      </c>
      <c r="BI183" s="122" t="str">
        <f>IF(Tbl.Kosten[[#This Row],[Anr.]]=BI$7,Tbl.Kosten[[#This Row],[Totaal kosten]],"")</f>
        <v/>
      </c>
      <c r="BJ183" s="122" t="str">
        <f>IF(Tbl.Kosten[[#This Row],[Anr.]]=BJ$7,Tbl.Kosten[[#This Row],[Totaal kosten]],"")</f>
        <v/>
      </c>
      <c r="BK183" s="122" t="str">
        <f>IF(Tbl.Kosten[[#This Row],[Anr.]]=BK$7,Tbl.Kosten[[#This Row],[Totaal kosten]],"")</f>
        <v/>
      </c>
      <c r="BL183" s="122" t="str">
        <f>IF(Tbl.Kosten[[#This Row],[Anr.]]=BL$7,Tbl.Kosten[[#This Row],[Totaal kosten]],"")</f>
        <v/>
      </c>
      <c r="BM183" s="122" t="str">
        <f>IF(Tbl.Kosten[[#This Row],[Anr.]]=BM$7,Tbl.Kosten[[#This Row],[Totaal kosten]],"")</f>
        <v/>
      </c>
      <c r="BN183" s="122" t="str">
        <f>IF(Tbl.Kosten[[#This Row],[Anr.]]=BN$7,Tbl.Kosten[[#This Row],[Totaal kosten]],"")</f>
        <v/>
      </c>
      <c r="BO183" s="122" t="str">
        <f>IF(Tbl.Kosten[[#This Row],[Anr.]]=BO$7,Tbl.Kosten[[#This Row],[Totaal kosten]],"")</f>
        <v/>
      </c>
      <c r="BP183" s="122" t="str">
        <f>IF(Tbl.Kosten[[#This Row],[Anr.]]=BP$7,Tbl.Kosten[[#This Row],[Totaal kosten]],"")</f>
        <v/>
      </c>
      <c r="BQ183" s="122" t="str">
        <f>IF(Tbl.Kosten[[#This Row],[Anr.]]=BQ$7,Tbl.Kosten[[#This Row],[Totaal kosten]],"")</f>
        <v/>
      </c>
      <c r="BR183" s="122" t="str">
        <f>IF(Tbl.Kosten[[#This Row],[Anr.]]=BR$7,Tbl.Kosten[[#This Row],[Totaal kosten]],"")</f>
        <v/>
      </c>
      <c r="BS183" s="122" t="str">
        <f>IF(Tbl.Kosten[[#This Row],[Anr.]]=BS$7,Tbl.Kosten[[#This Row],[Totaal kosten]],"")</f>
        <v/>
      </c>
      <c r="BT183" s="122" t="str">
        <f>IF(Tbl.Kosten[[#This Row],[Anr.]]=BT$7,Tbl.Kosten[[#This Row],[Totaal kosten]],"")</f>
        <v/>
      </c>
      <c r="BU183" s="122" t="str">
        <f>IF(Tbl.Kosten[[#This Row],[Anr.]]=BU$7,Tbl.Kosten[[#This Row],[Totaal kosten]],"")</f>
        <v/>
      </c>
      <c r="BV183" s="122" t="str">
        <f>IF(Tbl.Kosten[[#This Row],[Anr.]]=BV$7,Tbl.Kosten[[#This Row],[Totaal kosten]],"")</f>
        <v/>
      </c>
      <c r="BW183" s="122" t="str">
        <f>IF(Tbl.Kosten[[#This Row],[Anr.]]=BW$7,Tbl.Kosten[[#This Row],[Totaal kosten]],"")</f>
        <v/>
      </c>
      <c r="BX183" s="122" t="str">
        <f>IF(Tbl.Kosten[[#This Row],[Anr.]]=BX$7,Tbl.Kosten[[#This Row],[Totaal kosten]],"")</f>
        <v/>
      </c>
      <c r="BY183" s="122" t="str">
        <f>IF(Tbl.Kosten[[#This Row],[Anr.]]=BY$7,Tbl.Kosten[[#This Row],[Totaal kosten]],"")</f>
        <v/>
      </c>
      <c r="BZ183" s="122" t="str">
        <f>IF(Tbl.Kosten[[#This Row],[Anr.]]=BZ$7,Tbl.Kosten[[#This Row],[Totaal kosten]],"")</f>
        <v/>
      </c>
      <c r="CA183" s="122" t="str">
        <f>IF(Tbl.Kosten[[#This Row],[Anr.]]=CA$7,Tbl.Kosten[[#This Row],[Totaal kosten]],"")</f>
        <v/>
      </c>
      <c r="CB183" s="122" t="str">
        <f>IF(Tbl.Kosten[[#This Row],[Anr.]]=CB$7,Tbl.Kosten[[#This Row],[Totaal kosten]],"")</f>
        <v/>
      </c>
      <c r="CC183" s="122" t="str">
        <f>IF(Tbl.Kosten[[#This Row],[Anr.]]=CC$7,Tbl.Kosten[[#This Row],[Totaal kosten]],"")</f>
        <v/>
      </c>
      <c r="CD183" s="122" t="str">
        <f>IF(Tbl.Kosten[[#This Row],[Anr.]]=CD$7,Tbl.Kosten[[#This Row],[Totaal kosten]],"")</f>
        <v/>
      </c>
      <c r="CE183" s="122" t="str">
        <f>IF(Tbl.Kosten[[#This Row],[Anr.]]=CE$7,Tbl.Kosten[[#This Row],[Totaal kosten]],"")</f>
        <v/>
      </c>
      <c r="CF183" s="122" t="str">
        <f>IF(Tbl.Kosten[[#This Row],[Anr.]]=CF$7,Tbl.Kosten[[#This Row],[Totaal kosten]],"")</f>
        <v/>
      </c>
      <c r="CG183" s="122" t="str">
        <f>IF(Tbl.Kosten[[#This Row],[Anr.]]=CG$7,Tbl.Kosten[[#This Row],[Totaal kosten]],"")</f>
        <v/>
      </c>
      <c r="CH183" s="122" t="str">
        <f>IF(Tbl.Kosten[[#This Row],[Anr.]]=CH$7,Tbl.Kosten[[#This Row],[Totaal kosten]],"")</f>
        <v/>
      </c>
      <c r="CI183" s="122" t="str">
        <f>IF(Tbl.Kosten[[#This Row],[Anr.]]=CI$7,Tbl.Kosten[[#This Row],[Totaal kosten]],"")</f>
        <v/>
      </c>
      <c r="CJ183" s="122" t="str">
        <f>IF(Tbl.Kosten[[#This Row],[Anr.]]=CJ$7,Tbl.Kosten[[#This Row],[Totaal kosten]],"")</f>
        <v/>
      </c>
      <c r="CK183" s="122" t="str">
        <f>IF(Tbl.Kosten[[#This Row],[Anr.]]=CK$7,Tbl.Kosten[[#This Row],[Totaal kosten]],"")</f>
        <v/>
      </c>
      <c r="CL183" s="122" t="str">
        <f>IF(Tbl.Kosten[[#This Row],[Anr.]]=CL$7,Tbl.Kosten[[#This Row],[Totaal kosten]],"")</f>
        <v/>
      </c>
      <c r="CM183" s="122" t="str">
        <f>IF(Tbl.Kosten[[#This Row],[Anr.]]=CM$7,Tbl.Kosten[[#This Row],[Totaal kosten]],"")</f>
        <v/>
      </c>
      <c r="CN183" s="122" t="str">
        <f>IF(Tbl.Kosten[[#This Row],[Anr.]]=CN$7,Tbl.Kosten[[#This Row],[Totaal kosten]],"")</f>
        <v/>
      </c>
      <c r="CO183" s="122" t="str">
        <f>IF(Tbl.Kosten[[#This Row],[Anr.]]=CO$7,Tbl.Kosten[[#This Row],[Totaal kosten]],"")</f>
        <v/>
      </c>
      <c r="CP183" s="122" t="str">
        <f>IF(Tbl.Kosten[[#This Row],[Anr.]]=CP$7,Tbl.Kosten[[#This Row],[Totaal kosten]],"")</f>
        <v/>
      </c>
      <c r="CQ183" s="122" t="str">
        <f>IF(Tbl.Kosten[[#This Row],[Anr.]]=CQ$7,Tbl.Kosten[[#This Row],[Totaal kosten]],"")</f>
        <v/>
      </c>
      <c r="CR183" s="122" t="str">
        <f>IF(Tbl.Kosten[[#This Row],[Anr.]]=CR$7,Tbl.Kosten[[#This Row],[Totaal kosten]],"")</f>
        <v/>
      </c>
      <c r="CS183" s="122" t="str">
        <f>IF(Tbl.Kosten[[#This Row],[Anr.]]=CS$7,Tbl.Kosten[[#This Row],[Totaal kosten]],"")</f>
        <v/>
      </c>
      <c r="CT183" s="122" t="str">
        <f>IF(Tbl.Kosten[[#This Row],[Anr.]]=CT$7,Tbl.Kosten[[#This Row],[Totaal kosten]],"")</f>
        <v/>
      </c>
      <c r="CU183" s="122" t="str">
        <f>IF(Tbl.Kosten[[#This Row],[Anr.]]=CU$7,Tbl.Kosten[[#This Row],[Totaal kosten]],"")</f>
        <v/>
      </c>
      <c r="CV183" s="122" t="str">
        <f>IF(Tbl.Kosten[[#This Row],[Anr.]]=CV$7,Tbl.Kosten[[#This Row],[Totaal kosten]],"")</f>
        <v/>
      </c>
      <c r="CW183" s="122" t="str">
        <f>IF(Tbl.Kosten[[#This Row],[Anr.]]=CW$7,Tbl.Kosten[[#This Row],[Totaal kosten]],"")</f>
        <v/>
      </c>
      <c r="CX183" s="122" t="str">
        <f>IF(Tbl.Kosten[[#This Row],[Anr.]]=CX$7,Tbl.Kosten[[#This Row],[Totaal kosten]],"")</f>
        <v/>
      </c>
      <c r="CY183" s="122" t="str">
        <f>IF(Tbl.Kosten[[#This Row],[Anr.]]=CY$7,Tbl.Kosten[[#This Row],[Totaal kosten]],"")</f>
        <v/>
      </c>
      <c r="CZ183" s="122" t="str">
        <f>IF(Tbl.Kosten[[#This Row],[Anr.]]=CZ$7,Tbl.Kosten[[#This Row],[Totaal kosten]],"")</f>
        <v/>
      </c>
      <c r="DA183" s="122" t="str">
        <f>IF(Tbl.Kosten[[#This Row],[Anr.]]=DA$7,Tbl.Kosten[[#This Row],[Totaal kosten]],"")</f>
        <v/>
      </c>
      <c r="DB183" s="122" t="str">
        <f>IF(Tbl.Kosten[[#This Row],[Anr.]]=DB$7,Tbl.Kosten[[#This Row],[Totaal kosten]],"")</f>
        <v/>
      </c>
      <c r="DC183" s="122" t="str">
        <f>IF(Tbl.Kosten[[#This Row],[Anr.]]=DC$7,Tbl.Kosten[[#This Row],[Totaal kosten]],"")</f>
        <v/>
      </c>
      <c r="DD183" s="122" t="str">
        <f>IF(Tbl.Kosten[[#This Row],[Anr.]]=DD$7,Tbl.Kosten[[#This Row],[Totaal kosten]],"")</f>
        <v/>
      </c>
      <c r="DE183" s="122" t="str">
        <f>IF(Tbl.Kosten[[#This Row],[Anr.]]=DE$7,Tbl.Kosten[[#This Row],[Totaal kosten]],"")</f>
        <v/>
      </c>
      <c r="DF183" s="122" t="str">
        <f>IF(Tbl.Kosten[[#This Row],[Anr.]]=DF$7,Tbl.Kosten[[#This Row],[Totaal kosten]],"")</f>
        <v/>
      </c>
      <c r="DG183" s="122" t="str">
        <f>IF(Tbl.Kosten[[#This Row],[Anr.]]=DG$7,Tbl.Kosten[[#This Row],[Totaal kosten]],"")</f>
        <v/>
      </c>
      <c r="DH183" s="122" t="str">
        <f>IF(Tbl.Kosten[[#This Row],[Anr.]]=DH$7,Tbl.Kosten[[#This Row],[Totaal kosten]],"")</f>
        <v/>
      </c>
      <c r="DI183" s="122" t="str">
        <f>IF(Tbl.Kosten[[#This Row],[Anr.]]=DI$7,Tbl.Kosten[[#This Row],[Totaal kosten]],"")</f>
        <v/>
      </c>
      <c r="DJ183" s="122" t="str">
        <f>IF(Tbl.Kosten[[#This Row],[Anr.]]=DJ$7,Tbl.Kosten[[#This Row],[Totaal kosten]],"")</f>
        <v/>
      </c>
      <c r="DK183" s="122" t="str">
        <f>IF(Tbl.Kosten[[#This Row],[Anr.]]=DK$7,Tbl.Kosten[[#This Row],[Totaal kosten]],"")</f>
        <v/>
      </c>
      <c r="DL183" s="122" t="str">
        <f>IF(Tbl.Kosten[[#This Row],[Anr.]]=DL$7,Tbl.Kosten[[#This Row],[Totaal kosten]],"")</f>
        <v/>
      </c>
      <c r="DM183" s="122" t="str">
        <f>IF(Tbl.Kosten[[#This Row],[Anr.]]=DM$7,Tbl.Kosten[[#This Row],[Totaal kosten]],"")</f>
        <v/>
      </c>
      <c r="DN183" s="122" t="str">
        <f>IF(Tbl.Kosten[[#This Row],[Anr.]]=DN$7,Tbl.Kosten[[#This Row],[Totaal kosten]],"")</f>
        <v/>
      </c>
      <c r="DO183" s="122" t="str">
        <f>IF(Tbl.Kosten[[#This Row],[Anr.]]=DO$7,Tbl.Kosten[[#This Row],[Totaal kosten]],"")</f>
        <v/>
      </c>
      <c r="DP183" s="122" t="str">
        <f>IF(Tbl.Kosten[[#This Row],[Anr.]]=DP$7,Tbl.Kosten[[#This Row],[Totaal kosten]],"")</f>
        <v/>
      </c>
      <c r="DQ183" s="122" t="str">
        <f>IF(Tbl.Kosten[[#This Row],[Anr.]]=DQ$7,Tbl.Kosten[[#This Row],[Totaal kosten]],"")</f>
        <v/>
      </c>
      <c r="DR183" s="122" t="str">
        <f>IF(Tbl.Kosten[[#This Row],[Anr.]]=DR$7,Tbl.Kosten[[#This Row],[Totaal kosten]],"")</f>
        <v/>
      </c>
      <c r="DS183" s="122" t="str">
        <f>IF(Tbl.Kosten[[#This Row],[Anr.]]=DS$7,Tbl.Kosten[[#This Row],[Totaal kosten]],"")</f>
        <v/>
      </c>
      <c r="DT183" s="122" t="str">
        <f>IF(Tbl.Kosten[[#This Row],[Anr.]]=DT$7,Tbl.Kosten[[#This Row],[Totaal kosten]],"")</f>
        <v/>
      </c>
      <c r="DU183" s="122" t="str">
        <f>IF(Tbl.Kosten[[#This Row],[Anr.]]=DU$7,Tbl.Kosten[[#This Row],[Totaal kosten]],"")</f>
        <v/>
      </c>
      <c r="DV183" s="122" t="str">
        <f>IF(Tbl.Kosten[[#This Row],[Anr.]]=DV$7,Tbl.Kosten[[#This Row],[Totaal kosten]],"")</f>
        <v/>
      </c>
      <c r="DW183" s="122" t="str">
        <f>IF(Tbl.Kosten[[#This Row],[Anr.]]=DW$7,Tbl.Kosten[[#This Row],[Totaal kosten]],"")</f>
        <v/>
      </c>
      <c r="DX183" s="122" t="str">
        <f>IF(Tbl.Kosten[[#This Row],[Anr.]]=DX$7,Tbl.Kosten[[#This Row],[Totaal kosten]],"")</f>
        <v/>
      </c>
      <c r="DY183" s="122" t="str">
        <f>IF(Tbl.Kosten[[#This Row],[Anr.]]=DY$7,Tbl.Kosten[[#This Row],[Totaal kosten]],"")</f>
        <v/>
      </c>
      <c r="DZ183" s="122" t="str">
        <f>IF(Tbl.Kosten[[#This Row],[Anr.]]=DZ$7,Tbl.Kosten[[#This Row],[Totaal kosten]],"")</f>
        <v/>
      </c>
      <c r="EA183" s="122" t="str">
        <f>IF(Tbl.Kosten[[#This Row],[Anr.]]=EA$7,Tbl.Kosten[[#This Row],[Totaal kosten]],"")</f>
        <v/>
      </c>
      <c r="EB183" s="122" t="str">
        <f>IF(Tbl.Kosten[[#This Row],[Anr.]]=EB$7,Tbl.Kosten[[#This Row],[Totaal kosten]],"")</f>
        <v/>
      </c>
      <c r="EC183" s="122" t="str">
        <f>IF(Tbl.Kosten[[#This Row],[Anr.]]=EC$7,Tbl.Kosten[[#This Row],[Totaal kosten]],"")</f>
        <v/>
      </c>
      <c r="ED183" s="122" t="str">
        <f>IF(Tbl.Kosten[[#This Row],[Anr.]]=ED$7,Tbl.Kosten[[#This Row],[Totaal kosten]],"")</f>
        <v/>
      </c>
      <c r="EE183" s="122" t="str">
        <f>IF(Tbl.Kosten[[#This Row],[Anr.]]=EE$7,Tbl.Kosten[[#This Row],[Totaal kosten]],"")</f>
        <v/>
      </c>
      <c r="EF183" s="122" t="str">
        <f>IF(Tbl.Kosten[[#This Row],[Anr.]]=EF$7,Tbl.Kosten[[#This Row],[Totaal kosten]],"")</f>
        <v/>
      </c>
      <c r="EG183" s="122" t="str">
        <f>IF(Tbl.Kosten[[#This Row],[Anr.]]=EG$7,Tbl.Kosten[[#This Row],[Totaal kosten]],"")</f>
        <v/>
      </c>
      <c r="EH183" s="122" t="str">
        <f>IF(Tbl.Kosten[[#This Row],[Anr.]]=EH$7,Tbl.Kosten[[#This Row],[Totaal kosten]],"")</f>
        <v/>
      </c>
      <c r="EI183" s="122" t="str">
        <f>IF(Tbl.Kosten[[#This Row],[Anr.]]=EI$7,Tbl.Kosten[[#This Row],[Totaal kosten]],"")</f>
        <v/>
      </c>
      <c r="EJ183" s="122" t="str">
        <f>IF(Tbl.Kosten[[#This Row],[Anr.]]=EJ$7,Tbl.Kosten[[#This Row],[Totaal kosten]],"")</f>
        <v/>
      </c>
      <c r="EK183" s="122" t="str">
        <f>IF(Tbl.Kosten[[#This Row],[Anr.]]=EK$7,Tbl.Kosten[[#This Row],[Totaal kosten]],"")</f>
        <v/>
      </c>
      <c r="EL183" s="122" t="str">
        <f>IF(Tbl.Kosten[[#This Row],[Anr.]]=EL$7,Tbl.Kosten[[#This Row],[Totaal kosten]],"")</f>
        <v/>
      </c>
      <c r="EM183" s="122" t="str">
        <f>IF(Tbl.Kosten[[#This Row],[Anr.]]=EM$7,Tbl.Kosten[[#This Row],[Totaal kosten]],"")</f>
        <v/>
      </c>
      <c r="EN183" s="122" t="str">
        <f>IF(Tbl.Kosten[[#This Row],[Anr.]]=EN$7,Tbl.Kosten[[#This Row],[Totaal kosten]],"")</f>
        <v/>
      </c>
      <c r="EO183" s="122" t="str">
        <f>IF(Tbl.Kosten[[#This Row],[Anr.]]=EO$7,Tbl.Kosten[[#This Row],[Totaal kosten]],"")</f>
        <v/>
      </c>
      <c r="EP183" s="122" t="str">
        <f>IF(Tbl.Kosten[[#This Row],[Anr.]]=EP$7,Tbl.Kosten[[#This Row],[Totaal kosten]],"")</f>
        <v/>
      </c>
      <c r="EQ183" s="122" t="str">
        <f>IF(Tbl.Kosten[[#This Row],[Anr.]]=EQ$7,Tbl.Kosten[[#This Row],[Totaal kosten]],"")</f>
        <v/>
      </c>
    </row>
    <row r="184" spans="2:147" x14ac:dyDescent="0.35">
      <c r="B184" s="99"/>
      <c r="C184" s="68"/>
      <c r="D184" s="119"/>
      <c r="E184" s="100"/>
      <c r="F184" s="13">
        <f>_xlfn.XLOOKUP(Tbl.Kosten[[#This Row],[Medewerker e/o 
functie]],Tbl.Uurtarief[Medewerker en/of functie],Tbl.Uurtarief[Uurtarief],"",,)</f>
        <v>0</v>
      </c>
      <c r="G184" s="118">
        <f>PRODUCT(Tbl.Kosten[[#This Row],[Uren]],Tbl.Kosten[[#This Row],[Uurtarief]])</f>
        <v>0</v>
      </c>
      <c r="H184" s="100"/>
      <c r="I184" s="98"/>
      <c r="J184" s="97">
        <f>Tbl.Kosten[[#This Row],[Aantal]]*Tbl.Kosten[[#This Row],[Tarief]]</f>
        <v>0</v>
      </c>
      <c r="K184" s="118">
        <f>Tbl.Kosten[[#This Row],[Subtotaal andere kosten]]+Tbl.Kosten[[#This Row],[Subtotaal arbeidskosten]]</f>
        <v>0</v>
      </c>
      <c r="L184" s="190">
        <f>IF(Tbl.Kosten[[#This Row],[Subtotaal andere kosten]]&lt;&gt;0,"Andere kosten",(_xlfn.XLOOKUP(Tbl.Kosten[[#This Row],[Medewerker e/o 
functie]],Tbl.Uurtarief[Medewerker en/of functie],Tbl.Uurtarief[Kostensoort],"",,)))</f>
        <v>0</v>
      </c>
      <c r="M184" s="190" t="str">
        <f>IF(AND(Tbl.Kosten[[#This Row],[Subtotaal arbeidskosten]]&lt;&gt;0,Tbl.Kosten[[#This Row],[Subtotaal andere kosten]]&lt;&gt;0),"Begroot Arbeidskosten en Overige kosten op verschillende regels!","")</f>
        <v/>
      </c>
      <c r="N184" s="3" t="str">
        <f>_xlfn.XLOOKUP(Tbl.Kosten[[#This Row],[Activiteitencode]],Tbl.Activiteiten[Activiteitcode],Tbl.Activiteiten[Werkpakketcode],"",,)</f>
        <v/>
      </c>
      <c r="O184" s="9" t="str">
        <f>_xlfn.XLOOKUP(Tbl.Kosten[[#This Row],[Werkpakketcode]],Tbl.Werkpakketten[Werkpakketcode],Tbl.Werkpakketten[WPnr.],"",,)</f>
        <v/>
      </c>
      <c r="P184" s="9" t="str">
        <f>IF(Tbl.Kosten[[#This Row],[WPnr.]]=P$7,Tbl.Kosten[[#This Row],[Totaal kosten]],"")</f>
        <v/>
      </c>
      <c r="Q184" s="9" t="str">
        <f>IF(Tbl.Kosten[[#This Row],[WPnr.]]=Q$7,Tbl.Kosten[[#This Row],[Totaal kosten]],"")</f>
        <v/>
      </c>
      <c r="R184" s="9" t="str">
        <f>IF(Tbl.Kosten[[#This Row],[WPnr.]]=R$7,Tbl.Kosten[[#This Row],[Totaal kosten]],"")</f>
        <v/>
      </c>
      <c r="S184" s="9" t="str">
        <f>IF(Tbl.Kosten[[#This Row],[WPnr.]]=S$7,Tbl.Kosten[[#This Row],[Totaal kosten]],"")</f>
        <v/>
      </c>
      <c r="T184" s="9" t="str">
        <f>IF(Tbl.Kosten[[#This Row],[WPnr.]]=T$7,Tbl.Kosten[[#This Row],[Totaal kosten]],"")</f>
        <v/>
      </c>
      <c r="U184" s="9" t="str">
        <f>IF(Tbl.Kosten[[#This Row],[WPnr.]]=U$7,Tbl.Kosten[[#This Row],[Totaal kosten]],"")</f>
        <v/>
      </c>
      <c r="V184" s="9" t="str">
        <f>IF(Tbl.Kosten[[#This Row],[WPnr.]]=V$7,Tbl.Kosten[[#This Row],[Totaal kosten]],"")</f>
        <v/>
      </c>
      <c r="W184" s="9" t="str">
        <f>IF(Tbl.Kosten[[#This Row],[WPnr.]]=W$7,Tbl.Kosten[[#This Row],[Totaal kosten]],"")</f>
        <v/>
      </c>
      <c r="X184" s="9" t="str">
        <f>IF(Tbl.Kosten[[#This Row],[WPnr.]]=X$7,Tbl.Kosten[[#This Row],[Totaal kosten]],"")</f>
        <v/>
      </c>
      <c r="Y184" s="9" t="str">
        <f>IF(Tbl.Kosten[[#This Row],[WPnr.]]=Y$7,Tbl.Kosten[[#This Row],[Totaal kosten]],"")</f>
        <v/>
      </c>
      <c r="Z184" s="15" t="str">
        <f>IFERROR(VLOOKUP(Tbl.Kosten[[#This Row],[Kostensoort]],Tbl.Kostensoorten[],2,FALSE),"")</f>
        <v/>
      </c>
      <c r="AA184" s="15" t="str">
        <f>IF(Tbl.Kosten[[#This Row],[KSnr.]]=AA$7,Tbl.Kosten[[#This Row],[Totaal kosten]],"")</f>
        <v/>
      </c>
      <c r="AB184" s="15" t="str">
        <f>IF(Tbl.Kosten[[#This Row],[KSnr.]]=AB$7,Tbl.Kosten[[#This Row],[Totaal kosten]],"")</f>
        <v/>
      </c>
      <c r="AC184" s="15" t="str">
        <f>IF(Tbl.Kosten[[#This Row],[KSnr.]]=AC$7,Tbl.Kosten[[#This Row],[Totaal kosten]],"")</f>
        <v/>
      </c>
      <c r="AD184" s="15" t="str">
        <f>IF(Tbl.Kosten[[#This Row],[KSnr.]]=AD$7,Tbl.Kosten[[#This Row],[Totaal kosten]],"")</f>
        <v/>
      </c>
      <c r="AE184" s="15" t="str">
        <f>IF(Tbl.Kosten[[#This Row],[KSnr.]]=AE$7,Tbl.Kosten[[#This Row],[Totaal kosten]],"")</f>
        <v/>
      </c>
      <c r="AF184" s="15" t="str">
        <f>IF(Tbl.Kosten[[#This Row],[KSnr.]]=AF$7,Tbl.Kosten[[#This Row],[Totaal kosten]],"")</f>
        <v/>
      </c>
      <c r="AG184" s="15" t="str">
        <f>IF(Tbl.Kosten[[#This Row],[KSnr.]]=AG$7,Tbl.Kosten[[#This Row],[Totaal kosten]],"")</f>
        <v/>
      </c>
      <c r="AH184" s="15" t="str">
        <f>IF(Tbl.Kosten[[#This Row],[KSnr.]]=AH$7,Tbl.Kosten[[#This Row],[Totaal kosten]],"")</f>
        <v/>
      </c>
      <c r="AI184" s="15" t="str">
        <f>IF(Tbl.Kosten[[#This Row],[KSnr.]]=AI$7,Tbl.Kosten[[#This Row],[Totaal kosten]],"")</f>
        <v/>
      </c>
      <c r="AJ184" s="15" t="str">
        <f>IF(Tbl.Kosten[[#This Row],[KSnr.]]=AJ$7,Tbl.Kosten[[#This Row],[Totaal kosten]],"")</f>
        <v/>
      </c>
      <c r="AK184" s="15" t="str">
        <f>IF(Tbl.Kosten[[#This Row],[KSnr.]]=AK$7,Tbl.Kosten[[#This Row],[Totaal kosten]],"")</f>
        <v/>
      </c>
      <c r="AL184" s="15" t="str">
        <f>IF(Tbl.Kosten[[#This Row],[KSnr.]]=AL$7,Tbl.Kosten[[#This Row],[Totaal kosten]],"")</f>
        <v/>
      </c>
      <c r="AM184" s="15" t="str">
        <f>IF(Tbl.Kosten[[#This Row],[KSnr.]]=AM$7,Tbl.Kosten[[#This Row],[Totaal kosten]],"")</f>
        <v/>
      </c>
      <c r="AN184" s="15" t="str">
        <f>IF(Tbl.Kosten[[#This Row],[KSnr.]]=AN$7,Tbl.Kosten[[#This Row],[Totaal kosten]],"")</f>
        <v/>
      </c>
      <c r="AO184" s="15" t="str">
        <f>IF(Tbl.Kosten[[#This Row],[KSnr.]]=AO$7,Tbl.Kosten[[#This Row],[Totaal kosten]],"")</f>
        <v/>
      </c>
      <c r="AP184" s="15" t="str">
        <f>IF(Tbl.Kosten[[#This Row],[KSnr.]]=AP$7,Tbl.Kosten[[#This Row],[Totaal kosten]],"")</f>
        <v/>
      </c>
      <c r="AQ184" s="15" t="str">
        <f>IF(Tbl.Kosten[[#This Row],[KSnr.]]=AQ$7,Tbl.Kosten[[#This Row],[Totaal kosten]],"")</f>
        <v/>
      </c>
      <c r="AR184" s="15" t="str">
        <f>IF(Tbl.Kosten[[#This Row],[KSnr.]]=AR$7,Tbl.Kosten[[#This Row],[Totaal kosten]],"")</f>
        <v/>
      </c>
      <c r="AS184" s="15" t="str">
        <f>IF(Tbl.Kosten[[#This Row],[KSnr.]]=AS$7,Tbl.Kosten[[#This Row],[Totaal kosten]],"")</f>
        <v/>
      </c>
      <c r="AT184" s="15" t="str">
        <f>IF(Tbl.Kosten[[#This Row],[KSnr.]]=AT$7,Tbl.Kosten[[#This Row],[Totaal kosten]],"")</f>
        <v/>
      </c>
      <c r="AU184" s="122" t="str">
        <f>_xlfn.XLOOKUP(Tbl.Kosten[[#This Row],[Activiteitencode]],Tbl.Activiteiten[Activiteitcode],Tbl.Activiteiten[Anr.],"",,)</f>
        <v/>
      </c>
      <c r="AV184" s="122" t="str">
        <f>IF(Tbl.Kosten[[#This Row],[Anr.]]=AV$7,Tbl.Kosten[[#This Row],[Totaal kosten]],"")</f>
        <v/>
      </c>
      <c r="AW184" s="122" t="str">
        <f>IF(Tbl.Kosten[[#This Row],[Anr.]]=AW$7,Tbl.Kosten[[#This Row],[Totaal kosten]],"")</f>
        <v/>
      </c>
      <c r="AX184" s="122" t="str">
        <f>IF(Tbl.Kosten[[#This Row],[Anr.]]=AX$7,Tbl.Kosten[[#This Row],[Totaal kosten]],"")</f>
        <v/>
      </c>
      <c r="AY184" s="122" t="str">
        <f>IF(Tbl.Kosten[[#This Row],[Anr.]]=AY$7,Tbl.Kosten[[#This Row],[Totaal kosten]],"")</f>
        <v/>
      </c>
      <c r="AZ184" s="122" t="str">
        <f>IF(Tbl.Kosten[[#This Row],[Anr.]]=AZ$7,Tbl.Kosten[[#This Row],[Totaal kosten]],"")</f>
        <v/>
      </c>
      <c r="BA184" s="122" t="str">
        <f>IF(Tbl.Kosten[[#This Row],[Anr.]]=BA$7,Tbl.Kosten[[#This Row],[Totaal kosten]],"")</f>
        <v/>
      </c>
      <c r="BB184" s="122" t="str">
        <f>IF(Tbl.Kosten[[#This Row],[Anr.]]=BB$7,Tbl.Kosten[[#This Row],[Totaal kosten]],"")</f>
        <v/>
      </c>
      <c r="BC184" s="122" t="str">
        <f>IF(Tbl.Kosten[[#This Row],[Anr.]]=BC$7,Tbl.Kosten[[#This Row],[Totaal kosten]],"")</f>
        <v/>
      </c>
      <c r="BD184" s="122" t="str">
        <f>IF(Tbl.Kosten[[#This Row],[Anr.]]=BD$7,Tbl.Kosten[[#This Row],[Totaal kosten]],"")</f>
        <v/>
      </c>
      <c r="BE184" s="122" t="str">
        <f>IF(Tbl.Kosten[[#This Row],[Anr.]]=BE$7,Tbl.Kosten[[#This Row],[Totaal kosten]],"")</f>
        <v/>
      </c>
      <c r="BF184" s="122" t="str">
        <f>IF(Tbl.Kosten[[#This Row],[Anr.]]=BF$7,Tbl.Kosten[[#This Row],[Totaal kosten]],"")</f>
        <v/>
      </c>
      <c r="BG184" s="122" t="str">
        <f>IF(Tbl.Kosten[[#This Row],[Anr.]]=BG$7,Tbl.Kosten[[#This Row],[Totaal kosten]],"")</f>
        <v/>
      </c>
      <c r="BH184" s="122" t="str">
        <f>IF(Tbl.Kosten[[#This Row],[Anr.]]=BH$7,Tbl.Kosten[[#This Row],[Totaal kosten]],"")</f>
        <v/>
      </c>
      <c r="BI184" s="122" t="str">
        <f>IF(Tbl.Kosten[[#This Row],[Anr.]]=BI$7,Tbl.Kosten[[#This Row],[Totaal kosten]],"")</f>
        <v/>
      </c>
      <c r="BJ184" s="122" t="str">
        <f>IF(Tbl.Kosten[[#This Row],[Anr.]]=BJ$7,Tbl.Kosten[[#This Row],[Totaal kosten]],"")</f>
        <v/>
      </c>
      <c r="BK184" s="122" t="str">
        <f>IF(Tbl.Kosten[[#This Row],[Anr.]]=BK$7,Tbl.Kosten[[#This Row],[Totaal kosten]],"")</f>
        <v/>
      </c>
      <c r="BL184" s="122" t="str">
        <f>IF(Tbl.Kosten[[#This Row],[Anr.]]=BL$7,Tbl.Kosten[[#This Row],[Totaal kosten]],"")</f>
        <v/>
      </c>
      <c r="BM184" s="122" t="str">
        <f>IF(Tbl.Kosten[[#This Row],[Anr.]]=BM$7,Tbl.Kosten[[#This Row],[Totaal kosten]],"")</f>
        <v/>
      </c>
      <c r="BN184" s="122" t="str">
        <f>IF(Tbl.Kosten[[#This Row],[Anr.]]=BN$7,Tbl.Kosten[[#This Row],[Totaal kosten]],"")</f>
        <v/>
      </c>
      <c r="BO184" s="122" t="str">
        <f>IF(Tbl.Kosten[[#This Row],[Anr.]]=BO$7,Tbl.Kosten[[#This Row],[Totaal kosten]],"")</f>
        <v/>
      </c>
      <c r="BP184" s="122" t="str">
        <f>IF(Tbl.Kosten[[#This Row],[Anr.]]=BP$7,Tbl.Kosten[[#This Row],[Totaal kosten]],"")</f>
        <v/>
      </c>
      <c r="BQ184" s="122" t="str">
        <f>IF(Tbl.Kosten[[#This Row],[Anr.]]=BQ$7,Tbl.Kosten[[#This Row],[Totaal kosten]],"")</f>
        <v/>
      </c>
      <c r="BR184" s="122" t="str">
        <f>IF(Tbl.Kosten[[#This Row],[Anr.]]=BR$7,Tbl.Kosten[[#This Row],[Totaal kosten]],"")</f>
        <v/>
      </c>
      <c r="BS184" s="122" t="str">
        <f>IF(Tbl.Kosten[[#This Row],[Anr.]]=BS$7,Tbl.Kosten[[#This Row],[Totaal kosten]],"")</f>
        <v/>
      </c>
      <c r="BT184" s="122" t="str">
        <f>IF(Tbl.Kosten[[#This Row],[Anr.]]=BT$7,Tbl.Kosten[[#This Row],[Totaal kosten]],"")</f>
        <v/>
      </c>
      <c r="BU184" s="122" t="str">
        <f>IF(Tbl.Kosten[[#This Row],[Anr.]]=BU$7,Tbl.Kosten[[#This Row],[Totaal kosten]],"")</f>
        <v/>
      </c>
      <c r="BV184" s="122" t="str">
        <f>IF(Tbl.Kosten[[#This Row],[Anr.]]=BV$7,Tbl.Kosten[[#This Row],[Totaal kosten]],"")</f>
        <v/>
      </c>
      <c r="BW184" s="122" t="str">
        <f>IF(Tbl.Kosten[[#This Row],[Anr.]]=BW$7,Tbl.Kosten[[#This Row],[Totaal kosten]],"")</f>
        <v/>
      </c>
      <c r="BX184" s="122" t="str">
        <f>IF(Tbl.Kosten[[#This Row],[Anr.]]=BX$7,Tbl.Kosten[[#This Row],[Totaal kosten]],"")</f>
        <v/>
      </c>
      <c r="BY184" s="122" t="str">
        <f>IF(Tbl.Kosten[[#This Row],[Anr.]]=BY$7,Tbl.Kosten[[#This Row],[Totaal kosten]],"")</f>
        <v/>
      </c>
      <c r="BZ184" s="122" t="str">
        <f>IF(Tbl.Kosten[[#This Row],[Anr.]]=BZ$7,Tbl.Kosten[[#This Row],[Totaal kosten]],"")</f>
        <v/>
      </c>
      <c r="CA184" s="122" t="str">
        <f>IF(Tbl.Kosten[[#This Row],[Anr.]]=CA$7,Tbl.Kosten[[#This Row],[Totaal kosten]],"")</f>
        <v/>
      </c>
      <c r="CB184" s="122" t="str">
        <f>IF(Tbl.Kosten[[#This Row],[Anr.]]=CB$7,Tbl.Kosten[[#This Row],[Totaal kosten]],"")</f>
        <v/>
      </c>
      <c r="CC184" s="122" t="str">
        <f>IF(Tbl.Kosten[[#This Row],[Anr.]]=CC$7,Tbl.Kosten[[#This Row],[Totaal kosten]],"")</f>
        <v/>
      </c>
      <c r="CD184" s="122" t="str">
        <f>IF(Tbl.Kosten[[#This Row],[Anr.]]=CD$7,Tbl.Kosten[[#This Row],[Totaal kosten]],"")</f>
        <v/>
      </c>
      <c r="CE184" s="122" t="str">
        <f>IF(Tbl.Kosten[[#This Row],[Anr.]]=CE$7,Tbl.Kosten[[#This Row],[Totaal kosten]],"")</f>
        <v/>
      </c>
      <c r="CF184" s="122" t="str">
        <f>IF(Tbl.Kosten[[#This Row],[Anr.]]=CF$7,Tbl.Kosten[[#This Row],[Totaal kosten]],"")</f>
        <v/>
      </c>
      <c r="CG184" s="122" t="str">
        <f>IF(Tbl.Kosten[[#This Row],[Anr.]]=CG$7,Tbl.Kosten[[#This Row],[Totaal kosten]],"")</f>
        <v/>
      </c>
      <c r="CH184" s="122" t="str">
        <f>IF(Tbl.Kosten[[#This Row],[Anr.]]=CH$7,Tbl.Kosten[[#This Row],[Totaal kosten]],"")</f>
        <v/>
      </c>
      <c r="CI184" s="122" t="str">
        <f>IF(Tbl.Kosten[[#This Row],[Anr.]]=CI$7,Tbl.Kosten[[#This Row],[Totaal kosten]],"")</f>
        <v/>
      </c>
      <c r="CJ184" s="122" t="str">
        <f>IF(Tbl.Kosten[[#This Row],[Anr.]]=CJ$7,Tbl.Kosten[[#This Row],[Totaal kosten]],"")</f>
        <v/>
      </c>
      <c r="CK184" s="122" t="str">
        <f>IF(Tbl.Kosten[[#This Row],[Anr.]]=CK$7,Tbl.Kosten[[#This Row],[Totaal kosten]],"")</f>
        <v/>
      </c>
      <c r="CL184" s="122" t="str">
        <f>IF(Tbl.Kosten[[#This Row],[Anr.]]=CL$7,Tbl.Kosten[[#This Row],[Totaal kosten]],"")</f>
        <v/>
      </c>
      <c r="CM184" s="122" t="str">
        <f>IF(Tbl.Kosten[[#This Row],[Anr.]]=CM$7,Tbl.Kosten[[#This Row],[Totaal kosten]],"")</f>
        <v/>
      </c>
      <c r="CN184" s="122" t="str">
        <f>IF(Tbl.Kosten[[#This Row],[Anr.]]=CN$7,Tbl.Kosten[[#This Row],[Totaal kosten]],"")</f>
        <v/>
      </c>
      <c r="CO184" s="122" t="str">
        <f>IF(Tbl.Kosten[[#This Row],[Anr.]]=CO$7,Tbl.Kosten[[#This Row],[Totaal kosten]],"")</f>
        <v/>
      </c>
      <c r="CP184" s="122" t="str">
        <f>IF(Tbl.Kosten[[#This Row],[Anr.]]=CP$7,Tbl.Kosten[[#This Row],[Totaal kosten]],"")</f>
        <v/>
      </c>
      <c r="CQ184" s="122" t="str">
        <f>IF(Tbl.Kosten[[#This Row],[Anr.]]=CQ$7,Tbl.Kosten[[#This Row],[Totaal kosten]],"")</f>
        <v/>
      </c>
      <c r="CR184" s="122" t="str">
        <f>IF(Tbl.Kosten[[#This Row],[Anr.]]=CR$7,Tbl.Kosten[[#This Row],[Totaal kosten]],"")</f>
        <v/>
      </c>
      <c r="CS184" s="122" t="str">
        <f>IF(Tbl.Kosten[[#This Row],[Anr.]]=CS$7,Tbl.Kosten[[#This Row],[Totaal kosten]],"")</f>
        <v/>
      </c>
      <c r="CT184" s="122" t="str">
        <f>IF(Tbl.Kosten[[#This Row],[Anr.]]=CT$7,Tbl.Kosten[[#This Row],[Totaal kosten]],"")</f>
        <v/>
      </c>
      <c r="CU184" s="122" t="str">
        <f>IF(Tbl.Kosten[[#This Row],[Anr.]]=CU$7,Tbl.Kosten[[#This Row],[Totaal kosten]],"")</f>
        <v/>
      </c>
      <c r="CV184" s="122" t="str">
        <f>IF(Tbl.Kosten[[#This Row],[Anr.]]=CV$7,Tbl.Kosten[[#This Row],[Totaal kosten]],"")</f>
        <v/>
      </c>
      <c r="CW184" s="122" t="str">
        <f>IF(Tbl.Kosten[[#This Row],[Anr.]]=CW$7,Tbl.Kosten[[#This Row],[Totaal kosten]],"")</f>
        <v/>
      </c>
      <c r="CX184" s="122" t="str">
        <f>IF(Tbl.Kosten[[#This Row],[Anr.]]=CX$7,Tbl.Kosten[[#This Row],[Totaal kosten]],"")</f>
        <v/>
      </c>
      <c r="CY184" s="122" t="str">
        <f>IF(Tbl.Kosten[[#This Row],[Anr.]]=CY$7,Tbl.Kosten[[#This Row],[Totaal kosten]],"")</f>
        <v/>
      </c>
      <c r="CZ184" s="122" t="str">
        <f>IF(Tbl.Kosten[[#This Row],[Anr.]]=CZ$7,Tbl.Kosten[[#This Row],[Totaal kosten]],"")</f>
        <v/>
      </c>
      <c r="DA184" s="122" t="str">
        <f>IF(Tbl.Kosten[[#This Row],[Anr.]]=DA$7,Tbl.Kosten[[#This Row],[Totaal kosten]],"")</f>
        <v/>
      </c>
      <c r="DB184" s="122" t="str">
        <f>IF(Tbl.Kosten[[#This Row],[Anr.]]=DB$7,Tbl.Kosten[[#This Row],[Totaal kosten]],"")</f>
        <v/>
      </c>
      <c r="DC184" s="122" t="str">
        <f>IF(Tbl.Kosten[[#This Row],[Anr.]]=DC$7,Tbl.Kosten[[#This Row],[Totaal kosten]],"")</f>
        <v/>
      </c>
      <c r="DD184" s="122" t="str">
        <f>IF(Tbl.Kosten[[#This Row],[Anr.]]=DD$7,Tbl.Kosten[[#This Row],[Totaal kosten]],"")</f>
        <v/>
      </c>
      <c r="DE184" s="122" t="str">
        <f>IF(Tbl.Kosten[[#This Row],[Anr.]]=DE$7,Tbl.Kosten[[#This Row],[Totaal kosten]],"")</f>
        <v/>
      </c>
      <c r="DF184" s="122" t="str">
        <f>IF(Tbl.Kosten[[#This Row],[Anr.]]=DF$7,Tbl.Kosten[[#This Row],[Totaal kosten]],"")</f>
        <v/>
      </c>
      <c r="DG184" s="122" t="str">
        <f>IF(Tbl.Kosten[[#This Row],[Anr.]]=DG$7,Tbl.Kosten[[#This Row],[Totaal kosten]],"")</f>
        <v/>
      </c>
      <c r="DH184" s="122" t="str">
        <f>IF(Tbl.Kosten[[#This Row],[Anr.]]=DH$7,Tbl.Kosten[[#This Row],[Totaal kosten]],"")</f>
        <v/>
      </c>
      <c r="DI184" s="122" t="str">
        <f>IF(Tbl.Kosten[[#This Row],[Anr.]]=DI$7,Tbl.Kosten[[#This Row],[Totaal kosten]],"")</f>
        <v/>
      </c>
      <c r="DJ184" s="122" t="str">
        <f>IF(Tbl.Kosten[[#This Row],[Anr.]]=DJ$7,Tbl.Kosten[[#This Row],[Totaal kosten]],"")</f>
        <v/>
      </c>
      <c r="DK184" s="122" t="str">
        <f>IF(Tbl.Kosten[[#This Row],[Anr.]]=DK$7,Tbl.Kosten[[#This Row],[Totaal kosten]],"")</f>
        <v/>
      </c>
      <c r="DL184" s="122" t="str">
        <f>IF(Tbl.Kosten[[#This Row],[Anr.]]=DL$7,Tbl.Kosten[[#This Row],[Totaal kosten]],"")</f>
        <v/>
      </c>
      <c r="DM184" s="122" t="str">
        <f>IF(Tbl.Kosten[[#This Row],[Anr.]]=DM$7,Tbl.Kosten[[#This Row],[Totaal kosten]],"")</f>
        <v/>
      </c>
      <c r="DN184" s="122" t="str">
        <f>IF(Tbl.Kosten[[#This Row],[Anr.]]=DN$7,Tbl.Kosten[[#This Row],[Totaal kosten]],"")</f>
        <v/>
      </c>
      <c r="DO184" s="122" t="str">
        <f>IF(Tbl.Kosten[[#This Row],[Anr.]]=DO$7,Tbl.Kosten[[#This Row],[Totaal kosten]],"")</f>
        <v/>
      </c>
      <c r="DP184" s="122" t="str">
        <f>IF(Tbl.Kosten[[#This Row],[Anr.]]=DP$7,Tbl.Kosten[[#This Row],[Totaal kosten]],"")</f>
        <v/>
      </c>
      <c r="DQ184" s="122" t="str">
        <f>IF(Tbl.Kosten[[#This Row],[Anr.]]=DQ$7,Tbl.Kosten[[#This Row],[Totaal kosten]],"")</f>
        <v/>
      </c>
      <c r="DR184" s="122" t="str">
        <f>IF(Tbl.Kosten[[#This Row],[Anr.]]=DR$7,Tbl.Kosten[[#This Row],[Totaal kosten]],"")</f>
        <v/>
      </c>
      <c r="DS184" s="122" t="str">
        <f>IF(Tbl.Kosten[[#This Row],[Anr.]]=DS$7,Tbl.Kosten[[#This Row],[Totaal kosten]],"")</f>
        <v/>
      </c>
      <c r="DT184" s="122" t="str">
        <f>IF(Tbl.Kosten[[#This Row],[Anr.]]=DT$7,Tbl.Kosten[[#This Row],[Totaal kosten]],"")</f>
        <v/>
      </c>
      <c r="DU184" s="122" t="str">
        <f>IF(Tbl.Kosten[[#This Row],[Anr.]]=DU$7,Tbl.Kosten[[#This Row],[Totaal kosten]],"")</f>
        <v/>
      </c>
      <c r="DV184" s="122" t="str">
        <f>IF(Tbl.Kosten[[#This Row],[Anr.]]=DV$7,Tbl.Kosten[[#This Row],[Totaal kosten]],"")</f>
        <v/>
      </c>
      <c r="DW184" s="122" t="str">
        <f>IF(Tbl.Kosten[[#This Row],[Anr.]]=DW$7,Tbl.Kosten[[#This Row],[Totaal kosten]],"")</f>
        <v/>
      </c>
      <c r="DX184" s="122" t="str">
        <f>IF(Tbl.Kosten[[#This Row],[Anr.]]=DX$7,Tbl.Kosten[[#This Row],[Totaal kosten]],"")</f>
        <v/>
      </c>
      <c r="DY184" s="122" t="str">
        <f>IF(Tbl.Kosten[[#This Row],[Anr.]]=DY$7,Tbl.Kosten[[#This Row],[Totaal kosten]],"")</f>
        <v/>
      </c>
      <c r="DZ184" s="122" t="str">
        <f>IF(Tbl.Kosten[[#This Row],[Anr.]]=DZ$7,Tbl.Kosten[[#This Row],[Totaal kosten]],"")</f>
        <v/>
      </c>
      <c r="EA184" s="122" t="str">
        <f>IF(Tbl.Kosten[[#This Row],[Anr.]]=EA$7,Tbl.Kosten[[#This Row],[Totaal kosten]],"")</f>
        <v/>
      </c>
      <c r="EB184" s="122" t="str">
        <f>IF(Tbl.Kosten[[#This Row],[Anr.]]=EB$7,Tbl.Kosten[[#This Row],[Totaal kosten]],"")</f>
        <v/>
      </c>
      <c r="EC184" s="122" t="str">
        <f>IF(Tbl.Kosten[[#This Row],[Anr.]]=EC$7,Tbl.Kosten[[#This Row],[Totaal kosten]],"")</f>
        <v/>
      </c>
      <c r="ED184" s="122" t="str">
        <f>IF(Tbl.Kosten[[#This Row],[Anr.]]=ED$7,Tbl.Kosten[[#This Row],[Totaal kosten]],"")</f>
        <v/>
      </c>
      <c r="EE184" s="122" t="str">
        <f>IF(Tbl.Kosten[[#This Row],[Anr.]]=EE$7,Tbl.Kosten[[#This Row],[Totaal kosten]],"")</f>
        <v/>
      </c>
      <c r="EF184" s="122" t="str">
        <f>IF(Tbl.Kosten[[#This Row],[Anr.]]=EF$7,Tbl.Kosten[[#This Row],[Totaal kosten]],"")</f>
        <v/>
      </c>
      <c r="EG184" s="122" t="str">
        <f>IF(Tbl.Kosten[[#This Row],[Anr.]]=EG$7,Tbl.Kosten[[#This Row],[Totaal kosten]],"")</f>
        <v/>
      </c>
      <c r="EH184" s="122" t="str">
        <f>IF(Tbl.Kosten[[#This Row],[Anr.]]=EH$7,Tbl.Kosten[[#This Row],[Totaal kosten]],"")</f>
        <v/>
      </c>
      <c r="EI184" s="122" t="str">
        <f>IF(Tbl.Kosten[[#This Row],[Anr.]]=EI$7,Tbl.Kosten[[#This Row],[Totaal kosten]],"")</f>
        <v/>
      </c>
      <c r="EJ184" s="122" t="str">
        <f>IF(Tbl.Kosten[[#This Row],[Anr.]]=EJ$7,Tbl.Kosten[[#This Row],[Totaal kosten]],"")</f>
        <v/>
      </c>
      <c r="EK184" s="122" t="str">
        <f>IF(Tbl.Kosten[[#This Row],[Anr.]]=EK$7,Tbl.Kosten[[#This Row],[Totaal kosten]],"")</f>
        <v/>
      </c>
      <c r="EL184" s="122" t="str">
        <f>IF(Tbl.Kosten[[#This Row],[Anr.]]=EL$7,Tbl.Kosten[[#This Row],[Totaal kosten]],"")</f>
        <v/>
      </c>
      <c r="EM184" s="122" t="str">
        <f>IF(Tbl.Kosten[[#This Row],[Anr.]]=EM$7,Tbl.Kosten[[#This Row],[Totaal kosten]],"")</f>
        <v/>
      </c>
      <c r="EN184" s="122" t="str">
        <f>IF(Tbl.Kosten[[#This Row],[Anr.]]=EN$7,Tbl.Kosten[[#This Row],[Totaal kosten]],"")</f>
        <v/>
      </c>
      <c r="EO184" s="122" t="str">
        <f>IF(Tbl.Kosten[[#This Row],[Anr.]]=EO$7,Tbl.Kosten[[#This Row],[Totaal kosten]],"")</f>
        <v/>
      </c>
      <c r="EP184" s="122" t="str">
        <f>IF(Tbl.Kosten[[#This Row],[Anr.]]=EP$7,Tbl.Kosten[[#This Row],[Totaal kosten]],"")</f>
        <v/>
      </c>
      <c r="EQ184" s="122" t="str">
        <f>IF(Tbl.Kosten[[#This Row],[Anr.]]=EQ$7,Tbl.Kosten[[#This Row],[Totaal kosten]],"")</f>
        <v/>
      </c>
    </row>
    <row r="185" spans="2:147" x14ac:dyDescent="0.35">
      <c r="B185" s="99"/>
      <c r="C185" s="68"/>
      <c r="D185" s="119"/>
      <c r="E185" s="100"/>
      <c r="F185" s="13">
        <f>_xlfn.XLOOKUP(Tbl.Kosten[[#This Row],[Medewerker e/o 
functie]],Tbl.Uurtarief[Medewerker en/of functie],Tbl.Uurtarief[Uurtarief],"",,)</f>
        <v>0</v>
      </c>
      <c r="G185" s="118">
        <f>PRODUCT(Tbl.Kosten[[#This Row],[Uren]],Tbl.Kosten[[#This Row],[Uurtarief]])</f>
        <v>0</v>
      </c>
      <c r="H185" s="100"/>
      <c r="I185" s="98"/>
      <c r="J185" s="97">
        <f>Tbl.Kosten[[#This Row],[Aantal]]*Tbl.Kosten[[#This Row],[Tarief]]</f>
        <v>0</v>
      </c>
      <c r="K185" s="118">
        <f>Tbl.Kosten[[#This Row],[Subtotaal andere kosten]]+Tbl.Kosten[[#This Row],[Subtotaal arbeidskosten]]</f>
        <v>0</v>
      </c>
      <c r="L185" s="190">
        <f>IF(Tbl.Kosten[[#This Row],[Subtotaal andere kosten]]&lt;&gt;0,"Andere kosten",(_xlfn.XLOOKUP(Tbl.Kosten[[#This Row],[Medewerker e/o 
functie]],Tbl.Uurtarief[Medewerker en/of functie],Tbl.Uurtarief[Kostensoort],"",,)))</f>
        <v>0</v>
      </c>
      <c r="M185" s="190" t="str">
        <f>IF(AND(Tbl.Kosten[[#This Row],[Subtotaal arbeidskosten]]&lt;&gt;0,Tbl.Kosten[[#This Row],[Subtotaal andere kosten]]&lt;&gt;0),"Begroot Arbeidskosten en Overige kosten op verschillende regels!","")</f>
        <v/>
      </c>
      <c r="N185" s="3" t="str">
        <f>_xlfn.XLOOKUP(Tbl.Kosten[[#This Row],[Activiteitencode]],Tbl.Activiteiten[Activiteitcode],Tbl.Activiteiten[Werkpakketcode],"",,)</f>
        <v/>
      </c>
      <c r="O185" s="9" t="str">
        <f>_xlfn.XLOOKUP(Tbl.Kosten[[#This Row],[Werkpakketcode]],Tbl.Werkpakketten[Werkpakketcode],Tbl.Werkpakketten[WPnr.],"",,)</f>
        <v/>
      </c>
      <c r="P185" s="9" t="str">
        <f>IF(Tbl.Kosten[[#This Row],[WPnr.]]=P$7,Tbl.Kosten[[#This Row],[Totaal kosten]],"")</f>
        <v/>
      </c>
      <c r="Q185" s="9" t="str">
        <f>IF(Tbl.Kosten[[#This Row],[WPnr.]]=Q$7,Tbl.Kosten[[#This Row],[Totaal kosten]],"")</f>
        <v/>
      </c>
      <c r="R185" s="9" t="str">
        <f>IF(Tbl.Kosten[[#This Row],[WPnr.]]=R$7,Tbl.Kosten[[#This Row],[Totaal kosten]],"")</f>
        <v/>
      </c>
      <c r="S185" s="9" t="str">
        <f>IF(Tbl.Kosten[[#This Row],[WPnr.]]=S$7,Tbl.Kosten[[#This Row],[Totaal kosten]],"")</f>
        <v/>
      </c>
      <c r="T185" s="9" t="str">
        <f>IF(Tbl.Kosten[[#This Row],[WPnr.]]=T$7,Tbl.Kosten[[#This Row],[Totaal kosten]],"")</f>
        <v/>
      </c>
      <c r="U185" s="9" t="str">
        <f>IF(Tbl.Kosten[[#This Row],[WPnr.]]=U$7,Tbl.Kosten[[#This Row],[Totaal kosten]],"")</f>
        <v/>
      </c>
      <c r="V185" s="9" t="str">
        <f>IF(Tbl.Kosten[[#This Row],[WPnr.]]=V$7,Tbl.Kosten[[#This Row],[Totaal kosten]],"")</f>
        <v/>
      </c>
      <c r="W185" s="9" t="str">
        <f>IF(Tbl.Kosten[[#This Row],[WPnr.]]=W$7,Tbl.Kosten[[#This Row],[Totaal kosten]],"")</f>
        <v/>
      </c>
      <c r="X185" s="9" t="str">
        <f>IF(Tbl.Kosten[[#This Row],[WPnr.]]=X$7,Tbl.Kosten[[#This Row],[Totaal kosten]],"")</f>
        <v/>
      </c>
      <c r="Y185" s="9" t="str">
        <f>IF(Tbl.Kosten[[#This Row],[WPnr.]]=Y$7,Tbl.Kosten[[#This Row],[Totaal kosten]],"")</f>
        <v/>
      </c>
      <c r="Z185" s="15" t="str">
        <f>IFERROR(VLOOKUP(Tbl.Kosten[[#This Row],[Kostensoort]],Tbl.Kostensoorten[],2,FALSE),"")</f>
        <v/>
      </c>
      <c r="AA185" s="15" t="str">
        <f>IF(Tbl.Kosten[[#This Row],[KSnr.]]=AA$7,Tbl.Kosten[[#This Row],[Totaal kosten]],"")</f>
        <v/>
      </c>
      <c r="AB185" s="15" t="str">
        <f>IF(Tbl.Kosten[[#This Row],[KSnr.]]=AB$7,Tbl.Kosten[[#This Row],[Totaal kosten]],"")</f>
        <v/>
      </c>
      <c r="AC185" s="15" t="str">
        <f>IF(Tbl.Kosten[[#This Row],[KSnr.]]=AC$7,Tbl.Kosten[[#This Row],[Totaal kosten]],"")</f>
        <v/>
      </c>
      <c r="AD185" s="15" t="str">
        <f>IF(Tbl.Kosten[[#This Row],[KSnr.]]=AD$7,Tbl.Kosten[[#This Row],[Totaal kosten]],"")</f>
        <v/>
      </c>
      <c r="AE185" s="15" t="str">
        <f>IF(Tbl.Kosten[[#This Row],[KSnr.]]=AE$7,Tbl.Kosten[[#This Row],[Totaal kosten]],"")</f>
        <v/>
      </c>
      <c r="AF185" s="15" t="str">
        <f>IF(Tbl.Kosten[[#This Row],[KSnr.]]=AF$7,Tbl.Kosten[[#This Row],[Totaal kosten]],"")</f>
        <v/>
      </c>
      <c r="AG185" s="15" t="str">
        <f>IF(Tbl.Kosten[[#This Row],[KSnr.]]=AG$7,Tbl.Kosten[[#This Row],[Totaal kosten]],"")</f>
        <v/>
      </c>
      <c r="AH185" s="15" t="str">
        <f>IF(Tbl.Kosten[[#This Row],[KSnr.]]=AH$7,Tbl.Kosten[[#This Row],[Totaal kosten]],"")</f>
        <v/>
      </c>
      <c r="AI185" s="15" t="str">
        <f>IF(Tbl.Kosten[[#This Row],[KSnr.]]=AI$7,Tbl.Kosten[[#This Row],[Totaal kosten]],"")</f>
        <v/>
      </c>
      <c r="AJ185" s="15" t="str">
        <f>IF(Tbl.Kosten[[#This Row],[KSnr.]]=AJ$7,Tbl.Kosten[[#This Row],[Totaal kosten]],"")</f>
        <v/>
      </c>
      <c r="AK185" s="15" t="str">
        <f>IF(Tbl.Kosten[[#This Row],[KSnr.]]=AK$7,Tbl.Kosten[[#This Row],[Totaal kosten]],"")</f>
        <v/>
      </c>
      <c r="AL185" s="15" t="str">
        <f>IF(Tbl.Kosten[[#This Row],[KSnr.]]=AL$7,Tbl.Kosten[[#This Row],[Totaal kosten]],"")</f>
        <v/>
      </c>
      <c r="AM185" s="15" t="str">
        <f>IF(Tbl.Kosten[[#This Row],[KSnr.]]=AM$7,Tbl.Kosten[[#This Row],[Totaal kosten]],"")</f>
        <v/>
      </c>
      <c r="AN185" s="15" t="str">
        <f>IF(Tbl.Kosten[[#This Row],[KSnr.]]=AN$7,Tbl.Kosten[[#This Row],[Totaal kosten]],"")</f>
        <v/>
      </c>
      <c r="AO185" s="15" t="str">
        <f>IF(Tbl.Kosten[[#This Row],[KSnr.]]=AO$7,Tbl.Kosten[[#This Row],[Totaal kosten]],"")</f>
        <v/>
      </c>
      <c r="AP185" s="15" t="str">
        <f>IF(Tbl.Kosten[[#This Row],[KSnr.]]=AP$7,Tbl.Kosten[[#This Row],[Totaal kosten]],"")</f>
        <v/>
      </c>
      <c r="AQ185" s="15" t="str">
        <f>IF(Tbl.Kosten[[#This Row],[KSnr.]]=AQ$7,Tbl.Kosten[[#This Row],[Totaal kosten]],"")</f>
        <v/>
      </c>
      <c r="AR185" s="15" t="str">
        <f>IF(Tbl.Kosten[[#This Row],[KSnr.]]=AR$7,Tbl.Kosten[[#This Row],[Totaal kosten]],"")</f>
        <v/>
      </c>
      <c r="AS185" s="15" t="str">
        <f>IF(Tbl.Kosten[[#This Row],[KSnr.]]=AS$7,Tbl.Kosten[[#This Row],[Totaal kosten]],"")</f>
        <v/>
      </c>
      <c r="AT185" s="15" t="str">
        <f>IF(Tbl.Kosten[[#This Row],[KSnr.]]=AT$7,Tbl.Kosten[[#This Row],[Totaal kosten]],"")</f>
        <v/>
      </c>
      <c r="AU185" s="122" t="str">
        <f>_xlfn.XLOOKUP(Tbl.Kosten[[#This Row],[Activiteitencode]],Tbl.Activiteiten[Activiteitcode],Tbl.Activiteiten[Anr.],"",,)</f>
        <v/>
      </c>
      <c r="AV185" s="122" t="str">
        <f>IF(Tbl.Kosten[[#This Row],[Anr.]]=AV$7,Tbl.Kosten[[#This Row],[Totaal kosten]],"")</f>
        <v/>
      </c>
      <c r="AW185" s="122" t="str">
        <f>IF(Tbl.Kosten[[#This Row],[Anr.]]=AW$7,Tbl.Kosten[[#This Row],[Totaal kosten]],"")</f>
        <v/>
      </c>
      <c r="AX185" s="122" t="str">
        <f>IF(Tbl.Kosten[[#This Row],[Anr.]]=AX$7,Tbl.Kosten[[#This Row],[Totaal kosten]],"")</f>
        <v/>
      </c>
      <c r="AY185" s="122" t="str">
        <f>IF(Tbl.Kosten[[#This Row],[Anr.]]=AY$7,Tbl.Kosten[[#This Row],[Totaal kosten]],"")</f>
        <v/>
      </c>
      <c r="AZ185" s="122" t="str">
        <f>IF(Tbl.Kosten[[#This Row],[Anr.]]=AZ$7,Tbl.Kosten[[#This Row],[Totaal kosten]],"")</f>
        <v/>
      </c>
      <c r="BA185" s="122" t="str">
        <f>IF(Tbl.Kosten[[#This Row],[Anr.]]=BA$7,Tbl.Kosten[[#This Row],[Totaal kosten]],"")</f>
        <v/>
      </c>
      <c r="BB185" s="122" t="str">
        <f>IF(Tbl.Kosten[[#This Row],[Anr.]]=BB$7,Tbl.Kosten[[#This Row],[Totaal kosten]],"")</f>
        <v/>
      </c>
      <c r="BC185" s="122" t="str">
        <f>IF(Tbl.Kosten[[#This Row],[Anr.]]=BC$7,Tbl.Kosten[[#This Row],[Totaal kosten]],"")</f>
        <v/>
      </c>
      <c r="BD185" s="122" t="str">
        <f>IF(Tbl.Kosten[[#This Row],[Anr.]]=BD$7,Tbl.Kosten[[#This Row],[Totaal kosten]],"")</f>
        <v/>
      </c>
      <c r="BE185" s="122" t="str">
        <f>IF(Tbl.Kosten[[#This Row],[Anr.]]=BE$7,Tbl.Kosten[[#This Row],[Totaal kosten]],"")</f>
        <v/>
      </c>
      <c r="BF185" s="122" t="str">
        <f>IF(Tbl.Kosten[[#This Row],[Anr.]]=BF$7,Tbl.Kosten[[#This Row],[Totaal kosten]],"")</f>
        <v/>
      </c>
      <c r="BG185" s="122" t="str">
        <f>IF(Tbl.Kosten[[#This Row],[Anr.]]=BG$7,Tbl.Kosten[[#This Row],[Totaal kosten]],"")</f>
        <v/>
      </c>
      <c r="BH185" s="122" t="str">
        <f>IF(Tbl.Kosten[[#This Row],[Anr.]]=BH$7,Tbl.Kosten[[#This Row],[Totaal kosten]],"")</f>
        <v/>
      </c>
      <c r="BI185" s="122" t="str">
        <f>IF(Tbl.Kosten[[#This Row],[Anr.]]=BI$7,Tbl.Kosten[[#This Row],[Totaal kosten]],"")</f>
        <v/>
      </c>
      <c r="BJ185" s="122" t="str">
        <f>IF(Tbl.Kosten[[#This Row],[Anr.]]=BJ$7,Tbl.Kosten[[#This Row],[Totaal kosten]],"")</f>
        <v/>
      </c>
      <c r="BK185" s="122" t="str">
        <f>IF(Tbl.Kosten[[#This Row],[Anr.]]=BK$7,Tbl.Kosten[[#This Row],[Totaal kosten]],"")</f>
        <v/>
      </c>
      <c r="BL185" s="122" t="str">
        <f>IF(Tbl.Kosten[[#This Row],[Anr.]]=BL$7,Tbl.Kosten[[#This Row],[Totaal kosten]],"")</f>
        <v/>
      </c>
      <c r="BM185" s="122" t="str">
        <f>IF(Tbl.Kosten[[#This Row],[Anr.]]=BM$7,Tbl.Kosten[[#This Row],[Totaal kosten]],"")</f>
        <v/>
      </c>
      <c r="BN185" s="122" t="str">
        <f>IF(Tbl.Kosten[[#This Row],[Anr.]]=BN$7,Tbl.Kosten[[#This Row],[Totaal kosten]],"")</f>
        <v/>
      </c>
      <c r="BO185" s="122" t="str">
        <f>IF(Tbl.Kosten[[#This Row],[Anr.]]=BO$7,Tbl.Kosten[[#This Row],[Totaal kosten]],"")</f>
        <v/>
      </c>
      <c r="BP185" s="122" t="str">
        <f>IF(Tbl.Kosten[[#This Row],[Anr.]]=BP$7,Tbl.Kosten[[#This Row],[Totaal kosten]],"")</f>
        <v/>
      </c>
      <c r="BQ185" s="122" t="str">
        <f>IF(Tbl.Kosten[[#This Row],[Anr.]]=BQ$7,Tbl.Kosten[[#This Row],[Totaal kosten]],"")</f>
        <v/>
      </c>
      <c r="BR185" s="122" t="str">
        <f>IF(Tbl.Kosten[[#This Row],[Anr.]]=BR$7,Tbl.Kosten[[#This Row],[Totaal kosten]],"")</f>
        <v/>
      </c>
      <c r="BS185" s="122" t="str">
        <f>IF(Tbl.Kosten[[#This Row],[Anr.]]=BS$7,Tbl.Kosten[[#This Row],[Totaal kosten]],"")</f>
        <v/>
      </c>
      <c r="BT185" s="122" t="str">
        <f>IF(Tbl.Kosten[[#This Row],[Anr.]]=BT$7,Tbl.Kosten[[#This Row],[Totaal kosten]],"")</f>
        <v/>
      </c>
      <c r="BU185" s="122" t="str">
        <f>IF(Tbl.Kosten[[#This Row],[Anr.]]=BU$7,Tbl.Kosten[[#This Row],[Totaal kosten]],"")</f>
        <v/>
      </c>
      <c r="BV185" s="122" t="str">
        <f>IF(Tbl.Kosten[[#This Row],[Anr.]]=BV$7,Tbl.Kosten[[#This Row],[Totaal kosten]],"")</f>
        <v/>
      </c>
      <c r="BW185" s="122" t="str">
        <f>IF(Tbl.Kosten[[#This Row],[Anr.]]=BW$7,Tbl.Kosten[[#This Row],[Totaal kosten]],"")</f>
        <v/>
      </c>
      <c r="BX185" s="122" t="str">
        <f>IF(Tbl.Kosten[[#This Row],[Anr.]]=BX$7,Tbl.Kosten[[#This Row],[Totaal kosten]],"")</f>
        <v/>
      </c>
      <c r="BY185" s="122" t="str">
        <f>IF(Tbl.Kosten[[#This Row],[Anr.]]=BY$7,Tbl.Kosten[[#This Row],[Totaal kosten]],"")</f>
        <v/>
      </c>
      <c r="BZ185" s="122" t="str">
        <f>IF(Tbl.Kosten[[#This Row],[Anr.]]=BZ$7,Tbl.Kosten[[#This Row],[Totaal kosten]],"")</f>
        <v/>
      </c>
      <c r="CA185" s="122" t="str">
        <f>IF(Tbl.Kosten[[#This Row],[Anr.]]=CA$7,Tbl.Kosten[[#This Row],[Totaal kosten]],"")</f>
        <v/>
      </c>
      <c r="CB185" s="122" t="str">
        <f>IF(Tbl.Kosten[[#This Row],[Anr.]]=CB$7,Tbl.Kosten[[#This Row],[Totaal kosten]],"")</f>
        <v/>
      </c>
      <c r="CC185" s="122" t="str">
        <f>IF(Tbl.Kosten[[#This Row],[Anr.]]=CC$7,Tbl.Kosten[[#This Row],[Totaal kosten]],"")</f>
        <v/>
      </c>
      <c r="CD185" s="122" t="str">
        <f>IF(Tbl.Kosten[[#This Row],[Anr.]]=CD$7,Tbl.Kosten[[#This Row],[Totaal kosten]],"")</f>
        <v/>
      </c>
      <c r="CE185" s="122" t="str">
        <f>IF(Tbl.Kosten[[#This Row],[Anr.]]=CE$7,Tbl.Kosten[[#This Row],[Totaal kosten]],"")</f>
        <v/>
      </c>
      <c r="CF185" s="122" t="str">
        <f>IF(Tbl.Kosten[[#This Row],[Anr.]]=CF$7,Tbl.Kosten[[#This Row],[Totaal kosten]],"")</f>
        <v/>
      </c>
      <c r="CG185" s="122" t="str">
        <f>IF(Tbl.Kosten[[#This Row],[Anr.]]=CG$7,Tbl.Kosten[[#This Row],[Totaal kosten]],"")</f>
        <v/>
      </c>
      <c r="CH185" s="122" t="str">
        <f>IF(Tbl.Kosten[[#This Row],[Anr.]]=CH$7,Tbl.Kosten[[#This Row],[Totaal kosten]],"")</f>
        <v/>
      </c>
      <c r="CI185" s="122" t="str">
        <f>IF(Tbl.Kosten[[#This Row],[Anr.]]=CI$7,Tbl.Kosten[[#This Row],[Totaal kosten]],"")</f>
        <v/>
      </c>
      <c r="CJ185" s="122" t="str">
        <f>IF(Tbl.Kosten[[#This Row],[Anr.]]=CJ$7,Tbl.Kosten[[#This Row],[Totaal kosten]],"")</f>
        <v/>
      </c>
      <c r="CK185" s="122" t="str">
        <f>IF(Tbl.Kosten[[#This Row],[Anr.]]=CK$7,Tbl.Kosten[[#This Row],[Totaal kosten]],"")</f>
        <v/>
      </c>
      <c r="CL185" s="122" t="str">
        <f>IF(Tbl.Kosten[[#This Row],[Anr.]]=CL$7,Tbl.Kosten[[#This Row],[Totaal kosten]],"")</f>
        <v/>
      </c>
      <c r="CM185" s="122" t="str">
        <f>IF(Tbl.Kosten[[#This Row],[Anr.]]=CM$7,Tbl.Kosten[[#This Row],[Totaal kosten]],"")</f>
        <v/>
      </c>
      <c r="CN185" s="122" t="str">
        <f>IF(Tbl.Kosten[[#This Row],[Anr.]]=CN$7,Tbl.Kosten[[#This Row],[Totaal kosten]],"")</f>
        <v/>
      </c>
      <c r="CO185" s="122" t="str">
        <f>IF(Tbl.Kosten[[#This Row],[Anr.]]=CO$7,Tbl.Kosten[[#This Row],[Totaal kosten]],"")</f>
        <v/>
      </c>
      <c r="CP185" s="122" t="str">
        <f>IF(Tbl.Kosten[[#This Row],[Anr.]]=CP$7,Tbl.Kosten[[#This Row],[Totaal kosten]],"")</f>
        <v/>
      </c>
      <c r="CQ185" s="122" t="str">
        <f>IF(Tbl.Kosten[[#This Row],[Anr.]]=CQ$7,Tbl.Kosten[[#This Row],[Totaal kosten]],"")</f>
        <v/>
      </c>
      <c r="CR185" s="122" t="str">
        <f>IF(Tbl.Kosten[[#This Row],[Anr.]]=CR$7,Tbl.Kosten[[#This Row],[Totaal kosten]],"")</f>
        <v/>
      </c>
      <c r="CS185" s="122" t="str">
        <f>IF(Tbl.Kosten[[#This Row],[Anr.]]=CS$7,Tbl.Kosten[[#This Row],[Totaal kosten]],"")</f>
        <v/>
      </c>
      <c r="CT185" s="122" t="str">
        <f>IF(Tbl.Kosten[[#This Row],[Anr.]]=CT$7,Tbl.Kosten[[#This Row],[Totaal kosten]],"")</f>
        <v/>
      </c>
      <c r="CU185" s="122" t="str">
        <f>IF(Tbl.Kosten[[#This Row],[Anr.]]=CU$7,Tbl.Kosten[[#This Row],[Totaal kosten]],"")</f>
        <v/>
      </c>
      <c r="CV185" s="122" t="str">
        <f>IF(Tbl.Kosten[[#This Row],[Anr.]]=CV$7,Tbl.Kosten[[#This Row],[Totaal kosten]],"")</f>
        <v/>
      </c>
      <c r="CW185" s="122" t="str">
        <f>IF(Tbl.Kosten[[#This Row],[Anr.]]=CW$7,Tbl.Kosten[[#This Row],[Totaal kosten]],"")</f>
        <v/>
      </c>
      <c r="CX185" s="122" t="str">
        <f>IF(Tbl.Kosten[[#This Row],[Anr.]]=CX$7,Tbl.Kosten[[#This Row],[Totaal kosten]],"")</f>
        <v/>
      </c>
      <c r="CY185" s="122" t="str">
        <f>IF(Tbl.Kosten[[#This Row],[Anr.]]=CY$7,Tbl.Kosten[[#This Row],[Totaal kosten]],"")</f>
        <v/>
      </c>
      <c r="CZ185" s="122" t="str">
        <f>IF(Tbl.Kosten[[#This Row],[Anr.]]=CZ$7,Tbl.Kosten[[#This Row],[Totaal kosten]],"")</f>
        <v/>
      </c>
      <c r="DA185" s="122" t="str">
        <f>IF(Tbl.Kosten[[#This Row],[Anr.]]=DA$7,Tbl.Kosten[[#This Row],[Totaal kosten]],"")</f>
        <v/>
      </c>
      <c r="DB185" s="122" t="str">
        <f>IF(Tbl.Kosten[[#This Row],[Anr.]]=DB$7,Tbl.Kosten[[#This Row],[Totaal kosten]],"")</f>
        <v/>
      </c>
      <c r="DC185" s="122" t="str">
        <f>IF(Tbl.Kosten[[#This Row],[Anr.]]=DC$7,Tbl.Kosten[[#This Row],[Totaal kosten]],"")</f>
        <v/>
      </c>
      <c r="DD185" s="122" t="str">
        <f>IF(Tbl.Kosten[[#This Row],[Anr.]]=DD$7,Tbl.Kosten[[#This Row],[Totaal kosten]],"")</f>
        <v/>
      </c>
      <c r="DE185" s="122" t="str">
        <f>IF(Tbl.Kosten[[#This Row],[Anr.]]=DE$7,Tbl.Kosten[[#This Row],[Totaal kosten]],"")</f>
        <v/>
      </c>
      <c r="DF185" s="122" t="str">
        <f>IF(Tbl.Kosten[[#This Row],[Anr.]]=DF$7,Tbl.Kosten[[#This Row],[Totaal kosten]],"")</f>
        <v/>
      </c>
      <c r="DG185" s="122" t="str">
        <f>IF(Tbl.Kosten[[#This Row],[Anr.]]=DG$7,Tbl.Kosten[[#This Row],[Totaal kosten]],"")</f>
        <v/>
      </c>
      <c r="DH185" s="122" t="str">
        <f>IF(Tbl.Kosten[[#This Row],[Anr.]]=DH$7,Tbl.Kosten[[#This Row],[Totaal kosten]],"")</f>
        <v/>
      </c>
      <c r="DI185" s="122" t="str">
        <f>IF(Tbl.Kosten[[#This Row],[Anr.]]=DI$7,Tbl.Kosten[[#This Row],[Totaal kosten]],"")</f>
        <v/>
      </c>
      <c r="DJ185" s="122" t="str">
        <f>IF(Tbl.Kosten[[#This Row],[Anr.]]=DJ$7,Tbl.Kosten[[#This Row],[Totaal kosten]],"")</f>
        <v/>
      </c>
      <c r="DK185" s="122" t="str">
        <f>IF(Tbl.Kosten[[#This Row],[Anr.]]=DK$7,Tbl.Kosten[[#This Row],[Totaal kosten]],"")</f>
        <v/>
      </c>
      <c r="DL185" s="122" t="str">
        <f>IF(Tbl.Kosten[[#This Row],[Anr.]]=DL$7,Tbl.Kosten[[#This Row],[Totaal kosten]],"")</f>
        <v/>
      </c>
      <c r="DM185" s="122" t="str">
        <f>IF(Tbl.Kosten[[#This Row],[Anr.]]=DM$7,Tbl.Kosten[[#This Row],[Totaal kosten]],"")</f>
        <v/>
      </c>
      <c r="DN185" s="122" t="str">
        <f>IF(Tbl.Kosten[[#This Row],[Anr.]]=DN$7,Tbl.Kosten[[#This Row],[Totaal kosten]],"")</f>
        <v/>
      </c>
      <c r="DO185" s="122" t="str">
        <f>IF(Tbl.Kosten[[#This Row],[Anr.]]=DO$7,Tbl.Kosten[[#This Row],[Totaal kosten]],"")</f>
        <v/>
      </c>
      <c r="DP185" s="122" t="str">
        <f>IF(Tbl.Kosten[[#This Row],[Anr.]]=DP$7,Tbl.Kosten[[#This Row],[Totaal kosten]],"")</f>
        <v/>
      </c>
      <c r="DQ185" s="122" t="str">
        <f>IF(Tbl.Kosten[[#This Row],[Anr.]]=DQ$7,Tbl.Kosten[[#This Row],[Totaal kosten]],"")</f>
        <v/>
      </c>
      <c r="DR185" s="122" t="str">
        <f>IF(Tbl.Kosten[[#This Row],[Anr.]]=DR$7,Tbl.Kosten[[#This Row],[Totaal kosten]],"")</f>
        <v/>
      </c>
      <c r="DS185" s="122" t="str">
        <f>IF(Tbl.Kosten[[#This Row],[Anr.]]=DS$7,Tbl.Kosten[[#This Row],[Totaal kosten]],"")</f>
        <v/>
      </c>
      <c r="DT185" s="122" t="str">
        <f>IF(Tbl.Kosten[[#This Row],[Anr.]]=DT$7,Tbl.Kosten[[#This Row],[Totaal kosten]],"")</f>
        <v/>
      </c>
      <c r="DU185" s="122" t="str">
        <f>IF(Tbl.Kosten[[#This Row],[Anr.]]=DU$7,Tbl.Kosten[[#This Row],[Totaal kosten]],"")</f>
        <v/>
      </c>
      <c r="DV185" s="122" t="str">
        <f>IF(Tbl.Kosten[[#This Row],[Anr.]]=DV$7,Tbl.Kosten[[#This Row],[Totaal kosten]],"")</f>
        <v/>
      </c>
      <c r="DW185" s="122" t="str">
        <f>IF(Tbl.Kosten[[#This Row],[Anr.]]=DW$7,Tbl.Kosten[[#This Row],[Totaal kosten]],"")</f>
        <v/>
      </c>
      <c r="DX185" s="122" t="str">
        <f>IF(Tbl.Kosten[[#This Row],[Anr.]]=DX$7,Tbl.Kosten[[#This Row],[Totaal kosten]],"")</f>
        <v/>
      </c>
      <c r="DY185" s="122" t="str">
        <f>IF(Tbl.Kosten[[#This Row],[Anr.]]=DY$7,Tbl.Kosten[[#This Row],[Totaal kosten]],"")</f>
        <v/>
      </c>
      <c r="DZ185" s="122" t="str">
        <f>IF(Tbl.Kosten[[#This Row],[Anr.]]=DZ$7,Tbl.Kosten[[#This Row],[Totaal kosten]],"")</f>
        <v/>
      </c>
      <c r="EA185" s="122" t="str">
        <f>IF(Tbl.Kosten[[#This Row],[Anr.]]=EA$7,Tbl.Kosten[[#This Row],[Totaal kosten]],"")</f>
        <v/>
      </c>
      <c r="EB185" s="122" t="str">
        <f>IF(Tbl.Kosten[[#This Row],[Anr.]]=EB$7,Tbl.Kosten[[#This Row],[Totaal kosten]],"")</f>
        <v/>
      </c>
      <c r="EC185" s="122" t="str">
        <f>IF(Tbl.Kosten[[#This Row],[Anr.]]=EC$7,Tbl.Kosten[[#This Row],[Totaal kosten]],"")</f>
        <v/>
      </c>
      <c r="ED185" s="122" t="str">
        <f>IF(Tbl.Kosten[[#This Row],[Anr.]]=ED$7,Tbl.Kosten[[#This Row],[Totaal kosten]],"")</f>
        <v/>
      </c>
      <c r="EE185" s="122" t="str">
        <f>IF(Tbl.Kosten[[#This Row],[Anr.]]=EE$7,Tbl.Kosten[[#This Row],[Totaal kosten]],"")</f>
        <v/>
      </c>
      <c r="EF185" s="122" t="str">
        <f>IF(Tbl.Kosten[[#This Row],[Anr.]]=EF$7,Tbl.Kosten[[#This Row],[Totaal kosten]],"")</f>
        <v/>
      </c>
      <c r="EG185" s="122" t="str">
        <f>IF(Tbl.Kosten[[#This Row],[Anr.]]=EG$7,Tbl.Kosten[[#This Row],[Totaal kosten]],"")</f>
        <v/>
      </c>
      <c r="EH185" s="122" t="str">
        <f>IF(Tbl.Kosten[[#This Row],[Anr.]]=EH$7,Tbl.Kosten[[#This Row],[Totaal kosten]],"")</f>
        <v/>
      </c>
      <c r="EI185" s="122" t="str">
        <f>IF(Tbl.Kosten[[#This Row],[Anr.]]=EI$7,Tbl.Kosten[[#This Row],[Totaal kosten]],"")</f>
        <v/>
      </c>
      <c r="EJ185" s="122" t="str">
        <f>IF(Tbl.Kosten[[#This Row],[Anr.]]=EJ$7,Tbl.Kosten[[#This Row],[Totaal kosten]],"")</f>
        <v/>
      </c>
      <c r="EK185" s="122" t="str">
        <f>IF(Tbl.Kosten[[#This Row],[Anr.]]=EK$7,Tbl.Kosten[[#This Row],[Totaal kosten]],"")</f>
        <v/>
      </c>
      <c r="EL185" s="122" t="str">
        <f>IF(Tbl.Kosten[[#This Row],[Anr.]]=EL$7,Tbl.Kosten[[#This Row],[Totaal kosten]],"")</f>
        <v/>
      </c>
      <c r="EM185" s="122" t="str">
        <f>IF(Tbl.Kosten[[#This Row],[Anr.]]=EM$7,Tbl.Kosten[[#This Row],[Totaal kosten]],"")</f>
        <v/>
      </c>
      <c r="EN185" s="122" t="str">
        <f>IF(Tbl.Kosten[[#This Row],[Anr.]]=EN$7,Tbl.Kosten[[#This Row],[Totaal kosten]],"")</f>
        <v/>
      </c>
      <c r="EO185" s="122" t="str">
        <f>IF(Tbl.Kosten[[#This Row],[Anr.]]=EO$7,Tbl.Kosten[[#This Row],[Totaal kosten]],"")</f>
        <v/>
      </c>
      <c r="EP185" s="122" t="str">
        <f>IF(Tbl.Kosten[[#This Row],[Anr.]]=EP$7,Tbl.Kosten[[#This Row],[Totaal kosten]],"")</f>
        <v/>
      </c>
      <c r="EQ185" s="122" t="str">
        <f>IF(Tbl.Kosten[[#This Row],[Anr.]]=EQ$7,Tbl.Kosten[[#This Row],[Totaal kosten]],"")</f>
        <v/>
      </c>
    </row>
    <row r="186" spans="2:147" x14ac:dyDescent="0.35">
      <c r="B186" s="99"/>
      <c r="C186" s="68"/>
      <c r="D186" s="119"/>
      <c r="E186" s="100"/>
      <c r="F186" s="13">
        <f>_xlfn.XLOOKUP(Tbl.Kosten[[#This Row],[Medewerker e/o 
functie]],Tbl.Uurtarief[Medewerker en/of functie],Tbl.Uurtarief[Uurtarief],"",,)</f>
        <v>0</v>
      </c>
      <c r="G186" s="118">
        <f>PRODUCT(Tbl.Kosten[[#This Row],[Uren]],Tbl.Kosten[[#This Row],[Uurtarief]])</f>
        <v>0</v>
      </c>
      <c r="H186" s="100"/>
      <c r="I186" s="98"/>
      <c r="J186" s="97">
        <f>Tbl.Kosten[[#This Row],[Aantal]]*Tbl.Kosten[[#This Row],[Tarief]]</f>
        <v>0</v>
      </c>
      <c r="K186" s="118">
        <f>Tbl.Kosten[[#This Row],[Subtotaal andere kosten]]+Tbl.Kosten[[#This Row],[Subtotaal arbeidskosten]]</f>
        <v>0</v>
      </c>
      <c r="L186" s="190">
        <f>IF(Tbl.Kosten[[#This Row],[Subtotaal andere kosten]]&lt;&gt;0,"Andere kosten",(_xlfn.XLOOKUP(Tbl.Kosten[[#This Row],[Medewerker e/o 
functie]],Tbl.Uurtarief[Medewerker en/of functie],Tbl.Uurtarief[Kostensoort],"",,)))</f>
        <v>0</v>
      </c>
      <c r="M186" s="190" t="str">
        <f>IF(AND(Tbl.Kosten[[#This Row],[Subtotaal arbeidskosten]]&lt;&gt;0,Tbl.Kosten[[#This Row],[Subtotaal andere kosten]]&lt;&gt;0),"Begroot Arbeidskosten en Overige kosten op verschillende regels!","")</f>
        <v/>
      </c>
      <c r="N186" s="3" t="str">
        <f>_xlfn.XLOOKUP(Tbl.Kosten[[#This Row],[Activiteitencode]],Tbl.Activiteiten[Activiteitcode],Tbl.Activiteiten[Werkpakketcode],"",,)</f>
        <v/>
      </c>
      <c r="O186" s="9" t="str">
        <f>_xlfn.XLOOKUP(Tbl.Kosten[[#This Row],[Werkpakketcode]],Tbl.Werkpakketten[Werkpakketcode],Tbl.Werkpakketten[WPnr.],"",,)</f>
        <v/>
      </c>
      <c r="P186" s="9" t="str">
        <f>IF(Tbl.Kosten[[#This Row],[WPnr.]]=P$7,Tbl.Kosten[[#This Row],[Totaal kosten]],"")</f>
        <v/>
      </c>
      <c r="Q186" s="9" t="str">
        <f>IF(Tbl.Kosten[[#This Row],[WPnr.]]=Q$7,Tbl.Kosten[[#This Row],[Totaal kosten]],"")</f>
        <v/>
      </c>
      <c r="R186" s="9" t="str">
        <f>IF(Tbl.Kosten[[#This Row],[WPnr.]]=R$7,Tbl.Kosten[[#This Row],[Totaal kosten]],"")</f>
        <v/>
      </c>
      <c r="S186" s="9" t="str">
        <f>IF(Tbl.Kosten[[#This Row],[WPnr.]]=S$7,Tbl.Kosten[[#This Row],[Totaal kosten]],"")</f>
        <v/>
      </c>
      <c r="T186" s="9" t="str">
        <f>IF(Tbl.Kosten[[#This Row],[WPnr.]]=T$7,Tbl.Kosten[[#This Row],[Totaal kosten]],"")</f>
        <v/>
      </c>
      <c r="U186" s="9" t="str">
        <f>IF(Tbl.Kosten[[#This Row],[WPnr.]]=U$7,Tbl.Kosten[[#This Row],[Totaal kosten]],"")</f>
        <v/>
      </c>
      <c r="V186" s="9" t="str">
        <f>IF(Tbl.Kosten[[#This Row],[WPnr.]]=V$7,Tbl.Kosten[[#This Row],[Totaal kosten]],"")</f>
        <v/>
      </c>
      <c r="W186" s="9" t="str">
        <f>IF(Tbl.Kosten[[#This Row],[WPnr.]]=W$7,Tbl.Kosten[[#This Row],[Totaal kosten]],"")</f>
        <v/>
      </c>
      <c r="X186" s="9" t="str">
        <f>IF(Tbl.Kosten[[#This Row],[WPnr.]]=X$7,Tbl.Kosten[[#This Row],[Totaal kosten]],"")</f>
        <v/>
      </c>
      <c r="Y186" s="9" t="str">
        <f>IF(Tbl.Kosten[[#This Row],[WPnr.]]=Y$7,Tbl.Kosten[[#This Row],[Totaal kosten]],"")</f>
        <v/>
      </c>
      <c r="Z186" s="15" t="str">
        <f>IFERROR(VLOOKUP(Tbl.Kosten[[#This Row],[Kostensoort]],Tbl.Kostensoorten[],2,FALSE),"")</f>
        <v/>
      </c>
      <c r="AA186" s="15" t="str">
        <f>IF(Tbl.Kosten[[#This Row],[KSnr.]]=AA$7,Tbl.Kosten[[#This Row],[Totaal kosten]],"")</f>
        <v/>
      </c>
      <c r="AB186" s="15" t="str">
        <f>IF(Tbl.Kosten[[#This Row],[KSnr.]]=AB$7,Tbl.Kosten[[#This Row],[Totaal kosten]],"")</f>
        <v/>
      </c>
      <c r="AC186" s="15" t="str">
        <f>IF(Tbl.Kosten[[#This Row],[KSnr.]]=AC$7,Tbl.Kosten[[#This Row],[Totaal kosten]],"")</f>
        <v/>
      </c>
      <c r="AD186" s="15" t="str">
        <f>IF(Tbl.Kosten[[#This Row],[KSnr.]]=AD$7,Tbl.Kosten[[#This Row],[Totaal kosten]],"")</f>
        <v/>
      </c>
      <c r="AE186" s="15" t="str">
        <f>IF(Tbl.Kosten[[#This Row],[KSnr.]]=AE$7,Tbl.Kosten[[#This Row],[Totaal kosten]],"")</f>
        <v/>
      </c>
      <c r="AF186" s="15" t="str">
        <f>IF(Tbl.Kosten[[#This Row],[KSnr.]]=AF$7,Tbl.Kosten[[#This Row],[Totaal kosten]],"")</f>
        <v/>
      </c>
      <c r="AG186" s="15" t="str">
        <f>IF(Tbl.Kosten[[#This Row],[KSnr.]]=AG$7,Tbl.Kosten[[#This Row],[Totaal kosten]],"")</f>
        <v/>
      </c>
      <c r="AH186" s="15" t="str">
        <f>IF(Tbl.Kosten[[#This Row],[KSnr.]]=AH$7,Tbl.Kosten[[#This Row],[Totaal kosten]],"")</f>
        <v/>
      </c>
      <c r="AI186" s="15" t="str">
        <f>IF(Tbl.Kosten[[#This Row],[KSnr.]]=AI$7,Tbl.Kosten[[#This Row],[Totaal kosten]],"")</f>
        <v/>
      </c>
      <c r="AJ186" s="15" t="str">
        <f>IF(Tbl.Kosten[[#This Row],[KSnr.]]=AJ$7,Tbl.Kosten[[#This Row],[Totaal kosten]],"")</f>
        <v/>
      </c>
      <c r="AK186" s="15" t="str">
        <f>IF(Tbl.Kosten[[#This Row],[KSnr.]]=AK$7,Tbl.Kosten[[#This Row],[Totaal kosten]],"")</f>
        <v/>
      </c>
      <c r="AL186" s="15" t="str">
        <f>IF(Tbl.Kosten[[#This Row],[KSnr.]]=AL$7,Tbl.Kosten[[#This Row],[Totaal kosten]],"")</f>
        <v/>
      </c>
      <c r="AM186" s="15" t="str">
        <f>IF(Tbl.Kosten[[#This Row],[KSnr.]]=AM$7,Tbl.Kosten[[#This Row],[Totaal kosten]],"")</f>
        <v/>
      </c>
      <c r="AN186" s="15" t="str">
        <f>IF(Tbl.Kosten[[#This Row],[KSnr.]]=AN$7,Tbl.Kosten[[#This Row],[Totaal kosten]],"")</f>
        <v/>
      </c>
      <c r="AO186" s="15" t="str">
        <f>IF(Tbl.Kosten[[#This Row],[KSnr.]]=AO$7,Tbl.Kosten[[#This Row],[Totaal kosten]],"")</f>
        <v/>
      </c>
      <c r="AP186" s="15" t="str">
        <f>IF(Tbl.Kosten[[#This Row],[KSnr.]]=AP$7,Tbl.Kosten[[#This Row],[Totaal kosten]],"")</f>
        <v/>
      </c>
      <c r="AQ186" s="15" t="str">
        <f>IF(Tbl.Kosten[[#This Row],[KSnr.]]=AQ$7,Tbl.Kosten[[#This Row],[Totaal kosten]],"")</f>
        <v/>
      </c>
      <c r="AR186" s="15" t="str">
        <f>IF(Tbl.Kosten[[#This Row],[KSnr.]]=AR$7,Tbl.Kosten[[#This Row],[Totaal kosten]],"")</f>
        <v/>
      </c>
      <c r="AS186" s="15" t="str">
        <f>IF(Tbl.Kosten[[#This Row],[KSnr.]]=AS$7,Tbl.Kosten[[#This Row],[Totaal kosten]],"")</f>
        <v/>
      </c>
      <c r="AT186" s="15" t="str">
        <f>IF(Tbl.Kosten[[#This Row],[KSnr.]]=AT$7,Tbl.Kosten[[#This Row],[Totaal kosten]],"")</f>
        <v/>
      </c>
      <c r="AU186" s="122" t="str">
        <f>_xlfn.XLOOKUP(Tbl.Kosten[[#This Row],[Activiteitencode]],Tbl.Activiteiten[Activiteitcode],Tbl.Activiteiten[Anr.],"",,)</f>
        <v/>
      </c>
      <c r="AV186" s="122" t="str">
        <f>IF(Tbl.Kosten[[#This Row],[Anr.]]=AV$7,Tbl.Kosten[[#This Row],[Totaal kosten]],"")</f>
        <v/>
      </c>
      <c r="AW186" s="122" t="str">
        <f>IF(Tbl.Kosten[[#This Row],[Anr.]]=AW$7,Tbl.Kosten[[#This Row],[Totaal kosten]],"")</f>
        <v/>
      </c>
      <c r="AX186" s="122" t="str">
        <f>IF(Tbl.Kosten[[#This Row],[Anr.]]=AX$7,Tbl.Kosten[[#This Row],[Totaal kosten]],"")</f>
        <v/>
      </c>
      <c r="AY186" s="122" t="str">
        <f>IF(Tbl.Kosten[[#This Row],[Anr.]]=AY$7,Tbl.Kosten[[#This Row],[Totaal kosten]],"")</f>
        <v/>
      </c>
      <c r="AZ186" s="122" t="str">
        <f>IF(Tbl.Kosten[[#This Row],[Anr.]]=AZ$7,Tbl.Kosten[[#This Row],[Totaal kosten]],"")</f>
        <v/>
      </c>
      <c r="BA186" s="122" t="str">
        <f>IF(Tbl.Kosten[[#This Row],[Anr.]]=BA$7,Tbl.Kosten[[#This Row],[Totaal kosten]],"")</f>
        <v/>
      </c>
      <c r="BB186" s="122" t="str">
        <f>IF(Tbl.Kosten[[#This Row],[Anr.]]=BB$7,Tbl.Kosten[[#This Row],[Totaal kosten]],"")</f>
        <v/>
      </c>
      <c r="BC186" s="122" t="str">
        <f>IF(Tbl.Kosten[[#This Row],[Anr.]]=BC$7,Tbl.Kosten[[#This Row],[Totaal kosten]],"")</f>
        <v/>
      </c>
      <c r="BD186" s="122" t="str">
        <f>IF(Tbl.Kosten[[#This Row],[Anr.]]=BD$7,Tbl.Kosten[[#This Row],[Totaal kosten]],"")</f>
        <v/>
      </c>
      <c r="BE186" s="122" t="str">
        <f>IF(Tbl.Kosten[[#This Row],[Anr.]]=BE$7,Tbl.Kosten[[#This Row],[Totaal kosten]],"")</f>
        <v/>
      </c>
      <c r="BF186" s="122" t="str">
        <f>IF(Tbl.Kosten[[#This Row],[Anr.]]=BF$7,Tbl.Kosten[[#This Row],[Totaal kosten]],"")</f>
        <v/>
      </c>
      <c r="BG186" s="122" t="str">
        <f>IF(Tbl.Kosten[[#This Row],[Anr.]]=BG$7,Tbl.Kosten[[#This Row],[Totaal kosten]],"")</f>
        <v/>
      </c>
      <c r="BH186" s="122" t="str">
        <f>IF(Tbl.Kosten[[#This Row],[Anr.]]=BH$7,Tbl.Kosten[[#This Row],[Totaal kosten]],"")</f>
        <v/>
      </c>
      <c r="BI186" s="122" t="str">
        <f>IF(Tbl.Kosten[[#This Row],[Anr.]]=BI$7,Tbl.Kosten[[#This Row],[Totaal kosten]],"")</f>
        <v/>
      </c>
      <c r="BJ186" s="122" t="str">
        <f>IF(Tbl.Kosten[[#This Row],[Anr.]]=BJ$7,Tbl.Kosten[[#This Row],[Totaal kosten]],"")</f>
        <v/>
      </c>
      <c r="BK186" s="122" t="str">
        <f>IF(Tbl.Kosten[[#This Row],[Anr.]]=BK$7,Tbl.Kosten[[#This Row],[Totaal kosten]],"")</f>
        <v/>
      </c>
      <c r="BL186" s="122" t="str">
        <f>IF(Tbl.Kosten[[#This Row],[Anr.]]=BL$7,Tbl.Kosten[[#This Row],[Totaal kosten]],"")</f>
        <v/>
      </c>
      <c r="BM186" s="122" t="str">
        <f>IF(Tbl.Kosten[[#This Row],[Anr.]]=BM$7,Tbl.Kosten[[#This Row],[Totaal kosten]],"")</f>
        <v/>
      </c>
      <c r="BN186" s="122" t="str">
        <f>IF(Tbl.Kosten[[#This Row],[Anr.]]=BN$7,Tbl.Kosten[[#This Row],[Totaal kosten]],"")</f>
        <v/>
      </c>
      <c r="BO186" s="122" t="str">
        <f>IF(Tbl.Kosten[[#This Row],[Anr.]]=BO$7,Tbl.Kosten[[#This Row],[Totaal kosten]],"")</f>
        <v/>
      </c>
      <c r="BP186" s="122" t="str">
        <f>IF(Tbl.Kosten[[#This Row],[Anr.]]=BP$7,Tbl.Kosten[[#This Row],[Totaal kosten]],"")</f>
        <v/>
      </c>
      <c r="BQ186" s="122" t="str">
        <f>IF(Tbl.Kosten[[#This Row],[Anr.]]=BQ$7,Tbl.Kosten[[#This Row],[Totaal kosten]],"")</f>
        <v/>
      </c>
      <c r="BR186" s="122" t="str">
        <f>IF(Tbl.Kosten[[#This Row],[Anr.]]=BR$7,Tbl.Kosten[[#This Row],[Totaal kosten]],"")</f>
        <v/>
      </c>
      <c r="BS186" s="122" t="str">
        <f>IF(Tbl.Kosten[[#This Row],[Anr.]]=BS$7,Tbl.Kosten[[#This Row],[Totaal kosten]],"")</f>
        <v/>
      </c>
      <c r="BT186" s="122" t="str">
        <f>IF(Tbl.Kosten[[#This Row],[Anr.]]=BT$7,Tbl.Kosten[[#This Row],[Totaal kosten]],"")</f>
        <v/>
      </c>
      <c r="BU186" s="122" t="str">
        <f>IF(Tbl.Kosten[[#This Row],[Anr.]]=BU$7,Tbl.Kosten[[#This Row],[Totaal kosten]],"")</f>
        <v/>
      </c>
      <c r="BV186" s="122" t="str">
        <f>IF(Tbl.Kosten[[#This Row],[Anr.]]=BV$7,Tbl.Kosten[[#This Row],[Totaal kosten]],"")</f>
        <v/>
      </c>
      <c r="BW186" s="122" t="str">
        <f>IF(Tbl.Kosten[[#This Row],[Anr.]]=BW$7,Tbl.Kosten[[#This Row],[Totaal kosten]],"")</f>
        <v/>
      </c>
      <c r="BX186" s="122" t="str">
        <f>IF(Tbl.Kosten[[#This Row],[Anr.]]=BX$7,Tbl.Kosten[[#This Row],[Totaal kosten]],"")</f>
        <v/>
      </c>
      <c r="BY186" s="122" t="str">
        <f>IF(Tbl.Kosten[[#This Row],[Anr.]]=BY$7,Tbl.Kosten[[#This Row],[Totaal kosten]],"")</f>
        <v/>
      </c>
      <c r="BZ186" s="122" t="str">
        <f>IF(Tbl.Kosten[[#This Row],[Anr.]]=BZ$7,Tbl.Kosten[[#This Row],[Totaal kosten]],"")</f>
        <v/>
      </c>
      <c r="CA186" s="122" t="str">
        <f>IF(Tbl.Kosten[[#This Row],[Anr.]]=CA$7,Tbl.Kosten[[#This Row],[Totaal kosten]],"")</f>
        <v/>
      </c>
      <c r="CB186" s="122" t="str">
        <f>IF(Tbl.Kosten[[#This Row],[Anr.]]=CB$7,Tbl.Kosten[[#This Row],[Totaal kosten]],"")</f>
        <v/>
      </c>
      <c r="CC186" s="122" t="str">
        <f>IF(Tbl.Kosten[[#This Row],[Anr.]]=CC$7,Tbl.Kosten[[#This Row],[Totaal kosten]],"")</f>
        <v/>
      </c>
      <c r="CD186" s="122" t="str">
        <f>IF(Tbl.Kosten[[#This Row],[Anr.]]=CD$7,Tbl.Kosten[[#This Row],[Totaal kosten]],"")</f>
        <v/>
      </c>
      <c r="CE186" s="122" t="str">
        <f>IF(Tbl.Kosten[[#This Row],[Anr.]]=CE$7,Tbl.Kosten[[#This Row],[Totaal kosten]],"")</f>
        <v/>
      </c>
      <c r="CF186" s="122" t="str">
        <f>IF(Tbl.Kosten[[#This Row],[Anr.]]=CF$7,Tbl.Kosten[[#This Row],[Totaal kosten]],"")</f>
        <v/>
      </c>
      <c r="CG186" s="122" t="str">
        <f>IF(Tbl.Kosten[[#This Row],[Anr.]]=CG$7,Tbl.Kosten[[#This Row],[Totaal kosten]],"")</f>
        <v/>
      </c>
      <c r="CH186" s="122" t="str">
        <f>IF(Tbl.Kosten[[#This Row],[Anr.]]=CH$7,Tbl.Kosten[[#This Row],[Totaal kosten]],"")</f>
        <v/>
      </c>
      <c r="CI186" s="122" t="str">
        <f>IF(Tbl.Kosten[[#This Row],[Anr.]]=CI$7,Tbl.Kosten[[#This Row],[Totaal kosten]],"")</f>
        <v/>
      </c>
      <c r="CJ186" s="122" t="str">
        <f>IF(Tbl.Kosten[[#This Row],[Anr.]]=CJ$7,Tbl.Kosten[[#This Row],[Totaal kosten]],"")</f>
        <v/>
      </c>
      <c r="CK186" s="122" t="str">
        <f>IF(Tbl.Kosten[[#This Row],[Anr.]]=CK$7,Tbl.Kosten[[#This Row],[Totaal kosten]],"")</f>
        <v/>
      </c>
      <c r="CL186" s="122" t="str">
        <f>IF(Tbl.Kosten[[#This Row],[Anr.]]=CL$7,Tbl.Kosten[[#This Row],[Totaal kosten]],"")</f>
        <v/>
      </c>
      <c r="CM186" s="122" t="str">
        <f>IF(Tbl.Kosten[[#This Row],[Anr.]]=CM$7,Tbl.Kosten[[#This Row],[Totaal kosten]],"")</f>
        <v/>
      </c>
      <c r="CN186" s="122" t="str">
        <f>IF(Tbl.Kosten[[#This Row],[Anr.]]=CN$7,Tbl.Kosten[[#This Row],[Totaal kosten]],"")</f>
        <v/>
      </c>
      <c r="CO186" s="122" t="str">
        <f>IF(Tbl.Kosten[[#This Row],[Anr.]]=CO$7,Tbl.Kosten[[#This Row],[Totaal kosten]],"")</f>
        <v/>
      </c>
      <c r="CP186" s="122" t="str">
        <f>IF(Tbl.Kosten[[#This Row],[Anr.]]=CP$7,Tbl.Kosten[[#This Row],[Totaal kosten]],"")</f>
        <v/>
      </c>
      <c r="CQ186" s="122" t="str">
        <f>IF(Tbl.Kosten[[#This Row],[Anr.]]=CQ$7,Tbl.Kosten[[#This Row],[Totaal kosten]],"")</f>
        <v/>
      </c>
      <c r="CR186" s="122" t="str">
        <f>IF(Tbl.Kosten[[#This Row],[Anr.]]=CR$7,Tbl.Kosten[[#This Row],[Totaal kosten]],"")</f>
        <v/>
      </c>
      <c r="CS186" s="122" t="str">
        <f>IF(Tbl.Kosten[[#This Row],[Anr.]]=CS$7,Tbl.Kosten[[#This Row],[Totaal kosten]],"")</f>
        <v/>
      </c>
      <c r="CT186" s="122" t="str">
        <f>IF(Tbl.Kosten[[#This Row],[Anr.]]=CT$7,Tbl.Kosten[[#This Row],[Totaal kosten]],"")</f>
        <v/>
      </c>
      <c r="CU186" s="122" t="str">
        <f>IF(Tbl.Kosten[[#This Row],[Anr.]]=CU$7,Tbl.Kosten[[#This Row],[Totaal kosten]],"")</f>
        <v/>
      </c>
      <c r="CV186" s="122" t="str">
        <f>IF(Tbl.Kosten[[#This Row],[Anr.]]=CV$7,Tbl.Kosten[[#This Row],[Totaal kosten]],"")</f>
        <v/>
      </c>
      <c r="CW186" s="122" t="str">
        <f>IF(Tbl.Kosten[[#This Row],[Anr.]]=CW$7,Tbl.Kosten[[#This Row],[Totaal kosten]],"")</f>
        <v/>
      </c>
      <c r="CX186" s="122" t="str">
        <f>IF(Tbl.Kosten[[#This Row],[Anr.]]=CX$7,Tbl.Kosten[[#This Row],[Totaal kosten]],"")</f>
        <v/>
      </c>
      <c r="CY186" s="122" t="str">
        <f>IF(Tbl.Kosten[[#This Row],[Anr.]]=CY$7,Tbl.Kosten[[#This Row],[Totaal kosten]],"")</f>
        <v/>
      </c>
      <c r="CZ186" s="122" t="str">
        <f>IF(Tbl.Kosten[[#This Row],[Anr.]]=CZ$7,Tbl.Kosten[[#This Row],[Totaal kosten]],"")</f>
        <v/>
      </c>
      <c r="DA186" s="122" t="str">
        <f>IF(Tbl.Kosten[[#This Row],[Anr.]]=DA$7,Tbl.Kosten[[#This Row],[Totaal kosten]],"")</f>
        <v/>
      </c>
      <c r="DB186" s="122" t="str">
        <f>IF(Tbl.Kosten[[#This Row],[Anr.]]=DB$7,Tbl.Kosten[[#This Row],[Totaal kosten]],"")</f>
        <v/>
      </c>
      <c r="DC186" s="122" t="str">
        <f>IF(Tbl.Kosten[[#This Row],[Anr.]]=DC$7,Tbl.Kosten[[#This Row],[Totaal kosten]],"")</f>
        <v/>
      </c>
      <c r="DD186" s="122" t="str">
        <f>IF(Tbl.Kosten[[#This Row],[Anr.]]=DD$7,Tbl.Kosten[[#This Row],[Totaal kosten]],"")</f>
        <v/>
      </c>
      <c r="DE186" s="122" t="str">
        <f>IF(Tbl.Kosten[[#This Row],[Anr.]]=DE$7,Tbl.Kosten[[#This Row],[Totaal kosten]],"")</f>
        <v/>
      </c>
      <c r="DF186" s="122" t="str">
        <f>IF(Tbl.Kosten[[#This Row],[Anr.]]=DF$7,Tbl.Kosten[[#This Row],[Totaal kosten]],"")</f>
        <v/>
      </c>
      <c r="DG186" s="122" t="str">
        <f>IF(Tbl.Kosten[[#This Row],[Anr.]]=DG$7,Tbl.Kosten[[#This Row],[Totaal kosten]],"")</f>
        <v/>
      </c>
      <c r="DH186" s="122" t="str">
        <f>IF(Tbl.Kosten[[#This Row],[Anr.]]=DH$7,Tbl.Kosten[[#This Row],[Totaal kosten]],"")</f>
        <v/>
      </c>
      <c r="DI186" s="122" t="str">
        <f>IF(Tbl.Kosten[[#This Row],[Anr.]]=DI$7,Tbl.Kosten[[#This Row],[Totaal kosten]],"")</f>
        <v/>
      </c>
      <c r="DJ186" s="122" t="str">
        <f>IF(Tbl.Kosten[[#This Row],[Anr.]]=DJ$7,Tbl.Kosten[[#This Row],[Totaal kosten]],"")</f>
        <v/>
      </c>
      <c r="DK186" s="122" t="str">
        <f>IF(Tbl.Kosten[[#This Row],[Anr.]]=DK$7,Tbl.Kosten[[#This Row],[Totaal kosten]],"")</f>
        <v/>
      </c>
      <c r="DL186" s="122" t="str">
        <f>IF(Tbl.Kosten[[#This Row],[Anr.]]=DL$7,Tbl.Kosten[[#This Row],[Totaal kosten]],"")</f>
        <v/>
      </c>
      <c r="DM186" s="122" t="str">
        <f>IF(Tbl.Kosten[[#This Row],[Anr.]]=DM$7,Tbl.Kosten[[#This Row],[Totaal kosten]],"")</f>
        <v/>
      </c>
      <c r="DN186" s="122" t="str">
        <f>IF(Tbl.Kosten[[#This Row],[Anr.]]=DN$7,Tbl.Kosten[[#This Row],[Totaal kosten]],"")</f>
        <v/>
      </c>
      <c r="DO186" s="122" t="str">
        <f>IF(Tbl.Kosten[[#This Row],[Anr.]]=DO$7,Tbl.Kosten[[#This Row],[Totaal kosten]],"")</f>
        <v/>
      </c>
      <c r="DP186" s="122" t="str">
        <f>IF(Tbl.Kosten[[#This Row],[Anr.]]=DP$7,Tbl.Kosten[[#This Row],[Totaal kosten]],"")</f>
        <v/>
      </c>
      <c r="DQ186" s="122" t="str">
        <f>IF(Tbl.Kosten[[#This Row],[Anr.]]=DQ$7,Tbl.Kosten[[#This Row],[Totaal kosten]],"")</f>
        <v/>
      </c>
      <c r="DR186" s="122" t="str">
        <f>IF(Tbl.Kosten[[#This Row],[Anr.]]=DR$7,Tbl.Kosten[[#This Row],[Totaal kosten]],"")</f>
        <v/>
      </c>
      <c r="DS186" s="122" t="str">
        <f>IF(Tbl.Kosten[[#This Row],[Anr.]]=DS$7,Tbl.Kosten[[#This Row],[Totaal kosten]],"")</f>
        <v/>
      </c>
      <c r="DT186" s="122" t="str">
        <f>IF(Tbl.Kosten[[#This Row],[Anr.]]=DT$7,Tbl.Kosten[[#This Row],[Totaal kosten]],"")</f>
        <v/>
      </c>
      <c r="DU186" s="122" t="str">
        <f>IF(Tbl.Kosten[[#This Row],[Anr.]]=DU$7,Tbl.Kosten[[#This Row],[Totaal kosten]],"")</f>
        <v/>
      </c>
      <c r="DV186" s="122" t="str">
        <f>IF(Tbl.Kosten[[#This Row],[Anr.]]=DV$7,Tbl.Kosten[[#This Row],[Totaal kosten]],"")</f>
        <v/>
      </c>
      <c r="DW186" s="122" t="str">
        <f>IF(Tbl.Kosten[[#This Row],[Anr.]]=DW$7,Tbl.Kosten[[#This Row],[Totaal kosten]],"")</f>
        <v/>
      </c>
      <c r="DX186" s="122" t="str">
        <f>IF(Tbl.Kosten[[#This Row],[Anr.]]=DX$7,Tbl.Kosten[[#This Row],[Totaal kosten]],"")</f>
        <v/>
      </c>
      <c r="DY186" s="122" t="str">
        <f>IF(Tbl.Kosten[[#This Row],[Anr.]]=DY$7,Tbl.Kosten[[#This Row],[Totaal kosten]],"")</f>
        <v/>
      </c>
      <c r="DZ186" s="122" t="str">
        <f>IF(Tbl.Kosten[[#This Row],[Anr.]]=DZ$7,Tbl.Kosten[[#This Row],[Totaal kosten]],"")</f>
        <v/>
      </c>
      <c r="EA186" s="122" t="str">
        <f>IF(Tbl.Kosten[[#This Row],[Anr.]]=EA$7,Tbl.Kosten[[#This Row],[Totaal kosten]],"")</f>
        <v/>
      </c>
      <c r="EB186" s="122" t="str">
        <f>IF(Tbl.Kosten[[#This Row],[Anr.]]=EB$7,Tbl.Kosten[[#This Row],[Totaal kosten]],"")</f>
        <v/>
      </c>
      <c r="EC186" s="122" t="str">
        <f>IF(Tbl.Kosten[[#This Row],[Anr.]]=EC$7,Tbl.Kosten[[#This Row],[Totaal kosten]],"")</f>
        <v/>
      </c>
      <c r="ED186" s="122" t="str">
        <f>IF(Tbl.Kosten[[#This Row],[Anr.]]=ED$7,Tbl.Kosten[[#This Row],[Totaal kosten]],"")</f>
        <v/>
      </c>
      <c r="EE186" s="122" t="str">
        <f>IF(Tbl.Kosten[[#This Row],[Anr.]]=EE$7,Tbl.Kosten[[#This Row],[Totaal kosten]],"")</f>
        <v/>
      </c>
      <c r="EF186" s="122" t="str">
        <f>IF(Tbl.Kosten[[#This Row],[Anr.]]=EF$7,Tbl.Kosten[[#This Row],[Totaal kosten]],"")</f>
        <v/>
      </c>
      <c r="EG186" s="122" t="str">
        <f>IF(Tbl.Kosten[[#This Row],[Anr.]]=EG$7,Tbl.Kosten[[#This Row],[Totaal kosten]],"")</f>
        <v/>
      </c>
      <c r="EH186" s="122" t="str">
        <f>IF(Tbl.Kosten[[#This Row],[Anr.]]=EH$7,Tbl.Kosten[[#This Row],[Totaal kosten]],"")</f>
        <v/>
      </c>
      <c r="EI186" s="122" t="str">
        <f>IF(Tbl.Kosten[[#This Row],[Anr.]]=EI$7,Tbl.Kosten[[#This Row],[Totaal kosten]],"")</f>
        <v/>
      </c>
      <c r="EJ186" s="122" t="str">
        <f>IF(Tbl.Kosten[[#This Row],[Anr.]]=EJ$7,Tbl.Kosten[[#This Row],[Totaal kosten]],"")</f>
        <v/>
      </c>
      <c r="EK186" s="122" t="str">
        <f>IF(Tbl.Kosten[[#This Row],[Anr.]]=EK$7,Tbl.Kosten[[#This Row],[Totaal kosten]],"")</f>
        <v/>
      </c>
      <c r="EL186" s="122" t="str">
        <f>IF(Tbl.Kosten[[#This Row],[Anr.]]=EL$7,Tbl.Kosten[[#This Row],[Totaal kosten]],"")</f>
        <v/>
      </c>
      <c r="EM186" s="122" t="str">
        <f>IF(Tbl.Kosten[[#This Row],[Anr.]]=EM$7,Tbl.Kosten[[#This Row],[Totaal kosten]],"")</f>
        <v/>
      </c>
      <c r="EN186" s="122" t="str">
        <f>IF(Tbl.Kosten[[#This Row],[Anr.]]=EN$7,Tbl.Kosten[[#This Row],[Totaal kosten]],"")</f>
        <v/>
      </c>
      <c r="EO186" s="122" t="str">
        <f>IF(Tbl.Kosten[[#This Row],[Anr.]]=EO$7,Tbl.Kosten[[#This Row],[Totaal kosten]],"")</f>
        <v/>
      </c>
      <c r="EP186" s="122" t="str">
        <f>IF(Tbl.Kosten[[#This Row],[Anr.]]=EP$7,Tbl.Kosten[[#This Row],[Totaal kosten]],"")</f>
        <v/>
      </c>
      <c r="EQ186" s="122" t="str">
        <f>IF(Tbl.Kosten[[#This Row],[Anr.]]=EQ$7,Tbl.Kosten[[#This Row],[Totaal kosten]],"")</f>
        <v/>
      </c>
    </row>
    <row r="187" spans="2:147" x14ac:dyDescent="0.35">
      <c r="B187" s="99"/>
      <c r="C187" s="68"/>
      <c r="D187" s="119"/>
      <c r="E187" s="100"/>
      <c r="F187" s="13">
        <f>_xlfn.XLOOKUP(Tbl.Kosten[[#This Row],[Medewerker e/o 
functie]],Tbl.Uurtarief[Medewerker en/of functie],Tbl.Uurtarief[Uurtarief],"",,)</f>
        <v>0</v>
      </c>
      <c r="G187" s="118">
        <f>PRODUCT(Tbl.Kosten[[#This Row],[Uren]],Tbl.Kosten[[#This Row],[Uurtarief]])</f>
        <v>0</v>
      </c>
      <c r="H187" s="100"/>
      <c r="I187" s="98"/>
      <c r="J187" s="97">
        <f>Tbl.Kosten[[#This Row],[Aantal]]*Tbl.Kosten[[#This Row],[Tarief]]</f>
        <v>0</v>
      </c>
      <c r="K187" s="118">
        <f>Tbl.Kosten[[#This Row],[Subtotaal andere kosten]]+Tbl.Kosten[[#This Row],[Subtotaal arbeidskosten]]</f>
        <v>0</v>
      </c>
      <c r="L187" s="190">
        <f>IF(Tbl.Kosten[[#This Row],[Subtotaal andere kosten]]&lt;&gt;0,"Andere kosten",(_xlfn.XLOOKUP(Tbl.Kosten[[#This Row],[Medewerker e/o 
functie]],Tbl.Uurtarief[Medewerker en/of functie],Tbl.Uurtarief[Kostensoort],"",,)))</f>
        <v>0</v>
      </c>
      <c r="M187" s="190" t="str">
        <f>IF(AND(Tbl.Kosten[[#This Row],[Subtotaal arbeidskosten]]&lt;&gt;0,Tbl.Kosten[[#This Row],[Subtotaal andere kosten]]&lt;&gt;0),"Begroot Arbeidskosten en Overige kosten op verschillende regels!","")</f>
        <v/>
      </c>
      <c r="N187" s="3" t="str">
        <f>_xlfn.XLOOKUP(Tbl.Kosten[[#This Row],[Activiteitencode]],Tbl.Activiteiten[Activiteitcode],Tbl.Activiteiten[Werkpakketcode],"",,)</f>
        <v/>
      </c>
      <c r="O187" s="9" t="str">
        <f>_xlfn.XLOOKUP(Tbl.Kosten[[#This Row],[Werkpakketcode]],Tbl.Werkpakketten[Werkpakketcode],Tbl.Werkpakketten[WPnr.],"",,)</f>
        <v/>
      </c>
      <c r="P187" s="9" t="str">
        <f>IF(Tbl.Kosten[[#This Row],[WPnr.]]=P$7,Tbl.Kosten[[#This Row],[Totaal kosten]],"")</f>
        <v/>
      </c>
      <c r="Q187" s="9" t="str">
        <f>IF(Tbl.Kosten[[#This Row],[WPnr.]]=Q$7,Tbl.Kosten[[#This Row],[Totaal kosten]],"")</f>
        <v/>
      </c>
      <c r="R187" s="9" t="str">
        <f>IF(Tbl.Kosten[[#This Row],[WPnr.]]=R$7,Tbl.Kosten[[#This Row],[Totaal kosten]],"")</f>
        <v/>
      </c>
      <c r="S187" s="9" t="str">
        <f>IF(Tbl.Kosten[[#This Row],[WPnr.]]=S$7,Tbl.Kosten[[#This Row],[Totaal kosten]],"")</f>
        <v/>
      </c>
      <c r="T187" s="9" t="str">
        <f>IF(Tbl.Kosten[[#This Row],[WPnr.]]=T$7,Tbl.Kosten[[#This Row],[Totaal kosten]],"")</f>
        <v/>
      </c>
      <c r="U187" s="9" t="str">
        <f>IF(Tbl.Kosten[[#This Row],[WPnr.]]=U$7,Tbl.Kosten[[#This Row],[Totaal kosten]],"")</f>
        <v/>
      </c>
      <c r="V187" s="9" t="str">
        <f>IF(Tbl.Kosten[[#This Row],[WPnr.]]=V$7,Tbl.Kosten[[#This Row],[Totaal kosten]],"")</f>
        <v/>
      </c>
      <c r="W187" s="9" t="str">
        <f>IF(Tbl.Kosten[[#This Row],[WPnr.]]=W$7,Tbl.Kosten[[#This Row],[Totaal kosten]],"")</f>
        <v/>
      </c>
      <c r="X187" s="9" t="str">
        <f>IF(Tbl.Kosten[[#This Row],[WPnr.]]=X$7,Tbl.Kosten[[#This Row],[Totaal kosten]],"")</f>
        <v/>
      </c>
      <c r="Y187" s="9" t="str">
        <f>IF(Tbl.Kosten[[#This Row],[WPnr.]]=Y$7,Tbl.Kosten[[#This Row],[Totaal kosten]],"")</f>
        <v/>
      </c>
      <c r="Z187" s="15" t="str">
        <f>IFERROR(VLOOKUP(Tbl.Kosten[[#This Row],[Kostensoort]],Tbl.Kostensoorten[],2,FALSE),"")</f>
        <v/>
      </c>
      <c r="AA187" s="15" t="str">
        <f>IF(Tbl.Kosten[[#This Row],[KSnr.]]=AA$7,Tbl.Kosten[[#This Row],[Totaal kosten]],"")</f>
        <v/>
      </c>
      <c r="AB187" s="15" t="str">
        <f>IF(Tbl.Kosten[[#This Row],[KSnr.]]=AB$7,Tbl.Kosten[[#This Row],[Totaal kosten]],"")</f>
        <v/>
      </c>
      <c r="AC187" s="15" t="str">
        <f>IF(Tbl.Kosten[[#This Row],[KSnr.]]=AC$7,Tbl.Kosten[[#This Row],[Totaal kosten]],"")</f>
        <v/>
      </c>
      <c r="AD187" s="15" t="str">
        <f>IF(Tbl.Kosten[[#This Row],[KSnr.]]=AD$7,Tbl.Kosten[[#This Row],[Totaal kosten]],"")</f>
        <v/>
      </c>
      <c r="AE187" s="15" t="str">
        <f>IF(Tbl.Kosten[[#This Row],[KSnr.]]=AE$7,Tbl.Kosten[[#This Row],[Totaal kosten]],"")</f>
        <v/>
      </c>
      <c r="AF187" s="15" t="str">
        <f>IF(Tbl.Kosten[[#This Row],[KSnr.]]=AF$7,Tbl.Kosten[[#This Row],[Totaal kosten]],"")</f>
        <v/>
      </c>
      <c r="AG187" s="15" t="str">
        <f>IF(Tbl.Kosten[[#This Row],[KSnr.]]=AG$7,Tbl.Kosten[[#This Row],[Totaal kosten]],"")</f>
        <v/>
      </c>
      <c r="AH187" s="15" t="str">
        <f>IF(Tbl.Kosten[[#This Row],[KSnr.]]=AH$7,Tbl.Kosten[[#This Row],[Totaal kosten]],"")</f>
        <v/>
      </c>
      <c r="AI187" s="15" t="str">
        <f>IF(Tbl.Kosten[[#This Row],[KSnr.]]=AI$7,Tbl.Kosten[[#This Row],[Totaal kosten]],"")</f>
        <v/>
      </c>
      <c r="AJ187" s="15" t="str">
        <f>IF(Tbl.Kosten[[#This Row],[KSnr.]]=AJ$7,Tbl.Kosten[[#This Row],[Totaal kosten]],"")</f>
        <v/>
      </c>
      <c r="AK187" s="15" t="str">
        <f>IF(Tbl.Kosten[[#This Row],[KSnr.]]=AK$7,Tbl.Kosten[[#This Row],[Totaal kosten]],"")</f>
        <v/>
      </c>
      <c r="AL187" s="15" t="str">
        <f>IF(Tbl.Kosten[[#This Row],[KSnr.]]=AL$7,Tbl.Kosten[[#This Row],[Totaal kosten]],"")</f>
        <v/>
      </c>
      <c r="AM187" s="15" t="str">
        <f>IF(Tbl.Kosten[[#This Row],[KSnr.]]=AM$7,Tbl.Kosten[[#This Row],[Totaal kosten]],"")</f>
        <v/>
      </c>
      <c r="AN187" s="15" t="str">
        <f>IF(Tbl.Kosten[[#This Row],[KSnr.]]=AN$7,Tbl.Kosten[[#This Row],[Totaal kosten]],"")</f>
        <v/>
      </c>
      <c r="AO187" s="15" t="str">
        <f>IF(Tbl.Kosten[[#This Row],[KSnr.]]=AO$7,Tbl.Kosten[[#This Row],[Totaal kosten]],"")</f>
        <v/>
      </c>
      <c r="AP187" s="15" t="str">
        <f>IF(Tbl.Kosten[[#This Row],[KSnr.]]=AP$7,Tbl.Kosten[[#This Row],[Totaal kosten]],"")</f>
        <v/>
      </c>
      <c r="AQ187" s="15" t="str">
        <f>IF(Tbl.Kosten[[#This Row],[KSnr.]]=AQ$7,Tbl.Kosten[[#This Row],[Totaal kosten]],"")</f>
        <v/>
      </c>
      <c r="AR187" s="15" t="str">
        <f>IF(Tbl.Kosten[[#This Row],[KSnr.]]=AR$7,Tbl.Kosten[[#This Row],[Totaal kosten]],"")</f>
        <v/>
      </c>
      <c r="AS187" s="15" t="str">
        <f>IF(Tbl.Kosten[[#This Row],[KSnr.]]=AS$7,Tbl.Kosten[[#This Row],[Totaal kosten]],"")</f>
        <v/>
      </c>
      <c r="AT187" s="15" t="str">
        <f>IF(Tbl.Kosten[[#This Row],[KSnr.]]=AT$7,Tbl.Kosten[[#This Row],[Totaal kosten]],"")</f>
        <v/>
      </c>
      <c r="AU187" s="122" t="str">
        <f>_xlfn.XLOOKUP(Tbl.Kosten[[#This Row],[Activiteitencode]],Tbl.Activiteiten[Activiteitcode],Tbl.Activiteiten[Anr.],"",,)</f>
        <v/>
      </c>
      <c r="AV187" s="122" t="str">
        <f>IF(Tbl.Kosten[[#This Row],[Anr.]]=AV$7,Tbl.Kosten[[#This Row],[Totaal kosten]],"")</f>
        <v/>
      </c>
      <c r="AW187" s="122" t="str">
        <f>IF(Tbl.Kosten[[#This Row],[Anr.]]=AW$7,Tbl.Kosten[[#This Row],[Totaal kosten]],"")</f>
        <v/>
      </c>
      <c r="AX187" s="122" t="str">
        <f>IF(Tbl.Kosten[[#This Row],[Anr.]]=AX$7,Tbl.Kosten[[#This Row],[Totaal kosten]],"")</f>
        <v/>
      </c>
      <c r="AY187" s="122" t="str">
        <f>IF(Tbl.Kosten[[#This Row],[Anr.]]=AY$7,Tbl.Kosten[[#This Row],[Totaal kosten]],"")</f>
        <v/>
      </c>
      <c r="AZ187" s="122" t="str">
        <f>IF(Tbl.Kosten[[#This Row],[Anr.]]=AZ$7,Tbl.Kosten[[#This Row],[Totaal kosten]],"")</f>
        <v/>
      </c>
      <c r="BA187" s="122" t="str">
        <f>IF(Tbl.Kosten[[#This Row],[Anr.]]=BA$7,Tbl.Kosten[[#This Row],[Totaal kosten]],"")</f>
        <v/>
      </c>
      <c r="BB187" s="122" t="str">
        <f>IF(Tbl.Kosten[[#This Row],[Anr.]]=BB$7,Tbl.Kosten[[#This Row],[Totaal kosten]],"")</f>
        <v/>
      </c>
      <c r="BC187" s="122" t="str">
        <f>IF(Tbl.Kosten[[#This Row],[Anr.]]=BC$7,Tbl.Kosten[[#This Row],[Totaal kosten]],"")</f>
        <v/>
      </c>
      <c r="BD187" s="122" t="str">
        <f>IF(Tbl.Kosten[[#This Row],[Anr.]]=BD$7,Tbl.Kosten[[#This Row],[Totaal kosten]],"")</f>
        <v/>
      </c>
      <c r="BE187" s="122" t="str">
        <f>IF(Tbl.Kosten[[#This Row],[Anr.]]=BE$7,Tbl.Kosten[[#This Row],[Totaal kosten]],"")</f>
        <v/>
      </c>
      <c r="BF187" s="122" t="str">
        <f>IF(Tbl.Kosten[[#This Row],[Anr.]]=BF$7,Tbl.Kosten[[#This Row],[Totaal kosten]],"")</f>
        <v/>
      </c>
      <c r="BG187" s="122" t="str">
        <f>IF(Tbl.Kosten[[#This Row],[Anr.]]=BG$7,Tbl.Kosten[[#This Row],[Totaal kosten]],"")</f>
        <v/>
      </c>
      <c r="BH187" s="122" t="str">
        <f>IF(Tbl.Kosten[[#This Row],[Anr.]]=BH$7,Tbl.Kosten[[#This Row],[Totaal kosten]],"")</f>
        <v/>
      </c>
      <c r="BI187" s="122" t="str">
        <f>IF(Tbl.Kosten[[#This Row],[Anr.]]=BI$7,Tbl.Kosten[[#This Row],[Totaal kosten]],"")</f>
        <v/>
      </c>
      <c r="BJ187" s="122" t="str">
        <f>IF(Tbl.Kosten[[#This Row],[Anr.]]=BJ$7,Tbl.Kosten[[#This Row],[Totaal kosten]],"")</f>
        <v/>
      </c>
      <c r="BK187" s="122" t="str">
        <f>IF(Tbl.Kosten[[#This Row],[Anr.]]=BK$7,Tbl.Kosten[[#This Row],[Totaal kosten]],"")</f>
        <v/>
      </c>
      <c r="BL187" s="122" t="str">
        <f>IF(Tbl.Kosten[[#This Row],[Anr.]]=BL$7,Tbl.Kosten[[#This Row],[Totaal kosten]],"")</f>
        <v/>
      </c>
      <c r="BM187" s="122" t="str">
        <f>IF(Tbl.Kosten[[#This Row],[Anr.]]=BM$7,Tbl.Kosten[[#This Row],[Totaal kosten]],"")</f>
        <v/>
      </c>
      <c r="BN187" s="122" t="str">
        <f>IF(Tbl.Kosten[[#This Row],[Anr.]]=BN$7,Tbl.Kosten[[#This Row],[Totaal kosten]],"")</f>
        <v/>
      </c>
      <c r="BO187" s="122" t="str">
        <f>IF(Tbl.Kosten[[#This Row],[Anr.]]=BO$7,Tbl.Kosten[[#This Row],[Totaal kosten]],"")</f>
        <v/>
      </c>
      <c r="BP187" s="122" t="str">
        <f>IF(Tbl.Kosten[[#This Row],[Anr.]]=BP$7,Tbl.Kosten[[#This Row],[Totaal kosten]],"")</f>
        <v/>
      </c>
      <c r="BQ187" s="122" t="str">
        <f>IF(Tbl.Kosten[[#This Row],[Anr.]]=BQ$7,Tbl.Kosten[[#This Row],[Totaal kosten]],"")</f>
        <v/>
      </c>
      <c r="BR187" s="122" t="str">
        <f>IF(Tbl.Kosten[[#This Row],[Anr.]]=BR$7,Tbl.Kosten[[#This Row],[Totaal kosten]],"")</f>
        <v/>
      </c>
      <c r="BS187" s="122" t="str">
        <f>IF(Tbl.Kosten[[#This Row],[Anr.]]=BS$7,Tbl.Kosten[[#This Row],[Totaal kosten]],"")</f>
        <v/>
      </c>
      <c r="BT187" s="122" t="str">
        <f>IF(Tbl.Kosten[[#This Row],[Anr.]]=BT$7,Tbl.Kosten[[#This Row],[Totaal kosten]],"")</f>
        <v/>
      </c>
      <c r="BU187" s="122" t="str">
        <f>IF(Tbl.Kosten[[#This Row],[Anr.]]=BU$7,Tbl.Kosten[[#This Row],[Totaal kosten]],"")</f>
        <v/>
      </c>
      <c r="BV187" s="122" t="str">
        <f>IF(Tbl.Kosten[[#This Row],[Anr.]]=BV$7,Tbl.Kosten[[#This Row],[Totaal kosten]],"")</f>
        <v/>
      </c>
      <c r="BW187" s="122" t="str">
        <f>IF(Tbl.Kosten[[#This Row],[Anr.]]=BW$7,Tbl.Kosten[[#This Row],[Totaal kosten]],"")</f>
        <v/>
      </c>
      <c r="BX187" s="122" t="str">
        <f>IF(Tbl.Kosten[[#This Row],[Anr.]]=BX$7,Tbl.Kosten[[#This Row],[Totaal kosten]],"")</f>
        <v/>
      </c>
      <c r="BY187" s="122" t="str">
        <f>IF(Tbl.Kosten[[#This Row],[Anr.]]=BY$7,Tbl.Kosten[[#This Row],[Totaal kosten]],"")</f>
        <v/>
      </c>
      <c r="BZ187" s="122" t="str">
        <f>IF(Tbl.Kosten[[#This Row],[Anr.]]=BZ$7,Tbl.Kosten[[#This Row],[Totaal kosten]],"")</f>
        <v/>
      </c>
      <c r="CA187" s="122" t="str">
        <f>IF(Tbl.Kosten[[#This Row],[Anr.]]=CA$7,Tbl.Kosten[[#This Row],[Totaal kosten]],"")</f>
        <v/>
      </c>
      <c r="CB187" s="122" t="str">
        <f>IF(Tbl.Kosten[[#This Row],[Anr.]]=CB$7,Tbl.Kosten[[#This Row],[Totaal kosten]],"")</f>
        <v/>
      </c>
      <c r="CC187" s="122" t="str">
        <f>IF(Tbl.Kosten[[#This Row],[Anr.]]=CC$7,Tbl.Kosten[[#This Row],[Totaal kosten]],"")</f>
        <v/>
      </c>
      <c r="CD187" s="122" t="str">
        <f>IF(Tbl.Kosten[[#This Row],[Anr.]]=CD$7,Tbl.Kosten[[#This Row],[Totaal kosten]],"")</f>
        <v/>
      </c>
      <c r="CE187" s="122" t="str">
        <f>IF(Tbl.Kosten[[#This Row],[Anr.]]=CE$7,Tbl.Kosten[[#This Row],[Totaal kosten]],"")</f>
        <v/>
      </c>
      <c r="CF187" s="122" t="str">
        <f>IF(Tbl.Kosten[[#This Row],[Anr.]]=CF$7,Tbl.Kosten[[#This Row],[Totaal kosten]],"")</f>
        <v/>
      </c>
      <c r="CG187" s="122" t="str">
        <f>IF(Tbl.Kosten[[#This Row],[Anr.]]=CG$7,Tbl.Kosten[[#This Row],[Totaal kosten]],"")</f>
        <v/>
      </c>
      <c r="CH187" s="122" t="str">
        <f>IF(Tbl.Kosten[[#This Row],[Anr.]]=CH$7,Tbl.Kosten[[#This Row],[Totaal kosten]],"")</f>
        <v/>
      </c>
      <c r="CI187" s="122" t="str">
        <f>IF(Tbl.Kosten[[#This Row],[Anr.]]=CI$7,Tbl.Kosten[[#This Row],[Totaal kosten]],"")</f>
        <v/>
      </c>
      <c r="CJ187" s="122" t="str">
        <f>IF(Tbl.Kosten[[#This Row],[Anr.]]=CJ$7,Tbl.Kosten[[#This Row],[Totaal kosten]],"")</f>
        <v/>
      </c>
      <c r="CK187" s="122" t="str">
        <f>IF(Tbl.Kosten[[#This Row],[Anr.]]=CK$7,Tbl.Kosten[[#This Row],[Totaal kosten]],"")</f>
        <v/>
      </c>
      <c r="CL187" s="122" t="str">
        <f>IF(Tbl.Kosten[[#This Row],[Anr.]]=CL$7,Tbl.Kosten[[#This Row],[Totaal kosten]],"")</f>
        <v/>
      </c>
      <c r="CM187" s="122" t="str">
        <f>IF(Tbl.Kosten[[#This Row],[Anr.]]=CM$7,Tbl.Kosten[[#This Row],[Totaal kosten]],"")</f>
        <v/>
      </c>
      <c r="CN187" s="122" t="str">
        <f>IF(Tbl.Kosten[[#This Row],[Anr.]]=CN$7,Tbl.Kosten[[#This Row],[Totaal kosten]],"")</f>
        <v/>
      </c>
      <c r="CO187" s="122" t="str">
        <f>IF(Tbl.Kosten[[#This Row],[Anr.]]=CO$7,Tbl.Kosten[[#This Row],[Totaal kosten]],"")</f>
        <v/>
      </c>
      <c r="CP187" s="122" t="str">
        <f>IF(Tbl.Kosten[[#This Row],[Anr.]]=CP$7,Tbl.Kosten[[#This Row],[Totaal kosten]],"")</f>
        <v/>
      </c>
      <c r="CQ187" s="122" t="str">
        <f>IF(Tbl.Kosten[[#This Row],[Anr.]]=CQ$7,Tbl.Kosten[[#This Row],[Totaal kosten]],"")</f>
        <v/>
      </c>
      <c r="CR187" s="122" t="str">
        <f>IF(Tbl.Kosten[[#This Row],[Anr.]]=CR$7,Tbl.Kosten[[#This Row],[Totaal kosten]],"")</f>
        <v/>
      </c>
      <c r="CS187" s="122" t="str">
        <f>IF(Tbl.Kosten[[#This Row],[Anr.]]=CS$7,Tbl.Kosten[[#This Row],[Totaal kosten]],"")</f>
        <v/>
      </c>
      <c r="CT187" s="122" t="str">
        <f>IF(Tbl.Kosten[[#This Row],[Anr.]]=CT$7,Tbl.Kosten[[#This Row],[Totaal kosten]],"")</f>
        <v/>
      </c>
      <c r="CU187" s="122" t="str">
        <f>IF(Tbl.Kosten[[#This Row],[Anr.]]=CU$7,Tbl.Kosten[[#This Row],[Totaal kosten]],"")</f>
        <v/>
      </c>
      <c r="CV187" s="122" t="str">
        <f>IF(Tbl.Kosten[[#This Row],[Anr.]]=CV$7,Tbl.Kosten[[#This Row],[Totaal kosten]],"")</f>
        <v/>
      </c>
      <c r="CW187" s="122" t="str">
        <f>IF(Tbl.Kosten[[#This Row],[Anr.]]=CW$7,Tbl.Kosten[[#This Row],[Totaal kosten]],"")</f>
        <v/>
      </c>
      <c r="CX187" s="122" t="str">
        <f>IF(Tbl.Kosten[[#This Row],[Anr.]]=CX$7,Tbl.Kosten[[#This Row],[Totaal kosten]],"")</f>
        <v/>
      </c>
      <c r="CY187" s="122" t="str">
        <f>IF(Tbl.Kosten[[#This Row],[Anr.]]=CY$7,Tbl.Kosten[[#This Row],[Totaal kosten]],"")</f>
        <v/>
      </c>
      <c r="CZ187" s="122" t="str">
        <f>IF(Tbl.Kosten[[#This Row],[Anr.]]=CZ$7,Tbl.Kosten[[#This Row],[Totaal kosten]],"")</f>
        <v/>
      </c>
      <c r="DA187" s="122" t="str">
        <f>IF(Tbl.Kosten[[#This Row],[Anr.]]=DA$7,Tbl.Kosten[[#This Row],[Totaal kosten]],"")</f>
        <v/>
      </c>
      <c r="DB187" s="122" t="str">
        <f>IF(Tbl.Kosten[[#This Row],[Anr.]]=DB$7,Tbl.Kosten[[#This Row],[Totaal kosten]],"")</f>
        <v/>
      </c>
      <c r="DC187" s="122" t="str">
        <f>IF(Tbl.Kosten[[#This Row],[Anr.]]=DC$7,Tbl.Kosten[[#This Row],[Totaal kosten]],"")</f>
        <v/>
      </c>
      <c r="DD187" s="122" t="str">
        <f>IF(Tbl.Kosten[[#This Row],[Anr.]]=DD$7,Tbl.Kosten[[#This Row],[Totaal kosten]],"")</f>
        <v/>
      </c>
      <c r="DE187" s="122" t="str">
        <f>IF(Tbl.Kosten[[#This Row],[Anr.]]=DE$7,Tbl.Kosten[[#This Row],[Totaal kosten]],"")</f>
        <v/>
      </c>
      <c r="DF187" s="122" t="str">
        <f>IF(Tbl.Kosten[[#This Row],[Anr.]]=DF$7,Tbl.Kosten[[#This Row],[Totaal kosten]],"")</f>
        <v/>
      </c>
      <c r="DG187" s="122" t="str">
        <f>IF(Tbl.Kosten[[#This Row],[Anr.]]=DG$7,Tbl.Kosten[[#This Row],[Totaal kosten]],"")</f>
        <v/>
      </c>
      <c r="DH187" s="122" t="str">
        <f>IF(Tbl.Kosten[[#This Row],[Anr.]]=DH$7,Tbl.Kosten[[#This Row],[Totaal kosten]],"")</f>
        <v/>
      </c>
      <c r="DI187" s="122" t="str">
        <f>IF(Tbl.Kosten[[#This Row],[Anr.]]=DI$7,Tbl.Kosten[[#This Row],[Totaal kosten]],"")</f>
        <v/>
      </c>
      <c r="DJ187" s="122" t="str">
        <f>IF(Tbl.Kosten[[#This Row],[Anr.]]=DJ$7,Tbl.Kosten[[#This Row],[Totaal kosten]],"")</f>
        <v/>
      </c>
      <c r="DK187" s="122" t="str">
        <f>IF(Tbl.Kosten[[#This Row],[Anr.]]=DK$7,Tbl.Kosten[[#This Row],[Totaal kosten]],"")</f>
        <v/>
      </c>
      <c r="DL187" s="122" t="str">
        <f>IF(Tbl.Kosten[[#This Row],[Anr.]]=DL$7,Tbl.Kosten[[#This Row],[Totaal kosten]],"")</f>
        <v/>
      </c>
      <c r="DM187" s="122" t="str">
        <f>IF(Tbl.Kosten[[#This Row],[Anr.]]=DM$7,Tbl.Kosten[[#This Row],[Totaal kosten]],"")</f>
        <v/>
      </c>
      <c r="DN187" s="122" t="str">
        <f>IF(Tbl.Kosten[[#This Row],[Anr.]]=DN$7,Tbl.Kosten[[#This Row],[Totaal kosten]],"")</f>
        <v/>
      </c>
      <c r="DO187" s="122" t="str">
        <f>IF(Tbl.Kosten[[#This Row],[Anr.]]=DO$7,Tbl.Kosten[[#This Row],[Totaal kosten]],"")</f>
        <v/>
      </c>
      <c r="DP187" s="122" t="str">
        <f>IF(Tbl.Kosten[[#This Row],[Anr.]]=DP$7,Tbl.Kosten[[#This Row],[Totaal kosten]],"")</f>
        <v/>
      </c>
      <c r="DQ187" s="122" t="str">
        <f>IF(Tbl.Kosten[[#This Row],[Anr.]]=DQ$7,Tbl.Kosten[[#This Row],[Totaal kosten]],"")</f>
        <v/>
      </c>
      <c r="DR187" s="122" t="str">
        <f>IF(Tbl.Kosten[[#This Row],[Anr.]]=DR$7,Tbl.Kosten[[#This Row],[Totaal kosten]],"")</f>
        <v/>
      </c>
      <c r="DS187" s="122" t="str">
        <f>IF(Tbl.Kosten[[#This Row],[Anr.]]=DS$7,Tbl.Kosten[[#This Row],[Totaal kosten]],"")</f>
        <v/>
      </c>
      <c r="DT187" s="122" t="str">
        <f>IF(Tbl.Kosten[[#This Row],[Anr.]]=DT$7,Tbl.Kosten[[#This Row],[Totaal kosten]],"")</f>
        <v/>
      </c>
      <c r="DU187" s="122" t="str">
        <f>IF(Tbl.Kosten[[#This Row],[Anr.]]=DU$7,Tbl.Kosten[[#This Row],[Totaal kosten]],"")</f>
        <v/>
      </c>
      <c r="DV187" s="122" t="str">
        <f>IF(Tbl.Kosten[[#This Row],[Anr.]]=DV$7,Tbl.Kosten[[#This Row],[Totaal kosten]],"")</f>
        <v/>
      </c>
      <c r="DW187" s="122" t="str">
        <f>IF(Tbl.Kosten[[#This Row],[Anr.]]=DW$7,Tbl.Kosten[[#This Row],[Totaal kosten]],"")</f>
        <v/>
      </c>
      <c r="DX187" s="122" t="str">
        <f>IF(Tbl.Kosten[[#This Row],[Anr.]]=DX$7,Tbl.Kosten[[#This Row],[Totaal kosten]],"")</f>
        <v/>
      </c>
      <c r="DY187" s="122" t="str">
        <f>IF(Tbl.Kosten[[#This Row],[Anr.]]=DY$7,Tbl.Kosten[[#This Row],[Totaal kosten]],"")</f>
        <v/>
      </c>
      <c r="DZ187" s="122" t="str">
        <f>IF(Tbl.Kosten[[#This Row],[Anr.]]=DZ$7,Tbl.Kosten[[#This Row],[Totaal kosten]],"")</f>
        <v/>
      </c>
      <c r="EA187" s="122" t="str">
        <f>IF(Tbl.Kosten[[#This Row],[Anr.]]=EA$7,Tbl.Kosten[[#This Row],[Totaal kosten]],"")</f>
        <v/>
      </c>
      <c r="EB187" s="122" t="str">
        <f>IF(Tbl.Kosten[[#This Row],[Anr.]]=EB$7,Tbl.Kosten[[#This Row],[Totaal kosten]],"")</f>
        <v/>
      </c>
      <c r="EC187" s="122" t="str">
        <f>IF(Tbl.Kosten[[#This Row],[Anr.]]=EC$7,Tbl.Kosten[[#This Row],[Totaal kosten]],"")</f>
        <v/>
      </c>
      <c r="ED187" s="122" t="str">
        <f>IF(Tbl.Kosten[[#This Row],[Anr.]]=ED$7,Tbl.Kosten[[#This Row],[Totaal kosten]],"")</f>
        <v/>
      </c>
      <c r="EE187" s="122" t="str">
        <f>IF(Tbl.Kosten[[#This Row],[Anr.]]=EE$7,Tbl.Kosten[[#This Row],[Totaal kosten]],"")</f>
        <v/>
      </c>
      <c r="EF187" s="122" t="str">
        <f>IF(Tbl.Kosten[[#This Row],[Anr.]]=EF$7,Tbl.Kosten[[#This Row],[Totaal kosten]],"")</f>
        <v/>
      </c>
      <c r="EG187" s="122" t="str">
        <f>IF(Tbl.Kosten[[#This Row],[Anr.]]=EG$7,Tbl.Kosten[[#This Row],[Totaal kosten]],"")</f>
        <v/>
      </c>
      <c r="EH187" s="122" t="str">
        <f>IF(Tbl.Kosten[[#This Row],[Anr.]]=EH$7,Tbl.Kosten[[#This Row],[Totaal kosten]],"")</f>
        <v/>
      </c>
      <c r="EI187" s="122" t="str">
        <f>IF(Tbl.Kosten[[#This Row],[Anr.]]=EI$7,Tbl.Kosten[[#This Row],[Totaal kosten]],"")</f>
        <v/>
      </c>
      <c r="EJ187" s="122" t="str">
        <f>IF(Tbl.Kosten[[#This Row],[Anr.]]=EJ$7,Tbl.Kosten[[#This Row],[Totaal kosten]],"")</f>
        <v/>
      </c>
      <c r="EK187" s="122" t="str">
        <f>IF(Tbl.Kosten[[#This Row],[Anr.]]=EK$7,Tbl.Kosten[[#This Row],[Totaal kosten]],"")</f>
        <v/>
      </c>
      <c r="EL187" s="122" t="str">
        <f>IF(Tbl.Kosten[[#This Row],[Anr.]]=EL$7,Tbl.Kosten[[#This Row],[Totaal kosten]],"")</f>
        <v/>
      </c>
      <c r="EM187" s="122" t="str">
        <f>IF(Tbl.Kosten[[#This Row],[Anr.]]=EM$7,Tbl.Kosten[[#This Row],[Totaal kosten]],"")</f>
        <v/>
      </c>
      <c r="EN187" s="122" t="str">
        <f>IF(Tbl.Kosten[[#This Row],[Anr.]]=EN$7,Tbl.Kosten[[#This Row],[Totaal kosten]],"")</f>
        <v/>
      </c>
      <c r="EO187" s="122" t="str">
        <f>IF(Tbl.Kosten[[#This Row],[Anr.]]=EO$7,Tbl.Kosten[[#This Row],[Totaal kosten]],"")</f>
        <v/>
      </c>
      <c r="EP187" s="122" t="str">
        <f>IF(Tbl.Kosten[[#This Row],[Anr.]]=EP$7,Tbl.Kosten[[#This Row],[Totaal kosten]],"")</f>
        <v/>
      </c>
      <c r="EQ187" s="122" t="str">
        <f>IF(Tbl.Kosten[[#This Row],[Anr.]]=EQ$7,Tbl.Kosten[[#This Row],[Totaal kosten]],"")</f>
        <v/>
      </c>
    </row>
    <row r="188" spans="2:147" x14ac:dyDescent="0.35">
      <c r="B188" s="99"/>
      <c r="C188" s="68"/>
      <c r="D188" s="119"/>
      <c r="E188" s="100"/>
      <c r="F188" s="13">
        <f>_xlfn.XLOOKUP(Tbl.Kosten[[#This Row],[Medewerker e/o 
functie]],Tbl.Uurtarief[Medewerker en/of functie],Tbl.Uurtarief[Uurtarief],"",,)</f>
        <v>0</v>
      </c>
      <c r="G188" s="118">
        <f>PRODUCT(Tbl.Kosten[[#This Row],[Uren]],Tbl.Kosten[[#This Row],[Uurtarief]])</f>
        <v>0</v>
      </c>
      <c r="H188" s="100"/>
      <c r="I188" s="98"/>
      <c r="J188" s="97">
        <f>Tbl.Kosten[[#This Row],[Aantal]]*Tbl.Kosten[[#This Row],[Tarief]]</f>
        <v>0</v>
      </c>
      <c r="K188" s="118">
        <f>Tbl.Kosten[[#This Row],[Subtotaal andere kosten]]+Tbl.Kosten[[#This Row],[Subtotaal arbeidskosten]]</f>
        <v>0</v>
      </c>
      <c r="L188" s="190">
        <f>IF(Tbl.Kosten[[#This Row],[Subtotaal andere kosten]]&lt;&gt;0,"Andere kosten",(_xlfn.XLOOKUP(Tbl.Kosten[[#This Row],[Medewerker e/o 
functie]],Tbl.Uurtarief[Medewerker en/of functie],Tbl.Uurtarief[Kostensoort],"",,)))</f>
        <v>0</v>
      </c>
      <c r="M188" s="190" t="str">
        <f>IF(AND(Tbl.Kosten[[#This Row],[Subtotaal arbeidskosten]]&lt;&gt;0,Tbl.Kosten[[#This Row],[Subtotaal andere kosten]]&lt;&gt;0),"Begroot Arbeidskosten en Overige kosten op verschillende regels!","")</f>
        <v/>
      </c>
      <c r="N188" s="3" t="str">
        <f>_xlfn.XLOOKUP(Tbl.Kosten[[#This Row],[Activiteitencode]],Tbl.Activiteiten[Activiteitcode],Tbl.Activiteiten[Werkpakketcode],"",,)</f>
        <v/>
      </c>
      <c r="O188" s="9" t="str">
        <f>_xlfn.XLOOKUP(Tbl.Kosten[[#This Row],[Werkpakketcode]],Tbl.Werkpakketten[Werkpakketcode],Tbl.Werkpakketten[WPnr.],"",,)</f>
        <v/>
      </c>
      <c r="P188" s="9" t="str">
        <f>IF(Tbl.Kosten[[#This Row],[WPnr.]]=P$7,Tbl.Kosten[[#This Row],[Totaal kosten]],"")</f>
        <v/>
      </c>
      <c r="Q188" s="9" t="str">
        <f>IF(Tbl.Kosten[[#This Row],[WPnr.]]=Q$7,Tbl.Kosten[[#This Row],[Totaal kosten]],"")</f>
        <v/>
      </c>
      <c r="R188" s="9" t="str">
        <f>IF(Tbl.Kosten[[#This Row],[WPnr.]]=R$7,Tbl.Kosten[[#This Row],[Totaal kosten]],"")</f>
        <v/>
      </c>
      <c r="S188" s="9" t="str">
        <f>IF(Tbl.Kosten[[#This Row],[WPnr.]]=S$7,Tbl.Kosten[[#This Row],[Totaal kosten]],"")</f>
        <v/>
      </c>
      <c r="T188" s="9" t="str">
        <f>IF(Tbl.Kosten[[#This Row],[WPnr.]]=T$7,Tbl.Kosten[[#This Row],[Totaal kosten]],"")</f>
        <v/>
      </c>
      <c r="U188" s="9" t="str">
        <f>IF(Tbl.Kosten[[#This Row],[WPnr.]]=U$7,Tbl.Kosten[[#This Row],[Totaal kosten]],"")</f>
        <v/>
      </c>
      <c r="V188" s="9" t="str">
        <f>IF(Tbl.Kosten[[#This Row],[WPnr.]]=V$7,Tbl.Kosten[[#This Row],[Totaal kosten]],"")</f>
        <v/>
      </c>
      <c r="W188" s="9" t="str">
        <f>IF(Tbl.Kosten[[#This Row],[WPnr.]]=W$7,Tbl.Kosten[[#This Row],[Totaal kosten]],"")</f>
        <v/>
      </c>
      <c r="X188" s="9" t="str">
        <f>IF(Tbl.Kosten[[#This Row],[WPnr.]]=X$7,Tbl.Kosten[[#This Row],[Totaal kosten]],"")</f>
        <v/>
      </c>
      <c r="Y188" s="9" t="str">
        <f>IF(Tbl.Kosten[[#This Row],[WPnr.]]=Y$7,Tbl.Kosten[[#This Row],[Totaal kosten]],"")</f>
        <v/>
      </c>
      <c r="Z188" s="15" t="str">
        <f>IFERROR(VLOOKUP(Tbl.Kosten[[#This Row],[Kostensoort]],Tbl.Kostensoorten[],2,FALSE),"")</f>
        <v/>
      </c>
      <c r="AA188" s="15" t="str">
        <f>IF(Tbl.Kosten[[#This Row],[KSnr.]]=AA$7,Tbl.Kosten[[#This Row],[Totaal kosten]],"")</f>
        <v/>
      </c>
      <c r="AB188" s="15" t="str">
        <f>IF(Tbl.Kosten[[#This Row],[KSnr.]]=AB$7,Tbl.Kosten[[#This Row],[Totaal kosten]],"")</f>
        <v/>
      </c>
      <c r="AC188" s="15" t="str">
        <f>IF(Tbl.Kosten[[#This Row],[KSnr.]]=AC$7,Tbl.Kosten[[#This Row],[Totaal kosten]],"")</f>
        <v/>
      </c>
      <c r="AD188" s="15" t="str">
        <f>IF(Tbl.Kosten[[#This Row],[KSnr.]]=AD$7,Tbl.Kosten[[#This Row],[Totaal kosten]],"")</f>
        <v/>
      </c>
      <c r="AE188" s="15" t="str">
        <f>IF(Tbl.Kosten[[#This Row],[KSnr.]]=AE$7,Tbl.Kosten[[#This Row],[Totaal kosten]],"")</f>
        <v/>
      </c>
      <c r="AF188" s="15" t="str">
        <f>IF(Tbl.Kosten[[#This Row],[KSnr.]]=AF$7,Tbl.Kosten[[#This Row],[Totaal kosten]],"")</f>
        <v/>
      </c>
      <c r="AG188" s="15" t="str">
        <f>IF(Tbl.Kosten[[#This Row],[KSnr.]]=AG$7,Tbl.Kosten[[#This Row],[Totaal kosten]],"")</f>
        <v/>
      </c>
      <c r="AH188" s="15" t="str">
        <f>IF(Tbl.Kosten[[#This Row],[KSnr.]]=AH$7,Tbl.Kosten[[#This Row],[Totaal kosten]],"")</f>
        <v/>
      </c>
      <c r="AI188" s="15" t="str">
        <f>IF(Tbl.Kosten[[#This Row],[KSnr.]]=AI$7,Tbl.Kosten[[#This Row],[Totaal kosten]],"")</f>
        <v/>
      </c>
      <c r="AJ188" s="15" t="str">
        <f>IF(Tbl.Kosten[[#This Row],[KSnr.]]=AJ$7,Tbl.Kosten[[#This Row],[Totaal kosten]],"")</f>
        <v/>
      </c>
      <c r="AK188" s="15" t="str">
        <f>IF(Tbl.Kosten[[#This Row],[KSnr.]]=AK$7,Tbl.Kosten[[#This Row],[Totaal kosten]],"")</f>
        <v/>
      </c>
      <c r="AL188" s="15" t="str">
        <f>IF(Tbl.Kosten[[#This Row],[KSnr.]]=AL$7,Tbl.Kosten[[#This Row],[Totaal kosten]],"")</f>
        <v/>
      </c>
      <c r="AM188" s="15" t="str">
        <f>IF(Tbl.Kosten[[#This Row],[KSnr.]]=AM$7,Tbl.Kosten[[#This Row],[Totaal kosten]],"")</f>
        <v/>
      </c>
      <c r="AN188" s="15" t="str">
        <f>IF(Tbl.Kosten[[#This Row],[KSnr.]]=AN$7,Tbl.Kosten[[#This Row],[Totaal kosten]],"")</f>
        <v/>
      </c>
      <c r="AO188" s="15" t="str">
        <f>IF(Tbl.Kosten[[#This Row],[KSnr.]]=AO$7,Tbl.Kosten[[#This Row],[Totaal kosten]],"")</f>
        <v/>
      </c>
      <c r="AP188" s="15" t="str">
        <f>IF(Tbl.Kosten[[#This Row],[KSnr.]]=AP$7,Tbl.Kosten[[#This Row],[Totaal kosten]],"")</f>
        <v/>
      </c>
      <c r="AQ188" s="15" t="str">
        <f>IF(Tbl.Kosten[[#This Row],[KSnr.]]=AQ$7,Tbl.Kosten[[#This Row],[Totaal kosten]],"")</f>
        <v/>
      </c>
      <c r="AR188" s="15" t="str">
        <f>IF(Tbl.Kosten[[#This Row],[KSnr.]]=AR$7,Tbl.Kosten[[#This Row],[Totaal kosten]],"")</f>
        <v/>
      </c>
      <c r="AS188" s="15" t="str">
        <f>IF(Tbl.Kosten[[#This Row],[KSnr.]]=AS$7,Tbl.Kosten[[#This Row],[Totaal kosten]],"")</f>
        <v/>
      </c>
      <c r="AT188" s="15" t="str">
        <f>IF(Tbl.Kosten[[#This Row],[KSnr.]]=AT$7,Tbl.Kosten[[#This Row],[Totaal kosten]],"")</f>
        <v/>
      </c>
      <c r="AU188" s="122" t="str">
        <f>_xlfn.XLOOKUP(Tbl.Kosten[[#This Row],[Activiteitencode]],Tbl.Activiteiten[Activiteitcode],Tbl.Activiteiten[Anr.],"",,)</f>
        <v/>
      </c>
      <c r="AV188" s="122" t="str">
        <f>IF(Tbl.Kosten[[#This Row],[Anr.]]=AV$7,Tbl.Kosten[[#This Row],[Totaal kosten]],"")</f>
        <v/>
      </c>
      <c r="AW188" s="122" t="str">
        <f>IF(Tbl.Kosten[[#This Row],[Anr.]]=AW$7,Tbl.Kosten[[#This Row],[Totaal kosten]],"")</f>
        <v/>
      </c>
      <c r="AX188" s="122" t="str">
        <f>IF(Tbl.Kosten[[#This Row],[Anr.]]=AX$7,Tbl.Kosten[[#This Row],[Totaal kosten]],"")</f>
        <v/>
      </c>
      <c r="AY188" s="122" t="str">
        <f>IF(Tbl.Kosten[[#This Row],[Anr.]]=AY$7,Tbl.Kosten[[#This Row],[Totaal kosten]],"")</f>
        <v/>
      </c>
      <c r="AZ188" s="122" t="str">
        <f>IF(Tbl.Kosten[[#This Row],[Anr.]]=AZ$7,Tbl.Kosten[[#This Row],[Totaal kosten]],"")</f>
        <v/>
      </c>
      <c r="BA188" s="122" t="str">
        <f>IF(Tbl.Kosten[[#This Row],[Anr.]]=BA$7,Tbl.Kosten[[#This Row],[Totaal kosten]],"")</f>
        <v/>
      </c>
      <c r="BB188" s="122" t="str">
        <f>IF(Tbl.Kosten[[#This Row],[Anr.]]=BB$7,Tbl.Kosten[[#This Row],[Totaal kosten]],"")</f>
        <v/>
      </c>
      <c r="BC188" s="122" t="str">
        <f>IF(Tbl.Kosten[[#This Row],[Anr.]]=BC$7,Tbl.Kosten[[#This Row],[Totaal kosten]],"")</f>
        <v/>
      </c>
      <c r="BD188" s="122" t="str">
        <f>IF(Tbl.Kosten[[#This Row],[Anr.]]=BD$7,Tbl.Kosten[[#This Row],[Totaal kosten]],"")</f>
        <v/>
      </c>
      <c r="BE188" s="122" t="str">
        <f>IF(Tbl.Kosten[[#This Row],[Anr.]]=BE$7,Tbl.Kosten[[#This Row],[Totaal kosten]],"")</f>
        <v/>
      </c>
      <c r="BF188" s="122" t="str">
        <f>IF(Tbl.Kosten[[#This Row],[Anr.]]=BF$7,Tbl.Kosten[[#This Row],[Totaal kosten]],"")</f>
        <v/>
      </c>
      <c r="BG188" s="122" t="str">
        <f>IF(Tbl.Kosten[[#This Row],[Anr.]]=BG$7,Tbl.Kosten[[#This Row],[Totaal kosten]],"")</f>
        <v/>
      </c>
      <c r="BH188" s="122" t="str">
        <f>IF(Tbl.Kosten[[#This Row],[Anr.]]=BH$7,Tbl.Kosten[[#This Row],[Totaal kosten]],"")</f>
        <v/>
      </c>
      <c r="BI188" s="122" t="str">
        <f>IF(Tbl.Kosten[[#This Row],[Anr.]]=BI$7,Tbl.Kosten[[#This Row],[Totaal kosten]],"")</f>
        <v/>
      </c>
      <c r="BJ188" s="122" t="str">
        <f>IF(Tbl.Kosten[[#This Row],[Anr.]]=BJ$7,Tbl.Kosten[[#This Row],[Totaal kosten]],"")</f>
        <v/>
      </c>
      <c r="BK188" s="122" t="str">
        <f>IF(Tbl.Kosten[[#This Row],[Anr.]]=BK$7,Tbl.Kosten[[#This Row],[Totaal kosten]],"")</f>
        <v/>
      </c>
      <c r="BL188" s="122" t="str">
        <f>IF(Tbl.Kosten[[#This Row],[Anr.]]=BL$7,Tbl.Kosten[[#This Row],[Totaal kosten]],"")</f>
        <v/>
      </c>
      <c r="BM188" s="122" t="str">
        <f>IF(Tbl.Kosten[[#This Row],[Anr.]]=BM$7,Tbl.Kosten[[#This Row],[Totaal kosten]],"")</f>
        <v/>
      </c>
      <c r="BN188" s="122" t="str">
        <f>IF(Tbl.Kosten[[#This Row],[Anr.]]=BN$7,Tbl.Kosten[[#This Row],[Totaal kosten]],"")</f>
        <v/>
      </c>
      <c r="BO188" s="122" t="str">
        <f>IF(Tbl.Kosten[[#This Row],[Anr.]]=BO$7,Tbl.Kosten[[#This Row],[Totaal kosten]],"")</f>
        <v/>
      </c>
      <c r="BP188" s="122" t="str">
        <f>IF(Tbl.Kosten[[#This Row],[Anr.]]=BP$7,Tbl.Kosten[[#This Row],[Totaal kosten]],"")</f>
        <v/>
      </c>
      <c r="BQ188" s="122" t="str">
        <f>IF(Tbl.Kosten[[#This Row],[Anr.]]=BQ$7,Tbl.Kosten[[#This Row],[Totaal kosten]],"")</f>
        <v/>
      </c>
      <c r="BR188" s="122" t="str">
        <f>IF(Tbl.Kosten[[#This Row],[Anr.]]=BR$7,Tbl.Kosten[[#This Row],[Totaal kosten]],"")</f>
        <v/>
      </c>
      <c r="BS188" s="122" t="str">
        <f>IF(Tbl.Kosten[[#This Row],[Anr.]]=BS$7,Tbl.Kosten[[#This Row],[Totaal kosten]],"")</f>
        <v/>
      </c>
      <c r="BT188" s="122" t="str">
        <f>IF(Tbl.Kosten[[#This Row],[Anr.]]=BT$7,Tbl.Kosten[[#This Row],[Totaal kosten]],"")</f>
        <v/>
      </c>
      <c r="BU188" s="122" t="str">
        <f>IF(Tbl.Kosten[[#This Row],[Anr.]]=BU$7,Tbl.Kosten[[#This Row],[Totaal kosten]],"")</f>
        <v/>
      </c>
      <c r="BV188" s="122" t="str">
        <f>IF(Tbl.Kosten[[#This Row],[Anr.]]=BV$7,Tbl.Kosten[[#This Row],[Totaal kosten]],"")</f>
        <v/>
      </c>
      <c r="BW188" s="122" t="str">
        <f>IF(Tbl.Kosten[[#This Row],[Anr.]]=BW$7,Tbl.Kosten[[#This Row],[Totaal kosten]],"")</f>
        <v/>
      </c>
      <c r="BX188" s="122" t="str">
        <f>IF(Tbl.Kosten[[#This Row],[Anr.]]=BX$7,Tbl.Kosten[[#This Row],[Totaal kosten]],"")</f>
        <v/>
      </c>
      <c r="BY188" s="122" t="str">
        <f>IF(Tbl.Kosten[[#This Row],[Anr.]]=BY$7,Tbl.Kosten[[#This Row],[Totaal kosten]],"")</f>
        <v/>
      </c>
      <c r="BZ188" s="122" t="str">
        <f>IF(Tbl.Kosten[[#This Row],[Anr.]]=BZ$7,Tbl.Kosten[[#This Row],[Totaal kosten]],"")</f>
        <v/>
      </c>
      <c r="CA188" s="122" t="str">
        <f>IF(Tbl.Kosten[[#This Row],[Anr.]]=CA$7,Tbl.Kosten[[#This Row],[Totaal kosten]],"")</f>
        <v/>
      </c>
      <c r="CB188" s="122" t="str">
        <f>IF(Tbl.Kosten[[#This Row],[Anr.]]=CB$7,Tbl.Kosten[[#This Row],[Totaal kosten]],"")</f>
        <v/>
      </c>
      <c r="CC188" s="122" t="str">
        <f>IF(Tbl.Kosten[[#This Row],[Anr.]]=CC$7,Tbl.Kosten[[#This Row],[Totaal kosten]],"")</f>
        <v/>
      </c>
      <c r="CD188" s="122" t="str">
        <f>IF(Tbl.Kosten[[#This Row],[Anr.]]=CD$7,Tbl.Kosten[[#This Row],[Totaal kosten]],"")</f>
        <v/>
      </c>
      <c r="CE188" s="122" t="str">
        <f>IF(Tbl.Kosten[[#This Row],[Anr.]]=CE$7,Tbl.Kosten[[#This Row],[Totaal kosten]],"")</f>
        <v/>
      </c>
      <c r="CF188" s="122" t="str">
        <f>IF(Tbl.Kosten[[#This Row],[Anr.]]=CF$7,Tbl.Kosten[[#This Row],[Totaal kosten]],"")</f>
        <v/>
      </c>
      <c r="CG188" s="122" t="str">
        <f>IF(Tbl.Kosten[[#This Row],[Anr.]]=CG$7,Tbl.Kosten[[#This Row],[Totaal kosten]],"")</f>
        <v/>
      </c>
      <c r="CH188" s="122" t="str">
        <f>IF(Tbl.Kosten[[#This Row],[Anr.]]=CH$7,Tbl.Kosten[[#This Row],[Totaal kosten]],"")</f>
        <v/>
      </c>
      <c r="CI188" s="122" t="str">
        <f>IF(Tbl.Kosten[[#This Row],[Anr.]]=CI$7,Tbl.Kosten[[#This Row],[Totaal kosten]],"")</f>
        <v/>
      </c>
      <c r="CJ188" s="122" t="str">
        <f>IF(Tbl.Kosten[[#This Row],[Anr.]]=CJ$7,Tbl.Kosten[[#This Row],[Totaal kosten]],"")</f>
        <v/>
      </c>
      <c r="CK188" s="122" t="str">
        <f>IF(Tbl.Kosten[[#This Row],[Anr.]]=CK$7,Tbl.Kosten[[#This Row],[Totaal kosten]],"")</f>
        <v/>
      </c>
      <c r="CL188" s="122" t="str">
        <f>IF(Tbl.Kosten[[#This Row],[Anr.]]=CL$7,Tbl.Kosten[[#This Row],[Totaal kosten]],"")</f>
        <v/>
      </c>
      <c r="CM188" s="122" t="str">
        <f>IF(Tbl.Kosten[[#This Row],[Anr.]]=CM$7,Tbl.Kosten[[#This Row],[Totaal kosten]],"")</f>
        <v/>
      </c>
      <c r="CN188" s="122" t="str">
        <f>IF(Tbl.Kosten[[#This Row],[Anr.]]=CN$7,Tbl.Kosten[[#This Row],[Totaal kosten]],"")</f>
        <v/>
      </c>
      <c r="CO188" s="122" t="str">
        <f>IF(Tbl.Kosten[[#This Row],[Anr.]]=CO$7,Tbl.Kosten[[#This Row],[Totaal kosten]],"")</f>
        <v/>
      </c>
      <c r="CP188" s="122" t="str">
        <f>IF(Tbl.Kosten[[#This Row],[Anr.]]=CP$7,Tbl.Kosten[[#This Row],[Totaal kosten]],"")</f>
        <v/>
      </c>
      <c r="CQ188" s="122" t="str">
        <f>IF(Tbl.Kosten[[#This Row],[Anr.]]=CQ$7,Tbl.Kosten[[#This Row],[Totaal kosten]],"")</f>
        <v/>
      </c>
      <c r="CR188" s="122" t="str">
        <f>IF(Tbl.Kosten[[#This Row],[Anr.]]=CR$7,Tbl.Kosten[[#This Row],[Totaal kosten]],"")</f>
        <v/>
      </c>
      <c r="CS188" s="122" t="str">
        <f>IF(Tbl.Kosten[[#This Row],[Anr.]]=CS$7,Tbl.Kosten[[#This Row],[Totaal kosten]],"")</f>
        <v/>
      </c>
      <c r="CT188" s="122" t="str">
        <f>IF(Tbl.Kosten[[#This Row],[Anr.]]=CT$7,Tbl.Kosten[[#This Row],[Totaal kosten]],"")</f>
        <v/>
      </c>
      <c r="CU188" s="122" t="str">
        <f>IF(Tbl.Kosten[[#This Row],[Anr.]]=CU$7,Tbl.Kosten[[#This Row],[Totaal kosten]],"")</f>
        <v/>
      </c>
      <c r="CV188" s="122" t="str">
        <f>IF(Tbl.Kosten[[#This Row],[Anr.]]=CV$7,Tbl.Kosten[[#This Row],[Totaal kosten]],"")</f>
        <v/>
      </c>
      <c r="CW188" s="122" t="str">
        <f>IF(Tbl.Kosten[[#This Row],[Anr.]]=CW$7,Tbl.Kosten[[#This Row],[Totaal kosten]],"")</f>
        <v/>
      </c>
      <c r="CX188" s="122" t="str">
        <f>IF(Tbl.Kosten[[#This Row],[Anr.]]=CX$7,Tbl.Kosten[[#This Row],[Totaal kosten]],"")</f>
        <v/>
      </c>
      <c r="CY188" s="122" t="str">
        <f>IF(Tbl.Kosten[[#This Row],[Anr.]]=CY$7,Tbl.Kosten[[#This Row],[Totaal kosten]],"")</f>
        <v/>
      </c>
      <c r="CZ188" s="122" t="str">
        <f>IF(Tbl.Kosten[[#This Row],[Anr.]]=CZ$7,Tbl.Kosten[[#This Row],[Totaal kosten]],"")</f>
        <v/>
      </c>
      <c r="DA188" s="122" t="str">
        <f>IF(Tbl.Kosten[[#This Row],[Anr.]]=DA$7,Tbl.Kosten[[#This Row],[Totaal kosten]],"")</f>
        <v/>
      </c>
      <c r="DB188" s="122" t="str">
        <f>IF(Tbl.Kosten[[#This Row],[Anr.]]=DB$7,Tbl.Kosten[[#This Row],[Totaal kosten]],"")</f>
        <v/>
      </c>
      <c r="DC188" s="122" t="str">
        <f>IF(Tbl.Kosten[[#This Row],[Anr.]]=DC$7,Tbl.Kosten[[#This Row],[Totaal kosten]],"")</f>
        <v/>
      </c>
      <c r="DD188" s="122" t="str">
        <f>IF(Tbl.Kosten[[#This Row],[Anr.]]=DD$7,Tbl.Kosten[[#This Row],[Totaal kosten]],"")</f>
        <v/>
      </c>
      <c r="DE188" s="122" t="str">
        <f>IF(Tbl.Kosten[[#This Row],[Anr.]]=DE$7,Tbl.Kosten[[#This Row],[Totaal kosten]],"")</f>
        <v/>
      </c>
      <c r="DF188" s="122" t="str">
        <f>IF(Tbl.Kosten[[#This Row],[Anr.]]=DF$7,Tbl.Kosten[[#This Row],[Totaal kosten]],"")</f>
        <v/>
      </c>
      <c r="DG188" s="122" t="str">
        <f>IF(Tbl.Kosten[[#This Row],[Anr.]]=DG$7,Tbl.Kosten[[#This Row],[Totaal kosten]],"")</f>
        <v/>
      </c>
      <c r="DH188" s="122" t="str">
        <f>IF(Tbl.Kosten[[#This Row],[Anr.]]=DH$7,Tbl.Kosten[[#This Row],[Totaal kosten]],"")</f>
        <v/>
      </c>
      <c r="DI188" s="122" t="str">
        <f>IF(Tbl.Kosten[[#This Row],[Anr.]]=DI$7,Tbl.Kosten[[#This Row],[Totaal kosten]],"")</f>
        <v/>
      </c>
      <c r="DJ188" s="122" t="str">
        <f>IF(Tbl.Kosten[[#This Row],[Anr.]]=DJ$7,Tbl.Kosten[[#This Row],[Totaal kosten]],"")</f>
        <v/>
      </c>
      <c r="DK188" s="122" t="str">
        <f>IF(Tbl.Kosten[[#This Row],[Anr.]]=DK$7,Tbl.Kosten[[#This Row],[Totaal kosten]],"")</f>
        <v/>
      </c>
      <c r="DL188" s="122" t="str">
        <f>IF(Tbl.Kosten[[#This Row],[Anr.]]=DL$7,Tbl.Kosten[[#This Row],[Totaal kosten]],"")</f>
        <v/>
      </c>
      <c r="DM188" s="122" t="str">
        <f>IF(Tbl.Kosten[[#This Row],[Anr.]]=DM$7,Tbl.Kosten[[#This Row],[Totaal kosten]],"")</f>
        <v/>
      </c>
      <c r="DN188" s="122" t="str">
        <f>IF(Tbl.Kosten[[#This Row],[Anr.]]=DN$7,Tbl.Kosten[[#This Row],[Totaal kosten]],"")</f>
        <v/>
      </c>
      <c r="DO188" s="122" t="str">
        <f>IF(Tbl.Kosten[[#This Row],[Anr.]]=DO$7,Tbl.Kosten[[#This Row],[Totaal kosten]],"")</f>
        <v/>
      </c>
      <c r="DP188" s="122" t="str">
        <f>IF(Tbl.Kosten[[#This Row],[Anr.]]=DP$7,Tbl.Kosten[[#This Row],[Totaal kosten]],"")</f>
        <v/>
      </c>
      <c r="DQ188" s="122" t="str">
        <f>IF(Tbl.Kosten[[#This Row],[Anr.]]=DQ$7,Tbl.Kosten[[#This Row],[Totaal kosten]],"")</f>
        <v/>
      </c>
      <c r="DR188" s="122" t="str">
        <f>IF(Tbl.Kosten[[#This Row],[Anr.]]=DR$7,Tbl.Kosten[[#This Row],[Totaal kosten]],"")</f>
        <v/>
      </c>
      <c r="DS188" s="122" t="str">
        <f>IF(Tbl.Kosten[[#This Row],[Anr.]]=DS$7,Tbl.Kosten[[#This Row],[Totaal kosten]],"")</f>
        <v/>
      </c>
      <c r="DT188" s="122" t="str">
        <f>IF(Tbl.Kosten[[#This Row],[Anr.]]=DT$7,Tbl.Kosten[[#This Row],[Totaal kosten]],"")</f>
        <v/>
      </c>
      <c r="DU188" s="122" t="str">
        <f>IF(Tbl.Kosten[[#This Row],[Anr.]]=DU$7,Tbl.Kosten[[#This Row],[Totaal kosten]],"")</f>
        <v/>
      </c>
      <c r="DV188" s="122" t="str">
        <f>IF(Tbl.Kosten[[#This Row],[Anr.]]=DV$7,Tbl.Kosten[[#This Row],[Totaal kosten]],"")</f>
        <v/>
      </c>
      <c r="DW188" s="122" t="str">
        <f>IF(Tbl.Kosten[[#This Row],[Anr.]]=DW$7,Tbl.Kosten[[#This Row],[Totaal kosten]],"")</f>
        <v/>
      </c>
      <c r="DX188" s="122" t="str">
        <f>IF(Tbl.Kosten[[#This Row],[Anr.]]=DX$7,Tbl.Kosten[[#This Row],[Totaal kosten]],"")</f>
        <v/>
      </c>
      <c r="DY188" s="122" t="str">
        <f>IF(Tbl.Kosten[[#This Row],[Anr.]]=DY$7,Tbl.Kosten[[#This Row],[Totaal kosten]],"")</f>
        <v/>
      </c>
      <c r="DZ188" s="122" t="str">
        <f>IF(Tbl.Kosten[[#This Row],[Anr.]]=DZ$7,Tbl.Kosten[[#This Row],[Totaal kosten]],"")</f>
        <v/>
      </c>
      <c r="EA188" s="122" t="str">
        <f>IF(Tbl.Kosten[[#This Row],[Anr.]]=EA$7,Tbl.Kosten[[#This Row],[Totaal kosten]],"")</f>
        <v/>
      </c>
      <c r="EB188" s="122" t="str">
        <f>IF(Tbl.Kosten[[#This Row],[Anr.]]=EB$7,Tbl.Kosten[[#This Row],[Totaal kosten]],"")</f>
        <v/>
      </c>
      <c r="EC188" s="122" t="str">
        <f>IF(Tbl.Kosten[[#This Row],[Anr.]]=EC$7,Tbl.Kosten[[#This Row],[Totaal kosten]],"")</f>
        <v/>
      </c>
      <c r="ED188" s="122" t="str">
        <f>IF(Tbl.Kosten[[#This Row],[Anr.]]=ED$7,Tbl.Kosten[[#This Row],[Totaal kosten]],"")</f>
        <v/>
      </c>
      <c r="EE188" s="122" t="str">
        <f>IF(Tbl.Kosten[[#This Row],[Anr.]]=EE$7,Tbl.Kosten[[#This Row],[Totaal kosten]],"")</f>
        <v/>
      </c>
      <c r="EF188" s="122" t="str">
        <f>IF(Tbl.Kosten[[#This Row],[Anr.]]=EF$7,Tbl.Kosten[[#This Row],[Totaal kosten]],"")</f>
        <v/>
      </c>
      <c r="EG188" s="122" t="str">
        <f>IF(Tbl.Kosten[[#This Row],[Anr.]]=EG$7,Tbl.Kosten[[#This Row],[Totaal kosten]],"")</f>
        <v/>
      </c>
      <c r="EH188" s="122" t="str">
        <f>IF(Tbl.Kosten[[#This Row],[Anr.]]=EH$7,Tbl.Kosten[[#This Row],[Totaal kosten]],"")</f>
        <v/>
      </c>
      <c r="EI188" s="122" t="str">
        <f>IF(Tbl.Kosten[[#This Row],[Anr.]]=EI$7,Tbl.Kosten[[#This Row],[Totaal kosten]],"")</f>
        <v/>
      </c>
      <c r="EJ188" s="122" t="str">
        <f>IF(Tbl.Kosten[[#This Row],[Anr.]]=EJ$7,Tbl.Kosten[[#This Row],[Totaal kosten]],"")</f>
        <v/>
      </c>
      <c r="EK188" s="122" t="str">
        <f>IF(Tbl.Kosten[[#This Row],[Anr.]]=EK$7,Tbl.Kosten[[#This Row],[Totaal kosten]],"")</f>
        <v/>
      </c>
      <c r="EL188" s="122" t="str">
        <f>IF(Tbl.Kosten[[#This Row],[Anr.]]=EL$7,Tbl.Kosten[[#This Row],[Totaal kosten]],"")</f>
        <v/>
      </c>
      <c r="EM188" s="122" t="str">
        <f>IF(Tbl.Kosten[[#This Row],[Anr.]]=EM$7,Tbl.Kosten[[#This Row],[Totaal kosten]],"")</f>
        <v/>
      </c>
      <c r="EN188" s="122" t="str">
        <f>IF(Tbl.Kosten[[#This Row],[Anr.]]=EN$7,Tbl.Kosten[[#This Row],[Totaal kosten]],"")</f>
        <v/>
      </c>
      <c r="EO188" s="122" t="str">
        <f>IF(Tbl.Kosten[[#This Row],[Anr.]]=EO$7,Tbl.Kosten[[#This Row],[Totaal kosten]],"")</f>
        <v/>
      </c>
      <c r="EP188" s="122" t="str">
        <f>IF(Tbl.Kosten[[#This Row],[Anr.]]=EP$7,Tbl.Kosten[[#This Row],[Totaal kosten]],"")</f>
        <v/>
      </c>
      <c r="EQ188" s="122" t="str">
        <f>IF(Tbl.Kosten[[#This Row],[Anr.]]=EQ$7,Tbl.Kosten[[#This Row],[Totaal kosten]],"")</f>
        <v/>
      </c>
    </row>
    <row r="189" spans="2:147" x14ac:dyDescent="0.35">
      <c r="B189" s="99"/>
      <c r="C189" s="68"/>
      <c r="D189" s="119"/>
      <c r="E189" s="100"/>
      <c r="F189" s="13">
        <f>_xlfn.XLOOKUP(Tbl.Kosten[[#This Row],[Medewerker e/o 
functie]],Tbl.Uurtarief[Medewerker en/of functie],Tbl.Uurtarief[Uurtarief],"",,)</f>
        <v>0</v>
      </c>
      <c r="G189" s="118">
        <f>PRODUCT(Tbl.Kosten[[#This Row],[Uren]],Tbl.Kosten[[#This Row],[Uurtarief]])</f>
        <v>0</v>
      </c>
      <c r="H189" s="100"/>
      <c r="I189" s="98"/>
      <c r="J189" s="97">
        <f>Tbl.Kosten[[#This Row],[Aantal]]*Tbl.Kosten[[#This Row],[Tarief]]</f>
        <v>0</v>
      </c>
      <c r="K189" s="118">
        <f>Tbl.Kosten[[#This Row],[Subtotaal andere kosten]]+Tbl.Kosten[[#This Row],[Subtotaal arbeidskosten]]</f>
        <v>0</v>
      </c>
      <c r="L189" s="190">
        <f>IF(Tbl.Kosten[[#This Row],[Subtotaal andere kosten]]&lt;&gt;0,"Andere kosten",(_xlfn.XLOOKUP(Tbl.Kosten[[#This Row],[Medewerker e/o 
functie]],Tbl.Uurtarief[Medewerker en/of functie],Tbl.Uurtarief[Kostensoort],"",,)))</f>
        <v>0</v>
      </c>
      <c r="M189" s="190" t="str">
        <f>IF(AND(Tbl.Kosten[[#This Row],[Subtotaal arbeidskosten]]&lt;&gt;0,Tbl.Kosten[[#This Row],[Subtotaal andere kosten]]&lt;&gt;0),"Begroot Arbeidskosten en Overige kosten op verschillende regels!","")</f>
        <v/>
      </c>
      <c r="N189" s="3" t="str">
        <f>_xlfn.XLOOKUP(Tbl.Kosten[[#This Row],[Activiteitencode]],Tbl.Activiteiten[Activiteitcode],Tbl.Activiteiten[Werkpakketcode],"",,)</f>
        <v/>
      </c>
      <c r="O189" s="9" t="str">
        <f>_xlfn.XLOOKUP(Tbl.Kosten[[#This Row],[Werkpakketcode]],Tbl.Werkpakketten[Werkpakketcode],Tbl.Werkpakketten[WPnr.],"",,)</f>
        <v/>
      </c>
      <c r="P189" s="9" t="str">
        <f>IF(Tbl.Kosten[[#This Row],[WPnr.]]=P$7,Tbl.Kosten[[#This Row],[Totaal kosten]],"")</f>
        <v/>
      </c>
      <c r="Q189" s="9" t="str">
        <f>IF(Tbl.Kosten[[#This Row],[WPnr.]]=Q$7,Tbl.Kosten[[#This Row],[Totaal kosten]],"")</f>
        <v/>
      </c>
      <c r="R189" s="9" t="str">
        <f>IF(Tbl.Kosten[[#This Row],[WPnr.]]=R$7,Tbl.Kosten[[#This Row],[Totaal kosten]],"")</f>
        <v/>
      </c>
      <c r="S189" s="9" t="str">
        <f>IF(Tbl.Kosten[[#This Row],[WPnr.]]=S$7,Tbl.Kosten[[#This Row],[Totaal kosten]],"")</f>
        <v/>
      </c>
      <c r="T189" s="9" t="str">
        <f>IF(Tbl.Kosten[[#This Row],[WPnr.]]=T$7,Tbl.Kosten[[#This Row],[Totaal kosten]],"")</f>
        <v/>
      </c>
      <c r="U189" s="9" t="str">
        <f>IF(Tbl.Kosten[[#This Row],[WPnr.]]=U$7,Tbl.Kosten[[#This Row],[Totaal kosten]],"")</f>
        <v/>
      </c>
      <c r="V189" s="9" t="str">
        <f>IF(Tbl.Kosten[[#This Row],[WPnr.]]=V$7,Tbl.Kosten[[#This Row],[Totaal kosten]],"")</f>
        <v/>
      </c>
      <c r="W189" s="9" t="str">
        <f>IF(Tbl.Kosten[[#This Row],[WPnr.]]=W$7,Tbl.Kosten[[#This Row],[Totaal kosten]],"")</f>
        <v/>
      </c>
      <c r="X189" s="9" t="str">
        <f>IF(Tbl.Kosten[[#This Row],[WPnr.]]=X$7,Tbl.Kosten[[#This Row],[Totaal kosten]],"")</f>
        <v/>
      </c>
      <c r="Y189" s="9" t="str">
        <f>IF(Tbl.Kosten[[#This Row],[WPnr.]]=Y$7,Tbl.Kosten[[#This Row],[Totaal kosten]],"")</f>
        <v/>
      </c>
      <c r="Z189" s="15" t="str">
        <f>IFERROR(VLOOKUP(Tbl.Kosten[[#This Row],[Kostensoort]],Tbl.Kostensoorten[],2,FALSE),"")</f>
        <v/>
      </c>
      <c r="AA189" s="15" t="str">
        <f>IF(Tbl.Kosten[[#This Row],[KSnr.]]=AA$7,Tbl.Kosten[[#This Row],[Totaal kosten]],"")</f>
        <v/>
      </c>
      <c r="AB189" s="15" t="str">
        <f>IF(Tbl.Kosten[[#This Row],[KSnr.]]=AB$7,Tbl.Kosten[[#This Row],[Totaal kosten]],"")</f>
        <v/>
      </c>
      <c r="AC189" s="15" t="str">
        <f>IF(Tbl.Kosten[[#This Row],[KSnr.]]=AC$7,Tbl.Kosten[[#This Row],[Totaal kosten]],"")</f>
        <v/>
      </c>
      <c r="AD189" s="15" t="str">
        <f>IF(Tbl.Kosten[[#This Row],[KSnr.]]=AD$7,Tbl.Kosten[[#This Row],[Totaal kosten]],"")</f>
        <v/>
      </c>
      <c r="AE189" s="15" t="str">
        <f>IF(Tbl.Kosten[[#This Row],[KSnr.]]=AE$7,Tbl.Kosten[[#This Row],[Totaal kosten]],"")</f>
        <v/>
      </c>
      <c r="AF189" s="15" t="str">
        <f>IF(Tbl.Kosten[[#This Row],[KSnr.]]=AF$7,Tbl.Kosten[[#This Row],[Totaal kosten]],"")</f>
        <v/>
      </c>
      <c r="AG189" s="15" t="str">
        <f>IF(Tbl.Kosten[[#This Row],[KSnr.]]=AG$7,Tbl.Kosten[[#This Row],[Totaal kosten]],"")</f>
        <v/>
      </c>
      <c r="AH189" s="15" t="str">
        <f>IF(Tbl.Kosten[[#This Row],[KSnr.]]=AH$7,Tbl.Kosten[[#This Row],[Totaal kosten]],"")</f>
        <v/>
      </c>
      <c r="AI189" s="15" t="str">
        <f>IF(Tbl.Kosten[[#This Row],[KSnr.]]=AI$7,Tbl.Kosten[[#This Row],[Totaal kosten]],"")</f>
        <v/>
      </c>
      <c r="AJ189" s="15" t="str">
        <f>IF(Tbl.Kosten[[#This Row],[KSnr.]]=AJ$7,Tbl.Kosten[[#This Row],[Totaal kosten]],"")</f>
        <v/>
      </c>
      <c r="AK189" s="15" t="str">
        <f>IF(Tbl.Kosten[[#This Row],[KSnr.]]=AK$7,Tbl.Kosten[[#This Row],[Totaal kosten]],"")</f>
        <v/>
      </c>
      <c r="AL189" s="15" t="str">
        <f>IF(Tbl.Kosten[[#This Row],[KSnr.]]=AL$7,Tbl.Kosten[[#This Row],[Totaal kosten]],"")</f>
        <v/>
      </c>
      <c r="AM189" s="15" t="str">
        <f>IF(Tbl.Kosten[[#This Row],[KSnr.]]=AM$7,Tbl.Kosten[[#This Row],[Totaal kosten]],"")</f>
        <v/>
      </c>
      <c r="AN189" s="15" t="str">
        <f>IF(Tbl.Kosten[[#This Row],[KSnr.]]=AN$7,Tbl.Kosten[[#This Row],[Totaal kosten]],"")</f>
        <v/>
      </c>
      <c r="AO189" s="15" t="str">
        <f>IF(Tbl.Kosten[[#This Row],[KSnr.]]=AO$7,Tbl.Kosten[[#This Row],[Totaal kosten]],"")</f>
        <v/>
      </c>
      <c r="AP189" s="15" t="str">
        <f>IF(Tbl.Kosten[[#This Row],[KSnr.]]=AP$7,Tbl.Kosten[[#This Row],[Totaal kosten]],"")</f>
        <v/>
      </c>
      <c r="AQ189" s="15" t="str">
        <f>IF(Tbl.Kosten[[#This Row],[KSnr.]]=AQ$7,Tbl.Kosten[[#This Row],[Totaal kosten]],"")</f>
        <v/>
      </c>
      <c r="AR189" s="15" t="str">
        <f>IF(Tbl.Kosten[[#This Row],[KSnr.]]=AR$7,Tbl.Kosten[[#This Row],[Totaal kosten]],"")</f>
        <v/>
      </c>
      <c r="AS189" s="15" t="str">
        <f>IF(Tbl.Kosten[[#This Row],[KSnr.]]=AS$7,Tbl.Kosten[[#This Row],[Totaal kosten]],"")</f>
        <v/>
      </c>
      <c r="AT189" s="15" t="str">
        <f>IF(Tbl.Kosten[[#This Row],[KSnr.]]=AT$7,Tbl.Kosten[[#This Row],[Totaal kosten]],"")</f>
        <v/>
      </c>
      <c r="AU189" s="122" t="str">
        <f>_xlfn.XLOOKUP(Tbl.Kosten[[#This Row],[Activiteitencode]],Tbl.Activiteiten[Activiteitcode],Tbl.Activiteiten[Anr.],"",,)</f>
        <v/>
      </c>
      <c r="AV189" s="122" t="str">
        <f>IF(Tbl.Kosten[[#This Row],[Anr.]]=AV$7,Tbl.Kosten[[#This Row],[Totaal kosten]],"")</f>
        <v/>
      </c>
      <c r="AW189" s="122" t="str">
        <f>IF(Tbl.Kosten[[#This Row],[Anr.]]=AW$7,Tbl.Kosten[[#This Row],[Totaal kosten]],"")</f>
        <v/>
      </c>
      <c r="AX189" s="122" t="str">
        <f>IF(Tbl.Kosten[[#This Row],[Anr.]]=AX$7,Tbl.Kosten[[#This Row],[Totaal kosten]],"")</f>
        <v/>
      </c>
      <c r="AY189" s="122" t="str">
        <f>IF(Tbl.Kosten[[#This Row],[Anr.]]=AY$7,Tbl.Kosten[[#This Row],[Totaal kosten]],"")</f>
        <v/>
      </c>
      <c r="AZ189" s="122" t="str">
        <f>IF(Tbl.Kosten[[#This Row],[Anr.]]=AZ$7,Tbl.Kosten[[#This Row],[Totaal kosten]],"")</f>
        <v/>
      </c>
      <c r="BA189" s="122" t="str">
        <f>IF(Tbl.Kosten[[#This Row],[Anr.]]=BA$7,Tbl.Kosten[[#This Row],[Totaal kosten]],"")</f>
        <v/>
      </c>
      <c r="BB189" s="122" t="str">
        <f>IF(Tbl.Kosten[[#This Row],[Anr.]]=BB$7,Tbl.Kosten[[#This Row],[Totaal kosten]],"")</f>
        <v/>
      </c>
      <c r="BC189" s="122" t="str">
        <f>IF(Tbl.Kosten[[#This Row],[Anr.]]=BC$7,Tbl.Kosten[[#This Row],[Totaal kosten]],"")</f>
        <v/>
      </c>
      <c r="BD189" s="122" t="str">
        <f>IF(Tbl.Kosten[[#This Row],[Anr.]]=BD$7,Tbl.Kosten[[#This Row],[Totaal kosten]],"")</f>
        <v/>
      </c>
      <c r="BE189" s="122" t="str">
        <f>IF(Tbl.Kosten[[#This Row],[Anr.]]=BE$7,Tbl.Kosten[[#This Row],[Totaal kosten]],"")</f>
        <v/>
      </c>
      <c r="BF189" s="122" t="str">
        <f>IF(Tbl.Kosten[[#This Row],[Anr.]]=BF$7,Tbl.Kosten[[#This Row],[Totaal kosten]],"")</f>
        <v/>
      </c>
      <c r="BG189" s="122" t="str">
        <f>IF(Tbl.Kosten[[#This Row],[Anr.]]=BG$7,Tbl.Kosten[[#This Row],[Totaal kosten]],"")</f>
        <v/>
      </c>
      <c r="BH189" s="122" t="str">
        <f>IF(Tbl.Kosten[[#This Row],[Anr.]]=BH$7,Tbl.Kosten[[#This Row],[Totaal kosten]],"")</f>
        <v/>
      </c>
      <c r="BI189" s="122" t="str">
        <f>IF(Tbl.Kosten[[#This Row],[Anr.]]=BI$7,Tbl.Kosten[[#This Row],[Totaal kosten]],"")</f>
        <v/>
      </c>
      <c r="BJ189" s="122" t="str">
        <f>IF(Tbl.Kosten[[#This Row],[Anr.]]=BJ$7,Tbl.Kosten[[#This Row],[Totaal kosten]],"")</f>
        <v/>
      </c>
      <c r="BK189" s="122" t="str">
        <f>IF(Tbl.Kosten[[#This Row],[Anr.]]=BK$7,Tbl.Kosten[[#This Row],[Totaal kosten]],"")</f>
        <v/>
      </c>
      <c r="BL189" s="122" t="str">
        <f>IF(Tbl.Kosten[[#This Row],[Anr.]]=BL$7,Tbl.Kosten[[#This Row],[Totaal kosten]],"")</f>
        <v/>
      </c>
      <c r="BM189" s="122" t="str">
        <f>IF(Tbl.Kosten[[#This Row],[Anr.]]=BM$7,Tbl.Kosten[[#This Row],[Totaal kosten]],"")</f>
        <v/>
      </c>
      <c r="BN189" s="122" t="str">
        <f>IF(Tbl.Kosten[[#This Row],[Anr.]]=BN$7,Tbl.Kosten[[#This Row],[Totaal kosten]],"")</f>
        <v/>
      </c>
      <c r="BO189" s="122" t="str">
        <f>IF(Tbl.Kosten[[#This Row],[Anr.]]=BO$7,Tbl.Kosten[[#This Row],[Totaal kosten]],"")</f>
        <v/>
      </c>
      <c r="BP189" s="122" t="str">
        <f>IF(Tbl.Kosten[[#This Row],[Anr.]]=BP$7,Tbl.Kosten[[#This Row],[Totaal kosten]],"")</f>
        <v/>
      </c>
      <c r="BQ189" s="122" t="str">
        <f>IF(Tbl.Kosten[[#This Row],[Anr.]]=BQ$7,Tbl.Kosten[[#This Row],[Totaal kosten]],"")</f>
        <v/>
      </c>
      <c r="BR189" s="122" t="str">
        <f>IF(Tbl.Kosten[[#This Row],[Anr.]]=BR$7,Tbl.Kosten[[#This Row],[Totaal kosten]],"")</f>
        <v/>
      </c>
      <c r="BS189" s="122" t="str">
        <f>IF(Tbl.Kosten[[#This Row],[Anr.]]=BS$7,Tbl.Kosten[[#This Row],[Totaal kosten]],"")</f>
        <v/>
      </c>
      <c r="BT189" s="122" t="str">
        <f>IF(Tbl.Kosten[[#This Row],[Anr.]]=BT$7,Tbl.Kosten[[#This Row],[Totaal kosten]],"")</f>
        <v/>
      </c>
      <c r="BU189" s="122" t="str">
        <f>IF(Tbl.Kosten[[#This Row],[Anr.]]=BU$7,Tbl.Kosten[[#This Row],[Totaal kosten]],"")</f>
        <v/>
      </c>
      <c r="BV189" s="122" t="str">
        <f>IF(Tbl.Kosten[[#This Row],[Anr.]]=BV$7,Tbl.Kosten[[#This Row],[Totaal kosten]],"")</f>
        <v/>
      </c>
      <c r="BW189" s="122" t="str">
        <f>IF(Tbl.Kosten[[#This Row],[Anr.]]=BW$7,Tbl.Kosten[[#This Row],[Totaal kosten]],"")</f>
        <v/>
      </c>
      <c r="BX189" s="122" t="str">
        <f>IF(Tbl.Kosten[[#This Row],[Anr.]]=BX$7,Tbl.Kosten[[#This Row],[Totaal kosten]],"")</f>
        <v/>
      </c>
      <c r="BY189" s="122" t="str">
        <f>IF(Tbl.Kosten[[#This Row],[Anr.]]=BY$7,Tbl.Kosten[[#This Row],[Totaal kosten]],"")</f>
        <v/>
      </c>
      <c r="BZ189" s="122" t="str">
        <f>IF(Tbl.Kosten[[#This Row],[Anr.]]=BZ$7,Tbl.Kosten[[#This Row],[Totaal kosten]],"")</f>
        <v/>
      </c>
      <c r="CA189" s="122" t="str">
        <f>IF(Tbl.Kosten[[#This Row],[Anr.]]=CA$7,Tbl.Kosten[[#This Row],[Totaal kosten]],"")</f>
        <v/>
      </c>
      <c r="CB189" s="122" t="str">
        <f>IF(Tbl.Kosten[[#This Row],[Anr.]]=CB$7,Tbl.Kosten[[#This Row],[Totaal kosten]],"")</f>
        <v/>
      </c>
      <c r="CC189" s="122" t="str">
        <f>IF(Tbl.Kosten[[#This Row],[Anr.]]=CC$7,Tbl.Kosten[[#This Row],[Totaal kosten]],"")</f>
        <v/>
      </c>
      <c r="CD189" s="122" t="str">
        <f>IF(Tbl.Kosten[[#This Row],[Anr.]]=CD$7,Tbl.Kosten[[#This Row],[Totaal kosten]],"")</f>
        <v/>
      </c>
      <c r="CE189" s="122" t="str">
        <f>IF(Tbl.Kosten[[#This Row],[Anr.]]=CE$7,Tbl.Kosten[[#This Row],[Totaal kosten]],"")</f>
        <v/>
      </c>
      <c r="CF189" s="122" t="str">
        <f>IF(Tbl.Kosten[[#This Row],[Anr.]]=CF$7,Tbl.Kosten[[#This Row],[Totaal kosten]],"")</f>
        <v/>
      </c>
      <c r="CG189" s="122" t="str">
        <f>IF(Tbl.Kosten[[#This Row],[Anr.]]=CG$7,Tbl.Kosten[[#This Row],[Totaal kosten]],"")</f>
        <v/>
      </c>
      <c r="CH189" s="122" t="str">
        <f>IF(Tbl.Kosten[[#This Row],[Anr.]]=CH$7,Tbl.Kosten[[#This Row],[Totaal kosten]],"")</f>
        <v/>
      </c>
      <c r="CI189" s="122" t="str">
        <f>IF(Tbl.Kosten[[#This Row],[Anr.]]=CI$7,Tbl.Kosten[[#This Row],[Totaal kosten]],"")</f>
        <v/>
      </c>
      <c r="CJ189" s="122" t="str">
        <f>IF(Tbl.Kosten[[#This Row],[Anr.]]=CJ$7,Tbl.Kosten[[#This Row],[Totaal kosten]],"")</f>
        <v/>
      </c>
      <c r="CK189" s="122" t="str">
        <f>IF(Tbl.Kosten[[#This Row],[Anr.]]=CK$7,Tbl.Kosten[[#This Row],[Totaal kosten]],"")</f>
        <v/>
      </c>
      <c r="CL189" s="122" t="str">
        <f>IF(Tbl.Kosten[[#This Row],[Anr.]]=CL$7,Tbl.Kosten[[#This Row],[Totaal kosten]],"")</f>
        <v/>
      </c>
      <c r="CM189" s="122" t="str">
        <f>IF(Tbl.Kosten[[#This Row],[Anr.]]=CM$7,Tbl.Kosten[[#This Row],[Totaal kosten]],"")</f>
        <v/>
      </c>
      <c r="CN189" s="122" t="str">
        <f>IF(Tbl.Kosten[[#This Row],[Anr.]]=CN$7,Tbl.Kosten[[#This Row],[Totaal kosten]],"")</f>
        <v/>
      </c>
      <c r="CO189" s="122" t="str">
        <f>IF(Tbl.Kosten[[#This Row],[Anr.]]=CO$7,Tbl.Kosten[[#This Row],[Totaal kosten]],"")</f>
        <v/>
      </c>
      <c r="CP189" s="122" t="str">
        <f>IF(Tbl.Kosten[[#This Row],[Anr.]]=CP$7,Tbl.Kosten[[#This Row],[Totaal kosten]],"")</f>
        <v/>
      </c>
      <c r="CQ189" s="122" t="str">
        <f>IF(Tbl.Kosten[[#This Row],[Anr.]]=CQ$7,Tbl.Kosten[[#This Row],[Totaal kosten]],"")</f>
        <v/>
      </c>
      <c r="CR189" s="122" t="str">
        <f>IF(Tbl.Kosten[[#This Row],[Anr.]]=CR$7,Tbl.Kosten[[#This Row],[Totaal kosten]],"")</f>
        <v/>
      </c>
      <c r="CS189" s="122" t="str">
        <f>IF(Tbl.Kosten[[#This Row],[Anr.]]=CS$7,Tbl.Kosten[[#This Row],[Totaal kosten]],"")</f>
        <v/>
      </c>
      <c r="CT189" s="122" t="str">
        <f>IF(Tbl.Kosten[[#This Row],[Anr.]]=CT$7,Tbl.Kosten[[#This Row],[Totaal kosten]],"")</f>
        <v/>
      </c>
      <c r="CU189" s="122" t="str">
        <f>IF(Tbl.Kosten[[#This Row],[Anr.]]=CU$7,Tbl.Kosten[[#This Row],[Totaal kosten]],"")</f>
        <v/>
      </c>
      <c r="CV189" s="122" t="str">
        <f>IF(Tbl.Kosten[[#This Row],[Anr.]]=CV$7,Tbl.Kosten[[#This Row],[Totaal kosten]],"")</f>
        <v/>
      </c>
      <c r="CW189" s="122" t="str">
        <f>IF(Tbl.Kosten[[#This Row],[Anr.]]=CW$7,Tbl.Kosten[[#This Row],[Totaal kosten]],"")</f>
        <v/>
      </c>
      <c r="CX189" s="122" t="str">
        <f>IF(Tbl.Kosten[[#This Row],[Anr.]]=CX$7,Tbl.Kosten[[#This Row],[Totaal kosten]],"")</f>
        <v/>
      </c>
      <c r="CY189" s="122" t="str">
        <f>IF(Tbl.Kosten[[#This Row],[Anr.]]=CY$7,Tbl.Kosten[[#This Row],[Totaal kosten]],"")</f>
        <v/>
      </c>
      <c r="CZ189" s="122" t="str">
        <f>IF(Tbl.Kosten[[#This Row],[Anr.]]=CZ$7,Tbl.Kosten[[#This Row],[Totaal kosten]],"")</f>
        <v/>
      </c>
      <c r="DA189" s="122" t="str">
        <f>IF(Tbl.Kosten[[#This Row],[Anr.]]=DA$7,Tbl.Kosten[[#This Row],[Totaal kosten]],"")</f>
        <v/>
      </c>
      <c r="DB189" s="122" t="str">
        <f>IF(Tbl.Kosten[[#This Row],[Anr.]]=DB$7,Tbl.Kosten[[#This Row],[Totaal kosten]],"")</f>
        <v/>
      </c>
      <c r="DC189" s="122" t="str">
        <f>IF(Tbl.Kosten[[#This Row],[Anr.]]=DC$7,Tbl.Kosten[[#This Row],[Totaal kosten]],"")</f>
        <v/>
      </c>
      <c r="DD189" s="122" t="str">
        <f>IF(Tbl.Kosten[[#This Row],[Anr.]]=DD$7,Tbl.Kosten[[#This Row],[Totaal kosten]],"")</f>
        <v/>
      </c>
      <c r="DE189" s="122" t="str">
        <f>IF(Tbl.Kosten[[#This Row],[Anr.]]=DE$7,Tbl.Kosten[[#This Row],[Totaal kosten]],"")</f>
        <v/>
      </c>
      <c r="DF189" s="122" t="str">
        <f>IF(Tbl.Kosten[[#This Row],[Anr.]]=DF$7,Tbl.Kosten[[#This Row],[Totaal kosten]],"")</f>
        <v/>
      </c>
      <c r="DG189" s="122" t="str">
        <f>IF(Tbl.Kosten[[#This Row],[Anr.]]=DG$7,Tbl.Kosten[[#This Row],[Totaal kosten]],"")</f>
        <v/>
      </c>
      <c r="DH189" s="122" t="str">
        <f>IF(Tbl.Kosten[[#This Row],[Anr.]]=DH$7,Tbl.Kosten[[#This Row],[Totaal kosten]],"")</f>
        <v/>
      </c>
      <c r="DI189" s="122" t="str">
        <f>IF(Tbl.Kosten[[#This Row],[Anr.]]=DI$7,Tbl.Kosten[[#This Row],[Totaal kosten]],"")</f>
        <v/>
      </c>
      <c r="DJ189" s="122" t="str">
        <f>IF(Tbl.Kosten[[#This Row],[Anr.]]=DJ$7,Tbl.Kosten[[#This Row],[Totaal kosten]],"")</f>
        <v/>
      </c>
      <c r="DK189" s="122" t="str">
        <f>IF(Tbl.Kosten[[#This Row],[Anr.]]=DK$7,Tbl.Kosten[[#This Row],[Totaal kosten]],"")</f>
        <v/>
      </c>
      <c r="DL189" s="122" t="str">
        <f>IF(Tbl.Kosten[[#This Row],[Anr.]]=DL$7,Tbl.Kosten[[#This Row],[Totaal kosten]],"")</f>
        <v/>
      </c>
      <c r="DM189" s="122" t="str">
        <f>IF(Tbl.Kosten[[#This Row],[Anr.]]=DM$7,Tbl.Kosten[[#This Row],[Totaal kosten]],"")</f>
        <v/>
      </c>
      <c r="DN189" s="122" t="str">
        <f>IF(Tbl.Kosten[[#This Row],[Anr.]]=DN$7,Tbl.Kosten[[#This Row],[Totaal kosten]],"")</f>
        <v/>
      </c>
      <c r="DO189" s="122" t="str">
        <f>IF(Tbl.Kosten[[#This Row],[Anr.]]=DO$7,Tbl.Kosten[[#This Row],[Totaal kosten]],"")</f>
        <v/>
      </c>
      <c r="DP189" s="122" t="str">
        <f>IF(Tbl.Kosten[[#This Row],[Anr.]]=DP$7,Tbl.Kosten[[#This Row],[Totaal kosten]],"")</f>
        <v/>
      </c>
      <c r="DQ189" s="122" t="str">
        <f>IF(Tbl.Kosten[[#This Row],[Anr.]]=DQ$7,Tbl.Kosten[[#This Row],[Totaal kosten]],"")</f>
        <v/>
      </c>
      <c r="DR189" s="122" t="str">
        <f>IF(Tbl.Kosten[[#This Row],[Anr.]]=DR$7,Tbl.Kosten[[#This Row],[Totaal kosten]],"")</f>
        <v/>
      </c>
      <c r="DS189" s="122" t="str">
        <f>IF(Tbl.Kosten[[#This Row],[Anr.]]=DS$7,Tbl.Kosten[[#This Row],[Totaal kosten]],"")</f>
        <v/>
      </c>
      <c r="DT189" s="122" t="str">
        <f>IF(Tbl.Kosten[[#This Row],[Anr.]]=DT$7,Tbl.Kosten[[#This Row],[Totaal kosten]],"")</f>
        <v/>
      </c>
      <c r="DU189" s="122" t="str">
        <f>IF(Tbl.Kosten[[#This Row],[Anr.]]=DU$7,Tbl.Kosten[[#This Row],[Totaal kosten]],"")</f>
        <v/>
      </c>
      <c r="DV189" s="122" t="str">
        <f>IF(Tbl.Kosten[[#This Row],[Anr.]]=DV$7,Tbl.Kosten[[#This Row],[Totaal kosten]],"")</f>
        <v/>
      </c>
      <c r="DW189" s="122" t="str">
        <f>IF(Tbl.Kosten[[#This Row],[Anr.]]=DW$7,Tbl.Kosten[[#This Row],[Totaal kosten]],"")</f>
        <v/>
      </c>
      <c r="DX189" s="122" t="str">
        <f>IF(Tbl.Kosten[[#This Row],[Anr.]]=DX$7,Tbl.Kosten[[#This Row],[Totaal kosten]],"")</f>
        <v/>
      </c>
      <c r="DY189" s="122" t="str">
        <f>IF(Tbl.Kosten[[#This Row],[Anr.]]=DY$7,Tbl.Kosten[[#This Row],[Totaal kosten]],"")</f>
        <v/>
      </c>
      <c r="DZ189" s="122" t="str">
        <f>IF(Tbl.Kosten[[#This Row],[Anr.]]=DZ$7,Tbl.Kosten[[#This Row],[Totaal kosten]],"")</f>
        <v/>
      </c>
      <c r="EA189" s="122" t="str">
        <f>IF(Tbl.Kosten[[#This Row],[Anr.]]=EA$7,Tbl.Kosten[[#This Row],[Totaal kosten]],"")</f>
        <v/>
      </c>
      <c r="EB189" s="122" t="str">
        <f>IF(Tbl.Kosten[[#This Row],[Anr.]]=EB$7,Tbl.Kosten[[#This Row],[Totaal kosten]],"")</f>
        <v/>
      </c>
      <c r="EC189" s="122" t="str">
        <f>IF(Tbl.Kosten[[#This Row],[Anr.]]=EC$7,Tbl.Kosten[[#This Row],[Totaal kosten]],"")</f>
        <v/>
      </c>
      <c r="ED189" s="122" t="str">
        <f>IF(Tbl.Kosten[[#This Row],[Anr.]]=ED$7,Tbl.Kosten[[#This Row],[Totaal kosten]],"")</f>
        <v/>
      </c>
      <c r="EE189" s="122" t="str">
        <f>IF(Tbl.Kosten[[#This Row],[Anr.]]=EE$7,Tbl.Kosten[[#This Row],[Totaal kosten]],"")</f>
        <v/>
      </c>
      <c r="EF189" s="122" t="str">
        <f>IF(Tbl.Kosten[[#This Row],[Anr.]]=EF$7,Tbl.Kosten[[#This Row],[Totaal kosten]],"")</f>
        <v/>
      </c>
      <c r="EG189" s="122" t="str">
        <f>IF(Tbl.Kosten[[#This Row],[Anr.]]=EG$7,Tbl.Kosten[[#This Row],[Totaal kosten]],"")</f>
        <v/>
      </c>
      <c r="EH189" s="122" t="str">
        <f>IF(Tbl.Kosten[[#This Row],[Anr.]]=EH$7,Tbl.Kosten[[#This Row],[Totaal kosten]],"")</f>
        <v/>
      </c>
      <c r="EI189" s="122" t="str">
        <f>IF(Tbl.Kosten[[#This Row],[Anr.]]=EI$7,Tbl.Kosten[[#This Row],[Totaal kosten]],"")</f>
        <v/>
      </c>
      <c r="EJ189" s="122" t="str">
        <f>IF(Tbl.Kosten[[#This Row],[Anr.]]=EJ$7,Tbl.Kosten[[#This Row],[Totaal kosten]],"")</f>
        <v/>
      </c>
      <c r="EK189" s="122" t="str">
        <f>IF(Tbl.Kosten[[#This Row],[Anr.]]=EK$7,Tbl.Kosten[[#This Row],[Totaal kosten]],"")</f>
        <v/>
      </c>
      <c r="EL189" s="122" t="str">
        <f>IF(Tbl.Kosten[[#This Row],[Anr.]]=EL$7,Tbl.Kosten[[#This Row],[Totaal kosten]],"")</f>
        <v/>
      </c>
      <c r="EM189" s="122" t="str">
        <f>IF(Tbl.Kosten[[#This Row],[Anr.]]=EM$7,Tbl.Kosten[[#This Row],[Totaal kosten]],"")</f>
        <v/>
      </c>
      <c r="EN189" s="122" t="str">
        <f>IF(Tbl.Kosten[[#This Row],[Anr.]]=EN$7,Tbl.Kosten[[#This Row],[Totaal kosten]],"")</f>
        <v/>
      </c>
      <c r="EO189" s="122" t="str">
        <f>IF(Tbl.Kosten[[#This Row],[Anr.]]=EO$7,Tbl.Kosten[[#This Row],[Totaal kosten]],"")</f>
        <v/>
      </c>
      <c r="EP189" s="122" t="str">
        <f>IF(Tbl.Kosten[[#This Row],[Anr.]]=EP$7,Tbl.Kosten[[#This Row],[Totaal kosten]],"")</f>
        <v/>
      </c>
      <c r="EQ189" s="122" t="str">
        <f>IF(Tbl.Kosten[[#This Row],[Anr.]]=EQ$7,Tbl.Kosten[[#This Row],[Totaal kosten]],"")</f>
        <v/>
      </c>
    </row>
    <row r="190" spans="2:147" x14ac:dyDescent="0.35">
      <c r="B190" s="99"/>
      <c r="C190" s="68"/>
      <c r="D190" s="119"/>
      <c r="E190" s="100"/>
      <c r="F190" s="13">
        <f>_xlfn.XLOOKUP(Tbl.Kosten[[#This Row],[Medewerker e/o 
functie]],Tbl.Uurtarief[Medewerker en/of functie],Tbl.Uurtarief[Uurtarief],"",,)</f>
        <v>0</v>
      </c>
      <c r="G190" s="118">
        <f>PRODUCT(Tbl.Kosten[[#This Row],[Uren]],Tbl.Kosten[[#This Row],[Uurtarief]])</f>
        <v>0</v>
      </c>
      <c r="H190" s="100"/>
      <c r="I190" s="98"/>
      <c r="J190" s="97">
        <f>Tbl.Kosten[[#This Row],[Aantal]]*Tbl.Kosten[[#This Row],[Tarief]]</f>
        <v>0</v>
      </c>
      <c r="K190" s="118">
        <f>Tbl.Kosten[[#This Row],[Subtotaal andere kosten]]+Tbl.Kosten[[#This Row],[Subtotaal arbeidskosten]]</f>
        <v>0</v>
      </c>
      <c r="L190" s="190">
        <f>IF(Tbl.Kosten[[#This Row],[Subtotaal andere kosten]]&lt;&gt;0,"Andere kosten",(_xlfn.XLOOKUP(Tbl.Kosten[[#This Row],[Medewerker e/o 
functie]],Tbl.Uurtarief[Medewerker en/of functie],Tbl.Uurtarief[Kostensoort],"",,)))</f>
        <v>0</v>
      </c>
      <c r="M190" s="190" t="str">
        <f>IF(AND(Tbl.Kosten[[#This Row],[Subtotaal arbeidskosten]]&lt;&gt;0,Tbl.Kosten[[#This Row],[Subtotaal andere kosten]]&lt;&gt;0),"Begroot Arbeidskosten en Overige kosten op verschillende regels!","")</f>
        <v/>
      </c>
      <c r="N190" s="3" t="str">
        <f>_xlfn.XLOOKUP(Tbl.Kosten[[#This Row],[Activiteitencode]],Tbl.Activiteiten[Activiteitcode],Tbl.Activiteiten[Werkpakketcode],"",,)</f>
        <v/>
      </c>
      <c r="O190" s="9" t="str">
        <f>_xlfn.XLOOKUP(Tbl.Kosten[[#This Row],[Werkpakketcode]],Tbl.Werkpakketten[Werkpakketcode],Tbl.Werkpakketten[WPnr.],"",,)</f>
        <v/>
      </c>
      <c r="P190" s="9" t="str">
        <f>IF(Tbl.Kosten[[#This Row],[WPnr.]]=P$7,Tbl.Kosten[[#This Row],[Totaal kosten]],"")</f>
        <v/>
      </c>
      <c r="Q190" s="9" t="str">
        <f>IF(Tbl.Kosten[[#This Row],[WPnr.]]=Q$7,Tbl.Kosten[[#This Row],[Totaal kosten]],"")</f>
        <v/>
      </c>
      <c r="R190" s="9" t="str">
        <f>IF(Tbl.Kosten[[#This Row],[WPnr.]]=R$7,Tbl.Kosten[[#This Row],[Totaal kosten]],"")</f>
        <v/>
      </c>
      <c r="S190" s="9" t="str">
        <f>IF(Tbl.Kosten[[#This Row],[WPnr.]]=S$7,Tbl.Kosten[[#This Row],[Totaal kosten]],"")</f>
        <v/>
      </c>
      <c r="T190" s="9" t="str">
        <f>IF(Tbl.Kosten[[#This Row],[WPnr.]]=T$7,Tbl.Kosten[[#This Row],[Totaal kosten]],"")</f>
        <v/>
      </c>
      <c r="U190" s="9" t="str">
        <f>IF(Tbl.Kosten[[#This Row],[WPnr.]]=U$7,Tbl.Kosten[[#This Row],[Totaal kosten]],"")</f>
        <v/>
      </c>
      <c r="V190" s="9" t="str">
        <f>IF(Tbl.Kosten[[#This Row],[WPnr.]]=V$7,Tbl.Kosten[[#This Row],[Totaal kosten]],"")</f>
        <v/>
      </c>
      <c r="W190" s="9" t="str">
        <f>IF(Tbl.Kosten[[#This Row],[WPnr.]]=W$7,Tbl.Kosten[[#This Row],[Totaal kosten]],"")</f>
        <v/>
      </c>
      <c r="X190" s="9" t="str">
        <f>IF(Tbl.Kosten[[#This Row],[WPnr.]]=X$7,Tbl.Kosten[[#This Row],[Totaal kosten]],"")</f>
        <v/>
      </c>
      <c r="Y190" s="9" t="str">
        <f>IF(Tbl.Kosten[[#This Row],[WPnr.]]=Y$7,Tbl.Kosten[[#This Row],[Totaal kosten]],"")</f>
        <v/>
      </c>
      <c r="Z190" s="15" t="str">
        <f>IFERROR(VLOOKUP(Tbl.Kosten[[#This Row],[Kostensoort]],Tbl.Kostensoorten[],2,FALSE),"")</f>
        <v/>
      </c>
      <c r="AA190" s="15" t="str">
        <f>IF(Tbl.Kosten[[#This Row],[KSnr.]]=AA$7,Tbl.Kosten[[#This Row],[Totaal kosten]],"")</f>
        <v/>
      </c>
      <c r="AB190" s="15" t="str">
        <f>IF(Tbl.Kosten[[#This Row],[KSnr.]]=AB$7,Tbl.Kosten[[#This Row],[Totaal kosten]],"")</f>
        <v/>
      </c>
      <c r="AC190" s="15" t="str">
        <f>IF(Tbl.Kosten[[#This Row],[KSnr.]]=AC$7,Tbl.Kosten[[#This Row],[Totaal kosten]],"")</f>
        <v/>
      </c>
      <c r="AD190" s="15" t="str">
        <f>IF(Tbl.Kosten[[#This Row],[KSnr.]]=AD$7,Tbl.Kosten[[#This Row],[Totaal kosten]],"")</f>
        <v/>
      </c>
      <c r="AE190" s="15" t="str">
        <f>IF(Tbl.Kosten[[#This Row],[KSnr.]]=AE$7,Tbl.Kosten[[#This Row],[Totaal kosten]],"")</f>
        <v/>
      </c>
      <c r="AF190" s="15" t="str">
        <f>IF(Tbl.Kosten[[#This Row],[KSnr.]]=AF$7,Tbl.Kosten[[#This Row],[Totaal kosten]],"")</f>
        <v/>
      </c>
      <c r="AG190" s="15" t="str">
        <f>IF(Tbl.Kosten[[#This Row],[KSnr.]]=AG$7,Tbl.Kosten[[#This Row],[Totaal kosten]],"")</f>
        <v/>
      </c>
      <c r="AH190" s="15" t="str">
        <f>IF(Tbl.Kosten[[#This Row],[KSnr.]]=AH$7,Tbl.Kosten[[#This Row],[Totaal kosten]],"")</f>
        <v/>
      </c>
      <c r="AI190" s="15" t="str">
        <f>IF(Tbl.Kosten[[#This Row],[KSnr.]]=AI$7,Tbl.Kosten[[#This Row],[Totaal kosten]],"")</f>
        <v/>
      </c>
      <c r="AJ190" s="15" t="str">
        <f>IF(Tbl.Kosten[[#This Row],[KSnr.]]=AJ$7,Tbl.Kosten[[#This Row],[Totaal kosten]],"")</f>
        <v/>
      </c>
      <c r="AK190" s="15" t="str">
        <f>IF(Tbl.Kosten[[#This Row],[KSnr.]]=AK$7,Tbl.Kosten[[#This Row],[Totaal kosten]],"")</f>
        <v/>
      </c>
      <c r="AL190" s="15" t="str">
        <f>IF(Tbl.Kosten[[#This Row],[KSnr.]]=AL$7,Tbl.Kosten[[#This Row],[Totaal kosten]],"")</f>
        <v/>
      </c>
      <c r="AM190" s="15" t="str">
        <f>IF(Tbl.Kosten[[#This Row],[KSnr.]]=AM$7,Tbl.Kosten[[#This Row],[Totaal kosten]],"")</f>
        <v/>
      </c>
      <c r="AN190" s="15" t="str">
        <f>IF(Tbl.Kosten[[#This Row],[KSnr.]]=AN$7,Tbl.Kosten[[#This Row],[Totaal kosten]],"")</f>
        <v/>
      </c>
      <c r="AO190" s="15" t="str">
        <f>IF(Tbl.Kosten[[#This Row],[KSnr.]]=AO$7,Tbl.Kosten[[#This Row],[Totaal kosten]],"")</f>
        <v/>
      </c>
      <c r="AP190" s="15" t="str">
        <f>IF(Tbl.Kosten[[#This Row],[KSnr.]]=AP$7,Tbl.Kosten[[#This Row],[Totaal kosten]],"")</f>
        <v/>
      </c>
      <c r="AQ190" s="15" t="str">
        <f>IF(Tbl.Kosten[[#This Row],[KSnr.]]=AQ$7,Tbl.Kosten[[#This Row],[Totaal kosten]],"")</f>
        <v/>
      </c>
      <c r="AR190" s="15" t="str">
        <f>IF(Tbl.Kosten[[#This Row],[KSnr.]]=AR$7,Tbl.Kosten[[#This Row],[Totaal kosten]],"")</f>
        <v/>
      </c>
      <c r="AS190" s="15" t="str">
        <f>IF(Tbl.Kosten[[#This Row],[KSnr.]]=AS$7,Tbl.Kosten[[#This Row],[Totaal kosten]],"")</f>
        <v/>
      </c>
      <c r="AT190" s="15" t="str">
        <f>IF(Tbl.Kosten[[#This Row],[KSnr.]]=AT$7,Tbl.Kosten[[#This Row],[Totaal kosten]],"")</f>
        <v/>
      </c>
      <c r="AU190" s="122" t="str">
        <f>_xlfn.XLOOKUP(Tbl.Kosten[[#This Row],[Activiteitencode]],Tbl.Activiteiten[Activiteitcode],Tbl.Activiteiten[Anr.],"",,)</f>
        <v/>
      </c>
      <c r="AV190" s="122" t="str">
        <f>IF(Tbl.Kosten[[#This Row],[Anr.]]=AV$7,Tbl.Kosten[[#This Row],[Totaal kosten]],"")</f>
        <v/>
      </c>
      <c r="AW190" s="122" t="str">
        <f>IF(Tbl.Kosten[[#This Row],[Anr.]]=AW$7,Tbl.Kosten[[#This Row],[Totaal kosten]],"")</f>
        <v/>
      </c>
      <c r="AX190" s="122" t="str">
        <f>IF(Tbl.Kosten[[#This Row],[Anr.]]=AX$7,Tbl.Kosten[[#This Row],[Totaal kosten]],"")</f>
        <v/>
      </c>
      <c r="AY190" s="122" t="str">
        <f>IF(Tbl.Kosten[[#This Row],[Anr.]]=AY$7,Tbl.Kosten[[#This Row],[Totaal kosten]],"")</f>
        <v/>
      </c>
      <c r="AZ190" s="122" t="str">
        <f>IF(Tbl.Kosten[[#This Row],[Anr.]]=AZ$7,Tbl.Kosten[[#This Row],[Totaal kosten]],"")</f>
        <v/>
      </c>
      <c r="BA190" s="122" t="str">
        <f>IF(Tbl.Kosten[[#This Row],[Anr.]]=BA$7,Tbl.Kosten[[#This Row],[Totaal kosten]],"")</f>
        <v/>
      </c>
      <c r="BB190" s="122" t="str">
        <f>IF(Tbl.Kosten[[#This Row],[Anr.]]=BB$7,Tbl.Kosten[[#This Row],[Totaal kosten]],"")</f>
        <v/>
      </c>
      <c r="BC190" s="122" t="str">
        <f>IF(Tbl.Kosten[[#This Row],[Anr.]]=BC$7,Tbl.Kosten[[#This Row],[Totaal kosten]],"")</f>
        <v/>
      </c>
      <c r="BD190" s="122" t="str">
        <f>IF(Tbl.Kosten[[#This Row],[Anr.]]=BD$7,Tbl.Kosten[[#This Row],[Totaal kosten]],"")</f>
        <v/>
      </c>
      <c r="BE190" s="122" t="str">
        <f>IF(Tbl.Kosten[[#This Row],[Anr.]]=BE$7,Tbl.Kosten[[#This Row],[Totaal kosten]],"")</f>
        <v/>
      </c>
      <c r="BF190" s="122" t="str">
        <f>IF(Tbl.Kosten[[#This Row],[Anr.]]=BF$7,Tbl.Kosten[[#This Row],[Totaal kosten]],"")</f>
        <v/>
      </c>
      <c r="BG190" s="122" t="str">
        <f>IF(Tbl.Kosten[[#This Row],[Anr.]]=BG$7,Tbl.Kosten[[#This Row],[Totaal kosten]],"")</f>
        <v/>
      </c>
      <c r="BH190" s="122" t="str">
        <f>IF(Tbl.Kosten[[#This Row],[Anr.]]=BH$7,Tbl.Kosten[[#This Row],[Totaal kosten]],"")</f>
        <v/>
      </c>
      <c r="BI190" s="122" t="str">
        <f>IF(Tbl.Kosten[[#This Row],[Anr.]]=BI$7,Tbl.Kosten[[#This Row],[Totaal kosten]],"")</f>
        <v/>
      </c>
      <c r="BJ190" s="122" t="str">
        <f>IF(Tbl.Kosten[[#This Row],[Anr.]]=BJ$7,Tbl.Kosten[[#This Row],[Totaal kosten]],"")</f>
        <v/>
      </c>
      <c r="BK190" s="122" t="str">
        <f>IF(Tbl.Kosten[[#This Row],[Anr.]]=BK$7,Tbl.Kosten[[#This Row],[Totaal kosten]],"")</f>
        <v/>
      </c>
      <c r="BL190" s="122" t="str">
        <f>IF(Tbl.Kosten[[#This Row],[Anr.]]=BL$7,Tbl.Kosten[[#This Row],[Totaal kosten]],"")</f>
        <v/>
      </c>
      <c r="BM190" s="122" t="str">
        <f>IF(Tbl.Kosten[[#This Row],[Anr.]]=BM$7,Tbl.Kosten[[#This Row],[Totaal kosten]],"")</f>
        <v/>
      </c>
      <c r="BN190" s="122" t="str">
        <f>IF(Tbl.Kosten[[#This Row],[Anr.]]=BN$7,Tbl.Kosten[[#This Row],[Totaal kosten]],"")</f>
        <v/>
      </c>
      <c r="BO190" s="122" t="str">
        <f>IF(Tbl.Kosten[[#This Row],[Anr.]]=BO$7,Tbl.Kosten[[#This Row],[Totaal kosten]],"")</f>
        <v/>
      </c>
      <c r="BP190" s="122" t="str">
        <f>IF(Tbl.Kosten[[#This Row],[Anr.]]=BP$7,Tbl.Kosten[[#This Row],[Totaal kosten]],"")</f>
        <v/>
      </c>
      <c r="BQ190" s="122" t="str">
        <f>IF(Tbl.Kosten[[#This Row],[Anr.]]=BQ$7,Tbl.Kosten[[#This Row],[Totaal kosten]],"")</f>
        <v/>
      </c>
      <c r="BR190" s="122" t="str">
        <f>IF(Tbl.Kosten[[#This Row],[Anr.]]=BR$7,Tbl.Kosten[[#This Row],[Totaal kosten]],"")</f>
        <v/>
      </c>
      <c r="BS190" s="122" t="str">
        <f>IF(Tbl.Kosten[[#This Row],[Anr.]]=BS$7,Tbl.Kosten[[#This Row],[Totaal kosten]],"")</f>
        <v/>
      </c>
      <c r="BT190" s="122" t="str">
        <f>IF(Tbl.Kosten[[#This Row],[Anr.]]=BT$7,Tbl.Kosten[[#This Row],[Totaal kosten]],"")</f>
        <v/>
      </c>
      <c r="BU190" s="122" t="str">
        <f>IF(Tbl.Kosten[[#This Row],[Anr.]]=BU$7,Tbl.Kosten[[#This Row],[Totaal kosten]],"")</f>
        <v/>
      </c>
      <c r="BV190" s="122" t="str">
        <f>IF(Tbl.Kosten[[#This Row],[Anr.]]=BV$7,Tbl.Kosten[[#This Row],[Totaal kosten]],"")</f>
        <v/>
      </c>
      <c r="BW190" s="122" t="str">
        <f>IF(Tbl.Kosten[[#This Row],[Anr.]]=BW$7,Tbl.Kosten[[#This Row],[Totaal kosten]],"")</f>
        <v/>
      </c>
      <c r="BX190" s="122" t="str">
        <f>IF(Tbl.Kosten[[#This Row],[Anr.]]=BX$7,Tbl.Kosten[[#This Row],[Totaal kosten]],"")</f>
        <v/>
      </c>
      <c r="BY190" s="122" t="str">
        <f>IF(Tbl.Kosten[[#This Row],[Anr.]]=BY$7,Tbl.Kosten[[#This Row],[Totaal kosten]],"")</f>
        <v/>
      </c>
      <c r="BZ190" s="122" t="str">
        <f>IF(Tbl.Kosten[[#This Row],[Anr.]]=BZ$7,Tbl.Kosten[[#This Row],[Totaal kosten]],"")</f>
        <v/>
      </c>
      <c r="CA190" s="122" t="str">
        <f>IF(Tbl.Kosten[[#This Row],[Anr.]]=CA$7,Tbl.Kosten[[#This Row],[Totaal kosten]],"")</f>
        <v/>
      </c>
      <c r="CB190" s="122" t="str">
        <f>IF(Tbl.Kosten[[#This Row],[Anr.]]=CB$7,Tbl.Kosten[[#This Row],[Totaal kosten]],"")</f>
        <v/>
      </c>
      <c r="CC190" s="122" t="str">
        <f>IF(Tbl.Kosten[[#This Row],[Anr.]]=CC$7,Tbl.Kosten[[#This Row],[Totaal kosten]],"")</f>
        <v/>
      </c>
      <c r="CD190" s="122" t="str">
        <f>IF(Tbl.Kosten[[#This Row],[Anr.]]=CD$7,Tbl.Kosten[[#This Row],[Totaal kosten]],"")</f>
        <v/>
      </c>
      <c r="CE190" s="122" t="str">
        <f>IF(Tbl.Kosten[[#This Row],[Anr.]]=CE$7,Tbl.Kosten[[#This Row],[Totaal kosten]],"")</f>
        <v/>
      </c>
      <c r="CF190" s="122" t="str">
        <f>IF(Tbl.Kosten[[#This Row],[Anr.]]=CF$7,Tbl.Kosten[[#This Row],[Totaal kosten]],"")</f>
        <v/>
      </c>
      <c r="CG190" s="122" t="str">
        <f>IF(Tbl.Kosten[[#This Row],[Anr.]]=CG$7,Tbl.Kosten[[#This Row],[Totaal kosten]],"")</f>
        <v/>
      </c>
      <c r="CH190" s="122" t="str">
        <f>IF(Tbl.Kosten[[#This Row],[Anr.]]=CH$7,Tbl.Kosten[[#This Row],[Totaal kosten]],"")</f>
        <v/>
      </c>
      <c r="CI190" s="122" t="str">
        <f>IF(Tbl.Kosten[[#This Row],[Anr.]]=CI$7,Tbl.Kosten[[#This Row],[Totaal kosten]],"")</f>
        <v/>
      </c>
      <c r="CJ190" s="122" t="str">
        <f>IF(Tbl.Kosten[[#This Row],[Anr.]]=CJ$7,Tbl.Kosten[[#This Row],[Totaal kosten]],"")</f>
        <v/>
      </c>
      <c r="CK190" s="122" t="str">
        <f>IF(Tbl.Kosten[[#This Row],[Anr.]]=CK$7,Tbl.Kosten[[#This Row],[Totaal kosten]],"")</f>
        <v/>
      </c>
      <c r="CL190" s="122" t="str">
        <f>IF(Tbl.Kosten[[#This Row],[Anr.]]=CL$7,Tbl.Kosten[[#This Row],[Totaal kosten]],"")</f>
        <v/>
      </c>
      <c r="CM190" s="122" t="str">
        <f>IF(Tbl.Kosten[[#This Row],[Anr.]]=CM$7,Tbl.Kosten[[#This Row],[Totaal kosten]],"")</f>
        <v/>
      </c>
      <c r="CN190" s="122" t="str">
        <f>IF(Tbl.Kosten[[#This Row],[Anr.]]=CN$7,Tbl.Kosten[[#This Row],[Totaal kosten]],"")</f>
        <v/>
      </c>
      <c r="CO190" s="122" t="str">
        <f>IF(Tbl.Kosten[[#This Row],[Anr.]]=CO$7,Tbl.Kosten[[#This Row],[Totaal kosten]],"")</f>
        <v/>
      </c>
      <c r="CP190" s="122" t="str">
        <f>IF(Tbl.Kosten[[#This Row],[Anr.]]=CP$7,Tbl.Kosten[[#This Row],[Totaal kosten]],"")</f>
        <v/>
      </c>
      <c r="CQ190" s="122" t="str">
        <f>IF(Tbl.Kosten[[#This Row],[Anr.]]=CQ$7,Tbl.Kosten[[#This Row],[Totaal kosten]],"")</f>
        <v/>
      </c>
      <c r="CR190" s="122" t="str">
        <f>IF(Tbl.Kosten[[#This Row],[Anr.]]=CR$7,Tbl.Kosten[[#This Row],[Totaal kosten]],"")</f>
        <v/>
      </c>
      <c r="CS190" s="122" t="str">
        <f>IF(Tbl.Kosten[[#This Row],[Anr.]]=CS$7,Tbl.Kosten[[#This Row],[Totaal kosten]],"")</f>
        <v/>
      </c>
      <c r="CT190" s="122" t="str">
        <f>IF(Tbl.Kosten[[#This Row],[Anr.]]=CT$7,Tbl.Kosten[[#This Row],[Totaal kosten]],"")</f>
        <v/>
      </c>
      <c r="CU190" s="122" t="str">
        <f>IF(Tbl.Kosten[[#This Row],[Anr.]]=CU$7,Tbl.Kosten[[#This Row],[Totaal kosten]],"")</f>
        <v/>
      </c>
      <c r="CV190" s="122" t="str">
        <f>IF(Tbl.Kosten[[#This Row],[Anr.]]=CV$7,Tbl.Kosten[[#This Row],[Totaal kosten]],"")</f>
        <v/>
      </c>
      <c r="CW190" s="122" t="str">
        <f>IF(Tbl.Kosten[[#This Row],[Anr.]]=CW$7,Tbl.Kosten[[#This Row],[Totaal kosten]],"")</f>
        <v/>
      </c>
      <c r="CX190" s="122" t="str">
        <f>IF(Tbl.Kosten[[#This Row],[Anr.]]=CX$7,Tbl.Kosten[[#This Row],[Totaal kosten]],"")</f>
        <v/>
      </c>
      <c r="CY190" s="122" t="str">
        <f>IF(Tbl.Kosten[[#This Row],[Anr.]]=CY$7,Tbl.Kosten[[#This Row],[Totaal kosten]],"")</f>
        <v/>
      </c>
      <c r="CZ190" s="122" t="str">
        <f>IF(Tbl.Kosten[[#This Row],[Anr.]]=CZ$7,Tbl.Kosten[[#This Row],[Totaal kosten]],"")</f>
        <v/>
      </c>
      <c r="DA190" s="122" t="str">
        <f>IF(Tbl.Kosten[[#This Row],[Anr.]]=DA$7,Tbl.Kosten[[#This Row],[Totaal kosten]],"")</f>
        <v/>
      </c>
      <c r="DB190" s="122" t="str">
        <f>IF(Tbl.Kosten[[#This Row],[Anr.]]=DB$7,Tbl.Kosten[[#This Row],[Totaal kosten]],"")</f>
        <v/>
      </c>
      <c r="DC190" s="122" t="str">
        <f>IF(Tbl.Kosten[[#This Row],[Anr.]]=DC$7,Tbl.Kosten[[#This Row],[Totaal kosten]],"")</f>
        <v/>
      </c>
      <c r="DD190" s="122" t="str">
        <f>IF(Tbl.Kosten[[#This Row],[Anr.]]=DD$7,Tbl.Kosten[[#This Row],[Totaal kosten]],"")</f>
        <v/>
      </c>
      <c r="DE190" s="122" t="str">
        <f>IF(Tbl.Kosten[[#This Row],[Anr.]]=DE$7,Tbl.Kosten[[#This Row],[Totaal kosten]],"")</f>
        <v/>
      </c>
      <c r="DF190" s="122" t="str">
        <f>IF(Tbl.Kosten[[#This Row],[Anr.]]=DF$7,Tbl.Kosten[[#This Row],[Totaal kosten]],"")</f>
        <v/>
      </c>
      <c r="DG190" s="122" t="str">
        <f>IF(Tbl.Kosten[[#This Row],[Anr.]]=DG$7,Tbl.Kosten[[#This Row],[Totaal kosten]],"")</f>
        <v/>
      </c>
      <c r="DH190" s="122" t="str">
        <f>IF(Tbl.Kosten[[#This Row],[Anr.]]=DH$7,Tbl.Kosten[[#This Row],[Totaal kosten]],"")</f>
        <v/>
      </c>
      <c r="DI190" s="122" t="str">
        <f>IF(Tbl.Kosten[[#This Row],[Anr.]]=DI$7,Tbl.Kosten[[#This Row],[Totaal kosten]],"")</f>
        <v/>
      </c>
      <c r="DJ190" s="122" t="str">
        <f>IF(Tbl.Kosten[[#This Row],[Anr.]]=DJ$7,Tbl.Kosten[[#This Row],[Totaal kosten]],"")</f>
        <v/>
      </c>
      <c r="DK190" s="122" t="str">
        <f>IF(Tbl.Kosten[[#This Row],[Anr.]]=DK$7,Tbl.Kosten[[#This Row],[Totaal kosten]],"")</f>
        <v/>
      </c>
      <c r="DL190" s="122" t="str">
        <f>IF(Tbl.Kosten[[#This Row],[Anr.]]=DL$7,Tbl.Kosten[[#This Row],[Totaal kosten]],"")</f>
        <v/>
      </c>
      <c r="DM190" s="122" t="str">
        <f>IF(Tbl.Kosten[[#This Row],[Anr.]]=DM$7,Tbl.Kosten[[#This Row],[Totaal kosten]],"")</f>
        <v/>
      </c>
      <c r="DN190" s="122" t="str">
        <f>IF(Tbl.Kosten[[#This Row],[Anr.]]=DN$7,Tbl.Kosten[[#This Row],[Totaal kosten]],"")</f>
        <v/>
      </c>
      <c r="DO190" s="122" t="str">
        <f>IF(Tbl.Kosten[[#This Row],[Anr.]]=DO$7,Tbl.Kosten[[#This Row],[Totaal kosten]],"")</f>
        <v/>
      </c>
      <c r="DP190" s="122" t="str">
        <f>IF(Tbl.Kosten[[#This Row],[Anr.]]=DP$7,Tbl.Kosten[[#This Row],[Totaal kosten]],"")</f>
        <v/>
      </c>
      <c r="DQ190" s="122" t="str">
        <f>IF(Tbl.Kosten[[#This Row],[Anr.]]=DQ$7,Tbl.Kosten[[#This Row],[Totaal kosten]],"")</f>
        <v/>
      </c>
      <c r="DR190" s="122" t="str">
        <f>IF(Tbl.Kosten[[#This Row],[Anr.]]=DR$7,Tbl.Kosten[[#This Row],[Totaal kosten]],"")</f>
        <v/>
      </c>
      <c r="DS190" s="122" t="str">
        <f>IF(Tbl.Kosten[[#This Row],[Anr.]]=DS$7,Tbl.Kosten[[#This Row],[Totaal kosten]],"")</f>
        <v/>
      </c>
      <c r="DT190" s="122" t="str">
        <f>IF(Tbl.Kosten[[#This Row],[Anr.]]=DT$7,Tbl.Kosten[[#This Row],[Totaal kosten]],"")</f>
        <v/>
      </c>
      <c r="DU190" s="122" t="str">
        <f>IF(Tbl.Kosten[[#This Row],[Anr.]]=DU$7,Tbl.Kosten[[#This Row],[Totaal kosten]],"")</f>
        <v/>
      </c>
      <c r="DV190" s="122" t="str">
        <f>IF(Tbl.Kosten[[#This Row],[Anr.]]=DV$7,Tbl.Kosten[[#This Row],[Totaal kosten]],"")</f>
        <v/>
      </c>
      <c r="DW190" s="122" t="str">
        <f>IF(Tbl.Kosten[[#This Row],[Anr.]]=DW$7,Tbl.Kosten[[#This Row],[Totaal kosten]],"")</f>
        <v/>
      </c>
      <c r="DX190" s="122" t="str">
        <f>IF(Tbl.Kosten[[#This Row],[Anr.]]=DX$7,Tbl.Kosten[[#This Row],[Totaal kosten]],"")</f>
        <v/>
      </c>
      <c r="DY190" s="122" t="str">
        <f>IF(Tbl.Kosten[[#This Row],[Anr.]]=DY$7,Tbl.Kosten[[#This Row],[Totaal kosten]],"")</f>
        <v/>
      </c>
      <c r="DZ190" s="122" t="str">
        <f>IF(Tbl.Kosten[[#This Row],[Anr.]]=DZ$7,Tbl.Kosten[[#This Row],[Totaal kosten]],"")</f>
        <v/>
      </c>
      <c r="EA190" s="122" t="str">
        <f>IF(Tbl.Kosten[[#This Row],[Anr.]]=EA$7,Tbl.Kosten[[#This Row],[Totaal kosten]],"")</f>
        <v/>
      </c>
      <c r="EB190" s="122" t="str">
        <f>IF(Tbl.Kosten[[#This Row],[Anr.]]=EB$7,Tbl.Kosten[[#This Row],[Totaal kosten]],"")</f>
        <v/>
      </c>
      <c r="EC190" s="122" t="str">
        <f>IF(Tbl.Kosten[[#This Row],[Anr.]]=EC$7,Tbl.Kosten[[#This Row],[Totaal kosten]],"")</f>
        <v/>
      </c>
      <c r="ED190" s="122" t="str">
        <f>IF(Tbl.Kosten[[#This Row],[Anr.]]=ED$7,Tbl.Kosten[[#This Row],[Totaal kosten]],"")</f>
        <v/>
      </c>
      <c r="EE190" s="122" t="str">
        <f>IF(Tbl.Kosten[[#This Row],[Anr.]]=EE$7,Tbl.Kosten[[#This Row],[Totaal kosten]],"")</f>
        <v/>
      </c>
      <c r="EF190" s="122" t="str">
        <f>IF(Tbl.Kosten[[#This Row],[Anr.]]=EF$7,Tbl.Kosten[[#This Row],[Totaal kosten]],"")</f>
        <v/>
      </c>
      <c r="EG190" s="122" t="str">
        <f>IF(Tbl.Kosten[[#This Row],[Anr.]]=EG$7,Tbl.Kosten[[#This Row],[Totaal kosten]],"")</f>
        <v/>
      </c>
      <c r="EH190" s="122" t="str">
        <f>IF(Tbl.Kosten[[#This Row],[Anr.]]=EH$7,Tbl.Kosten[[#This Row],[Totaal kosten]],"")</f>
        <v/>
      </c>
      <c r="EI190" s="122" t="str">
        <f>IF(Tbl.Kosten[[#This Row],[Anr.]]=EI$7,Tbl.Kosten[[#This Row],[Totaal kosten]],"")</f>
        <v/>
      </c>
      <c r="EJ190" s="122" t="str">
        <f>IF(Tbl.Kosten[[#This Row],[Anr.]]=EJ$7,Tbl.Kosten[[#This Row],[Totaal kosten]],"")</f>
        <v/>
      </c>
      <c r="EK190" s="122" t="str">
        <f>IF(Tbl.Kosten[[#This Row],[Anr.]]=EK$7,Tbl.Kosten[[#This Row],[Totaal kosten]],"")</f>
        <v/>
      </c>
      <c r="EL190" s="122" t="str">
        <f>IF(Tbl.Kosten[[#This Row],[Anr.]]=EL$7,Tbl.Kosten[[#This Row],[Totaal kosten]],"")</f>
        <v/>
      </c>
      <c r="EM190" s="122" t="str">
        <f>IF(Tbl.Kosten[[#This Row],[Anr.]]=EM$7,Tbl.Kosten[[#This Row],[Totaal kosten]],"")</f>
        <v/>
      </c>
      <c r="EN190" s="122" t="str">
        <f>IF(Tbl.Kosten[[#This Row],[Anr.]]=EN$7,Tbl.Kosten[[#This Row],[Totaal kosten]],"")</f>
        <v/>
      </c>
      <c r="EO190" s="122" t="str">
        <f>IF(Tbl.Kosten[[#This Row],[Anr.]]=EO$7,Tbl.Kosten[[#This Row],[Totaal kosten]],"")</f>
        <v/>
      </c>
      <c r="EP190" s="122" t="str">
        <f>IF(Tbl.Kosten[[#This Row],[Anr.]]=EP$7,Tbl.Kosten[[#This Row],[Totaal kosten]],"")</f>
        <v/>
      </c>
      <c r="EQ190" s="122" t="str">
        <f>IF(Tbl.Kosten[[#This Row],[Anr.]]=EQ$7,Tbl.Kosten[[#This Row],[Totaal kosten]],"")</f>
        <v/>
      </c>
    </row>
    <row r="191" spans="2:147" x14ac:dyDescent="0.35">
      <c r="B191" s="99"/>
      <c r="C191" s="68"/>
      <c r="D191" s="119"/>
      <c r="E191" s="100"/>
      <c r="F191" s="13">
        <f>_xlfn.XLOOKUP(Tbl.Kosten[[#This Row],[Medewerker e/o 
functie]],Tbl.Uurtarief[Medewerker en/of functie],Tbl.Uurtarief[Uurtarief],"",,)</f>
        <v>0</v>
      </c>
      <c r="G191" s="118">
        <f>PRODUCT(Tbl.Kosten[[#This Row],[Uren]],Tbl.Kosten[[#This Row],[Uurtarief]])</f>
        <v>0</v>
      </c>
      <c r="H191" s="100"/>
      <c r="I191" s="98"/>
      <c r="J191" s="97">
        <f>Tbl.Kosten[[#This Row],[Aantal]]*Tbl.Kosten[[#This Row],[Tarief]]</f>
        <v>0</v>
      </c>
      <c r="K191" s="118">
        <f>Tbl.Kosten[[#This Row],[Subtotaal andere kosten]]+Tbl.Kosten[[#This Row],[Subtotaal arbeidskosten]]</f>
        <v>0</v>
      </c>
      <c r="L191" s="190">
        <f>IF(Tbl.Kosten[[#This Row],[Subtotaal andere kosten]]&lt;&gt;0,"Andere kosten",(_xlfn.XLOOKUP(Tbl.Kosten[[#This Row],[Medewerker e/o 
functie]],Tbl.Uurtarief[Medewerker en/of functie],Tbl.Uurtarief[Kostensoort],"",,)))</f>
        <v>0</v>
      </c>
      <c r="M191" s="190" t="str">
        <f>IF(AND(Tbl.Kosten[[#This Row],[Subtotaal arbeidskosten]]&lt;&gt;0,Tbl.Kosten[[#This Row],[Subtotaal andere kosten]]&lt;&gt;0),"Begroot Arbeidskosten en Overige kosten op verschillende regels!","")</f>
        <v/>
      </c>
      <c r="N191" s="3" t="str">
        <f>_xlfn.XLOOKUP(Tbl.Kosten[[#This Row],[Activiteitencode]],Tbl.Activiteiten[Activiteitcode],Tbl.Activiteiten[Werkpakketcode],"",,)</f>
        <v/>
      </c>
      <c r="O191" s="9" t="str">
        <f>_xlfn.XLOOKUP(Tbl.Kosten[[#This Row],[Werkpakketcode]],Tbl.Werkpakketten[Werkpakketcode],Tbl.Werkpakketten[WPnr.],"",,)</f>
        <v/>
      </c>
      <c r="P191" s="9" t="str">
        <f>IF(Tbl.Kosten[[#This Row],[WPnr.]]=P$7,Tbl.Kosten[[#This Row],[Totaal kosten]],"")</f>
        <v/>
      </c>
      <c r="Q191" s="9" t="str">
        <f>IF(Tbl.Kosten[[#This Row],[WPnr.]]=Q$7,Tbl.Kosten[[#This Row],[Totaal kosten]],"")</f>
        <v/>
      </c>
      <c r="R191" s="9" t="str">
        <f>IF(Tbl.Kosten[[#This Row],[WPnr.]]=R$7,Tbl.Kosten[[#This Row],[Totaal kosten]],"")</f>
        <v/>
      </c>
      <c r="S191" s="9" t="str">
        <f>IF(Tbl.Kosten[[#This Row],[WPnr.]]=S$7,Tbl.Kosten[[#This Row],[Totaal kosten]],"")</f>
        <v/>
      </c>
      <c r="T191" s="9" t="str">
        <f>IF(Tbl.Kosten[[#This Row],[WPnr.]]=T$7,Tbl.Kosten[[#This Row],[Totaal kosten]],"")</f>
        <v/>
      </c>
      <c r="U191" s="9" t="str">
        <f>IF(Tbl.Kosten[[#This Row],[WPnr.]]=U$7,Tbl.Kosten[[#This Row],[Totaal kosten]],"")</f>
        <v/>
      </c>
      <c r="V191" s="9" t="str">
        <f>IF(Tbl.Kosten[[#This Row],[WPnr.]]=V$7,Tbl.Kosten[[#This Row],[Totaal kosten]],"")</f>
        <v/>
      </c>
      <c r="W191" s="9" t="str">
        <f>IF(Tbl.Kosten[[#This Row],[WPnr.]]=W$7,Tbl.Kosten[[#This Row],[Totaal kosten]],"")</f>
        <v/>
      </c>
      <c r="X191" s="9" t="str">
        <f>IF(Tbl.Kosten[[#This Row],[WPnr.]]=X$7,Tbl.Kosten[[#This Row],[Totaal kosten]],"")</f>
        <v/>
      </c>
      <c r="Y191" s="9" t="str">
        <f>IF(Tbl.Kosten[[#This Row],[WPnr.]]=Y$7,Tbl.Kosten[[#This Row],[Totaal kosten]],"")</f>
        <v/>
      </c>
      <c r="Z191" s="15" t="str">
        <f>IFERROR(VLOOKUP(Tbl.Kosten[[#This Row],[Kostensoort]],Tbl.Kostensoorten[],2,FALSE),"")</f>
        <v/>
      </c>
      <c r="AA191" s="15" t="str">
        <f>IF(Tbl.Kosten[[#This Row],[KSnr.]]=AA$7,Tbl.Kosten[[#This Row],[Totaal kosten]],"")</f>
        <v/>
      </c>
      <c r="AB191" s="15" t="str">
        <f>IF(Tbl.Kosten[[#This Row],[KSnr.]]=AB$7,Tbl.Kosten[[#This Row],[Totaal kosten]],"")</f>
        <v/>
      </c>
      <c r="AC191" s="15" t="str">
        <f>IF(Tbl.Kosten[[#This Row],[KSnr.]]=AC$7,Tbl.Kosten[[#This Row],[Totaal kosten]],"")</f>
        <v/>
      </c>
      <c r="AD191" s="15" t="str">
        <f>IF(Tbl.Kosten[[#This Row],[KSnr.]]=AD$7,Tbl.Kosten[[#This Row],[Totaal kosten]],"")</f>
        <v/>
      </c>
      <c r="AE191" s="15" t="str">
        <f>IF(Tbl.Kosten[[#This Row],[KSnr.]]=AE$7,Tbl.Kosten[[#This Row],[Totaal kosten]],"")</f>
        <v/>
      </c>
      <c r="AF191" s="15" t="str">
        <f>IF(Tbl.Kosten[[#This Row],[KSnr.]]=AF$7,Tbl.Kosten[[#This Row],[Totaal kosten]],"")</f>
        <v/>
      </c>
      <c r="AG191" s="15" t="str">
        <f>IF(Tbl.Kosten[[#This Row],[KSnr.]]=AG$7,Tbl.Kosten[[#This Row],[Totaal kosten]],"")</f>
        <v/>
      </c>
      <c r="AH191" s="15" t="str">
        <f>IF(Tbl.Kosten[[#This Row],[KSnr.]]=AH$7,Tbl.Kosten[[#This Row],[Totaal kosten]],"")</f>
        <v/>
      </c>
      <c r="AI191" s="15" t="str">
        <f>IF(Tbl.Kosten[[#This Row],[KSnr.]]=AI$7,Tbl.Kosten[[#This Row],[Totaal kosten]],"")</f>
        <v/>
      </c>
      <c r="AJ191" s="15" t="str">
        <f>IF(Tbl.Kosten[[#This Row],[KSnr.]]=AJ$7,Tbl.Kosten[[#This Row],[Totaal kosten]],"")</f>
        <v/>
      </c>
      <c r="AK191" s="15" t="str">
        <f>IF(Tbl.Kosten[[#This Row],[KSnr.]]=AK$7,Tbl.Kosten[[#This Row],[Totaal kosten]],"")</f>
        <v/>
      </c>
      <c r="AL191" s="15" t="str">
        <f>IF(Tbl.Kosten[[#This Row],[KSnr.]]=AL$7,Tbl.Kosten[[#This Row],[Totaal kosten]],"")</f>
        <v/>
      </c>
      <c r="AM191" s="15" t="str">
        <f>IF(Tbl.Kosten[[#This Row],[KSnr.]]=AM$7,Tbl.Kosten[[#This Row],[Totaal kosten]],"")</f>
        <v/>
      </c>
      <c r="AN191" s="15" t="str">
        <f>IF(Tbl.Kosten[[#This Row],[KSnr.]]=AN$7,Tbl.Kosten[[#This Row],[Totaal kosten]],"")</f>
        <v/>
      </c>
      <c r="AO191" s="15" t="str">
        <f>IF(Tbl.Kosten[[#This Row],[KSnr.]]=AO$7,Tbl.Kosten[[#This Row],[Totaal kosten]],"")</f>
        <v/>
      </c>
      <c r="AP191" s="15" t="str">
        <f>IF(Tbl.Kosten[[#This Row],[KSnr.]]=AP$7,Tbl.Kosten[[#This Row],[Totaal kosten]],"")</f>
        <v/>
      </c>
      <c r="AQ191" s="15" t="str">
        <f>IF(Tbl.Kosten[[#This Row],[KSnr.]]=AQ$7,Tbl.Kosten[[#This Row],[Totaal kosten]],"")</f>
        <v/>
      </c>
      <c r="AR191" s="15" t="str">
        <f>IF(Tbl.Kosten[[#This Row],[KSnr.]]=AR$7,Tbl.Kosten[[#This Row],[Totaal kosten]],"")</f>
        <v/>
      </c>
      <c r="AS191" s="15" t="str">
        <f>IF(Tbl.Kosten[[#This Row],[KSnr.]]=AS$7,Tbl.Kosten[[#This Row],[Totaal kosten]],"")</f>
        <v/>
      </c>
      <c r="AT191" s="15" t="str">
        <f>IF(Tbl.Kosten[[#This Row],[KSnr.]]=AT$7,Tbl.Kosten[[#This Row],[Totaal kosten]],"")</f>
        <v/>
      </c>
      <c r="AU191" s="122" t="str">
        <f>_xlfn.XLOOKUP(Tbl.Kosten[[#This Row],[Activiteitencode]],Tbl.Activiteiten[Activiteitcode],Tbl.Activiteiten[Anr.],"",,)</f>
        <v/>
      </c>
      <c r="AV191" s="122" t="str">
        <f>IF(Tbl.Kosten[[#This Row],[Anr.]]=AV$7,Tbl.Kosten[[#This Row],[Totaal kosten]],"")</f>
        <v/>
      </c>
      <c r="AW191" s="122" t="str">
        <f>IF(Tbl.Kosten[[#This Row],[Anr.]]=AW$7,Tbl.Kosten[[#This Row],[Totaal kosten]],"")</f>
        <v/>
      </c>
      <c r="AX191" s="122" t="str">
        <f>IF(Tbl.Kosten[[#This Row],[Anr.]]=AX$7,Tbl.Kosten[[#This Row],[Totaal kosten]],"")</f>
        <v/>
      </c>
      <c r="AY191" s="122" t="str">
        <f>IF(Tbl.Kosten[[#This Row],[Anr.]]=AY$7,Tbl.Kosten[[#This Row],[Totaal kosten]],"")</f>
        <v/>
      </c>
      <c r="AZ191" s="122" t="str">
        <f>IF(Tbl.Kosten[[#This Row],[Anr.]]=AZ$7,Tbl.Kosten[[#This Row],[Totaal kosten]],"")</f>
        <v/>
      </c>
      <c r="BA191" s="122" t="str">
        <f>IF(Tbl.Kosten[[#This Row],[Anr.]]=BA$7,Tbl.Kosten[[#This Row],[Totaal kosten]],"")</f>
        <v/>
      </c>
      <c r="BB191" s="122" t="str">
        <f>IF(Tbl.Kosten[[#This Row],[Anr.]]=BB$7,Tbl.Kosten[[#This Row],[Totaal kosten]],"")</f>
        <v/>
      </c>
      <c r="BC191" s="122" t="str">
        <f>IF(Tbl.Kosten[[#This Row],[Anr.]]=BC$7,Tbl.Kosten[[#This Row],[Totaal kosten]],"")</f>
        <v/>
      </c>
      <c r="BD191" s="122" t="str">
        <f>IF(Tbl.Kosten[[#This Row],[Anr.]]=BD$7,Tbl.Kosten[[#This Row],[Totaal kosten]],"")</f>
        <v/>
      </c>
      <c r="BE191" s="122" t="str">
        <f>IF(Tbl.Kosten[[#This Row],[Anr.]]=BE$7,Tbl.Kosten[[#This Row],[Totaal kosten]],"")</f>
        <v/>
      </c>
      <c r="BF191" s="122" t="str">
        <f>IF(Tbl.Kosten[[#This Row],[Anr.]]=BF$7,Tbl.Kosten[[#This Row],[Totaal kosten]],"")</f>
        <v/>
      </c>
      <c r="BG191" s="122" t="str">
        <f>IF(Tbl.Kosten[[#This Row],[Anr.]]=BG$7,Tbl.Kosten[[#This Row],[Totaal kosten]],"")</f>
        <v/>
      </c>
      <c r="BH191" s="122" t="str">
        <f>IF(Tbl.Kosten[[#This Row],[Anr.]]=BH$7,Tbl.Kosten[[#This Row],[Totaal kosten]],"")</f>
        <v/>
      </c>
      <c r="BI191" s="122" t="str">
        <f>IF(Tbl.Kosten[[#This Row],[Anr.]]=BI$7,Tbl.Kosten[[#This Row],[Totaal kosten]],"")</f>
        <v/>
      </c>
      <c r="BJ191" s="122" t="str">
        <f>IF(Tbl.Kosten[[#This Row],[Anr.]]=BJ$7,Tbl.Kosten[[#This Row],[Totaal kosten]],"")</f>
        <v/>
      </c>
      <c r="BK191" s="122" t="str">
        <f>IF(Tbl.Kosten[[#This Row],[Anr.]]=BK$7,Tbl.Kosten[[#This Row],[Totaal kosten]],"")</f>
        <v/>
      </c>
      <c r="BL191" s="122" t="str">
        <f>IF(Tbl.Kosten[[#This Row],[Anr.]]=BL$7,Tbl.Kosten[[#This Row],[Totaal kosten]],"")</f>
        <v/>
      </c>
      <c r="BM191" s="122" t="str">
        <f>IF(Tbl.Kosten[[#This Row],[Anr.]]=BM$7,Tbl.Kosten[[#This Row],[Totaal kosten]],"")</f>
        <v/>
      </c>
      <c r="BN191" s="122" t="str">
        <f>IF(Tbl.Kosten[[#This Row],[Anr.]]=BN$7,Tbl.Kosten[[#This Row],[Totaal kosten]],"")</f>
        <v/>
      </c>
      <c r="BO191" s="122" t="str">
        <f>IF(Tbl.Kosten[[#This Row],[Anr.]]=BO$7,Tbl.Kosten[[#This Row],[Totaal kosten]],"")</f>
        <v/>
      </c>
      <c r="BP191" s="122" t="str">
        <f>IF(Tbl.Kosten[[#This Row],[Anr.]]=BP$7,Tbl.Kosten[[#This Row],[Totaal kosten]],"")</f>
        <v/>
      </c>
      <c r="BQ191" s="122" t="str">
        <f>IF(Tbl.Kosten[[#This Row],[Anr.]]=BQ$7,Tbl.Kosten[[#This Row],[Totaal kosten]],"")</f>
        <v/>
      </c>
      <c r="BR191" s="122" t="str">
        <f>IF(Tbl.Kosten[[#This Row],[Anr.]]=BR$7,Tbl.Kosten[[#This Row],[Totaal kosten]],"")</f>
        <v/>
      </c>
      <c r="BS191" s="122" t="str">
        <f>IF(Tbl.Kosten[[#This Row],[Anr.]]=BS$7,Tbl.Kosten[[#This Row],[Totaal kosten]],"")</f>
        <v/>
      </c>
      <c r="BT191" s="122" t="str">
        <f>IF(Tbl.Kosten[[#This Row],[Anr.]]=BT$7,Tbl.Kosten[[#This Row],[Totaal kosten]],"")</f>
        <v/>
      </c>
      <c r="BU191" s="122" t="str">
        <f>IF(Tbl.Kosten[[#This Row],[Anr.]]=BU$7,Tbl.Kosten[[#This Row],[Totaal kosten]],"")</f>
        <v/>
      </c>
      <c r="BV191" s="122" t="str">
        <f>IF(Tbl.Kosten[[#This Row],[Anr.]]=BV$7,Tbl.Kosten[[#This Row],[Totaal kosten]],"")</f>
        <v/>
      </c>
      <c r="BW191" s="122" t="str">
        <f>IF(Tbl.Kosten[[#This Row],[Anr.]]=BW$7,Tbl.Kosten[[#This Row],[Totaal kosten]],"")</f>
        <v/>
      </c>
      <c r="BX191" s="122" t="str">
        <f>IF(Tbl.Kosten[[#This Row],[Anr.]]=BX$7,Tbl.Kosten[[#This Row],[Totaal kosten]],"")</f>
        <v/>
      </c>
      <c r="BY191" s="122" t="str">
        <f>IF(Tbl.Kosten[[#This Row],[Anr.]]=BY$7,Tbl.Kosten[[#This Row],[Totaal kosten]],"")</f>
        <v/>
      </c>
      <c r="BZ191" s="122" t="str">
        <f>IF(Tbl.Kosten[[#This Row],[Anr.]]=BZ$7,Tbl.Kosten[[#This Row],[Totaal kosten]],"")</f>
        <v/>
      </c>
      <c r="CA191" s="122" t="str">
        <f>IF(Tbl.Kosten[[#This Row],[Anr.]]=CA$7,Tbl.Kosten[[#This Row],[Totaal kosten]],"")</f>
        <v/>
      </c>
      <c r="CB191" s="122" t="str">
        <f>IF(Tbl.Kosten[[#This Row],[Anr.]]=CB$7,Tbl.Kosten[[#This Row],[Totaal kosten]],"")</f>
        <v/>
      </c>
      <c r="CC191" s="122" t="str">
        <f>IF(Tbl.Kosten[[#This Row],[Anr.]]=CC$7,Tbl.Kosten[[#This Row],[Totaal kosten]],"")</f>
        <v/>
      </c>
      <c r="CD191" s="122" t="str">
        <f>IF(Tbl.Kosten[[#This Row],[Anr.]]=CD$7,Tbl.Kosten[[#This Row],[Totaal kosten]],"")</f>
        <v/>
      </c>
      <c r="CE191" s="122" t="str">
        <f>IF(Tbl.Kosten[[#This Row],[Anr.]]=CE$7,Tbl.Kosten[[#This Row],[Totaal kosten]],"")</f>
        <v/>
      </c>
      <c r="CF191" s="122" t="str">
        <f>IF(Tbl.Kosten[[#This Row],[Anr.]]=CF$7,Tbl.Kosten[[#This Row],[Totaal kosten]],"")</f>
        <v/>
      </c>
      <c r="CG191" s="122" t="str">
        <f>IF(Tbl.Kosten[[#This Row],[Anr.]]=CG$7,Tbl.Kosten[[#This Row],[Totaal kosten]],"")</f>
        <v/>
      </c>
      <c r="CH191" s="122" t="str">
        <f>IF(Tbl.Kosten[[#This Row],[Anr.]]=CH$7,Tbl.Kosten[[#This Row],[Totaal kosten]],"")</f>
        <v/>
      </c>
      <c r="CI191" s="122" t="str">
        <f>IF(Tbl.Kosten[[#This Row],[Anr.]]=CI$7,Tbl.Kosten[[#This Row],[Totaal kosten]],"")</f>
        <v/>
      </c>
      <c r="CJ191" s="122" t="str">
        <f>IF(Tbl.Kosten[[#This Row],[Anr.]]=CJ$7,Tbl.Kosten[[#This Row],[Totaal kosten]],"")</f>
        <v/>
      </c>
      <c r="CK191" s="122" t="str">
        <f>IF(Tbl.Kosten[[#This Row],[Anr.]]=CK$7,Tbl.Kosten[[#This Row],[Totaal kosten]],"")</f>
        <v/>
      </c>
      <c r="CL191" s="122" t="str">
        <f>IF(Tbl.Kosten[[#This Row],[Anr.]]=CL$7,Tbl.Kosten[[#This Row],[Totaal kosten]],"")</f>
        <v/>
      </c>
      <c r="CM191" s="122" t="str">
        <f>IF(Tbl.Kosten[[#This Row],[Anr.]]=CM$7,Tbl.Kosten[[#This Row],[Totaal kosten]],"")</f>
        <v/>
      </c>
      <c r="CN191" s="122" t="str">
        <f>IF(Tbl.Kosten[[#This Row],[Anr.]]=CN$7,Tbl.Kosten[[#This Row],[Totaal kosten]],"")</f>
        <v/>
      </c>
      <c r="CO191" s="122" t="str">
        <f>IF(Tbl.Kosten[[#This Row],[Anr.]]=CO$7,Tbl.Kosten[[#This Row],[Totaal kosten]],"")</f>
        <v/>
      </c>
      <c r="CP191" s="122" t="str">
        <f>IF(Tbl.Kosten[[#This Row],[Anr.]]=CP$7,Tbl.Kosten[[#This Row],[Totaal kosten]],"")</f>
        <v/>
      </c>
      <c r="CQ191" s="122" t="str">
        <f>IF(Tbl.Kosten[[#This Row],[Anr.]]=CQ$7,Tbl.Kosten[[#This Row],[Totaal kosten]],"")</f>
        <v/>
      </c>
      <c r="CR191" s="122" t="str">
        <f>IF(Tbl.Kosten[[#This Row],[Anr.]]=CR$7,Tbl.Kosten[[#This Row],[Totaal kosten]],"")</f>
        <v/>
      </c>
      <c r="CS191" s="122" t="str">
        <f>IF(Tbl.Kosten[[#This Row],[Anr.]]=CS$7,Tbl.Kosten[[#This Row],[Totaal kosten]],"")</f>
        <v/>
      </c>
      <c r="CT191" s="122" t="str">
        <f>IF(Tbl.Kosten[[#This Row],[Anr.]]=CT$7,Tbl.Kosten[[#This Row],[Totaal kosten]],"")</f>
        <v/>
      </c>
      <c r="CU191" s="122" t="str">
        <f>IF(Tbl.Kosten[[#This Row],[Anr.]]=CU$7,Tbl.Kosten[[#This Row],[Totaal kosten]],"")</f>
        <v/>
      </c>
      <c r="CV191" s="122" t="str">
        <f>IF(Tbl.Kosten[[#This Row],[Anr.]]=CV$7,Tbl.Kosten[[#This Row],[Totaal kosten]],"")</f>
        <v/>
      </c>
      <c r="CW191" s="122" t="str">
        <f>IF(Tbl.Kosten[[#This Row],[Anr.]]=CW$7,Tbl.Kosten[[#This Row],[Totaal kosten]],"")</f>
        <v/>
      </c>
      <c r="CX191" s="122" t="str">
        <f>IF(Tbl.Kosten[[#This Row],[Anr.]]=CX$7,Tbl.Kosten[[#This Row],[Totaal kosten]],"")</f>
        <v/>
      </c>
      <c r="CY191" s="122" t="str">
        <f>IF(Tbl.Kosten[[#This Row],[Anr.]]=CY$7,Tbl.Kosten[[#This Row],[Totaal kosten]],"")</f>
        <v/>
      </c>
      <c r="CZ191" s="122" t="str">
        <f>IF(Tbl.Kosten[[#This Row],[Anr.]]=CZ$7,Tbl.Kosten[[#This Row],[Totaal kosten]],"")</f>
        <v/>
      </c>
      <c r="DA191" s="122" t="str">
        <f>IF(Tbl.Kosten[[#This Row],[Anr.]]=DA$7,Tbl.Kosten[[#This Row],[Totaal kosten]],"")</f>
        <v/>
      </c>
      <c r="DB191" s="122" t="str">
        <f>IF(Tbl.Kosten[[#This Row],[Anr.]]=DB$7,Tbl.Kosten[[#This Row],[Totaal kosten]],"")</f>
        <v/>
      </c>
      <c r="DC191" s="122" t="str">
        <f>IF(Tbl.Kosten[[#This Row],[Anr.]]=DC$7,Tbl.Kosten[[#This Row],[Totaal kosten]],"")</f>
        <v/>
      </c>
      <c r="DD191" s="122" t="str">
        <f>IF(Tbl.Kosten[[#This Row],[Anr.]]=DD$7,Tbl.Kosten[[#This Row],[Totaal kosten]],"")</f>
        <v/>
      </c>
      <c r="DE191" s="122" t="str">
        <f>IF(Tbl.Kosten[[#This Row],[Anr.]]=DE$7,Tbl.Kosten[[#This Row],[Totaal kosten]],"")</f>
        <v/>
      </c>
      <c r="DF191" s="122" t="str">
        <f>IF(Tbl.Kosten[[#This Row],[Anr.]]=DF$7,Tbl.Kosten[[#This Row],[Totaal kosten]],"")</f>
        <v/>
      </c>
      <c r="DG191" s="122" t="str">
        <f>IF(Tbl.Kosten[[#This Row],[Anr.]]=DG$7,Tbl.Kosten[[#This Row],[Totaal kosten]],"")</f>
        <v/>
      </c>
      <c r="DH191" s="122" t="str">
        <f>IF(Tbl.Kosten[[#This Row],[Anr.]]=DH$7,Tbl.Kosten[[#This Row],[Totaal kosten]],"")</f>
        <v/>
      </c>
      <c r="DI191" s="122" t="str">
        <f>IF(Tbl.Kosten[[#This Row],[Anr.]]=DI$7,Tbl.Kosten[[#This Row],[Totaal kosten]],"")</f>
        <v/>
      </c>
      <c r="DJ191" s="122" t="str">
        <f>IF(Tbl.Kosten[[#This Row],[Anr.]]=DJ$7,Tbl.Kosten[[#This Row],[Totaal kosten]],"")</f>
        <v/>
      </c>
      <c r="DK191" s="122" t="str">
        <f>IF(Tbl.Kosten[[#This Row],[Anr.]]=DK$7,Tbl.Kosten[[#This Row],[Totaal kosten]],"")</f>
        <v/>
      </c>
      <c r="DL191" s="122" t="str">
        <f>IF(Tbl.Kosten[[#This Row],[Anr.]]=DL$7,Tbl.Kosten[[#This Row],[Totaal kosten]],"")</f>
        <v/>
      </c>
      <c r="DM191" s="122" t="str">
        <f>IF(Tbl.Kosten[[#This Row],[Anr.]]=DM$7,Tbl.Kosten[[#This Row],[Totaal kosten]],"")</f>
        <v/>
      </c>
      <c r="DN191" s="122" t="str">
        <f>IF(Tbl.Kosten[[#This Row],[Anr.]]=DN$7,Tbl.Kosten[[#This Row],[Totaal kosten]],"")</f>
        <v/>
      </c>
      <c r="DO191" s="122" t="str">
        <f>IF(Tbl.Kosten[[#This Row],[Anr.]]=DO$7,Tbl.Kosten[[#This Row],[Totaal kosten]],"")</f>
        <v/>
      </c>
      <c r="DP191" s="122" t="str">
        <f>IF(Tbl.Kosten[[#This Row],[Anr.]]=DP$7,Tbl.Kosten[[#This Row],[Totaal kosten]],"")</f>
        <v/>
      </c>
      <c r="DQ191" s="122" t="str">
        <f>IF(Tbl.Kosten[[#This Row],[Anr.]]=DQ$7,Tbl.Kosten[[#This Row],[Totaal kosten]],"")</f>
        <v/>
      </c>
      <c r="DR191" s="122" t="str">
        <f>IF(Tbl.Kosten[[#This Row],[Anr.]]=DR$7,Tbl.Kosten[[#This Row],[Totaal kosten]],"")</f>
        <v/>
      </c>
      <c r="DS191" s="122" t="str">
        <f>IF(Tbl.Kosten[[#This Row],[Anr.]]=DS$7,Tbl.Kosten[[#This Row],[Totaal kosten]],"")</f>
        <v/>
      </c>
      <c r="DT191" s="122" t="str">
        <f>IF(Tbl.Kosten[[#This Row],[Anr.]]=DT$7,Tbl.Kosten[[#This Row],[Totaal kosten]],"")</f>
        <v/>
      </c>
      <c r="DU191" s="122" t="str">
        <f>IF(Tbl.Kosten[[#This Row],[Anr.]]=DU$7,Tbl.Kosten[[#This Row],[Totaal kosten]],"")</f>
        <v/>
      </c>
      <c r="DV191" s="122" t="str">
        <f>IF(Tbl.Kosten[[#This Row],[Anr.]]=DV$7,Tbl.Kosten[[#This Row],[Totaal kosten]],"")</f>
        <v/>
      </c>
      <c r="DW191" s="122" t="str">
        <f>IF(Tbl.Kosten[[#This Row],[Anr.]]=DW$7,Tbl.Kosten[[#This Row],[Totaal kosten]],"")</f>
        <v/>
      </c>
      <c r="DX191" s="122" t="str">
        <f>IF(Tbl.Kosten[[#This Row],[Anr.]]=DX$7,Tbl.Kosten[[#This Row],[Totaal kosten]],"")</f>
        <v/>
      </c>
      <c r="DY191" s="122" t="str">
        <f>IF(Tbl.Kosten[[#This Row],[Anr.]]=DY$7,Tbl.Kosten[[#This Row],[Totaal kosten]],"")</f>
        <v/>
      </c>
      <c r="DZ191" s="122" t="str">
        <f>IF(Tbl.Kosten[[#This Row],[Anr.]]=DZ$7,Tbl.Kosten[[#This Row],[Totaal kosten]],"")</f>
        <v/>
      </c>
      <c r="EA191" s="122" t="str">
        <f>IF(Tbl.Kosten[[#This Row],[Anr.]]=EA$7,Tbl.Kosten[[#This Row],[Totaal kosten]],"")</f>
        <v/>
      </c>
      <c r="EB191" s="122" t="str">
        <f>IF(Tbl.Kosten[[#This Row],[Anr.]]=EB$7,Tbl.Kosten[[#This Row],[Totaal kosten]],"")</f>
        <v/>
      </c>
      <c r="EC191" s="122" t="str">
        <f>IF(Tbl.Kosten[[#This Row],[Anr.]]=EC$7,Tbl.Kosten[[#This Row],[Totaal kosten]],"")</f>
        <v/>
      </c>
      <c r="ED191" s="122" t="str">
        <f>IF(Tbl.Kosten[[#This Row],[Anr.]]=ED$7,Tbl.Kosten[[#This Row],[Totaal kosten]],"")</f>
        <v/>
      </c>
      <c r="EE191" s="122" t="str">
        <f>IF(Tbl.Kosten[[#This Row],[Anr.]]=EE$7,Tbl.Kosten[[#This Row],[Totaal kosten]],"")</f>
        <v/>
      </c>
      <c r="EF191" s="122" t="str">
        <f>IF(Tbl.Kosten[[#This Row],[Anr.]]=EF$7,Tbl.Kosten[[#This Row],[Totaal kosten]],"")</f>
        <v/>
      </c>
      <c r="EG191" s="122" t="str">
        <f>IF(Tbl.Kosten[[#This Row],[Anr.]]=EG$7,Tbl.Kosten[[#This Row],[Totaal kosten]],"")</f>
        <v/>
      </c>
      <c r="EH191" s="122" t="str">
        <f>IF(Tbl.Kosten[[#This Row],[Anr.]]=EH$7,Tbl.Kosten[[#This Row],[Totaal kosten]],"")</f>
        <v/>
      </c>
      <c r="EI191" s="122" t="str">
        <f>IF(Tbl.Kosten[[#This Row],[Anr.]]=EI$7,Tbl.Kosten[[#This Row],[Totaal kosten]],"")</f>
        <v/>
      </c>
      <c r="EJ191" s="122" t="str">
        <f>IF(Tbl.Kosten[[#This Row],[Anr.]]=EJ$7,Tbl.Kosten[[#This Row],[Totaal kosten]],"")</f>
        <v/>
      </c>
      <c r="EK191" s="122" t="str">
        <f>IF(Tbl.Kosten[[#This Row],[Anr.]]=EK$7,Tbl.Kosten[[#This Row],[Totaal kosten]],"")</f>
        <v/>
      </c>
      <c r="EL191" s="122" t="str">
        <f>IF(Tbl.Kosten[[#This Row],[Anr.]]=EL$7,Tbl.Kosten[[#This Row],[Totaal kosten]],"")</f>
        <v/>
      </c>
      <c r="EM191" s="122" t="str">
        <f>IF(Tbl.Kosten[[#This Row],[Anr.]]=EM$7,Tbl.Kosten[[#This Row],[Totaal kosten]],"")</f>
        <v/>
      </c>
      <c r="EN191" s="122" t="str">
        <f>IF(Tbl.Kosten[[#This Row],[Anr.]]=EN$7,Tbl.Kosten[[#This Row],[Totaal kosten]],"")</f>
        <v/>
      </c>
      <c r="EO191" s="122" t="str">
        <f>IF(Tbl.Kosten[[#This Row],[Anr.]]=EO$7,Tbl.Kosten[[#This Row],[Totaal kosten]],"")</f>
        <v/>
      </c>
      <c r="EP191" s="122" t="str">
        <f>IF(Tbl.Kosten[[#This Row],[Anr.]]=EP$7,Tbl.Kosten[[#This Row],[Totaal kosten]],"")</f>
        <v/>
      </c>
      <c r="EQ191" s="122" t="str">
        <f>IF(Tbl.Kosten[[#This Row],[Anr.]]=EQ$7,Tbl.Kosten[[#This Row],[Totaal kosten]],"")</f>
        <v/>
      </c>
    </row>
    <row r="192" spans="2:147" x14ac:dyDescent="0.35">
      <c r="B192" s="99"/>
      <c r="C192" s="68"/>
      <c r="D192" s="119"/>
      <c r="E192" s="100"/>
      <c r="F192" s="13">
        <f>_xlfn.XLOOKUP(Tbl.Kosten[[#This Row],[Medewerker e/o 
functie]],Tbl.Uurtarief[Medewerker en/of functie],Tbl.Uurtarief[Uurtarief],"",,)</f>
        <v>0</v>
      </c>
      <c r="G192" s="118">
        <f>PRODUCT(Tbl.Kosten[[#This Row],[Uren]],Tbl.Kosten[[#This Row],[Uurtarief]])</f>
        <v>0</v>
      </c>
      <c r="H192" s="100"/>
      <c r="I192" s="98"/>
      <c r="J192" s="97">
        <f>Tbl.Kosten[[#This Row],[Aantal]]*Tbl.Kosten[[#This Row],[Tarief]]</f>
        <v>0</v>
      </c>
      <c r="K192" s="118">
        <f>Tbl.Kosten[[#This Row],[Subtotaal andere kosten]]+Tbl.Kosten[[#This Row],[Subtotaal arbeidskosten]]</f>
        <v>0</v>
      </c>
      <c r="L192" s="190">
        <f>IF(Tbl.Kosten[[#This Row],[Subtotaal andere kosten]]&lt;&gt;0,"Andere kosten",(_xlfn.XLOOKUP(Tbl.Kosten[[#This Row],[Medewerker e/o 
functie]],Tbl.Uurtarief[Medewerker en/of functie],Tbl.Uurtarief[Kostensoort],"",,)))</f>
        <v>0</v>
      </c>
      <c r="M192" s="190" t="str">
        <f>IF(AND(Tbl.Kosten[[#This Row],[Subtotaal arbeidskosten]]&lt;&gt;0,Tbl.Kosten[[#This Row],[Subtotaal andere kosten]]&lt;&gt;0),"Begroot Arbeidskosten en Overige kosten op verschillende regels!","")</f>
        <v/>
      </c>
      <c r="N192" s="3" t="str">
        <f>_xlfn.XLOOKUP(Tbl.Kosten[[#This Row],[Activiteitencode]],Tbl.Activiteiten[Activiteitcode],Tbl.Activiteiten[Werkpakketcode],"",,)</f>
        <v/>
      </c>
      <c r="O192" s="9" t="str">
        <f>_xlfn.XLOOKUP(Tbl.Kosten[[#This Row],[Werkpakketcode]],Tbl.Werkpakketten[Werkpakketcode],Tbl.Werkpakketten[WPnr.],"",,)</f>
        <v/>
      </c>
      <c r="P192" s="9" t="str">
        <f>IF(Tbl.Kosten[[#This Row],[WPnr.]]=P$7,Tbl.Kosten[[#This Row],[Totaal kosten]],"")</f>
        <v/>
      </c>
      <c r="Q192" s="9" t="str">
        <f>IF(Tbl.Kosten[[#This Row],[WPnr.]]=Q$7,Tbl.Kosten[[#This Row],[Totaal kosten]],"")</f>
        <v/>
      </c>
      <c r="R192" s="9" t="str">
        <f>IF(Tbl.Kosten[[#This Row],[WPnr.]]=R$7,Tbl.Kosten[[#This Row],[Totaal kosten]],"")</f>
        <v/>
      </c>
      <c r="S192" s="9" t="str">
        <f>IF(Tbl.Kosten[[#This Row],[WPnr.]]=S$7,Tbl.Kosten[[#This Row],[Totaal kosten]],"")</f>
        <v/>
      </c>
      <c r="T192" s="9" t="str">
        <f>IF(Tbl.Kosten[[#This Row],[WPnr.]]=T$7,Tbl.Kosten[[#This Row],[Totaal kosten]],"")</f>
        <v/>
      </c>
      <c r="U192" s="9" t="str">
        <f>IF(Tbl.Kosten[[#This Row],[WPnr.]]=U$7,Tbl.Kosten[[#This Row],[Totaal kosten]],"")</f>
        <v/>
      </c>
      <c r="V192" s="9" t="str">
        <f>IF(Tbl.Kosten[[#This Row],[WPnr.]]=V$7,Tbl.Kosten[[#This Row],[Totaal kosten]],"")</f>
        <v/>
      </c>
      <c r="W192" s="9" t="str">
        <f>IF(Tbl.Kosten[[#This Row],[WPnr.]]=W$7,Tbl.Kosten[[#This Row],[Totaal kosten]],"")</f>
        <v/>
      </c>
      <c r="X192" s="9" t="str">
        <f>IF(Tbl.Kosten[[#This Row],[WPnr.]]=X$7,Tbl.Kosten[[#This Row],[Totaal kosten]],"")</f>
        <v/>
      </c>
      <c r="Y192" s="9" t="str">
        <f>IF(Tbl.Kosten[[#This Row],[WPnr.]]=Y$7,Tbl.Kosten[[#This Row],[Totaal kosten]],"")</f>
        <v/>
      </c>
      <c r="Z192" s="15" t="str">
        <f>IFERROR(VLOOKUP(Tbl.Kosten[[#This Row],[Kostensoort]],Tbl.Kostensoorten[],2,FALSE),"")</f>
        <v/>
      </c>
      <c r="AA192" s="15" t="str">
        <f>IF(Tbl.Kosten[[#This Row],[KSnr.]]=AA$7,Tbl.Kosten[[#This Row],[Totaal kosten]],"")</f>
        <v/>
      </c>
      <c r="AB192" s="15" t="str">
        <f>IF(Tbl.Kosten[[#This Row],[KSnr.]]=AB$7,Tbl.Kosten[[#This Row],[Totaal kosten]],"")</f>
        <v/>
      </c>
      <c r="AC192" s="15" t="str">
        <f>IF(Tbl.Kosten[[#This Row],[KSnr.]]=AC$7,Tbl.Kosten[[#This Row],[Totaal kosten]],"")</f>
        <v/>
      </c>
      <c r="AD192" s="15" t="str">
        <f>IF(Tbl.Kosten[[#This Row],[KSnr.]]=AD$7,Tbl.Kosten[[#This Row],[Totaal kosten]],"")</f>
        <v/>
      </c>
      <c r="AE192" s="15" t="str">
        <f>IF(Tbl.Kosten[[#This Row],[KSnr.]]=AE$7,Tbl.Kosten[[#This Row],[Totaal kosten]],"")</f>
        <v/>
      </c>
      <c r="AF192" s="15" t="str">
        <f>IF(Tbl.Kosten[[#This Row],[KSnr.]]=AF$7,Tbl.Kosten[[#This Row],[Totaal kosten]],"")</f>
        <v/>
      </c>
      <c r="AG192" s="15" t="str">
        <f>IF(Tbl.Kosten[[#This Row],[KSnr.]]=AG$7,Tbl.Kosten[[#This Row],[Totaal kosten]],"")</f>
        <v/>
      </c>
      <c r="AH192" s="15" t="str">
        <f>IF(Tbl.Kosten[[#This Row],[KSnr.]]=AH$7,Tbl.Kosten[[#This Row],[Totaal kosten]],"")</f>
        <v/>
      </c>
      <c r="AI192" s="15" t="str">
        <f>IF(Tbl.Kosten[[#This Row],[KSnr.]]=AI$7,Tbl.Kosten[[#This Row],[Totaal kosten]],"")</f>
        <v/>
      </c>
      <c r="AJ192" s="15" t="str">
        <f>IF(Tbl.Kosten[[#This Row],[KSnr.]]=AJ$7,Tbl.Kosten[[#This Row],[Totaal kosten]],"")</f>
        <v/>
      </c>
      <c r="AK192" s="15" t="str">
        <f>IF(Tbl.Kosten[[#This Row],[KSnr.]]=AK$7,Tbl.Kosten[[#This Row],[Totaal kosten]],"")</f>
        <v/>
      </c>
      <c r="AL192" s="15" t="str">
        <f>IF(Tbl.Kosten[[#This Row],[KSnr.]]=AL$7,Tbl.Kosten[[#This Row],[Totaal kosten]],"")</f>
        <v/>
      </c>
      <c r="AM192" s="15" t="str">
        <f>IF(Tbl.Kosten[[#This Row],[KSnr.]]=AM$7,Tbl.Kosten[[#This Row],[Totaal kosten]],"")</f>
        <v/>
      </c>
      <c r="AN192" s="15" t="str">
        <f>IF(Tbl.Kosten[[#This Row],[KSnr.]]=AN$7,Tbl.Kosten[[#This Row],[Totaal kosten]],"")</f>
        <v/>
      </c>
      <c r="AO192" s="15" t="str">
        <f>IF(Tbl.Kosten[[#This Row],[KSnr.]]=AO$7,Tbl.Kosten[[#This Row],[Totaal kosten]],"")</f>
        <v/>
      </c>
      <c r="AP192" s="15" t="str">
        <f>IF(Tbl.Kosten[[#This Row],[KSnr.]]=AP$7,Tbl.Kosten[[#This Row],[Totaal kosten]],"")</f>
        <v/>
      </c>
      <c r="AQ192" s="15" t="str">
        <f>IF(Tbl.Kosten[[#This Row],[KSnr.]]=AQ$7,Tbl.Kosten[[#This Row],[Totaal kosten]],"")</f>
        <v/>
      </c>
      <c r="AR192" s="15" t="str">
        <f>IF(Tbl.Kosten[[#This Row],[KSnr.]]=AR$7,Tbl.Kosten[[#This Row],[Totaal kosten]],"")</f>
        <v/>
      </c>
      <c r="AS192" s="15" t="str">
        <f>IF(Tbl.Kosten[[#This Row],[KSnr.]]=AS$7,Tbl.Kosten[[#This Row],[Totaal kosten]],"")</f>
        <v/>
      </c>
      <c r="AT192" s="15" t="str">
        <f>IF(Tbl.Kosten[[#This Row],[KSnr.]]=AT$7,Tbl.Kosten[[#This Row],[Totaal kosten]],"")</f>
        <v/>
      </c>
      <c r="AU192" s="122" t="str">
        <f>_xlfn.XLOOKUP(Tbl.Kosten[[#This Row],[Activiteitencode]],Tbl.Activiteiten[Activiteitcode],Tbl.Activiteiten[Anr.],"",,)</f>
        <v/>
      </c>
      <c r="AV192" s="122" t="str">
        <f>IF(Tbl.Kosten[[#This Row],[Anr.]]=AV$7,Tbl.Kosten[[#This Row],[Totaal kosten]],"")</f>
        <v/>
      </c>
      <c r="AW192" s="122" t="str">
        <f>IF(Tbl.Kosten[[#This Row],[Anr.]]=AW$7,Tbl.Kosten[[#This Row],[Totaal kosten]],"")</f>
        <v/>
      </c>
      <c r="AX192" s="122" t="str">
        <f>IF(Tbl.Kosten[[#This Row],[Anr.]]=AX$7,Tbl.Kosten[[#This Row],[Totaal kosten]],"")</f>
        <v/>
      </c>
      <c r="AY192" s="122" t="str">
        <f>IF(Tbl.Kosten[[#This Row],[Anr.]]=AY$7,Tbl.Kosten[[#This Row],[Totaal kosten]],"")</f>
        <v/>
      </c>
      <c r="AZ192" s="122" t="str">
        <f>IF(Tbl.Kosten[[#This Row],[Anr.]]=AZ$7,Tbl.Kosten[[#This Row],[Totaal kosten]],"")</f>
        <v/>
      </c>
      <c r="BA192" s="122" t="str">
        <f>IF(Tbl.Kosten[[#This Row],[Anr.]]=BA$7,Tbl.Kosten[[#This Row],[Totaal kosten]],"")</f>
        <v/>
      </c>
      <c r="BB192" s="122" t="str">
        <f>IF(Tbl.Kosten[[#This Row],[Anr.]]=BB$7,Tbl.Kosten[[#This Row],[Totaal kosten]],"")</f>
        <v/>
      </c>
      <c r="BC192" s="122" t="str">
        <f>IF(Tbl.Kosten[[#This Row],[Anr.]]=BC$7,Tbl.Kosten[[#This Row],[Totaal kosten]],"")</f>
        <v/>
      </c>
      <c r="BD192" s="122" t="str">
        <f>IF(Tbl.Kosten[[#This Row],[Anr.]]=BD$7,Tbl.Kosten[[#This Row],[Totaal kosten]],"")</f>
        <v/>
      </c>
      <c r="BE192" s="122" t="str">
        <f>IF(Tbl.Kosten[[#This Row],[Anr.]]=BE$7,Tbl.Kosten[[#This Row],[Totaal kosten]],"")</f>
        <v/>
      </c>
      <c r="BF192" s="122" t="str">
        <f>IF(Tbl.Kosten[[#This Row],[Anr.]]=BF$7,Tbl.Kosten[[#This Row],[Totaal kosten]],"")</f>
        <v/>
      </c>
      <c r="BG192" s="122" t="str">
        <f>IF(Tbl.Kosten[[#This Row],[Anr.]]=BG$7,Tbl.Kosten[[#This Row],[Totaal kosten]],"")</f>
        <v/>
      </c>
      <c r="BH192" s="122" t="str">
        <f>IF(Tbl.Kosten[[#This Row],[Anr.]]=BH$7,Tbl.Kosten[[#This Row],[Totaal kosten]],"")</f>
        <v/>
      </c>
      <c r="BI192" s="122" t="str">
        <f>IF(Tbl.Kosten[[#This Row],[Anr.]]=BI$7,Tbl.Kosten[[#This Row],[Totaal kosten]],"")</f>
        <v/>
      </c>
      <c r="BJ192" s="122" t="str">
        <f>IF(Tbl.Kosten[[#This Row],[Anr.]]=BJ$7,Tbl.Kosten[[#This Row],[Totaal kosten]],"")</f>
        <v/>
      </c>
      <c r="BK192" s="122" t="str">
        <f>IF(Tbl.Kosten[[#This Row],[Anr.]]=BK$7,Tbl.Kosten[[#This Row],[Totaal kosten]],"")</f>
        <v/>
      </c>
      <c r="BL192" s="122" t="str">
        <f>IF(Tbl.Kosten[[#This Row],[Anr.]]=BL$7,Tbl.Kosten[[#This Row],[Totaal kosten]],"")</f>
        <v/>
      </c>
      <c r="BM192" s="122" t="str">
        <f>IF(Tbl.Kosten[[#This Row],[Anr.]]=BM$7,Tbl.Kosten[[#This Row],[Totaal kosten]],"")</f>
        <v/>
      </c>
      <c r="BN192" s="122" t="str">
        <f>IF(Tbl.Kosten[[#This Row],[Anr.]]=BN$7,Tbl.Kosten[[#This Row],[Totaal kosten]],"")</f>
        <v/>
      </c>
      <c r="BO192" s="122" t="str">
        <f>IF(Tbl.Kosten[[#This Row],[Anr.]]=BO$7,Tbl.Kosten[[#This Row],[Totaal kosten]],"")</f>
        <v/>
      </c>
      <c r="BP192" s="122" t="str">
        <f>IF(Tbl.Kosten[[#This Row],[Anr.]]=BP$7,Tbl.Kosten[[#This Row],[Totaal kosten]],"")</f>
        <v/>
      </c>
      <c r="BQ192" s="122" t="str">
        <f>IF(Tbl.Kosten[[#This Row],[Anr.]]=BQ$7,Tbl.Kosten[[#This Row],[Totaal kosten]],"")</f>
        <v/>
      </c>
      <c r="BR192" s="122" t="str">
        <f>IF(Tbl.Kosten[[#This Row],[Anr.]]=BR$7,Tbl.Kosten[[#This Row],[Totaal kosten]],"")</f>
        <v/>
      </c>
      <c r="BS192" s="122" t="str">
        <f>IF(Tbl.Kosten[[#This Row],[Anr.]]=BS$7,Tbl.Kosten[[#This Row],[Totaal kosten]],"")</f>
        <v/>
      </c>
      <c r="BT192" s="122" t="str">
        <f>IF(Tbl.Kosten[[#This Row],[Anr.]]=BT$7,Tbl.Kosten[[#This Row],[Totaal kosten]],"")</f>
        <v/>
      </c>
      <c r="BU192" s="122" t="str">
        <f>IF(Tbl.Kosten[[#This Row],[Anr.]]=BU$7,Tbl.Kosten[[#This Row],[Totaal kosten]],"")</f>
        <v/>
      </c>
      <c r="BV192" s="122" t="str">
        <f>IF(Tbl.Kosten[[#This Row],[Anr.]]=BV$7,Tbl.Kosten[[#This Row],[Totaal kosten]],"")</f>
        <v/>
      </c>
      <c r="BW192" s="122" t="str">
        <f>IF(Tbl.Kosten[[#This Row],[Anr.]]=BW$7,Tbl.Kosten[[#This Row],[Totaal kosten]],"")</f>
        <v/>
      </c>
      <c r="BX192" s="122" t="str">
        <f>IF(Tbl.Kosten[[#This Row],[Anr.]]=BX$7,Tbl.Kosten[[#This Row],[Totaal kosten]],"")</f>
        <v/>
      </c>
      <c r="BY192" s="122" t="str">
        <f>IF(Tbl.Kosten[[#This Row],[Anr.]]=BY$7,Tbl.Kosten[[#This Row],[Totaal kosten]],"")</f>
        <v/>
      </c>
      <c r="BZ192" s="122" t="str">
        <f>IF(Tbl.Kosten[[#This Row],[Anr.]]=BZ$7,Tbl.Kosten[[#This Row],[Totaal kosten]],"")</f>
        <v/>
      </c>
      <c r="CA192" s="122" t="str">
        <f>IF(Tbl.Kosten[[#This Row],[Anr.]]=CA$7,Tbl.Kosten[[#This Row],[Totaal kosten]],"")</f>
        <v/>
      </c>
      <c r="CB192" s="122" t="str">
        <f>IF(Tbl.Kosten[[#This Row],[Anr.]]=CB$7,Tbl.Kosten[[#This Row],[Totaal kosten]],"")</f>
        <v/>
      </c>
      <c r="CC192" s="122" t="str">
        <f>IF(Tbl.Kosten[[#This Row],[Anr.]]=CC$7,Tbl.Kosten[[#This Row],[Totaal kosten]],"")</f>
        <v/>
      </c>
      <c r="CD192" s="122" t="str">
        <f>IF(Tbl.Kosten[[#This Row],[Anr.]]=CD$7,Tbl.Kosten[[#This Row],[Totaal kosten]],"")</f>
        <v/>
      </c>
      <c r="CE192" s="122" t="str">
        <f>IF(Tbl.Kosten[[#This Row],[Anr.]]=CE$7,Tbl.Kosten[[#This Row],[Totaal kosten]],"")</f>
        <v/>
      </c>
      <c r="CF192" s="122" t="str">
        <f>IF(Tbl.Kosten[[#This Row],[Anr.]]=CF$7,Tbl.Kosten[[#This Row],[Totaal kosten]],"")</f>
        <v/>
      </c>
      <c r="CG192" s="122" t="str">
        <f>IF(Tbl.Kosten[[#This Row],[Anr.]]=CG$7,Tbl.Kosten[[#This Row],[Totaal kosten]],"")</f>
        <v/>
      </c>
      <c r="CH192" s="122" t="str">
        <f>IF(Tbl.Kosten[[#This Row],[Anr.]]=CH$7,Tbl.Kosten[[#This Row],[Totaal kosten]],"")</f>
        <v/>
      </c>
      <c r="CI192" s="122" t="str">
        <f>IF(Tbl.Kosten[[#This Row],[Anr.]]=CI$7,Tbl.Kosten[[#This Row],[Totaal kosten]],"")</f>
        <v/>
      </c>
      <c r="CJ192" s="122" t="str">
        <f>IF(Tbl.Kosten[[#This Row],[Anr.]]=CJ$7,Tbl.Kosten[[#This Row],[Totaal kosten]],"")</f>
        <v/>
      </c>
      <c r="CK192" s="122" t="str">
        <f>IF(Tbl.Kosten[[#This Row],[Anr.]]=CK$7,Tbl.Kosten[[#This Row],[Totaal kosten]],"")</f>
        <v/>
      </c>
      <c r="CL192" s="122" t="str">
        <f>IF(Tbl.Kosten[[#This Row],[Anr.]]=CL$7,Tbl.Kosten[[#This Row],[Totaal kosten]],"")</f>
        <v/>
      </c>
      <c r="CM192" s="122" t="str">
        <f>IF(Tbl.Kosten[[#This Row],[Anr.]]=CM$7,Tbl.Kosten[[#This Row],[Totaal kosten]],"")</f>
        <v/>
      </c>
      <c r="CN192" s="122" t="str">
        <f>IF(Tbl.Kosten[[#This Row],[Anr.]]=CN$7,Tbl.Kosten[[#This Row],[Totaal kosten]],"")</f>
        <v/>
      </c>
      <c r="CO192" s="122" t="str">
        <f>IF(Tbl.Kosten[[#This Row],[Anr.]]=CO$7,Tbl.Kosten[[#This Row],[Totaal kosten]],"")</f>
        <v/>
      </c>
      <c r="CP192" s="122" t="str">
        <f>IF(Tbl.Kosten[[#This Row],[Anr.]]=CP$7,Tbl.Kosten[[#This Row],[Totaal kosten]],"")</f>
        <v/>
      </c>
      <c r="CQ192" s="122" t="str">
        <f>IF(Tbl.Kosten[[#This Row],[Anr.]]=CQ$7,Tbl.Kosten[[#This Row],[Totaal kosten]],"")</f>
        <v/>
      </c>
      <c r="CR192" s="122" t="str">
        <f>IF(Tbl.Kosten[[#This Row],[Anr.]]=CR$7,Tbl.Kosten[[#This Row],[Totaal kosten]],"")</f>
        <v/>
      </c>
      <c r="CS192" s="122" t="str">
        <f>IF(Tbl.Kosten[[#This Row],[Anr.]]=CS$7,Tbl.Kosten[[#This Row],[Totaal kosten]],"")</f>
        <v/>
      </c>
      <c r="CT192" s="122" t="str">
        <f>IF(Tbl.Kosten[[#This Row],[Anr.]]=CT$7,Tbl.Kosten[[#This Row],[Totaal kosten]],"")</f>
        <v/>
      </c>
      <c r="CU192" s="122" t="str">
        <f>IF(Tbl.Kosten[[#This Row],[Anr.]]=CU$7,Tbl.Kosten[[#This Row],[Totaal kosten]],"")</f>
        <v/>
      </c>
      <c r="CV192" s="122" t="str">
        <f>IF(Tbl.Kosten[[#This Row],[Anr.]]=CV$7,Tbl.Kosten[[#This Row],[Totaal kosten]],"")</f>
        <v/>
      </c>
      <c r="CW192" s="122" t="str">
        <f>IF(Tbl.Kosten[[#This Row],[Anr.]]=CW$7,Tbl.Kosten[[#This Row],[Totaal kosten]],"")</f>
        <v/>
      </c>
      <c r="CX192" s="122" t="str">
        <f>IF(Tbl.Kosten[[#This Row],[Anr.]]=CX$7,Tbl.Kosten[[#This Row],[Totaal kosten]],"")</f>
        <v/>
      </c>
      <c r="CY192" s="122" t="str">
        <f>IF(Tbl.Kosten[[#This Row],[Anr.]]=CY$7,Tbl.Kosten[[#This Row],[Totaal kosten]],"")</f>
        <v/>
      </c>
      <c r="CZ192" s="122" t="str">
        <f>IF(Tbl.Kosten[[#This Row],[Anr.]]=CZ$7,Tbl.Kosten[[#This Row],[Totaal kosten]],"")</f>
        <v/>
      </c>
      <c r="DA192" s="122" t="str">
        <f>IF(Tbl.Kosten[[#This Row],[Anr.]]=DA$7,Tbl.Kosten[[#This Row],[Totaal kosten]],"")</f>
        <v/>
      </c>
      <c r="DB192" s="122" t="str">
        <f>IF(Tbl.Kosten[[#This Row],[Anr.]]=DB$7,Tbl.Kosten[[#This Row],[Totaal kosten]],"")</f>
        <v/>
      </c>
      <c r="DC192" s="122" t="str">
        <f>IF(Tbl.Kosten[[#This Row],[Anr.]]=DC$7,Tbl.Kosten[[#This Row],[Totaal kosten]],"")</f>
        <v/>
      </c>
      <c r="DD192" s="122" t="str">
        <f>IF(Tbl.Kosten[[#This Row],[Anr.]]=DD$7,Tbl.Kosten[[#This Row],[Totaal kosten]],"")</f>
        <v/>
      </c>
      <c r="DE192" s="122" t="str">
        <f>IF(Tbl.Kosten[[#This Row],[Anr.]]=DE$7,Tbl.Kosten[[#This Row],[Totaal kosten]],"")</f>
        <v/>
      </c>
      <c r="DF192" s="122" t="str">
        <f>IF(Tbl.Kosten[[#This Row],[Anr.]]=DF$7,Tbl.Kosten[[#This Row],[Totaal kosten]],"")</f>
        <v/>
      </c>
      <c r="DG192" s="122" t="str">
        <f>IF(Tbl.Kosten[[#This Row],[Anr.]]=DG$7,Tbl.Kosten[[#This Row],[Totaal kosten]],"")</f>
        <v/>
      </c>
      <c r="DH192" s="122" t="str">
        <f>IF(Tbl.Kosten[[#This Row],[Anr.]]=DH$7,Tbl.Kosten[[#This Row],[Totaal kosten]],"")</f>
        <v/>
      </c>
      <c r="DI192" s="122" t="str">
        <f>IF(Tbl.Kosten[[#This Row],[Anr.]]=DI$7,Tbl.Kosten[[#This Row],[Totaal kosten]],"")</f>
        <v/>
      </c>
      <c r="DJ192" s="122" t="str">
        <f>IF(Tbl.Kosten[[#This Row],[Anr.]]=DJ$7,Tbl.Kosten[[#This Row],[Totaal kosten]],"")</f>
        <v/>
      </c>
      <c r="DK192" s="122" t="str">
        <f>IF(Tbl.Kosten[[#This Row],[Anr.]]=DK$7,Tbl.Kosten[[#This Row],[Totaal kosten]],"")</f>
        <v/>
      </c>
      <c r="DL192" s="122" t="str">
        <f>IF(Tbl.Kosten[[#This Row],[Anr.]]=DL$7,Tbl.Kosten[[#This Row],[Totaal kosten]],"")</f>
        <v/>
      </c>
      <c r="DM192" s="122" t="str">
        <f>IF(Tbl.Kosten[[#This Row],[Anr.]]=DM$7,Tbl.Kosten[[#This Row],[Totaal kosten]],"")</f>
        <v/>
      </c>
      <c r="DN192" s="122" t="str">
        <f>IF(Tbl.Kosten[[#This Row],[Anr.]]=DN$7,Tbl.Kosten[[#This Row],[Totaal kosten]],"")</f>
        <v/>
      </c>
      <c r="DO192" s="122" t="str">
        <f>IF(Tbl.Kosten[[#This Row],[Anr.]]=DO$7,Tbl.Kosten[[#This Row],[Totaal kosten]],"")</f>
        <v/>
      </c>
      <c r="DP192" s="122" t="str">
        <f>IF(Tbl.Kosten[[#This Row],[Anr.]]=DP$7,Tbl.Kosten[[#This Row],[Totaal kosten]],"")</f>
        <v/>
      </c>
      <c r="DQ192" s="122" t="str">
        <f>IF(Tbl.Kosten[[#This Row],[Anr.]]=DQ$7,Tbl.Kosten[[#This Row],[Totaal kosten]],"")</f>
        <v/>
      </c>
      <c r="DR192" s="122" t="str">
        <f>IF(Tbl.Kosten[[#This Row],[Anr.]]=DR$7,Tbl.Kosten[[#This Row],[Totaal kosten]],"")</f>
        <v/>
      </c>
      <c r="DS192" s="122" t="str">
        <f>IF(Tbl.Kosten[[#This Row],[Anr.]]=DS$7,Tbl.Kosten[[#This Row],[Totaal kosten]],"")</f>
        <v/>
      </c>
      <c r="DT192" s="122" t="str">
        <f>IF(Tbl.Kosten[[#This Row],[Anr.]]=DT$7,Tbl.Kosten[[#This Row],[Totaal kosten]],"")</f>
        <v/>
      </c>
      <c r="DU192" s="122" t="str">
        <f>IF(Tbl.Kosten[[#This Row],[Anr.]]=DU$7,Tbl.Kosten[[#This Row],[Totaal kosten]],"")</f>
        <v/>
      </c>
      <c r="DV192" s="122" t="str">
        <f>IF(Tbl.Kosten[[#This Row],[Anr.]]=DV$7,Tbl.Kosten[[#This Row],[Totaal kosten]],"")</f>
        <v/>
      </c>
      <c r="DW192" s="122" t="str">
        <f>IF(Tbl.Kosten[[#This Row],[Anr.]]=DW$7,Tbl.Kosten[[#This Row],[Totaal kosten]],"")</f>
        <v/>
      </c>
      <c r="DX192" s="122" t="str">
        <f>IF(Tbl.Kosten[[#This Row],[Anr.]]=DX$7,Tbl.Kosten[[#This Row],[Totaal kosten]],"")</f>
        <v/>
      </c>
      <c r="DY192" s="122" t="str">
        <f>IF(Tbl.Kosten[[#This Row],[Anr.]]=DY$7,Tbl.Kosten[[#This Row],[Totaal kosten]],"")</f>
        <v/>
      </c>
      <c r="DZ192" s="122" t="str">
        <f>IF(Tbl.Kosten[[#This Row],[Anr.]]=DZ$7,Tbl.Kosten[[#This Row],[Totaal kosten]],"")</f>
        <v/>
      </c>
      <c r="EA192" s="122" t="str">
        <f>IF(Tbl.Kosten[[#This Row],[Anr.]]=EA$7,Tbl.Kosten[[#This Row],[Totaal kosten]],"")</f>
        <v/>
      </c>
      <c r="EB192" s="122" t="str">
        <f>IF(Tbl.Kosten[[#This Row],[Anr.]]=EB$7,Tbl.Kosten[[#This Row],[Totaal kosten]],"")</f>
        <v/>
      </c>
      <c r="EC192" s="122" t="str">
        <f>IF(Tbl.Kosten[[#This Row],[Anr.]]=EC$7,Tbl.Kosten[[#This Row],[Totaal kosten]],"")</f>
        <v/>
      </c>
      <c r="ED192" s="122" t="str">
        <f>IF(Tbl.Kosten[[#This Row],[Anr.]]=ED$7,Tbl.Kosten[[#This Row],[Totaal kosten]],"")</f>
        <v/>
      </c>
      <c r="EE192" s="122" t="str">
        <f>IF(Tbl.Kosten[[#This Row],[Anr.]]=EE$7,Tbl.Kosten[[#This Row],[Totaal kosten]],"")</f>
        <v/>
      </c>
      <c r="EF192" s="122" t="str">
        <f>IF(Tbl.Kosten[[#This Row],[Anr.]]=EF$7,Tbl.Kosten[[#This Row],[Totaal kosten]],"")</f>
        <v/>
      </c>
      <c r="EG192" s="122" t="str">
        <f>IF(Tbl.Kosten[[#This Row],[Anr.]]=EG$7,Tbl.Kosten[[#This Row],[Totaal kosten]],"")</f>
        <v/>
      </c>
      <c r="EH192" s="122" t="str">
        <f>IF(Tbl.Kosten[[#This Row],[Anr.]]=EH$7,Tbl.Kosten[[#This Row],[Totaal kosten]],"")</f>
        <v/>
      </c>
      <c r="EI192" s="122" t="str">
        <f>IF(Tbl.Kosten[[#This Row],[Anr.]]=EI$7,Tbl.Kosten[[#This Row],[Totaal kosten]],"")</f>
        <v/>
      </c>
      <c r="EJ192" s="122" t="str">
        <f>IF(Tbl.Kosten[[#This Row],[Anr.]]=EJ$7,Tbl.Kosten[[#This Row],[Totaal kosten]],"")</f>
        <v/>
      </c>
      <c r="EK192" s="122" t="str">
        <f>IF(Tbl.Kosten[[#This Row],[Anr.]]=EK$7,Tbl.Kosten[[#This Row],[Totaal kosten]],"")</f>
        <v/>
      </c>
      <c r="EL192" s="122" t="str">
        <f>IF(Tbl.Kosten[[#This Row],[Anr.]]=EL$7,Tbl.Kosten[[#This Row],[Totaal kosten]],"")</f>
        <v/>
      </c>
      <c r="EM192" s="122" t="str">
        <f>IF(Tbl.Kosten[[#This Row],[Anr.]]=EM$7,Tbl.Kosten[[#This Row],[Totaal kosten]],"")</f>
        <v/>
      </c>
      <c r="EN192" s="122" t="str">
        <f>IF(Tbl.Kosten[[#This Row],[Anr.]]=EN$7,Tbl.Kosten[[#This Row],[Totaal kosten]],"")</f>
        <v/>
      </c>
      <c r="EO192" s="122" t="str">
        <f>IF(Tbl.Kosten[[#This Row],[Anr.]]=EO$7,Tbl.Kosten[[#This Row],[Totaal kosten]],"")</f>
        <v/>
      </c>
      <c r="EP192" s="122" t="str">
        <f>IF(Tbl.Kosten[[#This Row],[Anr.]]=EP$7,Tbl.Kosten[[#This Row],[Totaal kosten]],"")</f>
        <v/>
      </c>
      <c r="EQ192" s="122" t="str">
        <f>IF(Tbl.Kosten[[#This Row],[Anr.]]=EQ$7,Tbl.Kosten[[#This Row],[Totaal kosten]],"")</f>
        <v/>
      </c>
    </row>
    <row r="193" spans="2:147" x14ac:dyDescent="0.35">
      <c r="B193" s="99"/>
      <c r="C193" s="68"/>
      <c r="D193" s="119"/>
      <c r="E193" s="100"/>
      <c r="F193" s="13">
        <f>_xlfn.XLOOKUP(Tbl.Kosten[[#This Row],[Medewerker e/o 
functie]],Tbl.Uurtarief[Medewerker en/of functie],Tbl.Uurtarief[Uurtarief],"",,)</f>
        <v>0</v>
      </c>
      <c r="G193" s="118">
        <f>PRODUCT(Tbl.Kosten[[#This Row],[Uren]],Tbl.Kosten[[#This Row],[Uurtarief]])</f>
        <v>0</v>
      </c>
      <c r="H193" s="100"/>
      <c r="I193" s="98"/>
      <c r="J193" s="97">
        <f>Tbl.Kosten[[#This Row],[Aantal]]*Tbl.Kosten[[#This Row],[Tarief]]</f>
        <v>0</v>
      </c>
      <c r="K193" s="118">
        <f>Tbl.Kosten[[#This Row],[Subtotaal andere kosten]]+Tbl.Kosten[[#This Row],[Subtotaal arbeidskosten]]</f>
        <v>0</v>
      </c>
      <c r="L193" s="190">
        <f>IF(Tbl.Kosten[[#This Row],[Subtotaal andere kosten]]&lt;&gt;0,"Andere kosten",(_xlfn.XLOOKUP(Tbl.Kosten[[#This Row],[Medewerker e/o 
functie]],Tbl.Uurtarief[Medewerker en/of functie],Tbl.Uurtarief[Kostensoort],"",,)))</f>
        <v>0</v>
      </c>
      <c r="M193" s="190" t="str">
        <f>IF(AND(Tbl.Kosten[[#This Row],[Subtotaal arbeidskosten]]&lt;&gt;0,Tbl.Kosten[[#This Row],[Subtotaal andere kosten]]&lt;&gt;0),"Begroot Arbeidskosten en Overige kosten op verschillende regels!","")</f>
        <v/>
      </c>
      <c r="N193" s="3" t="str">
        <f>_xlfn.XLOOKUP(Tbl.Kosten[[#This Row],[Activiteitencode]],Tbl.Activiteiten[Activiteitcode],Tbl.Activiteiten[Werkpakketcode],"",,)</f>
        <v/>
      </c>
      <c r="O193" s="9" t="str">
        <f>_xlfn.XLOOKUP(Tbl.Kosten[[#This Row],[Werkpakketcode]],Tbl.Werkpakketten[Werkpakketcode],Tbl.Werkpakketten[WPnr.],"",,)</f>
        <v/>
      </c>
      <c r="P193" s="9" t="str">
        <f>IF(Tbl.Kosten[[#This Row],[WPnr.]]=P$7,Tbl.Kosten[[#This Row],[Totaal kosten]],"")</f>
        <v/>
      </c>
      <c r="Q193" s="9" t="str">
        <f>IF(Tbl.Kosten[[#This Row],[WPnr.]]=Q$7,Tbl.Kosten[[#This Row],[Totaal kosten]],"")</f>
        <v/>
      </c>
      <c r="R193" s="9" t="str">
        <f>IF(Tbl.Kosten[[#This Row],[WPnr.]]=R$7,Tbl.Kosten[[#This Row],[Totaal kosten]],"")</f>
        <v/>
      </c>
      <c r="S193" s="9" t="str">
        <f>IF(Tbl.Kosten[[#This Row],[WPnr.]]=S$7,Tbl.Kosten[[#This Row],[Totaal kosten]],"")</f>
        <v/>
      </c>
      <c r="T193" s="9" t="str">
        <f>IF(Tbl.Kosten[[#This Row],[WPnr.]]=T$7,Tbl.Kosten[[#This Row],[Totaal kosten]],"")</f>
        <v/>
      </c>
      <c r="U193" s="9" t="str">
        <f>IF(Tbl.Kosten[[#This Row],[WPnr.]]=U$7,Tbl.Kosten[[#This Row],[Totaal kosten]],"")</f>
        <v/>
      </c>
      <c r="V193" s="9" t="str">
        <f>IF(Tbl.Kosten[[#This Row],[WPnr.]]=V$7,Tbl.Kosten[[#This Row],[Totaal kosten]],"")</f>
        <v/>
      </c>
      <c r="W193" s="9" t="str">
        <f>IF(Tbl.Kosten[[#This Row],[WPnr.]]=W$7,Tbl.Kosten[[#This Row],[Totaal kosten]],"")</f>
        <v/>
      </c>
      <c r="X193" s="9" t="str">
        <f>IF(Tbl.Kosten[[#This Row],[WPnr.]]=X$7,Tbl.Kosten[[#This Row],[Totaal kosten]],"")</f>
        <v/>
      </c>
      <c r="Y193" s="9" t="str">
        <f>IF(Tbl.Kosten[[#This Row],[WPnr.]]=Y$7,Tbl.Kosten[[#This Row],[Totaal kosten]],"")</f>
        <v/>
      </c>
      <c r="Z193" s="15" t="str">
        <f>IFERROR(VLOOKUP(Tbl.Kosten[[#This Row],[Kostensoort]],Tbl.Kostensoorten[],2,FALSE),"")</f>
        <v/>
      </c>
      <c r="AA193" s="15" t="str">
        <f>IF(Tbl.Kosten[[#This Row],[KSnr.]]=AA$7,Tbl.Kosten[[#This Row],[Totaal kosten]],"")</f>
        <v/>
      </c>
      <c r="AB193" s="15" t="str">
        <f>IF(Tbl.Kosten[[#This Row],[KSnr.]]=AB$7,Tbl.Kosten[[#This Row],[Totaal kosten]],"")</f>
        <v/>
      </c>
      <c r="AC193" s="15" t="str">
        <f>IF(Tbl.Kosten[[#This Row],[KSnr.]]=AC$7,Tbl.Kosten[[#This Row],[Totaal kosten]],"")</f>
        <v/>
      </c>
      <c r="AD193" s="15" t="str">
        <f>IF(Tbl.Kosten[[#This Row],[KSnr.]]=AD$7,Tbl.Kosten[[#This Row],[Totaal kosten]],"")</f>
        <v/>
      </c>
      <c r="AE193" s="15" t="str">
        <f>IF(Tbl.Kosten[[#This Row],[KSnr.]]=AE$7,Tbl.Kosten[[#This Row],[Totaal kosten]],"")</f>
        <v/>
      </c>
      <c r="AF193" s="15" t="str">
        <f>IF(Tbl.Kosten[[#This Row],[KSnr.]]=AF$7,Tbl.Kosten[[#This Row],[Totaal kosten]],"")</f>
        <v/>
      </c>
      <c r="AG193" s="15" t="str">
        <f>IF(Tbl.Kosten[[#This Row],[KSnr.]]=AG$7,Tbl.Kosten[[#This Row],[Totaal kosten]],"")</f>
        <v/>
      </c>
      <c r="AH193" s="15" t="str">
        <f>IF(Tbl.Kosten[[#This Row],[KSnr.]]=AH$7,Tbl.Kosten[[#This Row],[Totaal kosten]],"")</f>
        <v/>
      </c>
      <c r="AI193" s="15" t="str">
        <f>IF(Tbl.Kosten[[#This Row],[KSnr.]]=AI$7,Tbl.Kosten[[#This Row],[Totaal kosten]],"")</f>
        <v/>
      </c>
      <c r="AJ193" s="15" t="str">
        <f>IF(Tbl.Kosten[[#This Row],[KSnr.]]=AJ$7,Tbl.Kosten[[#This Row],[Totaal kosten]],"")</f>
        <v/>
      </c>
      <c r="AK193" s="15" t="str">
        <f>IF(Tbl.Kosten[[#This Row],[KSnr.]]=AK$7,Tbl.Kosten[[#This Row],[Totaal kosten]],"")</f>
        <v/>
      </c>
      <c r="AL193" s="15" t="str">
        <f>IF(Tbl.Kosten[[#This Row],[KSnr.]]=AL$7,Tbl.Kosten[[#This Row],[Totaal kosten]],"")</f>
        <v/>
      </c>
      <c r="AM193" s="15" t="str">
        <f>IF(Tbl.Kosten[[#This Row],[KSnr.]]=AM$7,Tbl.Kosten[[#This Row],[Totaal kosten]],"")</f>
        <v/>
      </c>
      <c r="AN193" s="15" t="str">
        <f>IF(Tbl.Kosten[[#This Row],[KSnr.]]=AN$7,Tbl.Kosten[[#This Row],[Totaal kosten]],"")</f>
        <v/>
      </c>
      <c r="AO193" s="15" t="str">
        <f>IF(Tbl.Kosten[[#This Row],[KSnr.]]=AO$7,Tbl.Kosten[[#This Row],[Totaal kosten]],"")</f>
        <v/>
      </c>
      <c r="AP193" s="15" t="str">
        <f>IF(Tbl.Kosten[[#This Row],[KSnr.]]=AP$7,Tbl.Kosten[[#This Row],[Totaal kosten]],"")</f>
        <v/>
      </c>
      <c r="AQ193" s="15" t="str">
        <f>IF(Tbl.Kosten[[#This Row],[KSnr.]]=AQ$7,Tbl.Kosten[[#This Row],[Totaal kosten]],"")</f>
        <v/>
      </c>
      <c r="AR193" s="15" t="str">
        <f>IF(Tbl.Kosten[[#This Row],[KSnr.]]=AR$7,Tbl.Kosten[[#This Row],[Totaal kosten]],"")</f>
        <v/>
      </c>
      <c r="AS193" s="15" t="str">
        <f>IF(Tbl.Kosten[[#This Row],[KSnr.]]=AS$7,Tbl.Kosten[[#This Row],[Totaal kosten]],"")</f>
        <v/>
      </c>
      <c r="AT193" s="15" t="str">
        <f>IF(Tbl.Kosten[[#This Row],[KSnr.]]=AT$7,Tbl.Kosten[[#This Row],[Totaal kosten]],"")</f>
        <v/>
      </c>
      <c r="AU193" s="122" t="str">
        <f>_xlfn.XLOOKUP(Tbl.Kosten[[#This Row],[Activiteitencode]],Tbl.Activiteiten[Activiteitcode],Tbl.Activiteiten[Anr.],"",,)</f>
        <v/>
      </c>
      <c r="AV193" s="122" t="str">
        <f>IF(Tbl.Kosten[[#This Row],[Anr.]]=AV$7,Tbl.Kosten[[#This Row],[Totaal kosten]],"")</f>
        <v/>
      </c>
      <c r="AW193" s="122" t="str">
        <f>IF(Tbl.Kosten[[#This Row],[Anr.]]=AW$7,Tbl.Kosten[[#This Row],[Totaal kosten]],"")</f>
        <v/>
      </c>
      <c r="AX193" s="122" t="str">
        <f>IF(Tbl.Kosten[[#This Row],[Anr.]]=AX$7,Tbl.Kosten[[#This Row],[Totaal kosten]],"")</f>
        <v/>
      </c>
      <c r="AY193" s="122" t="str">
        <f>IF(Tbl.Kosten[[#This Row],[Anr.]]=AY$7,Tbl.Kosten[[#This Row],[Totaal kosten]],"")</f>
        <v/>
      </c>
      <c r="AZ193" s="122" t="str">
        <f>IF(Tbl.Kosten[[#This Row],[Anr.]]=AZ$7,Tbl.Kosten[[#This Row],[Totaal kosten]],"")</f>
        <v/>
      </c>
      <c r="BA193" s="122" t="str">
        <f>IF(Tbl.Kosten[[#This Row],[Anr.]]=BA$7,Tbl.Kosten[[#This Row],[Totaal kosten]],"")</f>
        <v/>
      </c>
      <c r="BB193" s="122" t="str">
        <f>IF(Tbl.Kosten[[#This Row],[Anr.]]=BB$7,Tbl.Kosten[[#This Row],[Totaal kosten]],"")</f>
        <v/>
      </c>
      <c r="BC193" s="122" t="str">
        <f>IF(Tbl.Kosten[[#This Row],[Anr.]]=BC$7,Tbl.Kosten[[#This Row],[Totaal kosten]],"")</f>
        <v/>
      </c>
      <c r="BD193" s="122" t="str">
        <f>IF(Tbl.Kosten[[#This Row],[Anr.]]=BD$7,Tbl.Kosten[[#This Row],[Totaal kosten]],"")</f>
        <v/>
      </c>
      <c r="BE193" s="122" t="str">
        <f>IF(Tbl.Kosten[[#This Row],[Anr.]]=BE$7,Tbl.Kosten[[#This Row],[Totaal kosten]],"")</f>
        <v/>
      </c>
      <c r="BF193" s="122" t="str">
        <f>IF(Tbl.Kosten[[#This Row],[Anr.]]=BF$7,Tbl.Kosten[[#This Row],[Totaal kosten]],"")</f>
        <v/>
      </c>
      <c r="BG193" s="122" t="str">
        <f>IF(Tbl.Kosten[[#This Row],[Anr.]]=BG$7,Tbl.Kosten[[#This Row],[Totaal kosten]],"")</f>
        <v/>
      </c>
      <c r="BH193" s="122" t="str">
        <f>IF(Tbl.Kosten[[#This Row],[Anr.]]=BH$7,Tbl.Kosten[[#This Row],[Totaal kosten]],"")</f>
        <v/>
      </c>
      <c r="BI193" s="122" t="str">
        <f>IF(Tbl.Kosten[[#This Row],[Anr.]]=BI$7,Tbl.Kosten[[#This Row],[Totaal kosten]],"")</f>
        <v/>
      </c>
      <c r="BJ193" s="122" t="str">
        <f>IF(Tbl.Kosten[[#This Row],[Anr.]]=BJ$7,Tbl.Kosten[[#This Row],[Totaal kosten]],"")</f>
        <v/>
      </c>
      <c r="BK193" s="122" t="str">
        <f>IF(Tbl.Kosten[[#This Row],[Anr.]]=BK$7,Tbl.Kosten[[#This Row],[Totaal kosten]],"")</f>
        <v/>
      </c>
      <c r="BL193" s="122" t="str">
        <f>IF(Tbl.Kosten[[#This Row],[Anr.]]=BL$7,Tbl.Kosten[[#This Row],[Totaal kosten]],"")</f>
        <v/>
      </c>
      <c r="BM193" s="122" t="str">
        <f>IF(Tbl.Kosten[[#This Row],[Anr.]]=BM$7,Tbl.Kosten[[#This Row],[Totaal kosten]],"")</f>
        <v/>
      </c>
      <c r="BN193" s="122" t="str">
        <f>IF(Tbl.Kosten[[#This Row],[Anr.]]=BN$7,Tbl.Kosten[[#This Row],[Totaal kosten]],"")</f>
        <v/>
      </c>
      <c r="BO193" s="122" t="str">
        <f>IF(Tbl.Kosten[[#This Row],[Anr.]]=BO$7,Tbl.Kosten[[#This Row],[Totaal kosten]],"")</f>
        <v/>
      </c>
      <c r="BP193" s="122" t="str">
        <f>IF(Tbl.Kosten[[#This Row],[Anr.]]=BP$7,Tbl.Kosten[[#This Row],[Totaal kosten]],"")</f>
        <v/>
      </c>
      <c r="BQ193" s="122" t="str">
        <f>IF(Tbl.Kosten[[#This Row],[Anr.]]=BQ$7,Tbl.Kosten[[#This Row],[Totaal kosten]],"")</f>
        <v/>
      </c>
      <c r="BR193" s="122" t="str">
        <f>IF(Tbl.Kosten[[#This Row],[Anr.]]=BR$7,Tbl.Kosten[[#This Row],[Totaal kosten]],"")</f>
        <v/>
      </c>
      <c r="BS193" s="122" t="str">
        <f>IF(Tbl.Kosten[[#This Row],[Anr.]]=BS$7,Tbl.Kosten[[#This Row],[Totaal kosten]],"")</f>
        <v/>
      </c>
      <c r="BT193" s="122" t="str">
        <f>IF(Tbl.Kosten[[#This Row],[Anr.]]=BT$7,Tbl.Kosten[[#This Row],[Totaal kosten]],"")</f>
        <v/>
      </c>
      <c r="BU193" s="122" t="str">
        <f>IF(Tbl.Kosten[[#This Row],[Anr.]]=BU$7,Tbl.Kosten[[#This Row],[Totaal kosten]],"")</f>
        <v/>
      </c>
      <c r="BV193" s="122" t="str">
        <f>IF(Tbl.Kosten[[#This Row],[Anr.]]=BV$7,Tbl.Kosten[[#This Row],[Totaal kosten]],"")</f>
        <v/>
      </c>
      <c r="BW193" s="122" t="str">
        <f>IF(Tbl.Kosten[[#This Row],[Anr.]]=BW$7,Tbl.Kosten[[#This Row],[Totaal kosten]],"")</f>
        <v/>
      </c>
      <c r="BX193" s="122" t="str">
        <f>IF(Tbl.Kosten[[#This Row],[Anr.]]=BX$7,Tbl.Kosten[[#This Row],[Totaal kosten]],"")</f>
        <v/>
      </c>
      <c r="BY193" s="122" t="str">
        <f>IF(Tbl.Kosten[[#This Row],[Anr.]]=BY$7,Tbl.Kosten[[#This Row],[Totaal kosten]],"")</f>
        <v/>
      </c>
      <c r="BZ193" s="122" t="str">
        <f>IF(Tbl.Kosten[[#This Row],[Anr.]]=BZ$7,Tbl.Kosten[[#This Row],[Totaal kosten]],"")</f>
        <v/>
      </c>
      <c r="CA193" s="122" t="str">
        <f>IF(Tbl.Kosten[[#This Row],[Anr.]]=CA$7,Tbl.Kosten[[#This Row],[Totaal kosten]],"")</f>
        <v/>
      </c>
      <c r="CB193" s="122" t="str">
        <f>IF(Tbl.Kosten[[#This Row],[Anr.]]=CB$7,Tbl.Kosten[[#This Row],[Totaal kosten]],"")</f>
        <v/>
      </c>
      <c r="CC193" s="122" t="str">
        <f>IF(Tbl.Kosten[[#This Row],[Anr.]]=CC$7,Tbl.Kosten[[#This Row],[Totaal kosten]],"")</f>
        <v/>
      </c>
      <c r="CD193" s="122" t="str">
        <f>IF(Tbl.Kosten[[#This Row],[Anr.]]=CD$7,Tbl.Kosten[[#This Row],[Totaal kosten]],"")</f>
        <v/>
      </c>
      <c r="CE193" s="122" t="str">
        <f>IF(Tbl.Kosten[[#This Row],[Anr.]]=CE$7,Tbl.Kosten[[#This Row],[Totaal kosten]],"")</f>
        <v/>
      </c>
      <c r="CF193" s="122" t="str">
        <f>IF(Tbl.Kosten[[#This Row],[Anr.]]=CF$7,Tbl.Kosten[[#This Row],[Totaal kosten]],"")</f>
        <v/>
      </c>
      <c r="CG193" s="122" t="str">
        <f>IF(Tbl.Kosten[[#This Row],[Anr.]]=CG$7,Tbl.Kosten[[#This Row],[Totaal kosten]],"")</f>
        <v/>
      </c>
      <c r="CH193" s="122" t="str">
        <f>IF(Tbl.Kosten[[#This Row],[Anr.]]=CH$7,Tbl.Kosten[[#This Row],[Totaal kosten]],"")</f>
        <v/>
      </c>
      <c r="CI193" s="122" t="str">
        <f>IF(Tbl.Kosten[[#This Row],[Anr.]]=CI$7,Tbl.Kosten[[#This Row],[Totaal kosten]],"")</f>
        <v/>
      </c>
      <c r="CJ193" s="122" t="str">
        <f>IF(Tbl.Kosten[[#This Row],[Anr.]]=CJ$7,Tbl.Kosten[[#This Row],[Totaal kosten]],"")</f>
        <v/>
      </c>
      <c r="CK193" s="122" t="str">
        <f>IF(Tbl.Kosten[[#This Row],[Anr.]]=CK$7,Tbl.Kosten[[#This Row],[Totaal kosten]],"")</f>
        <v/>
      </c>
      <c r="CL193" s="122" t="str">
        <f>IF(Tbl.Kosten[[#This Row],[Anr.]]=CL$7,Tbl.Kosten[[#This Row],[Totaal kosten]],"")</f>
        <v/>
      </c>
      <c r="CM193" s="122" t="str">
        <f>IF(Tbl.Kosten[[#This Row],[Anr.]]=CM$7,Tbl.Kosten[[#This Row],[Totaal kosten]],"")</f>
        <v/>
      </c>
      <c r="CN193" s="122" t="str">
        <f>IF(Tbl.Kosten[[#This Row],[Anr.]]=CN$7,Tbl.Kosten[[#This Row],[Totaal kosten]],"")</f>
        <v/>
      </c>
      <c r="CO193" s="122" t="str">
        <f>IF(Tbl.Kosten[[#This Row],[Anr.]]=CO$7,Tbl.Kosten[[#This Row],[Totaal kosten]],"")</f>
        <v/>
      </c>
      <c r="CP193" s="122" t="str">
        <f>IF(Tbl.Kosten[[#This Row],[Anr.]]=CP$7,Tbl.Kosten[[#This Row],[Totaal kosten]],"")</f>
        <v/>
      </c>
      <c r="CQ193" s="122" t="str">
        <f>IF(Tbl.Kosten[[#This Row],[Anr.]]=CQ$7,Tbl.Kosten[[#This Row],[Totaal kosten]],"")</f>
        <v/>
      </c>
      <c r="CR193" s="122" t="str">
        <f>IF(Tbl.Kosten[[#This Row],[Anr.]]=CR$7,Tbl.Kosten[[#This Row],[Totaal kosten]],"")</f>
        <v/>
      </c>
      <c r="CS193" s="122" t="str">
        <f>IF(Tbl.Kosten[[#This Row],[Anr.]]=CS$7,Tbl.Kosten[[#This Row],[Totaal kosten]],"")</f>
        <v/>
      </c>
      <c r="CT193" s="122" t="str">
        <f>IF(Tbl.Kosten[[#This Row],[Anr.]]=CT$7,Tbl.Kosten[[#This Row],[Totaal kosten]],"")</f>
        <v/>
      </c>
      <c r="CU193" s="122" t="str">
        <f>IF(Tbl.Kosten[[#This Row],[Anr.]]=CU$7,Tbl.Kosten[[#This Row],[Totaal kosten]],"")</f>
        <v/>
      </c>
      <c r="CV193" s="122" t="str">
        <f>IF(Tbl.Kosten[[#This Row],[Anr.]]=CV$7,Tbl.Kosten[[#This Row],[Totaal kosten]],"")</f>
        <v/>
      </c>
      <c r="CW193" s="122" t="str">
        <f>IF(Tbl.Kosten[[#This Row],[Anr.]]=CW$7,Tbl.Kosten[[#This Row],[Totaal kosten]],"")</f>
        <v/>
      </c>
      <c r="CX193" s="122" t="str">
        <f>IF(Tbl.Kosten[[#This Row],[Anr.]]=CX$7,Tbl.Kosten[[#This Row],[Totaal kosten]],"")</f>
        <v/>
      </c>
      <c r="CY193" s="122" t="str">
        <f>IF(Tbl.Kosten[[#This Row],[Anr.]]=CY$7,Tbl.Kosten[[#This Row],[Totaal kosten]],"")</f>
        <v/>
      </c>
      <c r="CZ193" s="122" t="str">
        <f>IF(Tbl.Kosten[[#This Row],[Anr.]]=CZ$7,Tbl.Kosten[[#This Row],[Totaal kosten]],"")</f>
        <v/>
      </c>
      <c r="DA193" s="122" t="str">
        <f>IF(Tbl.Kosten[[#This Row],[Anr.]]=DA$7,Tbl.Kosten[[#This Row],[Totaal kosten]],"")</f>
        <v/>
      </c>
      <c r="DB193" s="122" t="str">
        <f>IF(Tbl.Kosten[[#This Row],[Anr.]]=DB$7,Tbl.Kosten[[#This Row],[Totaal kosten]],"")</f>
        <v/>
      </c>
      <c r="DC193" s="122" t="str">
        <f>IF(Tbl.Kosten[[#This Row],[Anr.]]=DC$7,Tbl.Kosten[[#This Row],[Totaal kosten]],"")</f>
        <v/>
      </c>
      <c r="DD193" s="122" t="str">
        <f>IF(Tbl.Kosten[[#This Row],[Anr.]]=DD$7,Tbl.Kosten[[#This Row],[Totaal kosten]],"")</f>
        <v/>
      </c>
      <c r="DE193" s="122" t="str">
        <f>IF(Tbl.Kosten[[#This Row],[Anr.]]=DE$7,Tbl.Kosten[[#This Row],[Totaal kosten]],"")</f>
        <v/>
      </c>
      <c r="DF193" s="122" t="str">
        <f>IF(Tbl.Kosten[[#This Row],[Anr.]]=DF$7,Tbl.Kosten[[#This Row],[Totaal kosten]],"")</f>
        <v/>
      </c>
      <c r="DG193" s="122" t="str">
        <f>IF(Tbl.Kosten[[#This Row],[Anr.]]=DG$7,Tbl.Kosten[[#This Row],[Totaal kosten]],"")</f>
        <v/>
      </c>
      <c r="DH193" s="122" t="str">
        <f>IF(Tbl.Kosten[[#This Row],[Anr.]]=DH$7,Tbl.Kosten[[#This Row],[Totaal kosten]],"")</f>
        <v/>
      </c>
      <c r="DI193" s="122" t="str">
        <f>IF(Tbl.Kosten[[#This Row],[Anr.]]=DI$7,Tbl.Kosten[[#This Row],[Totaal kosten]],"")</f>
        <v/>
      </c>
      <c r="DJ193" s="122" t="str">
        <f>IF(Tbl.Kosten[[#This Row],[Anr.]]=DJ$7,Tbl.Kosten[[#This Row],[Totaal kosten]],"")</f>
        <v/>
      </c>
      <c r="DK193" s="122" t="str">
        <f>IF(Tbl.Kosten[[#This Row],[Anr.]]=DK$7,Tbl.Kosten[[#This Row],[Totaal kosten]],"")</f>
        <v/>
      </c>
      <c r="DL193" s="122" t="str">
        <f>IF(Tbl.Kosten[[#This Row],[Anr.]]=DL$7,Tbl.Kosten[[#This Row],[Totaal kosten]],"")</f>
        <v/>
      </c>
      <c r="DM193" s="122" t="str">
        <f>IF(Tbl.Kosten[[#This Row],[Anr.]]=DM$7,Tbl.Kosten[[#This Row],[Totaal kosten]],"")</f>
        <v/>
      </c>
      <c r="DN193" s="122" t="str">
        <f>IF(Tbl.Kosten[[#This Row],[Anr.]]=DN$7,Tbl.Kosten[[#This Row],[Totaal kosten]],"")</f>
        <v/>
      </c>
      <c r="DO193" s="122" t="str">
        <f>IF(Tbl.Kosten[[#This Row],[Anr.]]=DO$7,Tbl.Kosten[[#This Row],[Totaal kosten]],"")</f>
        <v/>
      </c>
      <c r="DP193" s="122" t="str">
        <f>IF(Tbl.Kosten[[#This Row],[Anr.]]=DP$7,Tbl.Kosten[[#This Row],[Totaal kosten]],"")</f>
        <v/>
      </c>
      <c r="DQ193" s="122" t="str">
        <f>IF(Tbl.Kosten[[#This Row],[Anr.]]=DQ$7,Tbl.Kosten[[#This Row],[Totaal kosten]],"")</f>
        <v/>
      </c>
      <c r="DR193" s="122" t="str">
        <f>IF(Tbl.Kosten[[#This Row],[Anr.]]=DR$7,Tbl.Kosten[[#This Row],[Totaal kosten]],"")</f>
        <v/>
      </c>
      <c r="DS193" s="122" t="str">
        <f>IF(Tbl.Kosten[[#This Row],[Anr.]]=DS$7,Tbl.Kosten[[#This Row],[Totaal kosten]],"")</f>
        <v/>
      </c>
      <c r="DT193" s="122" t="str">
        <f>IF(Tbl.Kosten[[#This Row],[Anr.]]=DT$7,Tbl.Kosten[[#This Row],[Totaal kosten]],"")</f>
        <v/>
      </c>
      <c r="DU193" s="122" t="str">
        <f>IF(Tbl.Kosten[[#This Row],[Anr.]]=DU$7,Tbl.Kosten[[#This Row],[Totaal kosten]],"")</f>
        <v/>
      </c>
      <c r="DV193" s="122" t="str">
        <f>IF(Tbl.Kosten[[#This Row],[Anr.]]=DV$7,Tbl.Kosten[[#This Row],[Totaal kosten]],"")</f>
        <v/>
      </c>
      <c r="DW193" s="122" t="str">
        <f>IF(Tbl.Kosten[[#This Row],[Anr.]]=DW$7,Tbl.Kosten[[#This Row],[Totaal kosten]],"")</f>
        <v/>
      </c>
      <c r="DX193" s="122" t="str">
        <f>IF(Tbl.Kosten[[#This Row],[Anr.]]=DX$7,Tbl.Kosten[[#This Row],[Totaal kosten]],"")</f>
        <v/>
      </c>
      <c r="DY193" s="122" t="str">
        <f>IF(Tbl.Kosten[[#This Row],[Anr.]]=DY$7,Tbl.Kosten[[#This Row],[Totaal kosten]],"")</f>
        <v/>
      </c>
      <c r="DZ193" s="122" t="str">
        <f>IF(Tbl.Kosten[[#This Row],[Anr.]]=DZ$7,Tbl.Kosten[[#This Row],[Totaal kosten]],"")</f>
        <v/>
      </c>
      <c r="EA193" s="122" t="str">
        <f>IF(Tbl.Kosten[[#This Row],[Anr.]]=EA$7,Tbl.Kosten[[#This Row],[Totaal kosten]],"")</f>
        <v/>
      </c>
      <c r="EB193" s="122" t="str">
        <f>IF(Tbl.Kosten[[#This Row],[Anr.]]=EB$7,Tbl.Kosten[[#This Row],[Totaal kosten]],"")</f>
        <v/>
      </c>
      <c r="EC193" s="122" t="str">
        <f>IF(Tbl.Kosten[[#This Row],[Anr.]]=EC$7,Tbl.Kosten[[#This Row],[Totaal kosten]],"")</f>
        <v/>
      </c>
      <c r="ED193" s="122" t="str">
        <f>IF(Tbl.Kosten[[#This Row],[Anr.]]=ED$7,Tbl.Kosten[[#This Row],[Totaal kosten]],"")</f>
        <v/>
      </c>
      <c r="EE193" s="122" t="str">
        <f>IF(Tbl.Kosten[[#This Row],[Anr.]]=EE$7,Tbl.Kosten[[#This Row],[Totaal kosten]],"")</f>
        <v/>
      </c>
      <c r="EF193" s="122" t="str">
        <f>IF(Tbl.Kosten[[#This Row],[Anr.]]=EF$7,Tbl.Kosten[[#This Row],[Totaal kosten]],"")</f>
        <v/>
      </c>
      <c r="EG193" s="122" t="str">
        <f>IF(Tbl.Kosten[[#This Row],[Anr.]]=EG$7,Tbl.Kosten[[#This Row],[Totaal kosten]],"")</f>
        <v/>
      </c>
      <c r="EH193" s="122" t="str">
        <f>IF(Tbl.Kosten[[#This Row],[Anr.]]=EH$7,Tbl.Kosten[[#This Row],[Totaal kosten]],"")</f>
        <v/>
      </c>
      <c r="EI193" s="122" t="str">
        <f>IF(Tbl.Kosten[[#This Row],[Anr.]]=EI$7,Tbl.Kosten[[#This Row],[Totaal kosten]],"")</f>
        <v/>
      </c>
      <c r="EJ193" s="122" t="str">
        <f>IF(Tbl.Kosten[[#This Row],[Anr.]]=EJ$7,Tbl.Kosten[[#This Row],[Totaal kosten]],"")</f>
        <v/>
      </c>
      <c r="EK193" s="122" t="str">
        <f>IF(Tbl.Kosten[[#This Row],[Anr.]]=EK$7,Tbl.Kosten[[#This Row],[Totaal kosten]],"")</f>
        <v/>
      </c>
      <c r="EL193" s="122" t="str">
        <f>IF(Tbl.Kosten[[#This Row],[Anr.]]=EL$7,Tbl.Kosten[[#This Row],[Totaal kosten]],"")</f>
        <v/>
      </c>
      <c r="EM193" s="122" t="str">
        <f>IF(Tbl.Kosten[[#This Row],[Anr.]]=EM$7,Tbl.Kosten[[#This Row],[Totaal kosten]],"")</f>
        <v/>
      </c>
      <c r="EN193" s="122" t="str">
        <f>IF(Tbl.Kosten[[#This Row],[Anr.]]=EN$7,Tbl.Kosten[[#This Row],[Totaal kosten]],"")</f>
        <v/>
      </c>
      <c r="EO193" s="122" t="str">
        <f>IF(Tbl.Kosten[[#This Row],[Anr.]]=EO$7,Tbl.Kosten[[#This Row],[Totaal kosten]],"")</f>
        <v/>
      </c>
      <c r="EP193" s="122" t="str">
        <f>IF(Tbl.Kosten[[#This Row],[Anr.]]=EP$7,Tbl.Kosten[[#This Row],[Totaal kosten]],"")</f>
        <v/>
      </c>
      <c r="EQ193" s="122" t="str">
        <f>IF(Tbl.Kosten[[#This Row],[Anr.]]=EQ$7,Tbl.Kosten[[#This Row],[Totaal kosten]],"")</f>
        <v/>
      </c>
    </row>
    <row r="194" spans="2:147" x14ac:dyDescent="0.35">
      <c r="B194" s="99"/>
      <c r="C194" s="68"/>
      <c r="D194" s="119"/>
      <c r="E194" s="100"/>
      <c r="F194" s="13">
        <f>_xlfn.XLOOKUP(Tbl.Kosten[[#This Row],[Medewerker e/o 
functie]],Tbl.Uurtarief[Medewerker en/of functie],Tbl.Uurtarief[Uurtarief],"",,)</f>
        <v>0</v>
      </c>
      <c r="G194" s="118">
        <f>PRODUCT(Tbl.Kosten[[#This Row],[Uren]],Tbl.Kosten[[#This Row],[Uurtarief]])</f>
        <v>0</v>
      </c>
      <c r="H194" s="100"/>
      <c r="I194" s="98"/>
      <c r="J194" s="97">
        <f>Tbl.Kosten[[#This Row],[Aantal]]*Tbl.Kosten[[#This Row],[Tarief]]</f>
        <v>0</v>
      </c>
      <c r="K194" s="118">
        <f>Tbl.Kosten[[#This Row],[Subtotaal andere kosten]]+Tbl.Kosten[[#This Row],[Subtotaal arbeidskosten]]</f>
        <v>0</v>
      </c>
      <c r="L194" s="190">
        <f>IF(Tbl.Kosten[[#This Row],[Subtotaal andere kosten]]&lt;&gt;0,"Andere kosten",(_xlfn.XLOOKUP(Tbl.Kosten[[#This Row],[Medewerker e/o 
functie]],Tbl.Uurtarief[Medewerker en/of functie],Tbl.Uurtarief[Kostensoort],"",,)))</f>
        <v>0</v>
      </c>
      <c r="M194" s="190" t="str">
        <f>IF(AND(Tbl.Kosten[[#This Row],[Subtotaal arbeidskosten]]&lt;&gt;0,Tbl.Kosten[[#This Row],[Subtotaal andere kosten]]&lt;&gt;0),"Begroot Arbeidskosten en Overige kosten op verschillende regels!","")</f>
        <v/>
      </c>
      <c r="N194" s="3" t="str">
        <f>_xlfn.XLOOKUP(Tbl.Kosten[[#This Row],[Activiteitencode]],Tbl.Activiteiten[Activiteitcode],Tbl.Activiteiten[Werkpakketcode],"",,)</f>
        <v/>
      </c>
      <c r="O194" s="9" t="str">
        <f>_xlfn.XLOOKUP(Tbl.Kosten[[#This Row],[Werkpakketcode]],Tbl.Werkpakketten[Werkpakketcode],Tbl.Werkpakketten[WPnr.],"",,)</f>
        <v/>
      </c>
      <c r="P194" s="9" t="str">
        <f>IF(Tbl.Kosten[[#This Row],[WPnr.]]=P$7,Tbl.Kosten[[#This Row],[Totaal kosten]],"")</f>
        <v/>
      </c>
      <c r="Q194" s="9" t="str">
        <f>IF(Tbl.Kosten[[#This Row],[WPnr.]]=Q$7,Tbl.Kosten[[#This Row],[Totaal kosten]],"")</f>
        <v/>
      </c>
      <c r="R194" s="9" t="str">
        <f>IF(Tbl.Kosten[[#This Row],[WPnr.]]=R$7,Tbl.Kosten[[#This Row],[Totaal kosten]],"")</f>
        <v/>
      </c>
      <c r="S194" s="9" t="str">
        <f>IF(Tbl.Kosten[[#This Row],[WPnr.]]=S$7,Tbl.Kosten[[#This Row],[Totaal kosten]],"")</f>
        <v/>
      </c>
      <c r="T194" s="9" t="str">
        <f>IF(Tbl.Kosten[[#This Row],[WPnr.]]=T$7,Tbl.Kosten[[#This Row],[Totaal kosten]],"")</f>
        <v/>
      </c>
      <c r="U194" s="9" t="str">
        <f>IF(Tbl.Kosten[[#This Row],[WPnr.]]=U$7,Tbl.Kosten[[#This Row],[Totaal kosten]],"")</f>
        <v/>
      </c>
      <c r="V194" s="9" t="str">
        <f>IF(Tbl.Kosten[[#This Row],[WPnr.]]=V$7,Tbl.Kosten[[#This Row],[Totaal kosten]],"")</f>
        <v/>
      </c>
      <c r="W194" s="9" t="str">
        <f>IF(Tbl.Kosten[[#This Row],[WPnr.]]=W$7,Tbl.Kosten[[#This Row],[Totaal kosten]],"")</f>
        <v/>
      </c>
      <c r="X194" s="9" t="str">
        <f>IF(Tbl.Kosten[[#This Row],[WPnr.]]=X$7,Tbl.Kosten[[#This Row],[Totaal kosten]],"")</f>
        <v/>
      </c>
      <c r="Y194" s="9" t="str">
        <f>IF(Tbl.Kosten[[#This Row],[WPnr.]]=Y$7,Tbl.Kosten[[#This Row],[Totaal kosten]],"")</f>
        <v/>
      </c>
      <c r="Z194" s="15" t="str">
        <f>IFERROR(VLOOKUP(Tbl.Kosten[[#This Row],[Kostensoort]],Tbl.Kostensoorten[],2,FALSE),"")</f>
        <v/>
      </c>
      <c r="AA194" s="15" t="str">
        <f>IF(Tbl.Kosten[[#This Row],[KSnr.]]=AA$7,Tbl.Kosten[[#This Row],[Totaal kosten]],"")</f>
        <v/>
      </c>
      <c r="AB194" s="15" t="str">
        <f>IF(Tbl.Kosten[[#This Row],[KSnr.]]=AB$7,Tbl.Kosten[[#This Row],[Totaal kosten]],"")</f>
        <v/>
      </c>
      <c r="AC194" s="15" t="str">
        <f>IF(Tbl.Kosten[[#This Row],[KSnr.]]=AC$7,Tbl.Kosten[[#This Row],[Totaal kosten]],"")</f>
        <v/>
      </c>
      <c r="AD194" s="15" t="str">
        <f>IF(Tbl.Kosten[[#This Row],[KSnr.]]=AD$7,Tbl.Kosten[[#This Row],[Totaal kosten]],"")</f>
        <v/>
      </c>
      <c r="AE194" s="15" t="str">
        <f>IF(Tbl.Kosten[[#This Row],[KSnr.]]=AE$7,Tbl.Kosten[[#This Row],[Totaal kosten]],"")</f>
        <v/>
      </c>
      <c r="AF194" s="15" t="str">
        <f>IF(Tbl.Kosten[[#This Row],[KSnr.]]=AF$7,Tbl.Kosten[[#This Row],[Totaal kosten]],"")</f>
        <v/>
      </c>
      <c r="AG194" s="15" t="str">
        <f>IF(Tbl.Kosten[[#This Row],[KSnr.]]=AG$7,Tbl.Kosten[[#This Row],[Totaal kosten]],"")</f>
        <v/>
      </c>
      <c r="AH194" s="15" t="str">
        <f>IF(Tbl.Kosten[[#This Row],[KSnr.]]=AH$7,Tbl.Kosten[[#This Row],[Totaal kosten]],"")</f>
        <v/>
      </c>
      <c r="AI194" s="15" t="str">
        <f>IF(Tbl.Kosten[[#This Row],[KSnr.]]=AI$7,Tbl.Kosten[[#This Row],[Totaal kosten]],"")</f>
        <v/>
      </c>
      <c r="AJ194" s="15" t="str">
        <f>IF(Tbl.Kosten[[#This Row],[KSnr.]]=AJ$7,Tbl.Kosten[[#This Row],[Totaal kosten]],"")</f>
        <v/>
      </c>
      <c r="AK194" s="15" t="str">
        <f>IF(Tbl.Kosten[[#This Row],[KSnr.]]=AK$7,Tbl.Kosten[[#This Row],[Totaal kosten]],"")</f>
        <v/>
      </c>
      <c r="AL194" s="15" t="str">
        <f>IF(Tbl.Kosten[[#This Row],[KSnr.]]=AL$7,Tbl.Kosten[[#This Row],[Totaal kosten]],"")</f>
        <v/>
      </c>
      <c r="AM194" s="15" t="str">
        <f>IF(Tbl.Kosten[[#This Row],[KSnr.]]=AM$7,Tbl.Kosten[[#This Row],[Totaal kosten]],"")</f>
        <v/>
      </c>
      <c r="AN194" s="15" t="str">
        <f>IF(Tbl.Kosten[[#This Row],[KSnr.]]=AN$7,Tbl.Kosten[[#This Row],[Totaal kosten]],"")</f>
        <v/>
      </c>
      <c r="AO194" s="15" t="str">
        <f>IF(Tbl.Kosten[[#This Row],[KSnr.]]=AO$7,Tbl.Kosten[[#This Row],[Totaal kosten]],"")</f>
        <v/>
      </c>
      <c r="AP194" s="15" t="str">
        <f>IF(Tbl.Kosten[[#This Row],[KSnr.]]=AP$7,Tbl.Kosten[[#This Row],[Totaal kosten]],"")</f>
        <v/>
      </c>
      <c r="AQ194" s="15" t="str">
        <f>IF(Tbl.Kosten[[#This Row],[KSnr.]]=AQ$7,Tbl.Kosten[[#This Row],[Totaal kosten]],"")</f>
        <v/>
      </c>
      <c r="AR194" s="15" t="str">
        <f>IF(Tbl.Kosten[[#This Row],[KSnr.]]=AR$7,Tbl.Kosten[[#This Row],[Totaal kosten]],"")</f>
        <v/>
      </c>
      <c r="AS194" s="15" t="str">
        <f>IF(Tbl.Kosten[[#This Row],[KSnr.]]=AS$7,Tbl.Kosten[[#This Row],[Totaal kosten]],"")</f>
        <v/>
      </c>
      <c r="AT194" s="15" t="str">
        <f>IF(Tbl.Kosten[[#This Row],[KSnr.]]=AT$7,Tbl.Kosten[[#This Row],[Totaal kosten]],"")</f>
        <v/>
      </c>
      <c r="AU194" s="122" t="str">
        <f>_xlfn.XLOOKUP(Tbl.Kosten[[#This Row],[Activiteitencode]],Tbl.Activiteiten[Activiteitcode],Tbl.Activiteiten[Anr.],"",,)</f>
        <v/>
      </c>
      <c r="AV194" s="122" t="str">
        <f>IF(Tbl.Kosten[[#This Row],[Anr.]]=AV$7,Tbl.Kosten[[#This Row],[Totaal kosten]],"")</f>
        <v/>
      </c>
      <c r="AW194" s="122" t="str">
        <f>IF(Tbl.Kosten[[#This Row],[Anr.]]=AW$7,Tbl.Kosten[[#This Row],[Totaal kosten]],"")</f>
        <v/>
      </c>
      <c r="AX194" s="122" t="str">
        <f>IF(Tbl.Kosten[[#This Row],[Anr.]]=AX$7,Tbl.Kosten[[#This Row],[Totaal kosten]],"")</f>
        <v/>
      </c>
      <c r="AY194" s="122" t="str">
        <f>IF(Tbl.Kosten[[#This Row],[Anr.]]=AY$7,Tbl.Kosten[[#This Row],[Totaal kosten]],"")</f>
        <v/>
      </c>
      <c r="AZ194" s="122" t="str">
        <f>IF(Tbl.Kosten[[#This Row],[Anr.]]=AZ$7,Tbl.Kosten[[#This Row],[Totaal kosten]],"")</f>
        <v/>
      </c>
      <c r="BA194" s="122" t="str">
        <f>IF(Tbl.Kosten[[#This Row],[Anr.]]=BA$7,Tbl.Kosten[[#This Row],[Totaal kosten]],"")</f>
        <v/>
      </c>
      <c r="BB194" s="122" t="str">
        <f>IF(Tbl.Kosten[[#This Row],[Anr.]]=BB$7,Tbl.Kosten[[#This Row],[Totaal kosten]],"")</f>
        <v/>
      </c>
      <c r="BC194" s="122" t="str">
        <f>IF(Tbl.Kosten[[#This Row],[Anr.]]=BC$7,Tbl.Kosten[[#This Row],[Totaal kosten]],"")</f>
        <v/>
      </c>
      <c r="BD194" s="122" t="str">
        <f>IF(Tbl.Kosten[[#This Row],[Anr.]]=BD$7,Tbl.Kosten[[#This Row],[Totaal kosten]],"")</f>
        <v/>
      </c>
      <c r="BE194" s="122" t="str">
        <f>IF(Tbl.Kosten[[#This Row],[Anr.]]=BE$7,Tbl.Kosten[[#This Row],[Totaal kosten]],"")</f>
        <v/>
      </c>
      <c r="BF194" s="122" t="str">
        <f>IF(Tbl.Kosten[[#This Row],[Anr.]]=BF$7,Tbl.Kosten[[#This Row],[Totaal kosten]],"")</f>
        <v/>
      </c>
      <c r="BG194" s="122" t="str">
        <f>IF(Tbl.Kosten[[#This Row],[Anr.]]=BG$7,Tbl.Kosten[[#This Row],[Totaal kosten]],"")</f>
        <v/>
      </c>
      <c r="BH194" s="122" t="str">
        <f>IF(Tbl.Kosten[[#This Row],[Anr.]]=BH$7,Tbl.Kosten[[#This Row],[Totaal kosten]],"")</f>
        <v/>
      </c>
      <c r="BI194" s="122" t="str">
        <f>IF(Tbl.Kosten[[#This Row],[Anr.]]=BI$7,Tbl.Kosten[[#This Row],[Totaal kosten]],"")</f>
        <v/>
      </c>
      <c r="BJ194" s="122" t="str">
        <f>IF(Tbl.Kosten[[#This Row],[Anr.]]=BJ$7,Tbl.Kosten[[#This Row],[Totaal kosten]],"")</f>
        <v/>
      </c>
      <c r="BK194" s="122" t="str">
        <f>IF(Tbl.Kosten[[#This Row],[Anr.]]=BK$7,Tbl.Kosten[[#This Row],[Totaal kosten]],"")</f>
        <v/>
      </c>
      <c r="BL194" s="122" t="str">
        <f>IF(Tbl.Kosten[[#This Row],[Anr.]]=BL$7,Tbl.Kosten[[#This Row],[Totaal kosten]],"")</f>
        <v/>
      </c>
      <c r="BM194" s="122" t="str">
        <f>IF(Tbl.Kosten[[#This Row],[Anr.]]=BM$7,Tbl.Kosten[[#This Row],[Totaal kosten]],"")</f>
        <v/>
      </c>
      <c r="BN194" s="122" t="str">
        <f>IF(Tbl.Kosten[[#This Row],[Anr.]]=BN$7,Tbl.Kosten[[#This Row],[Totaal kosten]],"")</f>
        <v/>
      </c>
      <c r="BO194" s="122" t="str">
        <f>IF(Tbl.Kosten[[#This Row],[Anr.]]=BO$7,Tbl.Kosten[[#This Row],[Totaal kosten]],"")</f>
        <v/>
      </c>
      <c r="BP194" s="122" t="str">
        <f>IF(Tbl.Kosten[[#This Row],[Anr.]]=BP$7,Tbl.Kosten[[#This Row],[Totaal kosten]],"")</f>
        <v/>
      </c>
      <c r="BQ194" s="122" t="str">
        <f>IF(Tbl.Kosten[[#This Row],[Anr.]]=BQ$7,Tbl.Kosten[[#This Row],[Totaal kosten]],"")</f>
        <v/>
      </c>
      <c r="BR194" s="122" t="str">
        <f>IF(Tbl.Kosten[[#This Row],[Anr.]]=BR$7,Tbl.Kosten[[#This Row],[Totaal kosten]],"")</f>
        <v/>
      </c>
      <c r="BS194" s="122" t="str">
        <f>IF(Tbl.Kosten[[#This Row],[Anr.]]=BS$7,Tbl.Kosten[[#This Row],[Totaal kosten]],"")</f>
        <v/>
      </c>
      <c r="BT194" s="122" t="str">
        <f>IF(Tbl.Kosten[[#This Row],[Anr.]]=BT$7,Tbl.Kosten[[#This Row],[Totaal kosten]],"")</f>
        <v/>
      </c>
      <c r="BU194" s="122" t="str">
        <f>IF(Tbl.Kosten[[#This Row],[Anr.]]=BU$7,Tbl.Kosten[[#This Row],[Totaal kosten]],"")</f>
        <v/>
      </c>
      <c r="BV194" s="122" t="str">
        <f>IF(Tbl.Kosten[[#This Row],[Anr.]]=BV$7,Tbl.Kosten[[#This Row],[Totaal kosten]],"")</f>
        <v/>
      </c>
      <c r="BW194" s="122" t="str">
        <f>IF(Tbl.Kosten[[#This Row],[Anr.]]=BW$7,Tbl.Kosten[[#This Row],[Totaal kosten]],"")</f>
        <v/>
      </c>
      <c r="BX194" s="122" t="str">
        <f>IF(Tbl.Kosten[[#This Row],[Anr.]]=BX$7,Tbl.Kosten[[#This Row],[Totaal kosten]],"")</f>
        <v/>
      </c>
      <c r="BY194" s="122" t="str">
        <f>IF(Tbl.Kosten[[#This Row],[Anr.]]=BY$7,Tbl.Kosten[[#This Row],[Totaal kosten]],"")</f>
        <v/>
      </c>
      <c r="BZ194" s="122" t="str">
        <f>IF(Tbl.Kosten[[#This Row],[Anr.]]=BZ$7,Tbl.Kosten[[#This Row],[Totaal kosten]],"")</f>
        <v/>
      </c>
      <c r="CA194" s="122" t="str">
        <f>IF(Tbl.Kosten[[#This Row],[Anr.]]=CA$7,Tbl.Kosten[[#This Row],[Totaal kosten]],"")</f>
        <v/>
      </c>
      <c r="CB194" s="122" t="str">
        <f>IF(Tbl.Kosten[[#This Row],[Anr.]]=CB$7,Tbl.Kosten[[#This Row],[Totaal kosten]],"")</f>
        <v/>
      </c>
      <c r="CC194" s="122" t="str">
        <f>IF(Tbl.Kosten[[#This Row],[Anr.]]=CC$7,Tbl.Kosten[[#This Row],[Totaal kosten]],"")</f>
        <v/>
      </c>
      <c r="CD194" s="122" t="str">
        <f>IF(Tbl.Kosten[[#This Row],[Anr.]]=CD$7,Tbl.Kosten[[#This Row],[Totaal kosten]],"")</f>
        <v/>
      </c>
      <c r="CE194" s="122" t="str">
        <f>IF(Tbl.Kosten[[#This Row],[Anr.]]=CE$7,Tbl.Kosten[[#This Row],[Totaal kosten]],"")</f>
        <v/>
      </c>
      <c r="CF194" s="122" t="str">
        <f>IF(Tbl.Kosten[[#This Row],[Anr.]]=CF$7,Tbl.Kosten[[#This Row],[Totaal kosten]],"")</f>
        <v/>
      </c>
      <c r="CG194" s="122" t="str">
        <f>IF(Tbl.Kosten[[#This Row],[Anr.]]=CG$7,Tbl.Kosten[[#This Row],[Totaal kosten]],"")</f>
        <v/>
      </c>
      <c r="CH194" s="122" t="str">
        <f>IF(Tbl.Kosten[[#This Row],[Anr.]]=CH$7,Tbl.Kosten[[#This Row],[Totaal kosten]],"")</f>
        <v/>
      </c>
      <c r="CI194" s="122" t="str">
        <f>IF(Tbl.Kosten[[#This Row],[Anr.]]=CI$7,Tbl.Kosten[[#This Row],[Totaal kosten]],"")</f>
        <v/>
      </c>
      <c r="CJ194" s="122" t="str">
        <f>IF(Tbl.Kosten[[#This Row],[Anr.]]=CJ$7,Tbl.Kosten[[#This Row],[Totaal kosten]],"")</f>
        <v/>
      </c>
      <c r="CK194" s="122" t="str">
        <f>IF(Tbl.Kosten[[#This Row],[Anr.]]=CK$7,Tbl.Kosten[[#This Row],[Totaal kosten]],"")</f>
        <v/>
      </c>
      <c r="CL194" s="122" t="str">
        <f>IF(Tbl.Kosten[[#This Row],[Anr.]]=CL$7,Tbl.Kosten[[#This Row],[Totaal kosten]],"")</f>
        <v/>
      </c>
      <c r="CM194" s="122" t="str">
        <f>IF(Tbl.Kosten[[#This Row],[Anr.]]=CM$7,Tbl.Kosten[[#This Row],[Totaal kosten]],"")</f>
        <v/>
      </c>
      <c r="CN194" s="122" t="str">
        <f>IF(Tbl.Kosten[[#This Row],[Anr.]]=CN$7,Tbl.Kosten[[#This Row],[Totaal kosten]],"")</f>
        <v/>
      </c>
      <c r="CO194" s="122" t="str">
        <f>IF(Tbl.Kosten[[#This Row],[Anr.]]=CO$7,Tbl.Kosten[[#This Row],[Totaal kosten]],"")</f>
        <v/>
      </c>
      <c r="CP194" s="122" t="str">
        <f>IF(Tbl.Kosten[[#This Row],[Anr.]]=CP$7,Tbl.Kosten[[#This Row],[Totaal kosten]],"")</f>
        <v/>
      </c>
      <c r="CQ194" s="122" t="str">
        <f>IF(Tbl.Kosten[[#This Row],[Anr.]]=CQ$7,Tbl.Kosten[[#This Row],[Totaal kosten]],"")</f>
        <v/>
      </c>
      <c r="CR194" s="122" t="str">
        <f>IF(Tbl.Kosten[[#This Row],[Anr.]]=CR$7,Tbl.Kosten[[#This Row],[Totaal kosten]],"")</f>
        <v/>
      </c>
      <c r="CS194" s="122" t="str">
        <f>IF(Tbl.Kosten[[#This Row],[Anr.]]=CS$7,Tbl.Kosten[[#This Row],[Totaal kosten]],"")</f>
        <v/>
      </c>
      <c r="CT194" s="122" t="str">
        <f>IF(Tbl.Kosten[[#This Row],[Anr.]]=CT$7,Tbl.Kosten[[#This Row],[Totaal kosten]],"")</f>
        <v/>
      </c>
      <c r="CU194" s="122" t="str">
        <f>IF(Tbl.Kosten[[#This Row],[Anr.]]=CU$7,Tbl.Kosten[[#This Row],[Totaal kosten]],"")</f>
        <v/>
      </c>
      <c r="CV194" s="122" t="str">
        <f>IF(Tbl.Kosten[[#This Row],[Anr.]]=CV$7,Tbl.Kosten[[#This Row],[Totaal kosten]],"")</f>
        <v/>
      </c>
      <c r="CW194" s="122" t="str">
        <f>IF(Tbl.Kosten[[#This Row],[Anr.]]=CW$7,Tbl.Kosten[[#This Row],[Totaal kosten]],"")</f>
        <v/>
      </c>
      <c r="CX194" s="122" t="str">
        <f>IF(Tbl.Kosten[[#This Row],[Anr.]]=CX$7,Tbl.Kosten[[#This Row],[Totaal kosten]],"")</f>
        <v/>
      </c>
      <c r="CY194" s="122" t="str">
        <f>IF(Tbl.Kosten[[#This Row],[Anr.]]=CY$7,Tbl.Kosten[[#This Row],[Totaal kosten]],"")</f>
        <v/>
      </c>
      <c r="CZ194" s="122" t="str">
        <f>IF(Tbl.Kosten[[#This Row],[Anr.]]=CZ$7,Tbl.Kosten[[#This Row],[Totaal kosten]],"")</f>
        <v/>
      </c>
      <c r="DA194" s="122" t="str">
        <f>IF(Tbl.Kosten[[#This Row],[Anr.]]=DA$7,Tbl.Kosten[[#This Row],[Totaal kosten]],"")</f>
        <v/>
      </c>
      <c r="DB194" s="122" t="str">
        <f>IF(Tbl.Kosten[[#This Row],[Anr.]]=DB$7,Tbl.Kosten[[#This Row],[Totaal kosten]],"")</f>
        <v/>
      </c>
      <c r="DC194" s="122" t="str">
        <f>IF(Tbl.Kosten[[#This Row],[Anr.]]=DC$7,Tbl.Kosten[[#This Row],[Totaal kosten]],"")</f>
        <v/>
      </c>
      <c r="DD194" s="122" t="str">
        <f>IF(Tbl.Kosten[[#This Row],[Anr.]]=DD$7,Tbl.Kosten[[#This Row],[Totaal kosten]],"")</f>
        <v/>
      </c>
      <c r="DE194" s="122" t="str">
        <f>IF(Tbl.Kosten[[#This Row],[Anr.]]=DE$7,Tbl.Kosten[[#This Row],[Totaal kosten]],"")</f>
        <v/>
      </c>
      <c r="DF194" s="122" t="str">
        <f>IF(Tbl.Kosten[[#This Row],[Anr.]]=DF$7,Tbl.Kosten[[#This Row],[Totaal kosten]],"")</f>
        <v/>
      </c>
      <c r="DG194" s="122" t="str">
        <f>IF(Tbl.Kosten[[#This Row],[Anr.]]=DG$7,Tbl.Kosten[[#This Row],[Totaal kosten]],"")</f>
        <v/>
      </c>
      <c r="DH194" s="122" t="str">
        <f>IF(Tbl.Kosten[[#This Row],[Anr.]]=DH$7,Tbl.Kosten[[#This Row],[Totaal kosten]],"")</f>
        <v/>
      </c>
      <c r="DI194" s="122" t="str">
        <f>IF(Tbl.Kosten[[#This Row],[Anr.]]=DI$7,Tbl.Kosten[[#This Row],[Totaal kosten]],"")</f>
        <v/>
      </c>
      <c r="DJ194" s="122" t="str">
        <f>IF(Tbl.Kosten[[#This Row],[Anr.]]=DJ$7,Tbl.Kosten[[#This Row],[Totaal kosten]],"")</f>
        <v/>
      </c>
      <c r="DK194" s="122" t="str">
        <f>IF(Tbl.Kosten[[#This Row],[Anr.]]=DK$7,Tbl.Kosten[[#This Row],[Totaal kosten]],"")</f>
        <v/>
      </c>
      <c r="DL194" s="122" t="str">
        <f>IF(Tbl.Kosten[[#This Row],[Anr.]]=DL$7,Tbl.Kosten[[#This Row],[Totaal kosten]],"")</f>
        <v/>
      </c>
      <c r="DM194" s="122" t="str">
        <f>IF(Tbl.Kosten[[#This Row],[Anr.]]=DM$7,Tbl.Kosten[[#This Row],[Totaal kosten]],"")</f>
        <v/>
      </c>
      <c r="DN194" s="122" t="str">
        <f>IF(Tbl.Kosten[[#This Row],[Anr.]]=DN$7,Tbl.Kosten[[#This Row],[Totaal kosten]],"")</f>
        <v/>
      </c>
      <c r="DO194" s="122" t="str">
        <f>IF(Tbl.Kosten[[#This Row],[Anr.]]=DO$7,Tbl.Kosten[[#This Row],[Totaal kosten]],"")</f>
        <v/>
      </c>
      <c r="DP194" s="122" t="str">
        <f>IF(Tbl.Kosten[[#This Row],[Anr.]]=DP$7,Tbl.Kosten[[#This Row],[Totaal kosten]],"")</f>
        <v/>
      </c>
      <c r="DQ194" s="122" t="str">
        <f>IF(Tbl.Kosten[[#This Row],[Anr.]]=DQ$7,Tbl.Kosten[[#This Row],[Totaal kosten]],"")</f>
        <v/>
      </c>
      <c r="DR194" s="122" t="str">
        <f>IF(Tbl.Kosten[[#This Row],[Anr.]]=DR$7,Tbl.Kosten[[#This Row],[Totaal kosten]],"")</f>
        <v/>
      </c>
      <c r="DS194" s="122" t="str">
        <f>IF(Tbl.Kosten[[#This Row],[Anr.]]=DS$7,Tbl.Kosten[[#This Row],[Totaal kosten]],"")</f>
        <v/>
      </c>
      <c r="DT194" s="122" t="str">
        <f>IF(Tbl.Kosten[[#This Row],[Anr.]]=DT$7,Tbl.Kosten[[#This Row],[Totaal kosten]],"")</f>
        <v/>
      </c>
      <c r="DU194" s="122" t="str">
        <f>IF(Tbl.Kosten[[#This Row],[Anr.]]=DU$7,Tbl.Kosten[[#This Row],[Totaal kosten]],"")</f>
        <v/>
      </c>
      <c r="DV194" s="122" t="str">
        <f>IF(Tbl.Kosten[[#This Row],[Anr.]]=DV$7,Tbl.Kosten[[#This Row],[Totaal kosten]],"")</f>
        <v/>
      </c>
      <c r="DW194" s="122" t="str">
        <f>IF(Tbl.Kosten[[#This Row],[Anr.]]=DW$7,Tbl.Kosten[[#This Row],[Totaal kosten]],"")</f>
        <v/>
      </c>
      <c r="DX194" s="122" t="str">
        <f>IF(Tbl.Kosten[[#This Row],[Anr.]]=DX$7,Tbl.Kosten[[#This Row],[Totaal kosten]],"")</f>
        <v/>
      </c>
      <c r="DY194" s="122" t="str">
        <f>IF(Tbl.Kosten[[#This Row],[Anr.]]=DY$7,Tbl.Kosten[[#This Row],[Totaal kosten]],"")</f>
        <v/>
      </c>
      <c r="DZ194" s="122" t="str">
        <f>IF(Tbl.Kosten[[#This Row],[Anr.]]=DZ$7,Tbl.Kosten[[#This Row],[Totaal kosten]],"")</f>
        <v/>
      </c>
      <c r="EA194" s="122" t="str">
        <f>IF(Tbl.Kosten[[#This Row],[Anr.]]=EA$7,Tbl.Kosten[[#This Row],[Totaal kosten]],"")</f>
        <v/>
      </c>
      <c r="EB194" s="122" t="str">
        <f>IF(Tbl.Kosten[[#This Row],[Anr.]]=EB$7,Tbl.Kosten[[#This Row],[Totaal kosten]],"")</f>
        <v/>
      </c>
      <c r="EC194" s="122" t="str">
        <f>IF(Tbl.Kosten[[#This Row],[Anr.]]=EC$7,Tbl.Kosten[[#This Row],[Totaal kosten]],"")</f>
        <v/>
      </c>
      <c r="ED194" s="122" t="str">
        <f>IF(Tbl.Kosten[[#This Row],[Anr.]]=ED$7,Tbl.Kosten[[#This Row],[Totaal kosten]],"")</f>
        <v/>
      </c>
      <c r="EE194" s="122" t="str">
        <f>IF(Tbl.Kosten[[#This Row],[Anr.]]=EE$7,Tbl.Kosten[[#This Row],[Totaal kosten]],"")</f>
        <v/>
      </c>
      <c r="EF194" s="122" t="str">
        <f>IF(Tbl.Kosten[[#This Row],[Anr.]]=EF$7,Tbl.Kosten[[#This Row],[Totaal kosten]],"")</f>
        <v/>
      </c>
      <c r="EG194" s="122" t="str">
        <f>IF(Tbl.Kosten[[#This Row],[Anr.]]=EG$7,Tbl.Kosten[[#This Row],[Totaal kosten]],"")</f>
        <v/>
      </c>
      <c r="EH194" s="122" t="str">
        <f>IF(Tbl.Kosten[[#This Row],[Anr.]]=EH$7,Tbl.Kosten[[#This Row],[Totaal kosten]],"")</f>
        <v/>
      </c>
      <c r="EI194" s="122" t="str">
        <f>IF(Tbl.Kosten[[#This Row],[Anr.]]=EI$7,Tbl.Kosten[[#This Row],[Totaal kosten]],"")</f>
        <v/>
      </c>
      <c r="EJ194" s="122" t="str">
        <f>IF(Tbl.Kosten[[#This Row],[Anr.]]=EJ$7,Tbl.Kosten[[#This Row],[Totaal kosten]],"")</f>
        <v/>
      </c>
      <c r="EK194" s="122" t="str">
        <f>IF(Tbl.Kosten[[#This Row],[Anr.]]=EK$7,Tbl.Kosten[[#This Row],[Totaal kosten]],"")</f>
        <v/>
      </c>
      <c r="EL194" s="122" t="str">
        <f>IF(Tbl.Kosten[[#This Row],[Anr.]]=EL$7,Tbl.Kosten[[#This Row],[Totaal kosten]],"")</f>
        <v/>
      </c>
      <c r="EM194" s="122" t="str">
        <f>IF(Tbl.Kosten[[#This Row],[Anr.]]=EM$7,Tbl.Kosten[[#This Row],[Totaal kosten]],"")</f>
        <v/>
      </c>
      <c r="EN194" s="122" t="str">
        <f>IF(Tbl.Kosten[[#This Row],[Anr.]]=EN$7,Tbl.Kosten[[#This Row],[Totaal kosten]],"")</f>
        <v/>
      </c>
      <c r="EO194" s="122" t="str">
        <f>IF(Tbl.Kosten[[#This Row],[Anr.]]=EO$7,Tbl.Kosten[[#This Row],[Totaal kosten]],"")</f>
        <v/>
      </c>
      <c r="EP194" s="122" t="str">
        <f>IF(Tbl.Kosten[[#This Row],[Anr.]]=EP$7,Tbl.Kosten[[#This Row],[Totaal kosten]],"")</f>
        <v/>
      </c>
      <c r="EQ194" s="122" t="str">
        <f>IF(Tbl.Kosten[[#This Row],[Anr.]]=EQ$7,Tbl.Kosten[[#This Row],[Totaal kosten]],"")</f>
        <v/>
      </c>
    </row>
    <row r="195" spans="2:147" x14ac:dyDescent="0.35">
      <c r="B195" s="99"/>
      <c r="C195" s="68"/>
      <c r="D195" s="119"/>
      <c r="E195" s="100"/>
      <c r="F195" s="13">
        <f>_xlfn.XLOOKUP(Tbl.Kosten[[#This Row],[Medewerker e/o 
functie]],Tbl.Uurtarief[Medewerker en/of functie],Tbl.Uurtarief[Uurtarief],"",,)</f>
        <v>0</v>
      </c>
      <c r="G195" s="118">
        <f>PRODUCT(Tbl.Kosten[[#This Row],[Uren]],Tbl.Kosten[[#This Row],[Uurtarief]])</f>
        <v>0</v>
      </c>
      <c r="H195" s="100"/>
      <c r="I195" s="98"/>
      <c r="J195" s="97">
        <f>Tbl.Kosten[[#This Row],[Aantal]]*Tbl.Kosten[[#This Row],[Tarief]]</f>
        <v>0</v>
      </c>
      <c r="K195" s="118">
        <f>Tbl.Kosten[[#This Row],[Subtotaal andere kosten]]+Tbl.Kosten[[#This Row],[Subtotaal arbeidskosten]]</f>
        <v>0</v>
      </c>
      <c r="L195" s="190">
        <f>IF(Tbl.Kosten[[#This Row],[Subtotaal andere kosten]]&lt;&gt;0,"Andere kosten",(_xlfn.XLOOKUP(Tbl.Kosten[[#This Row],[Medewerker e/o 
functie]],Tbl.Uurtarief[Medewerker en/of functie],Tbl.Uurtarief[Kostensoort],"",,)))</f>
        <v>0</v>
      </c>
      <c r="M195" s="190" t="str">
        <f>IF(AND(Tbl.Kosten[[#This Row],[Subtotaal arbeidskosten]]&lt;&gt;0,Tbl.Kosten[[#This Row],[Subtotaal andere kosten]]&lt;&gt;0),"Begroot Arbeidskosten en Overige kosten op verschillende regels!","")</f>
        <v/>
      </c>
      <c r="N195" s="3" t="str">
        <f>_xlfn.XLOOKUP(Tbl.Kosten[[#This Row],[Activiteitencode]],Tbl.Activiteiten[Activiteitcode],Tbl.Activiteiten[Werkpakketcode],"",,)</f>
        <v/>
      </c>
      <c r="O195" s="9" t="str">
        <f>_xlfn.XLOOKUP(Tbl.Kosten[[#This Row],[Werkpakketcode]],Tbl.Werkpakketten[Werkpakketcode],Tbl.Werkpakketten[WPnr.],"",,)</f>
        <v/>
      </c>
      <c r="P195" s="9" t="str">
        <f>IF(Tbl.Kosten[[#This Row],[WPnr.]]=P$7,Tbl.Kosten[[#This Row],[Totaal kosten]],"")</f>
        <v/>
      </c>
      <c r="Q195" s="9" t="str">
        <f>IF(Tbl.Kosten[[#This Row],[WPnr.]]=Q$7,Tbl.Kosten[[#This Row],[Totaal kosten]],"")</f>
        <v/>
      </c>
      <c r="R195" s="9" t="str">
        <f>IF(Tbl.Kosten[[#This Row],[WPnr.]]=R$7,Tbl.Kosten[[#This Row],[Totaal kosten]],"")</f>
        <v/>
      </c>
      <c r="S195" s="9" t="str">
        <f>IF(Tbl.Kosten[[#This Row],[WPnr.]]=S$7,Tbl.Kosten[[#This Row],[Totaal kosten]],"")</f>
        <v/>
      </c>
      <c r="T195" s="9" t="str">
        <f>IF(Tbl.Kosten[[#This Row],[WPnr.]]=T$7,Tbl.Kosten[[#This Row],[Totaal kosten]],"")</f>
        <v/>
      </c>
      <c r="U195" s="9" t="str">
        <f>IF(Tbl.Kosten[[#This Row],[WPnr.]]=U$7,Tbl.Kosten[[#This Row],[Totaal kosten]],"")</f>
        <v/>
      </c>
      <c r="V195" s="9" t="str">
        <f>IF(Tbl.Kosten[[#This Row],[WPnr.]]=V$7,Tbl.Kosten[[#This Row],[Totaal kosten]],"")</f>
        <v/>
      </c>
      <c r="W195" s="9" t="str">
        <f>IF(Tbl.Kosten[[#This Row],[WPnr.]]=W$7,Tbl.Kosten[[#This Row],[Totaal kosten]],"")</f>
        <v/>
      </c>
      <c r="X195" s="9" t="str">
        <f>IF(Tbl.Kosten[[#This Row],[WPnr.]]=X$7,Tbl.Kosten[[#This Row],[Totaal kosten]],"")</f>
        <v/>
      </c>
      <c r="Y195" s="9" t="str">
        <f>IF(Tbl.Kosten[[#This Row],[WPnr.]]=Y$7,Tbl.Kosten[[#This Row],[Totaal kosten]],"")</f>
        <v/>
      </c>
      <c r="Z195" s="15" t="str">
        <f>IFERROR(VLOOKUP(Tbl.Kosten[[#This Row],[Kostensoort]],Tbl.Kostensoorten[],2,FALSE),"")</f>
        <v/>
      </c>
      <c r="AA195" s="15" t="str">
        <f>IF(Tbl.Kosten[[#This Row],[KSnr.]]=AA$7,Tbl.Kosten[[#This Row],[Totaal kosten]],"")</f>
        <v/>
      </c>
      <c r="AB195" s="15" t="str">
        <f>IF(Tbl.Kosten[[#This Row],[KSnr.]]=AB$7,Tbl.Kosten[[#This Row],[Totaal kosten]],"")</f>
        <v/>
      </c>
      <c r="AC195" s="15" t="str">
        <f>IF(Tbl.Kosten[[#This Row],[KSnr.]]=AC$7,Tbl.Kosten[[#This Row],[Totaal kosten]],"")</f>
        <v/>
      </c>
      <c r="AD195" s="15" t="str">
        <f>IF(Tbl.Kosten[[#This Row],[KSnr.]]=AD$7,Tbl.Kosten[[#This Row],[Totaal kosten]],"")</f>
        <v/>
      </c>
      <c r="AE195" s="15" t="str">
        <f>IF(Tbl.Kosten[[#This Row],[KSnr.]]=AE$7,Tbl.Kosten[[#This Row],[Totaal kosten]],"")</f>
        <v/>
      </c>
      <c r="AF195" s="15" t="str">
        <f>IF(Tbl.Kosten[[#This Row],[KSnr.]]=AF$7,Tbl.Kosten[[#This Row],[Totaal kosten]],"")</f>
        <v/>
      </c>
      <c r="AG195" s="15" t="str">
        <f>IF(Tbl.Kosten[[#This Row],[KSnr.]]=AG$7,Tbl.Kosten[[#This Row],[Totaal kosten]],"")</f>
        <v/>
      </c>
      <c r="AH195" s="15" t="str">
        <f>IF(Tbl.Kosten[[#This Row],[KSnr.]]=AH$7,Tbl.Kosten[[#This Row],[Totaal kosten]],"")</f>
        <v/>
      </c>
      <c r="AI195" s="15" t="str">
        <f>IF(Tbl.Kosten[[#This Row],[KSnr.]]=AI$7,Tbl.Kosten[[#This Row],[Totaal kosten]],"")</f>
        <v/>
      </c>
      <c r="AJ195" s="15" t="str">
        <f>IF(Tbl.Kosten[[#This Row],[KSnr.]]=AJ$7,Tbl.Kosten[[#This Row],[Totaal kosten]],"")</f>
        <v/>
      </c>
      <c r="AK195" s="15" t="str">
        <f>IF(Tbl.Kosten[[#This Row],[KSnr.]]=AK$7,Tbl.Kosten[[#This Row],[Totaal kosten]],"")</f>
        <v/>
      </c>
      <c r="AL195" s="15" t="str">
        <f>IF(Tbl.Kosten[[#This Row],[KSnr.]]=AL$7,Tbl.Kosten[[#This Row],[Totaal kosten]],"")</f>
        <v/>
      </c>
      <c r="AM195" s="15" t="str">
        <f>IF(Tbl.Kosten[[#This Row],[KSnr.]]=AM$7,Tbl.Kosten[[#This Row],[Totaal kosten]],"")</f>
        <v/>
      </c>
      <c r="AN195" s="15" t="str">
        <f>IF(Tbl.Kosten[[#This Row],[KSnr.]]=AN$7,Tbl.Kosten[[#This Row],[Totaal kosten]],"")</f>
        <v/>
      </c>
      <c r="AO195" s="15" t="str">
        <f>IF(Tbl.Kosten[[#This Row],[KSnr.]]=AO$7,Tbl.Kosten[[#This Row],[Totaal kosten]],"")</f>
        <v/>
      </c>
      <c r="AP195" s="15" t="str">
        <f>IF(Tbl.Kosten[[#This Row],[KSnr.]]=AP$7,Tbl.Kosten[[#This Row],[Totaal kosten]],"")</f>
        <v/>
      </c>
      <c r="AQ195" s="15" t="str">
        <f>IF(Tbl.Kosten[[#This Row],[KSnr.]]=AQ$7,Tbl.Kosten[[#This Row],[Totaal kosten]],"")</f>
        <v/>
      </c>
      <c r="AR195" s="15" t="str">
        <f>IF(Tbl.Kosten[[#This Row],[KSnr.]]=AR$7,Tbl.Kosten[[#This Row],[Totaal kosten]],"")</f>
        <v/>
      </c>
      <c r="AS195" s="15" t="str">
        <f>IF(Tbl.Kosten[[#This Row],[KSnr.]]=AS$7,Tbl.Kosten[[#This Row],[Totaal kosten]],"")</f>
        <v/>
      </c>
      <c r="AT195" s="15" t="str">
        <f>IF(Tbl.Kosten[[#This Row],[KSnr.]]=AT$7,Tbl.Kosten[[#This Row],[Totaal kosten]],"")</f>
        <v/>
      </c>
      <c r="AU195" s="122" t="str">
        <f>_xlfn.XLOOKUP(Tbl.Kosten[[#This Row],[Activiteitencode]],Tbl.Activiteiten[Activiteitcode],Tbl.Activiteiten[Anr.],"",,)</f>
        <v/>
      </c>
      <c r="AV195" s="122" t="str">
        <f>IF(Tbl.Kosten[[#This Row],[Anr.]]=AV$7,Tbl.Kosten[[#This Row],[Totaal kosten]],"")</f>
        <v/>
      </c>
      <c r="AW195" s="122" t="str">
        <f>IF(Tbl.Kosten[[#This Row],[Anr.]]=AW$7,Tbl.Kosten[[#This Row],[Totaal kosten]],"")</f>
        <v/>
      </c>
      <c r="AX195" s="122" t="str">
        <f>IF(Tbl.Kosten[[#This Row],[Anr.]]=AX$7,Tbl.Kosten[[#This Row],[Totaal kosten]],"")</f>
        <v/>
      </c>
      <c r="AY195" s="122" t="str">
        <f>IF(Tbl.Kosten[[#This Row],[Anr.]]=AY$7,Tbl.Kosten[[#This Row],[Totaal kosten]],"")</f>
        <v/>
      </c>
      <c r="AZ195" s="122" t="str">
        <f>IF(Tbl.Kosten[[#This Row],[Anr.]]=AZ$7,Tbl.Kosten[[#This Row],[Totaal kosten]],"")</f>
        <v/>
      </c>
      <c r="BA195" s="122" t="str">
        <f>IF(Tbl.Kosten[[#This Row],[Anr.]]=BA$7,Tbl.Kosten[[#This Row],[Totaal kosten]],"")</f>
        <v/>
      </c>
      <c r="BB195" s="122" t="str">
        <f>IF(Tbl.Kosten[[#This Row],[Anr.]]=BB$7,Tbl.Kosten[[#This Row],[Totaal kosten]],"")</f>
        <v/>
      </c>
      <c r="BC195" s="122" t="str">
        <f>IF(Tbl.Kosten[[#This Row],[Anr.]]=BC$7,Tbl.Kosten[[#This Row],[Totaal kosten]],"")</f>
        <v/>
      </c>
      <c r="BD195" s="122" t="str">
        <f>IF(Tbl.Kosten[[#This Row],[Anr.]]=BD$7,Tbl.Kosten[[#This Row],[Totaal kosten]],"")</f>
        <v/>
      </c>
      <c r="BE195" s="122" t="str">
        <f>IF(Tbl.Kosten[[#This Row],[Anr.]]=BE$7,Tbl.Kosten[[#This Row],[Totaal kosten]],"")</f>
        <v/>
      </c>
      <c r="BF195" s="122" t="str">
        <f>IF(Tbl.Kosten[[#This Row],[Anr.]]=BF$7,Tbl.Kosten[[#This Row],[Totaal kosten]],"")</f>
        <v/>
      </c>
      <c r="BG195" s="122" t="str">
        <f>IF(Tbl.Kosten[[#This Row],[Anr.]]=BG$7,Tbl.Kosten[[#This Row],[Totaal kosten]],"")</f>
        <v/>
      </c>
      <c r="BH195" s="122" t="str">
        <f>IF(Tbl.Kosten[[#This Row],[Anr.]]=BH$7,Tbl.Kosten[[#This Row],[Totaal kosten]],"")</f>
        <v/>
      </c>
      <c r="BI195" s="122" t="str">
        <f>IF(Tbl.Kosten[[#This Row],[Anr.]]=BI$7,Tbl.Kosten[[#This Row],[Totaal kosten]],"")</f>
        <v/>
      </c>
      <c r="BJ195" s="122" t="str">
        <f>IF(Tbl.Kosten[[#This Row],[Anr.]]=BJ$7,Tbl.Kosten[[#This Row],[Totaal kosten]],"")</f>
        <v/>
      </c>
      <c r="BK195" s="122" t="str">
        <f>IF(Tbl.Kosten[[#This Row],[Anr.]]=BK$7,Tbl.Kosten[[#This Row],[Totaal kosten]],"")</f>
        <v/>
      </c>
      <c r="BL195" s="122" t="str">
        <f>IF(Tbl.Kosten[[#This Row],[Anr.]]=BL$7,Tbl.Kosten[[#This Row],[Totaal kosten]],"")</f>
        <v/>
      </c>
      <c r="BM195" s="122" t="str">
        <f>IF(Tbl.Kosten[[#This Row],[Anr.]]=BM$7,Tbl.Kosten[[#This Row],[Totaal kosten]],"")</f>
        <v/>
      </c>
      <c r="BN195" s="122" t="str">
        <f>IF(Tbl.Kosten[[#This Row],[Anr.]]=BN$7,Tbl.Kosten[[#This Row],[Totaal kosten]],"")</f>
        <v/>
      </c>
      <c r="BO195" s="122" t="str">
        <f>IF(Tbl.Kosten[[#This Row],[Anr.]]=BO$7,Tbl.Kosten[[#This Row],[Totaal kosten]],"")</f>
        <v/>
      </c>
      <c r="BP195" s="122" t="str">
        <f>IF(Tbl.Kosten[[#This Row],[Anr.]]=BP$7,Tbl.Kosten[[#This Row],[Totaal kosten]],"")</f>
        <v/>
      </c>
      <c r="BQ195" s="122" t="str">
        <f>IF(Tbl.Kosten[[#This Row],[Anr.]]=BQ$7,Tbl.Kosten[[#This Row],[Totaal kosten]],"")</f>
        <v/>
      </c>
      <c r="BR195" s="122" t="str">
        <f>IF(Tbl.Kosten[[#This Row],[Anr.]]=BR$7,Tbl.Kosten[[#This Row],[Totaal kosten]],"")</f>
        <v/>
      </c>
      <c r="BS195" s="122" t="str">
        <f>IF(Tbl.Kosten[[#This Row],[Anr.]]=BS$7,Tbl.Kosten[[#This Row],[Totaal kosten]],"")</f>
        <v/>
      </c>
      <c r="BT195" s="122" t="str">
        <f>IF(Tbl.Kosten[[#This Row],[Anr.]]=BT$7,Tbl.Kosten[[#This Row],[Totaal kosten]],"")</f>
        <v/>
      </c>
      <c r="BU195" s="122" t="str">
        <f>IF(Tbl.Kosten[[#This Row],[Anr.]]=BU$7,Tbl.Kosten[[#This Row],[Totaal kosten]],"")</f>
        <v/>
      </c>
      <c r="BV195" s="122" t="str">
        <f>IF(Tbl.Kosten[[#This Row],[Anr.]]=BV$7,Tbl.Kosten[[#This Row],[Totaal kosten]],"")</f>
        <v/>
      </c>
      <c r="BW195" s="122" t="str">
        <f>IF(Tbl.Kosten[[#This Row],[Anr.]]=BW$7,Tbl.Kosten[[#This Row],[Totaal kosten]],"")</f>
        <v/>
      </c>
      <c r="BX195" s="122" t="str">
        <f>IF(Tbl.Kosten[[#This Row],[Anr.]]=BX$7,Tbl.Kosten[[#This Row],[Totaal kosten]],"")</f>
        <v/>
      </c>
      <c r="BY195" s="122" t="str">
        <f>IF(Tbl.Kosten[[#This Row],[Anr.]]=BY$7,Tbl.Kosten[[#This Row],[Totaal kosten]],"")</f>
        <v/>
      </c>
      <c r="BZ195" s="122" t="str">
        <f>IF(Tbl.Kosten[[#This Row],[Anr.]]=BZ$7,Tbl.Kosten[[#This Row],[Totaal kosten]],"")</f>
        <v/>
      </c>
      <c r="CA195" s="122" t="str">
        <f>IF(Tbl.Kosten[[#This Row],[Anr.]]=CA$7,Tbl.Kosten[[#This Row],[Totaal kosten]],"")</f>
        <v/>
      </c>
      <c r="CB195" s="122" t="str">
        <f>IF(Tbl.Kosten[[#This Row],[Anr.]]=CB$7,Tbl.Kosten[[#This Row],[Totaal kosten]],"")</f>
        <v/>
      </c>
      <c r="CC195" s="122" t="str">
        <f>IF(Tbl.Kosten[[#This Row],[Anr.]]=CC$7,Tbl.Kosten[[#This Row],[Totaal kosten]],"")</f>
        <v/>
      </c>
      <c r="CD195" s="122" t="str">
        <f>IF(Tbl.Kosten[[#This Row],[Anr.]]=CD$7,Tbl.Kosten[[#This Row],[Totaal kosten]],"")</f>
        <v/>
      </c>
      <c r="CE195" s="122" t="str">
        <f>IF(Tbl.Kosten[[#This Row],[Anr.]]=CE$7,Tbl.Kosten[[#This Row],[Totaal kosten]],"")</f>
        <v/>
      </c>
      <c r="CF195" s="122" t="str">
        <f>IF(Tbl.Kosten[[#This Row],[Anr.]]=CF$7,Tbl.Kosten[[#This Row],[Totaal kosten]],"")</f>
        <v/>
      </c>
      <c r="CG195" s="122" t="str">
        <f>IF(Tbl.Kosten[[#This Row],[Anr.]]=CG$7,Tbl.Kosten[[#This Row],[Totaal kosten]],"")</f>
        <v/>
      </c>
      <c r="CH195" s="122" t="str">
        <f>IF(Tbl.Kosten[[#This Row],[Anr.]]=CH$7,Tbl.Kosten[[#This Row],[Totaal kosten]],"")</f>
        <v/>
      </c>
      <c r="CI195" s="122" t="str">
        <f>IF(Tbl.Kosten[[#This Row],[Anr.]]=CI$7,Tbl.Kosten[[#This Row],[Totaal kosten]],"")</f>
        <v/>
      </c>
      <c r="CJ195" s="122" t="str">
        <f>IF(Tbl.Kosten[[#This Row],[Anr.]]=CJ$7,Tbl.Kosten[[#This Row],[Totaal kosten]],"")</f>
        <v/>
      </c>
      <c r="CK195" s="122" t="str">
        <f>IF(Tbl.Kosten[[#This Row],[Anr.]]=CK$7,Tbl.Kosten[[#This Row],[Totaal kosten]],"")</f>
        <v/>
      </c>
      <c r="CL195" s="122" t="str">
        <f>IF(Tbl.Kosten[[#This Row],[Anr.]]=CL$7,Tbl.Kosten[[#This Row],[Totaal kosten]],"")</f>
        <v/>
      </c>
      <c r="CM195" s="122" t="str">
        <f>IF(Tbl.Kosten[[#This Row],[Anr.]]=CM$7,Tbl.Kosten[[#This Row],[Totaal kosten]],"")</f>
        <v/>
      </c>
      <c r="CN195" s="122" t="str">
        <f>IF(Tbl.Kosten[[#This Row],[Anr.]]=CN$7,Tbl.Kosten[[#This Row],[Totaal kosten]],"")</f>
        <v/>
      </c>
      <c r="CO195" s="122" t="str">
        <f>IF(Tbl.Kosten[[#This Row],[Anr.]]=CO$7,Tbl.Kosten[[#This Row],[Totaal kosten]],"")</f>
        <v/>
      </c>
      <c r="CP195" s="122" t="str">
        <f>IF(Tbl.Kosten[[#This Row],[Anr.]]=CP$7,Tbl.Kosten[[#This Row],[Totaal kosten]],"")</f>
        <v/>
      </c>
      <c r="CQ195" s="122" t="str">
        <f>IF(Tbl.Kosten[[#This Row],[Anr.]]=CQ$7,Tbl.Kosten[[#This Row],[Totaal kosten]],"")</f>
        <v/>
      </c>
      <c r="CR195" s="122" t="str">
        <f>IF(Tbl.Kosten[[#This Row],[Anr.]]=CR$7,Tbl.Kosten[[#This Row],[Totaal kosten]],"")</f>
        <v/>
      </c>
      <c r="CS195" s="122" t="str">
        <f>IF(Tbl.Kosten[[#This Row],[Anr.]]=CS$7,Tbl.Kosten[[#This Row],[Totaal kosten]],"")</f>
        <v/>
      </c>
      <c r="CT195" s="122" t="str">
        <f>IF(Tbl.Kosten[[#This Row],[Anr.]]=CT$7,Tbl.Kosten[[#This Row],[Totaal kosten]],"")</f>
        <v/>
      </c>
      <c r="CU195" s="122" t="str">
        <f>IF(Tbl.Kosten[[#This Row],[Anr.]]=CU$7,Tbl.Kosten[[#This Row],[Totaal kosten]],"")</f>
        <v/>
      </c>
      <c r="CV195" s="122" t="str">
        <f>IF(Tbl.Kosten[[#This Row],[Anr.]]=CV$7,Tbl.Kosten[[#This Row],[Totaal kosten]],"")</f>
        <v/>
      </c>
      <c r="CW195" s="122" t="str">
        <f>IF(Tbl.Kosten[[#This Row],[Anr.]]=CW$7,Tbl.Kosten[[#This Row],[Totaal kosten]],"")</f>
        <v/>
      </c>
      <c r="CX195" s="122" t="str">
        <f>IF(Tbl.Kosten[[#This Row],[Anr.]]=CX$7,Tbl.Kosten[[#This Row],[Totaal kosten]],"")</f>
        <v/>
      </c>
      <c r="CY195" s="122" t="str">
        <f>IF(Tbl.Kosten[[#This Row],[Anr.]]=CY$7,Tbl.Kosten[[#This Row],[Totaal kosten]],"")</f>
        <v/>
      </c>
      <c r="CZ195" s="122" t="str">
        <f>IF(Tbl.Kosten[[#This Row],[Anr.]]=CZ$7,Tbl.Kosten[[#This Row],[Totaal kosten]],"")</f>
        <v/>
      </c>
      <c r="DA195" s="122" t="str">
        <f>IF(Tbl.Kosten[[#This Row],[Anr.]]=DA$7,Tbl.Kosten[[#This Row],[Totaal kosten]],"")</f>
        <v/>
      </c>
      <c r="DB195" s="122" t="str">
        <f>IF(Tbl.Kosten[[#This Row],[Anr.]]=DB$7,Tbl.Kosten[[#This Row],[Totaal kosten]],"")</f>
        <v/>
      </c>
      <c r="DC195" s="122" t="str">
        <f>IF(Tbl.Kosten[[#This Row],[Anr.]]=DC$7,Tbl.Kosten[[#This Row],[Totaal kosten]],"")</f>
        <v/>
      </c>
      <c r="DD195" s="122" t="str">
        <f>IF(Tbl.Kosten[[#This Row],[Anr.]]=DD$7,Tbl.Kosten[[#This Row],[Totaal kosten]],"")</f>
        <v/>
      </c>
      <c r="DE195" s="122" t="str">
        <f>IF(Tbl.Kosten[[#This Row],[Anr.]]=DE$7,Tbl.Kosten[[#This Row],[Totaal kosten]],"")</f>
        <v/>
      </c>
      <c r="DF195" s="122" t="str">
        <f>IF(Tbl.Kosten[[#This Row],[Anr.]]=DF$7,Tbl.Kosten[[#This Row],[Totaal kosten]],"")</f>
        <v/>
      </c>
      <c r="DG195" s="122" t="str">
        <f>IF(Tbl.Kosten[[#This Row],[Anr.]]=DG$7,Tbl.Kosten[[#This Row],[Totaal kosten]],"")</f>
        <v/>
      </c>
      <c r="DH195" s="122" t="str">
        <f>IF(Tbl.Kosten[[#This Row],[Anr.]]=DH$7,Tbl.Kosten[[#This Row],[Totaal kosten]],"")</f>
        <v/>
      </c>
      <c r="DI195" s="122" t="str">
        <f>IF(Tbl.Kosten[[#This Row],[Anr.]]=DI$7,Tbl.Kosten[[#This Row],[Totaal kosten]],"")</f>
        <v/>
      </c>
      <c r="DJ195" s="122" t="str">
        <f>IF(Tbl.Kosten[[#This Row],[Anr.]]=DJ$7,Tbl.Kosten[[#This Row],[Totaal kosten]],"")</f>
        <v/>
      </c>
      <c r="DK195" s="122" t="str">
        <f>IF(Tbl.Kosten[[#This Row],[Anr.]]=DK$7,Tbl.Kosten[[#This Row],[Totaal kosten]],"")</f>
        <v/>
      </c>
      <c r="DL195" s="122" t="str">
        <f>IF(Tbl.Kosten[[#This Row],[Anr.]]=DL$7,Tbl.Kosten[[#This Row],[Totaal kosten]],"")</f>
        <v/>
      </c>
      <c r="DM195" s="122" t="str">
        <f>IF(Tbl.Kosten[[#This Row],[Anr.]]=DM$7,Tbl.Kosten[[#This Row],[Totaal kosten]],"")</f>
        <v/>
      </c>
      <c r="DN195" s="122" t="str">
        <f>IF(Tbl.Kosten[[#This Row],[Anr.]]=DN$7,Tbl.Kosten[[#This Row],[Totaal kosten]],"")</f>
        <v/>
      </c>
      <c r="DO195" s="122" t="str">
        <f>IF(Tbl.Kosten[[#This Row],[Anr.]]=DO$7,Tbl.Kosten[[#This Row],[Totaal kosten]],"")</f>
        <v/>
      </c>
      <c r="DP195" s="122" t="str">
        <f>IF(Tbl.Kosten[[#This Row],[Anr.]]=DP$7,Tbl.Kosten[[#This Row],[Totaal kosten]],"")</f>
        <v/>
      </c>
      <c r="DQ195" s="122" t="str">
        <f>IF(Tbl.Kosten[[#This Row],[Anr.]]=DQ$7,Tbl.Kosten[[#This Row],[Totaal kosten]],"")</f>
        <v/>
      </c>
      <c r="DR195" s="122" t="str">
        <f>IF(Tbl.Kosten[[#This Row],[Anr.]]=DR$7,Tbl.Kosten[[#This Row],[Totaal kosten]],"")</f>
        <v/>
      </c>
      <c r="DS195" s="122" t="str">
        <f>IF(Tbl.Kosten[[#This Row],[Anr.]]=DS$7,Tbl.Kosten[[#This Row],[Totaal kosten]],"")</f>
        <v/>
      </c>
      <c r="DT195" s="122" t="str">
        <f>IF(Tbl.Kosten[[#This Row],[Anr.]]=DT$7,Tbl.Kosten[[#This Row],[Totaal kosten]],"")</f>
        <v/>
      </c>
      <c r="DU195" s="122" t="str">
        <f>IF(Tbl.Kosten[[#This Row],[Anr.]]=DU$7,Tbl.Kosten[[#This Row],[Totaal kosten]],"")</f>
        <v/>
      </c>
      <c r="DV195" s="122" t="str">
        <f>IF(Tbl.Kosten[[#This Row],[Anr.]]=DV$7,Tbl.Kosten[[#This Row],[Totaal kosten]],"")</f>
        <v/>
      </c>
      <c r="DW195" s="122" t="str">
        <f>IF(Tbl.Kosten[[#This Row],[Anr.]]=DW$7,Tbl.Kosten[[#This Row],[Totaal kosten]],"")</f>
        <v/>
      </c>
      <c r="DX195" s="122" t="str">
        <f>IF(Tbl.Kosten[[#This Row],[Anr.]]=DX$7,Tbl.Kosten[[#This Row],[Totaal kosten]],"")</f>
        <v/>
      </c>
      <c r="DY195" s="122" t="str">
        <f>IF(Tbl.Kosten[[#This Row],[Anr.]]=DY$7,Tbl.Kosten[[#This Row],[Totaal kosten]],"")</f>
        <v/>
      </c>
      <c r="DZ195" s="122" t="str">
        <f>IF(Tbl.Kosten[[#This Row],[Anr.]]=DZ$7,Tbl.Kosten[[#This Row],[Totaal kosten]],"")</f>
        <v/>
      </c>
      <c r="EA195" s="122" t="str">
        <f>IF(Tbl.Kosten[[#This Row],[Anr.]]=EA$7,Tbl.Kosten[[#This Row],[Totaal kosten]],"")</f>
        <v/>
      </c>
      <c r="EB195" s="122" t="str">
        <f>IF(Tbl.Kosten[[#This Row],[Anr.]]=EB$7,Tbl.Kosten[[#This Row],[Totaal kosten]],"")</f>
        <v/>
      </c>
      <c r="EC195" s="122" t="str">
        <f>IF(Tbl.Kosten[[#This Row],[Anr.]]=EC$7,Tbl.Kosten[[#This Row],[Totaal kosten]],"")</f>
        <v/>
      </c>
      <c r="ED195" s="122" t="str">
        <f>IF(Tbl.Kosten[[#This Row],[Anr.]]=ED$7,Tbl.Kosten[[#This Row],[Totaal kosten]],"")</f>
        <v/>
      </c>
      <c r="EE195" s="122" t="str">
        <f>IF(Tbl.Kosten[[#This Row],[Anr.]]=EE$7,Tbl.Kosten[[#This Row],[Totaal kosten]],"")</f>
        <v/>
      </c>
      <c r="EF195" s="122" t="str">
        <f>IF(Tbl.Kosten[[#This Row],[Anr.]]=EF$7,Tbl.Kosten[[#This Row],[Totaal kosten]],"")</f>
        <v/>
      </c>
      <c r="EG195" s="122" t="str">
        <f>IF(Tbl.Kosten[[#This Row],[Anr.]]=EG$7,Tbl.Kosten[[#This Row],[Totaal kosten]],"")</f>
        <v/>
      </c>
      <c r="EH195" s="122" t="str">
        <f>IF(Tbl.Kosten[[#This Row],[Anr.]]=EH$7,Tbl.Kosten[[#This Row],[Totaal kosten]],"")</f>
        <v/>
      </c>
      <c r="EI195" s="122" t="str">
        <f>IF(Tbl.Kosten[[#This Row],[Anr.]]=EI$7,Tbl.Kosten[[#This Row],[Totaal kosten]],"")</f>
        <v/>
      </c>
      <c r="EJ195" s="122" t="str">
        <f>IF(Tbl.Kosten[[#This Row],[Anr.]]=EJ$7,Tbl.Kosten[[#This Row],[Totaal kosten]],"")</f>
        <v/>
      </c>
      <c r="EK195" s="122" t="str">
        <f>IF(Tbl.Kosten[[#This Row],[Anr.]]=EK$7,Tbl.Kosten[[#This Row],[Totaal kosten]],"")</f>
        <v/>
      </c>
      <c r="EL195" s="122" t="str">
        <f>IF(Tbl.Kosten[[#This Row],[Anr.]]=EL$7,Tbl.Kosten[[#This Row],[Totaal kosten]],"")</f>
        <v/>
      </c>
      <c r="EM195" s="122" t="str">
        <f>IF(Tbl.Kosten[[#This Row],[Anr.]]=EM$7,Tbl.Kosten[[#This Row],[Totaal kosten]],"")</f>
        <v/>
      </c>
      <c r="EN195" s="122" t="str">
        <f>IF(Tbl.Kosten[[#This Row],[Anr.]]=EN$7,Tbl.Kosten[[#This Row],[Totaal kosten]],"")</f>
        <v/>
      </c>
      <c r="EO195" s="122" t="str">
        <f>IF(Tbl.Kosten[[#This Row],[Anr.]]=EO$7,Tbl.Kosten[[#This Row],[Totaal kosten]],"")</f>
        <v/>
      </c>
      <c r="EP195" s="122" t="str">
        <f>IF(Tbl.Kosten[[#This Row],[Anr.]]=EP$7,Tbl.Kosten[[#This Row],[Totaal kosten]],"")</f>
        <v/>
      </c>
      <c r="EQ195" s="122" t="str">
        <f>IF(Tbl.Kosten[[#This Row],[Anr.]]=EQ$7,Tbl.Kosten[[#This Row],[Totaal kosten]],"")</f>
        <v/>
      </c>
    </row>
    <row r="196" spans="2:147" x14ac:dyDescent="0.35">
      <c r="B196" s="99"/>
      <c r="C196" s="68"/>
      <c r="D196" s="119"/>
      <c r="E196" s="100"/>
      <c r="F196" s="13">
        <f>_xlfn.XLOOKUP(Tbl.Kosten[[#This Row],[Medewerker e/o 
functie]],Tbl.Uurtarief[Medewerker en/of functie],Tbl.Uurtarief[Uurtarief],"",,)</f>
        <v>0</v>
      </c>
      <c r="G196" s="118">
        <f>PRODUCT(Tbl.Kosten[[#This Row],[Uren]],Tbl.Kosten[[#This Row],[Uurtarief]])</f>
        <v>0</v>
      </c>
      <c r="H196" s="100"/>
      <c r="I196" s="98"/>
      <c r="J196" s="97">
        <f>Tbl.Kosten[[#This Row],[Aantal]]*Tbl.Kosten[[#This Row],[Tarief]]</f>
        <v>0</v>
      </c>
      <c r="K196" s="118">
        <f>Tbl.Kosten[[#This Row],[Subtotaal andere kosten]]+Tbl.Kosten[[#This Row],[Subtotaal arbeidskosten]]</f>
        <v>0</v>
      </c>
      <c r="L196" s="190">
        <f>IF(Tbl.Kosten[[#This Row],[Subtotaal andere kosten]]&lt;&gt;0,"Andere kosten",(_xlfn.XLOOKUP(Tbl.Kosten[[#This Row],[Medewerker e/o 
functie]],Tbl.Uurtarief[Medewerker en/of functie],Tbl.Uurtarief[Kostensoort],"",,)))</f>
        <v>0</v>
      </c>
      <c r="M196" s="190" t="str">
        <f>IF(AND(Tbl.Kosten[[#This Row],[Subtotaal arbeidskosten]]&lt;&gt;0,Tbl.Kosten[[#This Row],[Subtotaal andere kosten]]&lt;&gt;0),"Begroot Arbeidskosten en Overige kosten op verschillende regels!","")</f>
        <v/>
      </c>
      <c r="N196" s="3" t="str">
        <f>_xlfn.XLOOKUP(Tbl.Kosten[[#This Row],[Activiteitencode]],Tbl.Activiteiten[Activiteitcode],Tbl.Activiteiten[Werkpakketcode],"",,)</f>
        <v/>
      </c>
      <c r="O196" s="9" t="str">
        <f>_xlfn.XLOOKUP(Tbl.Kosten[[#This Row],[Werkpakketcode]],Tbl.Werkpakketten[Werkpakketcode],Tbl.Werkpakketten[WPnr.],"",,)</f>
        <v/>
      </c>
      <c r="P196" s="9" t="str">
        <f>IF(Tbl.Kosten[[#This Row],[WPnr.]]=P$7,Tbl.Kosten[[#This Row],[Totaal kosten]],"")</f>
        <v/>
      </c>
      <c r="Q196" s="9" t="str">
        <f>IF(Tbl.Kosten[[#This Row],[WPnr.]]=Q$7,Tbl.Kosten[[#This Row],[Totaal kosten]],"")</f>
        <v/>
      </c>
      <c r="R196" s="9" t="str">
        <f>IF(Tbl.Kosten[[#This Row],[WPnr.]]=R$7,Tbl.Kosten[[#This Row],[Totaal kosten]],"")</f>
        <v/>
      </c>
      <c r="S196" s="9" t="str">
        <f>IF(Tbl.Kosten[[#This Row],[WPnr.]]=S$7,Tbl.Kosten[[#This Row],[Totaal kosten]],"")</f>
        <v/>
      </c>
      <c r="T196" s="9" t="str">
        <f>IF(Tbl.Kosten[[#This Row],[WPnr.]]=T$7,Tbl.Kosten[[#This Row],[Totaal kosten]],"")</f>
        <v/>
      </c>
      <c r="U196" s="9" t="str">
        <f>IF(Tbl.Kosten[[#This Row],[WPnr.]]=U$7,Tbl.Kosten[[#This Row],[Totaal kosten]],"")</f>
        <v/>
      </c>
      <c r="V196" s="9" t="str">
        <f>IF(Tbl.Kosten[[#This Row],[WPnr.]]=V$7,Tbl.Kosten[[#This Row],[Totaal kosten]],"")</f>
        <v/>
      </c>
      <c r="W196" s="9" t="str">
        <f>IF(Tbl.Kosten[[#This Row],[WPnr.]]=W$7,Tbl.Kosten[[#This Row],[Totaal kosten]],"")</f>
        <v/>
      </c>
      <c r="X196" s="9" t="str">
        <f>IF(Tbl.Kosten[[#This Row],[WPnr.]]=X$7,Tbl.Kosten[[#This Row],[Totaal kosten]],"")</f>
        <v/>
      </c>
      <c r="Y196" s="9" t="str">
        <f>IF(Tbl.Kosten[[#This Row],[WPnr.]]=Y$7,Tbl.Kosten[[#This Row],[Totaal kosten]],"")</f>
        <v/>
      </c>
      <c r="Z196" s="15" t="str">
        <f>IFERROR(VLOOKUP(Tbl.Kosten[[#This Row],[Kostensoort]],Tbl.Kostensoorten[],2,FALSE),"")</f>
        <v/>
      </c>
      <c r="AA196" s="15" t="str">
        <f>IF(Tbl.Kosten[[#This Row],[KSnr.]]=AA$7,Tbl.Kosten[[#This Row],[Totaal kosten]],"")</f>
        <v/>
      </c>
      <c r="AB196" s="15" t="str">
        <f>IF(Tbl.Kosten[[#This Row],[KSnr.]]=AB$7,Tbl.Kosten[[#This Row],[Totaal kosten]],"")</f>
        <v/>
      </c>
      <c r="AC196" s="15" t="str">
        <f>IF(Tbl.Kosten[[#This Row],[KSnr.]]=AC$7,Tbl.Kosten[[#This Row],[Totaal kosten]],"")</f>
        <v/>
      </c>
      <c r="AD196" s="15" t="str">
        <f>IF(Tbl.Kosten[[#This Row],[KSnr.]]=AD$7,Tbl.Kosten[[#This Row],[Totaal kosten]],"")</f>
        <v/>
      </c>
      <c r="AE196" s="15" t="str">
        <f>IF(Tbl.Kosten[[#This Row],[KSnr.]]=AE$7,Tbl.Kosten[[#This Row],[Totaal kosten]],"")</f>
        <v/>
      </c>
      <c r="AF196" s="15" t="str">
        <f>IF(Tbl.Kosten[[#This Row],[KSnr.]]=AF$7,Tbl.Kosten[[#This Row],[Totaal kosten]],"")</f>
        <v/>
      </c>
      <c r="AG196" s="15" t="str">
        <f>IF(Tbl.Kosten[[#This Row],[KSnr.]]=AG$7,Tbl.Kosten[[#This Row],[Totaal kosten]],"")</f>
        <v/>
      </c>
      <c r="AH196" s="15" t="str">
        <f>IF(Tbl.Kosten[[#This Row],[KSnr.]]=AH$7,Tbl.Kosten[[#This Row],[Totaal kosten]],"")</f>
        <v/>
      </c>
      <c r="AI196" s="15" t="str">
        <f>IF(Tbl.Kosten[[#This Row],[KSnr.]]=AI$7,Tbl.Kosten[[#This Row],[Totaal kosten]],"")</f>
        <v/>
      </c>
      <c r="AJ196" s="15" t="str">
        <f>IF(Tbl.Kosten[[#This Row],[KSnr.]]=AJ$7,Tbl.Kosten[[#This Row],[Totaal kosten]],"")</f>
        <v/>
      </c>
      <c r="AK196" s="15" t="str">
        <f>IF(Tbl.Kosten[[#This Row],[KSnr.]]=AK$7,Tbl.Kosten[[#This Row],[Totaal kosten]],"")</f>
        <v/>
      </c>
      <c r="AL196" s="15" t="str">
        <f>IF(Tbl.Kosten[[#This Row],[KSnr.]]=AL$7,Tbl.Kosten[[#This Row],[Totaal kosten]],"")</f>
        <v/>
      </c>
      <c r="AM196" s="15" t="str">
        <f>IF(Tbl.Kosten[[#This Row],[KSnr.]]=AM$7,Tbl.Kosten[[#This Row],[Totaal kosten]],"")</f>
        <v/>
      </c>
      <c r="AN196" s="15" t="str">
        <f>IF(Tbl.Kosten[[#This Row],[KSnr.]]=AN$7,Tbl.Kosten[[#This Row],[Totaal kosten]],"")</f>
        <v/>
      </c>
      <c r="AO196" s="15" t="str">
        <f>IF(Tbl.Kosten[[#This Row],[KSnr.]]=AO$7,Tbl.Kosten[[#This Row],[Totaal kosten]],"")</f>
        <v/>
      </c>
      <c r="AP196" s="15" t="str">
        <f>IF(Tbl.Kosten[[#This Row],[KSnr.]]=AP$7,Tbl.Kosten[[#This Row],[Totaal kosten]],"")</f>
        <v/>
      </c>
      <c r="AQ196" s="15" t="str">
        <f>IF(Tbl.Kosten[[#This Row],[KSnr.]]=AQ$7,Tbl.Kosten[[#This Row],[Totaal kosten]],"")</f>
        <v/>
      </c>
      <c r="AR196" s="15" t="str">
        <f>IF(Tbl.Kosten[[#This Row],[KSnr.]]=AR$7,Tbl.Kosten[[#This Row],[Totaal kosten]],"")</f>
        <v/>
      </c>
      <c r="AS196" s="15" t="str">
        <f>IF(Tbl.Kosten[[#This Row],[KSnr.]]=AS$7,Tbl.Kosten[[#This Row],[Totaal kosten]],"")</f>
        <v/>
      </c>
      <c r="AT196" s="15" t="str">
        <f>IF(Tbl.Kosten[[#This Row],[KSnr.]]=AT$7,Tbl.Kosten[[#This Row],[Totaal kosten]],"")</f>
        <v/>
      </c>
      <c r="AU196" s="122" t="str">
        <f>_xlfn.XLOOKUP(Tbl.Kosten[[#This Row],[Activiteitencode]],Tbl.Activiteiten[Activiteitcode],Tbl.Activiteiten[Anr.],"",,)</f>
        <v/>
      </c>
      <c r="AV196" s="122" t="str">
        <f>IF(Tbl.Kosten[[#This Row],[Anr.]]=AV$7,Tbl.Kosten[[#This Row],[Totaal kosten]],"")</f>
        <v/>
      </c>
      <c r="AW196" s="122" t="str">
        <f>IF(Tbl.Kosten[[#This Row],[Anr.]]=AW$7,Tbl.Kosten[[#This Row],[Totaal kosten]],"")</f>
        <v/>
      </c>
      <c r="AX196" s="122" t="str">
        <f>IF(Tbl.Kosten[[#This Row],[Anr.]]=AX$7,Tbl.Kosten[[#This Row],[Totaal kosten]],"")</f>
        <v/>
      </c>
      <c r="AY196" s="122" t="str">
        <f>IF(Tbl.Kosten[[#This Row],[Anr.]]=AY$7,Tbl.Kosten[[#This Row],[Totaal kosten]],"")</f>
        <v/>
      </c>
      <c r="AZ196" s="122" t="str">
        <f>IF(Tbl.Kosten[[#This Row],[Anr.]]=AZ$7,Tbl.Kosten[[#This Row],[Totaal kosten]],"")</f>
        <v/>
      </c>
      <c r="BA196" s="122" t="str">
        <f>IF(Tbl.Kosten[[#This Row],[Anr.]]=BA$7,Tbl.Kosten[[#This Row],[Totaal kosten]],"")</f>
        <v/>
      </c>
      <c r="BB196" s="122" t="str">
        <f>IF(Tbl.Kosten[[#This Row],[Anr.]]=BB$7,Tbl.Kosten[[#This Row],[Totaal kosten]],"")</f>
        <v/>
      </c>
      <c r="BC196" s="122" t="str">
        <f>IF(Tbl.Kosten[[#This Row],[Anr.]]=BC$7,Tbl.Kosten[[#This Row],[Totaal kosten]],"")</f>
        <v/>
      </c>
      <c r="BD196" s="122" t="str">
        <f>IF(Tbl.Kosten[[#This Row],[Anr.]]=BD$7,Tbl.Kosten[[#This Row],[Totaal kosten]],"")</f>
        <v/>
      </c>
      <c r="BE196" s="122" t="str">
        <f>IF(Tbl.Kosten[[#This Row],[Anr.]]=BE$7,Tbl.Kosten[[#This Row],[Totaal kosten]],"")</f>
        <v/>
      </c>
      <c r="BF196" s="122" t="str">
        <f>IF(Tbl.Kosten[[#This Row],[Anr.]]=BF$7,Tbl.Kosten[[#This Row],[Totaal kosten]],"")</f>
        <v/>
      </c>
      <c r="BG196" s="122" t="str">
        <f>IF(Tbl.Kosten[[#This Row],[Anr.]]=BG$7,Tbl.Kosten[[#This Row],[Totaal kosten]],"")</f>
        <v/>
      </c>
      <c r="BH196" s="122" t="str">
        <f>IF(Tbl.Kosten[[#This Row],[Anr.]]=BH$7,Tbl.Kosten[[#This Row],[Totaal kosten]],"")</f>
        <v/>
      </c>
      <c r="BI196" s="122" t="str">
        <f>IF(Tbl.Kosten[[#This Row],[Anr.]]=BI$7,Tbl.Kosten[[#This Row],[Totaal kosten]],"")</f>
        <v/>
      </c>
      <c r="BJ196" s="122" t="str">
        <f>IF(Tbl.Kosten[[#This Row],[Anr.]]=BJ$7,Tbl.Kosten[[#This Row],[Totaal kosten]],"")</f>
        <v/>
      </c>
      <c r="BK196" s="122" t="str">
        <f>IF(Tbl.Kosten[[#This Row],[Anr.]]=BK$7,Tbl.Kosten[[#This Row],[Totaal kosten]],"")</f>
        <v/>
      </c>
      <c r="BL196" s="122" t="str">
        <f>IF(Tbl.Kosten[[#This Row],[Anr.]]=BL$7,Tbl.Kosten[[#This Row],[Totaal kosten]],"")</f>
        <v/>
      </c>
      <c r="BM196" s="122" t="str">
        <f>IF(Tbl.Kosten[[#This Row],[Anr.]]=BM$7,Tbl.Kosten[[#This Row],[Totaal kosten]],"")</f>
        <v/>
      </c>
      <c r="BN196" s="122" t="str">
        <f>IF(Tbl.Kosten[[#This Row],[Anr.]]=BN$7,Tbl.Kosten[[#This Row],[Totaal kosten]],"")</f>
        <v/>
      </c>
      <c r="BO196" s="122" t="str">
        <f>IF(Tbl.Kosten[[#This Row],[Anr.]]=BO$7,Tbl.Kosten[[#This Row],[Totaal kosten]],"")</f>
        <v/>
      </c>
      <c r="BP196" s="122" t="str">
        <f>IF(Tbl.Kosten[[#This Row],[Anr.]]=BP$7,Tbl.Kosten[[#This Row],[Totaal kosten]],"")</f>
        <v/>
      </c>
      <c r="BQ196" s="122" t="str">
        <f>IF(Tbl.Kosten[[#This Row],[Anr.]]=BQ$7,Tbl.Kosten[[#This Row],[Totaal kosten]],"")</f>
        <v/>
      </c>
      <c r="BR196" s="122" t="str">
        <f>IF(Tbl.Kosten[[#This Row],[Anr.]]=BR$7,Tbl.Kosten[[#This Row],[Totaal kosten]],"")</f>
        <v/>
      </c>
      <c r="BS196" s="122" t="str">
        <f>IF(Tbl.Kosten[[#This Row],[Anr.]]=BS$7,Tbl.Kosten[[#This Row],[Totaal kosten]],"")</f>
        <v/>
      </c>
      <c r="BT196" s="122" t="str">
        <f>IF(Tbl.Kosten[[#This Row],[Anr.]]=BT$7,Tbl.Kosten[[#This Row],[Totaal kosten]],"")</f>
        <v/>
      </c>
      <c r="BU196" s="122" t="str">
        <f>IF(Tbl.Kosten[[#This Row],[Anr.]]=BU$7,Tbl.Kosten[[#This Row],[Totaal kosten]],"")</f>
        <v/>
      </c>
      <c r="BV196" s="122" t="str">
        <f>IF(Tbl.Kosten[[#This Row],[Anr.]]=BV$7,Tbl.Kosten[[#This Row],[Totaal kosten]],"")</f>
        <v/>
      </c>
      <c r="BW196" s="122" t="str">
        <f>IF(Tbl.Kosten[[#This Row],[Anr.]]=BW$7,Tbl.Kosten[[#This Row],[Totaal kosten]],"")</f>
        <v/>
      </c>
      <c r="BX196" s="122" t="str">
        <f>IF(Tbl.Kosten[[#This Row],[Anr.]]=BX$7,Tbl.Kosten[[#This Row],[Totaal kosten]],"")</f>
        <v/>
      </c>
      <c r="BY196" s="122" t="str">
        <f>IF(Tbl.Kosten[[#This Row],[Anr.]]=BY$7,Tbl.Kosten[[#This Row],[Totaal kosten]],"")</f>
        <v/>
      </c>
      <c r="BZ196" s="122" t="str">
        <f>IF(Tbl.Kosten[[#This Row],[Anr.]]=BZ$7,Tbl.Kosten[[#This Row],[Totaal kosten]],"")</f>
        <v/>
      </c>
      <c r="CA196" s="122" t="str">
        <f>IF(Tbl.Kosten[[#This Row],[Anr.]]=CA$7,Tbl.Kosten[[#This Row],[Totaal kosten]],"")</f>
        <v/>
      </c>
      <c r="CB196" s="122" t="str">
        <f>IF(Tbl.Kosten[[#This Row],[Anr.]]=CB$7,Tbl.Kosten[[#This Row],[Totaal kosten]],"")</f>
        <v/>
      </c>
      <c r="CC196" s="122" t="str">
        <f>IF(Tbl.Kosten[[#This Row],[Anr.]]=CC$7,Tbl.Kosten[[#This Row],[Totaal kosten]],"")</f>
        <v/>
      </c>
      <c r="CD196" s="122" t="str">
        <f>IF(Tbl.Kosten[[#This Row],[Anr.]]=CD$7,Tbl.Kosten[[#This Row],[Totaal kosten]],"")</f>
        <v/>
      </c>
      <c r="CE196" s="122" t="str">
        <f>IF(Tbl.Kosten[[#This Row],[Anr.]]=CE$7,Tbl.Kosten[[#This Row],[Totaal kosten]],"")</f>
        <v/>
      </c>
      <c r="CF196" s="122" t="str">
        <f>IF(Tbl.Kosten[[#This Row],[Anr.]]=CF$7,Tbl.Kosten[[#This Row],[Totaal kosten]],"")</f>
        <v/>
      </c>
      <c r="CG196" s="122" t="str">
        <f>IF(Tbl.Kosten[[#This Row],[Anr.]]=CG$7,Tbl.Kosten[[#This Row],[Totaal kosten]],"")</f>
        <v/>
      </c>
      <c r="CH196" s="122" t="str">
        <f>IF(Tbl.Kosten[[#This Row],[Anr.]]=CH$7,Tbl.Kosten[[#This Row],[Totaal kosten]],"")</f>
        <v/>
      </c>
      <c r="CI196" s="122" t="str">
        <f>IF(Tbl.Kosten[[#This Row],[Anr.]]=CI$7,Tbl.Kosten[[#This Row],[Totaal kosten]],"")</f>
        <v/>
      </c>
      <c r="CJ196" s="122" t="str">
        <f>IF(Tbl.Kosten[[#This Row],[Anr.]]=CJ$7,Tbl.Kosten[[#This Row],[Totaal kosten]],"")</f>
        <v/>
      </c>
      <c r="CK196" s="122" t="str">
        <f>IF(Tbl.Kosten[[#This Row],[Anr.]]=CK$7,Tbl.Kosten[[#This Row],[Totaal kosten]],"")</f>
        <v/>
      </c>
      <c r="CL196" s="122" t="str">
        <f>IF(Tbl.Kosten[[#This Row],[Anr.]]=CL$7,Tbl.Kosten[[#This Row],[Totaal kosten]],"")</f>
        <v/>
      </c>
      <c r="CM196" s="122" t="str">
        <f>IF(Tbl.Kosten[[#This Row],[Anr.]]=CM$7,Tbl.Kosten[[#This Row],[Totaal kosten]],"")</f>
        <v/>
      </c>
      <c r="CN196" s="122" t="str">
        <f>IF(Tbl.Kosten[[#This Row],[Anr.]]=CN$7,Tbl.Kosten[[#This Row],[Totaal kosten]],"")</f>
        <v/>
      </c>
      <c r="CO196" s="122" t="str">
        <f>IF(Tbl.Kosten[[#This Row],[Anr.]]=CO$7,Tbl.Kosten[[#This Row],[Totaal kosten]],"")</f>
        <v/>
      </c>
      <c r="CP196" s="122" t="str">
        <f>IF(Tbl.Kosten[[#This Row],[Anr.]]=CP$7,Tbl.Kosten[[#This Row],[Totaal kosten]],"")</f>
        <v/>
      </c>
      <c r="CQ196" s="122" t="str">
        <f>IF(Tbl.Kosten[[#This Row],[Anr.]]=CQ$7,Tbl.Kosten[[#This Row],[Totaal kosten]],"")</f>
        <v/>
      </c>
      <c r="CR196" s="122" t="str">
        <f>IF(Tbl.Kosten[[#This Row],[Anr.]]=CR$7,Tbl.Kosten[[#This Row],[Totaal kosten]],"")</f>
        <v/>
      </c>
      <c r="CS196" s="122" t="str">
        <f>IF(Tbl.Kosten[[#This Row],[Anr.]]=CS$7,Tbl.Kosten[[#This Row],[Totaal kosten]],"")</f>
        <v/>
      </c>
      <c r="CT196" s="122" t="str">
        <f>IF(Tbl.Kosten[[#This Row],[Anr.]]=CT$7,Tbl.Kosten[[#This Row],[Totaal kosten]],"")</f>
        <v/>
      </c>
      <c r="CU196" s="122" t="str">
        <f>IF(Tbl.Kosten[[#This Row],[Anr.]]=CU$7,Tbl.Kosten[[#This Row],[Totaal kosten]],"")</f>
        <v/>
      </c>
      <c r="CV196" s="122" t="str">
        <f>IF(Tbl.Kosten[[#This Row],[Anr.]]=CV$7,Tbl.Kosten[[#This Row],[Totaal kosten]],"")</f>
        <v/>
      </c>
      <c r="CW196" s="122" t="str">
        <f>IF(Tbl.Kosten[[#This Row],[Anr.]]=CW$7,Tbl.Kosten[[#This Row],[Totaal kosten]],"")</f>
        <v/>
      </c>
      <c r="CX196" s="122" t="str">
        <f>IF(Tbl.Kosten[[#This Row],[Anr.]]=CX$7,Tbl.Kosten[[#This Row],[Totaal kosten]],"")</f>
        <v/>
      </c>
      <c r="CY196" s="122" t="str">
        <f>IF(Tbl.Kosten[[#This Row],[Anr.]]=CY$7,Tbl.Kosten[[#This Row],[Totaal kosten]],"")</f>
        <v/>
      </c>
      <c r="CZ196" s="122" t="str">
        <f>IF(Tbl.Kosten[[#This Row],[Anr.]]=CZ$7,Tbl.Kosten[[#This Row],[Totaal kosten]],"")</f>
        <v/>
      </c>
      <c r="DA196" s="122" t="str">
        <f>IF(Tbl.Kosten[[#This Row],[Anr.]]=DA$7,Tbl.Kosten[[#This Row],[Totaal kosten]],"")</f>
        <v/>
      </c>
      <c r="DB196" s="122" t="str">
        <f>IF(Tbl.Kosten[[#This Row],[Anr.]]=DB$7,Tbl.Kosten[[#This Row],[Totaal kosten]],"")</f>
        <v/>
      </c>
      <c r="DC196" s="122" t="str">
        <f>IF(Tbl.Kosten[[#This Row],[Anr.]]=DC$7,Tbl.Kosten[[#This Row],[Totaal kosten]],"")</f>
        <v/>
      </c>
      <c r="DD196" s="122" t="str">
        <f>IF(Tbl.Kosten[[#This Row],[Anr.]]=DD$7,Tbl.Kosten[[#This Row],[Totaal kosten]],"")</f>
        <v/>
      </c>
      <c r="DE196" s="122" t="str">
        <f>IF(Tbl.Kosten[[#This Row],[Anr.]]=DE$7,Tbl.Kosten[[#This Row],[Totaal kosten]],"")</f>
        <v/>
      </c>
      <c r="DF196" s="122" t="str">
        <f>IF(Tbl.Kosten[[#This Row],[Anr.]]=DF$7,Tbl.Kosten[[#This Row],[Totaal kosten]],"")</f>
        <v/>
      </c>
      <c r="DG196" s="122" t="str">
        <f>IF(Tbl.Kosten[[#This Row],[Anr.]]=DG$7,Tbl.Kosten[[#This Row],[Totaal kosten]],"")</f>
        <v/>
      </c>
      <c r="DH196" s="122" t="str">
        <f>IF(Tbl.Kosten[[#This Row],[Anr.]]=DH$7,Tbl.Kosten[[#This Row],[Totaal kosten]],"")</f>
        <v/>
      </c>
      <c r="DI196" s="122" t="str">
        <f>IF(Tbl.Kosten[[#This Row],[Anr.]]=DI$7,Tbl.Kosten[[#This Row],[Totaal kosten]],"")</f>
        <v/>
      </c>
      <c r="DJ196" s="122" t="str">
        <f>IF(Tbl.Kosten[[#This Row],[Anr.]]=DJ$7,Tbl.Kosten[[#This Row],[Totaal kosten]],"")</f>
        <v/>
      </c>
      <c r="DK196" s="122" t="str">
        <f>IF(Tbl.Kosten[[#This Row],[Anr.]]=DK$7,Tbl.Kosten[[#This Row],[Totaal kosten]],"")</f>
        <v/>
      </c>
      <c r="DL196" s="122" t="str">
        <f>IF(Tbl.Kosten[[#This Row],[Anr.]]=DL$7,Tbl.Kosten[[#This Row],[Totaal kosten]],"")</f>
        <v/>
      </c>
      <c r="DM196" s="122" t="str">
        <f>IF(Tbl.Kosten[[#This Row],[Anr.]]=DM$7,Tbl.Kosten[[#This Row],[Totaal kosten]],"")</f>
        <v/>
      </c>
      <c r="DN196" s="122" t="str">
        <f>IF(Tbl.Kosten[[#This Row],[Anr.]]=DN$7,Tbl.Kosten[[#This Row],[Totaal kosten]],"")</f>
        <v/>
      </c>
      <c r="DO196" s="122" t="str">
        <f>IF(Tbl.Kosten[[#This Row],[Anr.]]=DO$7,Tbl.Kosten[[#This Row],[Totaal kosten]],"")</f>
        <v/>
      </c>
      <c r="DP196" s="122" t="str">
        <f>IF(Tbl.Kosten[[#This Row],[Anr.]]=DP$7,Tbl.Kosten[[#This Row],[Totaal kosten]],"")</f>
        <v/>
      </c>
      <c r="DQ196" s="122" t="str">
        <f>IF(Tbl.Kosten[[#This Row],[Anr.]]=DQ$7,Tbl.Kosten[[#This Row],[Totaal kosten]],"")</f>
        <v/>
      </c>
      <c r="DR196" s="122" t="str">
        <f>IF(Tbl.Kosten[[#This Row],[Anr.]]=DR$7,Tbl.Kosten[[#This Row],[Totaal kosten]],"")</f>
        <v/>
      </c>
      <c r="DS196" s="122" t="str">
        <f>IF(Tbl.Kosten[[#This Row],[Anr.]]=DS$7,Tbl.Kosten[[#This Row],[Totaal kosten]],"")</f>
        <v/>
      </c>
      <c r="DT196" s="122" t="str">
        <f>IF(Tbl.Kosten[[#This Row],[Anr.]]=DT$7,Tbl.Kosten[[#This Row],[Totaal kosten]],"")</f>
        <v/>
      </c>
      <c r="DU196" s="122" t="str">
        <f>IF(Tbl.Kosten[[#This Row],[Anr.]]=DU$7,Tbl.Kosten[[#This Row],[Totaal kosten]],"")</f>
        <v/>
      </c>
      <c r="DV196" s="122" t="str">
        <f>IF(Tbl.Kosten[[#This Row],[Anr.]]=DV$7,Tbl.Kosten[[#This Row],[Totaal kosten]],"")</f>
        <v/>
      </c>
      <c r="DW196" s="122" t="str">
        <f>IF(Tbl.Kosten[[#This Row],[Anr.]]=DW$7,Tbl.Kosten[[#This Row],[Totaal kosten]],"")</f>
        <v/>
      </c>
      <c r="DX196" s="122" t="str">
        <f>IF(Tbl.Kosten[[#This Row],[Anr.]]=DX$7,Tbl.Kosten[[#This Row],[Totaal kosten]],"")</f>
        <v/>
      </c>
      <c r="DY196" s="122" t="str">
        <f>IF(Tbl.Kosten[[#This Row],[Anr.]]=DY$7,Tbl.Kosten[[#This Row],[Totaal kosten]],"")</f>
        <v/>
      </c>
      <c r="DZ196" s="122" t="str">
        <f>IF(Tbl.Kosten[[#This Row],[Anr.]]=DZ$7,Tbl.Kosten[[#This Row],[Totaal kosten]],"")</f>
        <v/>
      </c>
      <c r="EA196" s="122" t="str">
        <f>IF(Tbl.Kosten[[#This Row],[Anr.]]=EA$7,Tbl.Kosten[[#This Row],[Totaal kosten]],"")</f>
        <v/>
      </c>
      <c r="EB196" s="122" t="str">
        <f>IF(Tbl.Kosten[[#This Row],[Anr.]]=EB$7,Tbl.Kosten[[#This Row],[Totaal kosten]],"")</f>
        <v/>
      </c>
      <c r="EC196" s="122" t="str">
        <f>IF(Tbl.Kosten[[#This Row],[Anr.]]=EC$7,Tbl.Kosten[[#This Row],[Totaal kosten]],"")</f>
        <v/>
      </c>
      <c r="ED196" s="122" t="str">
        <f>IF(Tbl.Kosten[[#This Row],[Anr.]]=ED$7,Tbl.Kosten[[#This Row],[Totaal kosten]],"")</f>
        <v/>
      </c>
      <c r="EE196" s="122" t="str">
        <f>IF(Tbl.Kosten[[#This Row],[Anr.]]=EE$7,Tbl.Kosten[[#This Row],[Totaal kosten]],"")</f>
        <v/>
      </c>
      <c r="EF196" s="122" t="str">
        <f>IF(Tbl.Kosten[[#This Row],[Anr.]]=EF$7,Tbl.Kosten[[#This Row],[Totaal kosten]],"")</f>
        <v/>
      </c>
      <c r="EG196" s="122" t="str">
        <f>IF(Tbl.Kosten[[#This Row],[Anr.]]=EG$7,Tbl.Kosten[[#This Row],[Totaal kosten]],"")</f>
        <v/>
      </c>
      <c r="EH196" s="122" t="str">
        <f>IF(Tbl.Kosten[[#This Row],[Anr.]]=EH$7,Tbl.Kosten[[#This Row],[Totaal kosten]],"")</f>
        <v/>
      </c>
      <c r="EI196" s="122" t="str">
        <f>IF(Tbl.Kosten[[#This Row],[Anr.]]=EI$7,Tbl.Kosten[[#This Row],[Totaal kosten]],"")</f>
        <v/>
      </c>
      <c r="EJ196" s="122" t="str">
        <f>IF(Tbl.Kosten[[#This Row],[Anr.]]=EJ$7,Tbl.Kosten[[#This Row],[Totaal kosten]],"")</f>
        <v/>
      </c>
      <c r="EK196" s="122" t="str">
        <f>IF(Tbl.Kosten[[#This Row],[Anr.]]=EK$7,Tbl.Kosten[[#This Row],[Totaal kosten]],"")</f>
        <v/>
      </c>
      <c r="EL196" s="122" t="str">
        <f>IF(Tbl.Kosten[[#This Row],[Anr.]]=EL$7,Tbl.Kosten[[#This Row],[Totaal kosten]],"")</f>
        <v/>
      </c>
      <c r="EM196" s="122" t="str">
        <f>IF(Tbl.Kosten[[#This Row],[Anr.]]=EM$7,Tbl.Kosten[[#This Row],[Totaal kosten]],"")</f>
        <v/>
      </c>
      <c r="EN196" s="122" t="str">
        <f>IF(Tbl.Kosten[[#This Row],[Anr.]]=EN$7,Tbl.Kosten[[#This Row],[Totaal kosten]],"")</f>
        <v/>
      </c>
      <c r="EO196" s="122" t="str">
        <f>IF(Tbl.Kosten[[#This Row],[Anr.]]=EO$7,Tbl.Kosten[[#This Row],[Totaal kosten]],"")</f>
        <v/>
      </c>
      <c r="EP196" s="122" t="str">
        <f>IF(Tbl.Kosten[[#This Row],[Anr.]]=EP$7,Tbl.Kosten[[#This Row],[Totaal kosten]],"")</f>
        <v/>
      </c>
      <c r="EQ196" s="122" t="str">
        <f>IF(Tbl.Kosten[[#This Row],[Anr.]]=EQ$7,Tbl.Kosten[[#This Row],[Totaal kosten]],"")</f>
        <v/>
      </c>
    </row>
    <row r="197" spans="2:147" x14ac:dyDescent="0.35">
      <c r="B197" s="99"/>
      <c r="C197" s="68"/>
      <c r="D197" s="119"/>
      <c r="E197" s="100"/>
      <c r="F197" s="13">
        <f>_xlfn.XLOOKUP(Tbl.Kosten[[#This Row],[Medewerker e/o 
functie]],Tbl.Uurtarief[Medewerker en/of functie],Tbl.Uurtarief[Uurtarief],"",,)</f>
        <v>0</v>
      </c>
      <c r="G197" s="118">
        <f>PRODUCT(Tbl.Kosten[[#This Row],[Uren]],Tbl.Kosten[[#This Row],[Uurtarief]])</f>
        <v>0</v>
      </c>
      <c r="H197" s="100"/>
      <c r="I197" s="98"/>
      <c r="J197" s="97">
        <f>Tbl.Kosten[[#This Row],[Aantal]]*Tbl.Kosten[[#This Row],[Tarief]]</f>
        <v>0</v>
      </c>
      <c r="K197" s="118">
        <f>Tbl.Kosten[[#This Row],[Subtotaal andere kosten]]+Tbl.Kosten[[#This Row],[Subtotaal arbeidskosten]]</f>
        <v>0</v>
      </c>
      <c r="L197" s="190">
        <f>IF(Tbl.Kosten[[#This Row],[Subtotaal andere kosten]]&lt;&gt;0,"Andere kosten",(_xlfn.XLOOKUP(Tbl.Kosten[[#This Row],[Medewerker e/o 
functie]],Tbl.Uurtarief[Medewerker en/of functie],Tbl.Uurtarief[Kostensoort],"",,)))</f>
        <v>0</v>
      </c>
      <c r="M197" s="190" t="str">
        <f>IF(AND(Tbl.Kosten[[#This Row],[Subtotaal arbeidskosten]]&lt;&gt;0,Tbl.Kosten[[#This Row],[Subtotaal andere kosten]]&lt;&gt;0),"Begroot Arbeidskosten en Overige kosten op verschillende regels!","")</f>
        <v/>
      </c>
      <c r="N197" s="3" t="str">
        <f>_xlfn.XLOOKUP(Tbl.Kosten[[#This Row],[Activiteitencode]],Tbl.Activiteiten[Activiteitcode],Tbl.Activiteiten[Werkpakketcode],"",,)</f>
        <v/>
      </c>
      <c r="O197" s="9" t="str">
        <f>_xlfn.XLOOKUP(Tbl.Kosten[[#This Row],[Werkpakketcode]],Tbl.Werkpakketten[Werkpakketcode],Tbl.Werkpakketten[WPnr.],"",,)</f>
        <v/>
      </c>
      <c r="P197" s="9" t="str">
        <f>IF(Tbl.Kosten[[#This Row],[WPnr.]]=P$7,Tbl.Kosten[[#This Row],[Totaal kosten]],"")</f>
        <v/>
      </c>
      <c r="Q197" s="9" t="str">
        <f>IF(Tbl.Kosten[[#This Row],[WPnr.]]=Q$7,Tbl.Kosten[[#This Row],[Totaal kosten]],"")</f>
        <v/>
      </c>
      <c r="R197" s="9" t="str">
        <f>IF(Tbl.Kosten[[#This Row],[WPnr.]]=R$7,Tbl.Kosten[[#This Row],[Totaal kosten]],"")</f>
        <v/>
      </c>
      <c r="S197" s="9" t="str">
        <f>IF(Tbl.Kosten[[#This Row],[WPnr.]]=S$7,Tbl.Kosten[[#This Row],[Totaal kosten]],"")</f>
        <v/>
      </c>
      <c r="T197" s="9" t="str">
        <f>IF(Tbl.Kosten[[#This Row],[WPnr.]]=T$7,Tbl.Kosten[[#This Row],[Totaal kosten]],"")</f>
        <v/>
      </c>
      <c r="U197" s="9" t="str">
        <f>IF(Tbl.Kosten[[#This Row],[WPnr.]]=U$7,Tbl.Kosten[[#This Row],[Totaal kosten]],"")</f>
        <v/>
      </c>
      <c r="V197" s="9" t="str">
        <f>IF(Tbl.Kosten[[#This Row],[WPnr.]]=V$7,Tbl.Kosten[[#This Row],[Totaal kosten]],"")</f>
        <v/>
      </c>
      <c r="W197" s="9" t="str">
        <f>IF(Tbl.Kosten[[#This Row],[WPnr.]]=W$7,Tbl.Kosten[[#This Row],[Totaal kosten]],"")</f>
        <v/>
      </c>
      <c r="X197" s="9" t="str">
        <f>IF(Tbl.Kosten[[#This Row],[WPnr.]]=X$7,Tbl.Kosten[[#This Row],[Totaal kosten]],"")</f>
        <v/>
      </c>
      <c r="Y197" s="9" t="str">
        <f>IF(Tbl.Kosten[[#This Row],[WPnr.]]=Y$7,Tbl.Kosten[[#This Row],[Totaal kosten]],"")</f>
        <v/>
      </c>
      <c r="Z197" s="15" t="str">
        <f>IFERROR(VLOOKUP(Tbl.Kosten[[#This Row],[Kostensoort]],Tbl.Kostensoorten[],2,FALSE),"")</f>
        <v/>
      </c>
      <c r="AA197" s="15" t="str">
        <f>IF(Tbl.Kosten[[#This Row],[KSnr.]]=AA$7,Tbl.Kosten[[#This Row],[Totaal kosten]],"")</f>
        <v/>
      </c>
      <c r="AB197" s="15" t="str">
        <f>IF(Tbl.Kosten[[#This Row],[KSnr.]]=AB$7,Tbl.Kosten[[#This Row],[Totaal kosten]],"")</f>
        <v/>
      </c>
      <c r="AC197" s="15" t="str">
        <f>IF(Tbl.Kosten[[#This Row],[KSnr.]]=AC$7,Tbl.Kosten[[#This Row],[Totaal kosten]],"")</f>
        <v/>
      </c>
      <c r="AD197" s="15" t="str">
        <f>IF(Tbl.Kosten[[#This Row],[KSnr.]]=AD$7,Tbl.Kosten[[#This Row],[Totaal kosten]],"")</f>
        <v/>
      </c>
      <c r="AE197" s="15" t="str">
        <f>IF(Tbl.Kosten[[#This Row],[KSnr.]]=AE$7,Tbl.Kosten[[#This Row],[Totaal kosten]],"")</f>
        <v/>
      </c>
      <c r="AF197" s="15" t="str">
        <f>IF(Tbl.Kosten[[#This Row],[KSnr.]]=AF$7,Tbl.Kosten[[#This Row],[Totaal kosten]],"")</f>
        <v/>
      </c>
      <c r="AG197" s="15" t="str">
        <f>IF(Tbl.Kosten[[#This Row],[KSnr.]]=AG$7,Tbl.Kosten[[#This Row],[Totaal kosten]],"")</f>
        <v/>
      </c>
      <c r="AH197" s="15" t="str">
        <f>IF(Tbl.Kosten[[#This Row],[KSnr.]]=AH$7,Tbl.Kosten[[#This Row],[Totaal kosten]],"")</f>
        <v/>
      </c>
      <c r="AI197" s="15" t="str">
        <f>IF(Tbl.Kosten[[#This Row],[KSnr.]]=AI$7,Tbl.Kosten[[#This Row],[Totaal kosten]],"")</f>
        <v/>
      </c>
      <c r="AJ197" s="15" t="str">
        <f>IF(Tbl.Kosten[[#This Row],[KSnr.]]=AJ$7,Tbl.Kosten[[#This Row],[Totaal kosten]],"")</f>
        <v/>
      </c>
      <c r="AK197" s="15" t="str">
        <f>IF(Tbl.Kosten[[#This Row],[KSnr.]]=AK$7,Tbl.Kosten[[#This Row],[Totaal kosten]],"")</f>
        <v/>
      </c>
      <c r="AL197" s="15" t="str">
        <f>IF(Tbl.Kosten[[#This Row],[KSnr.]]=AL$7,Tbl.Kosten[[#This Row],[Totaal kosten]],"")</f>
        <v/>
      </c>
      <c r="AM197" s="15" t="str">
        <f>IF(Tbl.Kosten[[#This Row],[KSnr.]]=AM$7,Tbl.Kosten[[#This Row],[Totaal kosten]],"")</f>
        <v/>
      </c>
      <c r="AN197" s="15" t="str">
        <f>IF(Tbl.Kosten[[#This Row],[KSnr.]]=AN$7,Tbl.Kosten[[#This Row],[Totaal kosten]],"")</f>
        <v/>
      </c>
      <c r="AO197" s="15" t="str">
        <f>IF(Tbl.Kosten[[#This Row],[KSnr.]]=AO$7,Tbl.Kosten[[#This Row],[Totaal kosten]],"")</f>
        <v/>
      </c>
      <c r="AP197" s="15" t="str">
        <f>IF(Tbl.Kosten[[#This Row],[KSnr.]]=AP$7,Tbl.Kosten[[#This Row],[Totaal kosten]],"")</f>
        <v/>
      </c>
      <c r="AQ197" s="15" t="str">
        <f>IF(Tbl.Kosten[[#This Row],[KSnr.]]=AQ$7,Tbl.Kosten[[#This Row],[Totaal kosten]],"")</f>
        <v/>
      </c>
      <c r="AR197" s="15" t="str">
        <f>IF(Tbl.Kosten[[#This Row],[KSnr.]]=AR$7,Tbl.Kosten[[#This Row],[Totaal kosten]],"")</f>
        <v/>
      </c>
      <c r="AS197" s="15" t="str">
        <f>IF(Tbl.Kosten[[#This Row],[KSnr.]]=AS$7,Tbl.Kosten[[#This Row],[Totaal kosten]],"")</f>
        <v/>
      </c>
      <c r="AT197" s="15" t="str">
        <f>IF(Tbl.Kosten[[#This Row],[KSnr.]]=AT$7,Tbl.Kosten[[#This Row],[Totaal kosten]],"")</f>
        <v/>
      </c>
      <c r="AU197" s="122" t="str">
        <f>_xlfn.XLOOKUP(Tbl.Kosten[[#This Row],[Activiteitencode]],Tbl.Activiteiten[Activiteitcode],Tbl.Activiteiten[Anr.],"",,)</f>
        <v/>
      </c>
      <c r="AV197" s="122" t="str">
        <f>IF(Tbl.Kosten[[#This Row],[Anr.]]=AV$7,Tbl.Kosten[[#This Row],[Totaal kosten]],"")</f>
        <v/>
      </c>
      <c r="AW197" s="122" t="str">
        <f>IF(Tbl.Kosten[[#This Row],[Anr.]]=AW$7,Tbl.Kosten[[#This Row],[Totaal kosten]],"")</f>
        <v/>
      </c>
      <c r="AX197" s="122" t="str">
        <f>IF(Tbl.Kosten[[#This Row],[Anr.]]=AX$7,Tbl.Kosten[[#This Row],[Totaal kosten]],"")</f>
        <v/>
      </c>
      <c r="AY197" s="122" t="str">
        <f>IF(Tbl.Kosten[[#This Row],[Anr.]]=AY$7,Tbl.Kosten[[#This Row],[Totaal kosten]],"")</f>
        <v/>
      </c>
      <c r="AZ197" s="122" t="str">
        <f>IF(Tbl.Kosten[[#This Row],[Anr.]]=AZ$7,Tbl.Kosten[[#This Row],[Totaal kosten]],"")</f>
        <v/>
      </c>
      <c r="BA197" s="122" t="str">
        <f>IF(Tbl.Kosten[[#This Row],[Anr.]]=BA$7,Tbl.Kosten[[#This Row],[Totaal kosten]],"")</f>
        <v/>
      </c>
      <c r="BB197" s="122" t="str">
        <f>IF(Tbl.Kosten[[#This Row],[Anr.]]=BB$7,Tbl.Kosten[[#This Row],[Totaal kosten]],"")</f>
        <v/>
      </c>
      <c r="BC197" s="122" t="str">
        <f>IF(Tbl.Kosten[[#This Row],[Anr.]]=BC$7,Tbl.Kosten[[#This Row],[Totaal kosten]],"")</f>
        <v/>
      </c>
      <c r="BD197" s="122" t="str">
        <f>IF(Tbl.Kosten[[#This Row],[Anr.]]=BD$7,Tbl.Kosten[[#This Row],[Totaal kosten]],"")</f>
        <v/>
      </c>
      <c r="BE197" s="122" t="str">
        <f>IF(Tbl.Kosten[[#This Row],[Anr.]]=BE$7,Tbl.Kosten[[#This Row],[Totaal kosten]],"")</f>
        <v/>
      </c>
      <c r="BF197" s="122" t="str">
        <f>IF(Tbl.Kosten[[#This Row],[Anr.]]=BF$7,Tbl.Kosten[[#This Row],[Totaal kosten]],"")</f>
        <v/>
      </c>
      <c r="BG197" s="122" t="str">
        <f>IF(Tbl.Kosten[[#This Row],[Anr.]]=BG$7,Tbl.Kosten[[#This Row],[Totaal kosten]],"")</f>
        <v/>
      </c>
      <c r="BH197" s="122" t="str">
        <f>IF(Tbl.Kosten[[#This Row],[Anr.]]=BH$7,Tbl.Kosten[[#This Row],[Totaal kosten]],"")</f>
        <v/>
      </c>
      <c r="BI197" s="122" t="str">
        <f>IF(Tbl.Kosten[[#This Row],[Anr.]]=BI$7,Tbl.Kosten[[#This Row],[Totaal kosten]],"")</f>
        <v/>
      </c>
      <c r="BJ197" s="122" t="str">
        <f>IF(Tbl.Kosten[[#This Row],[Anr.]]=BJ$7,Tbl.Kosten[[#This Row],[Totaal kosten]],"")</f>
        <v/>
      </c>
      <c r="BK197" s="122" t="str">
        <f>IF(Tbl.Kosten[[#This Row],[Anr.]]=BK$7,Tbl.Kosten[[#This Row],[Totaal kosten]],"")</f>
        <v/>
      </c>
      <c r="BL197" s="122" t="str">
        <f>IF(Tbl.Kosten[[#This Row],[Anr.]]=BL$7,Tbl.Kosten[[#This Row],[Totaal kosten]],"")</f>
        <v/>
      </c>
      <c r="BM197" s="122" t="str">
        <f>IF(Tbl.Kosten[[#This Row],[Anr.]]=BM$7,Tbl.Kosten[[#This Row],[Totaal kosten]],"")</f>
        <v/>
      </c>
      <c r="BN197" s="122" t="str">
        <f>IF(Tbl.Kosten[[#This Row],[Anr.]]=BN$7,Tbl.Kosten[[#This Row],[Totaal kosten]],"")</f>
        <v/>
      </c>
      <c r="BO197" s="122" t="str">
        <f>IF(Tbl.Kosten[[#This Row],[Anr.]]=BO$7,Tbl.Kosten[[#This Row],[Totaal kosten]],"")</f>
        <v/>
      </c>
      <c r="BP197" s="122" t="str">
        <f>IF(Tbl.Kosten[[#This Row],[Anr.]]=BP$7,Tbl.Kosten[[#This Row],[Totaal kosten]],"")</f>
        <v/>
      </c>
      <c r="BQ197" s="122" t="str">
        <f>IF(Tbl.Kosten[[#This Row],[Anr.]]=BQ$7,Tbl.Kosten[[#This Row],[Totaal kosten]],"")</f>
        <v/>
      </c>
      <c r="BR197" s="122" t="str">
        <f>IF(Tbl.Kosten[[#This Row],[Anr.]]=BR$7,Tbl.Kosten[[#This Row],[Totaal kosten]],"")</f>
        <v/>
      </c>
      <c r="BS197" s="122" t="str">
        <f>IF(Tbl.Kosten[[#This Row],[Anr.]]=BS$7,Tbl.Kosten[[#This Row],[Totaal kosten]],"")</f>
        <v/>
      </c>
      <c r="BT197" s="122" t="str">
        <f>IF(Tbl.Kosten[[#This Row],[Anr.]]=BT$7,Tbl.Kosten[[#This Row],[Totaal kosten]],"")</f>
        <v/>
      </c>
      <c r="BU197" s="122" t="str">
        <f>IF(Tbl.Kosten[[#This Row],[Anr.]]=BU$7,Tbl.Kosten[[#This Row],[Totaal kosten]],"")</f>
        <v/>
      </c>
      <c r="BV197" s="122" t="str">
        <f>IF(Tbl.Kosten[[#This Row],[Anr.]]=BV$7,Tbl.Kosten[[#This Row],[Totaal kosten]],"")</f>
        <v/>
      </c>
      <c r="BW197" s="122" t="str">
        <f>IF(Tbl.Kosten[[#This Row],[Anr.]]=BW$7,Tbl.Kosten[[#This Row],[Totaal kosten]],"")</f>
        <v/>
      </c>
      <c r="BX197" s="122" t="str">
        <f>IF(Tbl.Kosten[[#This Row],[Anr.]]=BX$7,Tbl.Kosten[[#This Row],[Totaal kosten]],"")</f>
        <v/>
      </c>
      <c r="BY197" s="122" t="str">
        <f>IF(Tbl.Kosten[[#This Row],[Anr.]]=BY$7,Tbl.Kosten[[#This Row],[Totaal kosten]],"")</f>
        <v/>
      </c>
      <c r="BZ197" s="122" t="str">
        <f>IF(Tbl.Kosten[[#This Row],[Anr.]]=BZ$7,Tbl.Kosten[[#This Row],[Totaal kosten]],"")</f>
        <v/>
      </c>
      <c r="CA197" s="122" t="str">
        <f>IF(Tbl.Kosten[[#This Row],[Anr.]]=CA$7,Tbl.Kosten[[#This Row],[Totaal kosten]],"")</f>
        <v/>
      </c>
      <c r="CB197" s="122" t="str">
        <f>IF(Tbl.Kosten[[#This Row],[Anr.]]=CB$7,Tbl.Kosten[[#This Row],[Totaal kosten]],"")</f>
        <v/>
      </c>
      <c r="CC197" s="122" t="str">
        <f>IF(Tbl.Kosten[[#This Row],[Anr.]]=CC$7,Tbl.Kosten[[#This Row],[Totaal kosten]],"")</f>
        <v/>
      </c>
      <c r="CD197" s="122" t="str">
        <f>IF(Tbl.Kosten[[#This Row],[Anr.]]=CD$7,Tbl.Kosten[[#This Row],[Totaal kosten]],"")</f>
        <v/>
      </c>
      <c r="CE197" s="122" t="str">
        <f>IF(Tbl.Kosten[[#This Row],[Anr.]]=CE$7,Tbl.Kosten[[#This Row],[Totaal kosten]],"")</f>
        <v/>
      </c>
      <c r="CF197" s="122" t="str">
        <f>IF(Tbl.Kosten[[#This Row],[Anr.]]=CF$7,Tbl.Kosten[[#This Row],[Totaal kosten]],"")</f>
        <v/>
      </c>
      <c r="CG197" s="122" t="str">
        <f>IF(Tbl.Kosten[[#This Row],[Anr.]]=CG$7,Tbl.Kosten[[#This Row],[Totaal kosten]],"")</f>
        <v/>
      </c>
      <c r="CH197" s="122" t="str">
        <f>IF(Tbl.Kosten[[#This Row],[Anr.]]=CH$7,Tbl.Kosten[[#This Row],[Totaal kosten]],"")</f>
        <v/>
      </c>
      <c r="CI197" s="122" t="str">
        <f>IF(Tbl.Kosten[[#This Row],[Anr.]]=CI$7,Tbl.Kosten[[#This Row],[Totaal kosten]],"")</f>
        <v/>
      </c>
      <c r="CJ197" s="122" t="str">
        <f>IF(Tbl.Kosten[[#This Row],[Anr.]]=CJ$7,Tbl.Kosten[[#This Row],[Totaal kosten]],"")</f>
        <v/>
      </c>
      <c r="CK197" s="122" t="str">
        <f>IF(Tbl.Kosten[[#This Row],[Anr.]]=CK$7,Tbl.Kosten[[#This Row],[Totaal kosten]],"")</f>
        <v/>
      </c>
      <c r="CL197" s="122" t="str">
        <f>IF(Tbl.Kosten[[#This Row],[Anr.]]=CL$7,Tbl.Kosten[[#This Row],[Totaal kosten]],"")</f>
        <v/>
      </c>
      <c r="CM197" s="122" t="str">
        <f>IF(Tbl.Kosten[[#This Row],[Anr.]]=CM$7,Tbl.Kosten[[#This Row],[Totaal kosten]],"")</f>
        <v/>
      </c>
      <c r="CN197" s="122" t="str">
        <f>IF(Tbl.Kosten[[#This Row],[Anr.]]=CN$7,Tbl.Kosten[[#This Row],[Totaal kosten]],"")</f>
        <v/>
      </c>
      <c r="CO197" s="122" t="str">
        <f>IF(Tbl.Kosten[[#This Row],[Anr.]]=CO$7,Tbl.Kosten[[#This Row],[Totaal kosten]],"")</f>
        <v/>
      </c>
      <c r="CP197" s="122" t="str">
        <f>IF(Tbl.Kosten[[#This Row],[Anr.]]=CP$7,Tbl.Kosten[[#This Row],[Totaal kosten]],"")</f>
        <v/>
      </c>
      <c r="CQ197" s="122" t="str">
        <f>IF(Tbl.Kosten[[#This Row],[Anr.]]=CQ$7,Tbl.Kosten[[#This Row],[Totaal kosten]],"")</f>
        <v/>
      </c>
      <c r="CR197" s="122" t="str">
        <f>IF(Tbl.Kosten[[#This Row],[Anr.]]=CR$7,Tbl.Kosten[[#This Row],[Totaal kosten]],"")</f>
        <v/>
      </c>
      <c r="CS197" s="122" t="str">
        <f>IF(Tbl.Kosten[[#This Row],[Anr.]]=CS$7,Tbl.Kosten[[#This Row],[Totaal kosten]],"")</f>
        <v/>
      </c>
      <c r="CT197" s="122" t="str">
        <f>IF(Tbl.Kosten[[#This Row],[Anr.]]=CT$7,Tbl.Kosten[[#This Row],[Totaal kosten]],"")</f>
        <v/>
      </c>
      <c r="CU197" s="122" t="str">
        <f>IF(Tbl.Kosten[[#This Row],[Anr.]]=CU$7,Tbl.Kosten[[#This Row],[Totaal kosten]],"")</f>
        <v/>
      </c>
      <c r="CV197" s="122" t="str">
        <f>IF(Tbl.Kosten[[#This Row],[Anr.]]=CV$7,Tbl.Kosten[[#This Row],[Totaal kosten]],"")</f>
        <v/>
      </c>
      <c r="CW197" s="122" t="str">
        <f>IF(Tbl.Kosten[[#This Row],[Anr.]]=CW$7,Tbl.Kosten[[#This Row],[Totaal kosten]],"")</f>
        <v/>
      </c>
      <c r="CX197" s="122" t="str">
        <f>IF(Tbl.Kosten[[#This Row],[Anr.]]=CX$7,Tbl.Kosten[[#This Row],[Totaal kosten]],"")</f>
        <v/>
      </c>
      <c r="CY197" s="122" t="str">
        <f>IF(Tbl.Kosten[[#This Row],[Anr.]]=CY$7,Tbl.Kosten[[#This Row],[Totaal kosten]],"")</f>
        <v/>
      </c>
      <c r="CZ197" s="122" t="str">
        <f>IF(Tbl.Kosten[[#This Row],[Anr.]]=CZ$7,Tbl.Kosten[[#This Row],[Totaal kosten]],"")</f>
        <v/>
      </c>
      <c r="DA197" s="122" t="str">
        <f>IF(Tbl.Kosten[[#This Row],[Anr.]]=DA$7,Tbl.Kosten[[#This Row],[Totaal kosten]],"")</f>
        <v/>
      </c>
      <c r="DB197" s="122" t="str">
        <f>IF(Tbl.Kosten[[#This Row],[Anr.]]=DB$7,Tbl.Kosten[[#This Row],[Totaal kosten]],"")</f>
        <v/>
      </c>
      <c r="DC197" s="122" t="str">
        <f>IF(Tbl.Kosten[[#This Row],[Anr.]]=DC$7,Tbl.Kosten[[#This Row],[Totaal kosten]],"")</f>
        <v/>
      </c>
      <c r="DD197" s="122" t="str">
        <f>IF(Tbl.Kosten[[#This Row],[Anr.]]=DD$7,Tbl.Kosten[[#This Row],[Totaal kosten]],"")</f>
        <v/>
      </c>
      <c r="DE197" s="122" t="str">
        <f>IF(Tbl.Kosten[[#This Row],[Anr.]]=DE$7,Tbl.Kosten[[#This Row],[Totaal kosten]],"")</f>
        <v/>
      </c>
      <c r="DF197" s="122" t="str">
        <f>IF(Tbl.Kosten[[#This Row],[Anr.]]=DF$7,Tbl.Kosten[[#This Row],[Totaal kosten]],"")</f>
        <v/>
      </c>
      <c r="DG197" s="122" t="str">
        <f>IF(Tbl.Kosten[[#This Row],[Anr.]]=DG$7,Tbl.Kosten[[#This Row],[Totaal kosten]],"")</f>
        <v/>
      </c>
      <c r="DH197" s="122" t="str">
        <f>IF(Tbl.Kosten[[#This Row],[Anr.]]=DH$7,Tbl.Kosten[[#This Row],[Totaal kosten]],"")</f>
        <v/>
      </c>
      <c r="DI197" s="122" t="str">
        <f>IF(Tbl.Kosten[[#This Row],[Anr.]]=DI$7,Tbl.Kosten[[#This Row],[Totaal kosten]],"")</f>
        <v/>
      </c>
      <c r="DJ197" s="122" t="str">
        <f>IF(Tbl.Kosten[[#This Row],[Anr.]]=DJ$7,Tbl.Kosten[[#This Row],[Totaal kosten]],"")</f>
        <v/>
      </c>
      <c r="DK197" s="122" t="str">
        <f>IF(Tbl.Kosten[[#This Row],[Anr.]]=DK$7,Tbl.Kosten[[#This Row],[Totaal kosten]],"")</f>
        <v/>
      </c>
      <c r="DL197" s="122" t="str">
        <f>IF(Tbl.Kosten[[#This Row],[Anr.]]=DL$7,Tbl.Kosten[[#This Row],[Totaal kosten]],"")</f>
        <v/>
      </c>
      <c r="DM197" s="122" t="str">
        <f>IF(Tbl.Kosten[[#This Row],[Anr.]]=DM$7,Tbl.Kosten[[#This Row],[Totaal kosten]],"")</f>
        <v/>
      </c>
      <c r="DN197" s="122" t="str">
        <f>IF(Tbl.Kosten[[#This Row],[Anr.]]=DN$7,Tbl.Kosten[[#This Row],[Totaal kosten]],"")</f>
        <v/>
      </c>
      <c r="DO197" s="122" t="str">
        <f>IF(Tbl.Kosten[[#This Row],[Anr.]]=DO$7,Tbl.Kosten[[#This Row],[Totaal kosten]],"")</f>
        <v/>
      </c>
      <c r="DP197" s="122" t="str">
        <f>IF(Tbl.Kosten[[#This Row],[Anr.]]=DP$7,Tbl.Kosten[[#This Row],[Totaal kosten]],"")</f>
        <v/>
      </c>
      <c r="DQ197" s="122" t="str">
        <f>IF(Tbl.Kosten[[#This Row],[Anr.]]=DQ$7,Tbl.Kosten[[#This Row],[Totaal kosten]],"")</f>
        <v/>
      </c>
      <c r="DR197" s="122" t="str">
        <f>IF(Tbl.Kosten[[#This Row],[Anr.]]=DR$7,Tbl.Kosten[[#This Row],[Totaal kosten]],"")</f>
        <v/>
      </c>
      <c r="DS197" s="122" t="str">
        <f>IF(Tbl.Kosten[[#This Row],[Anr.]]=DS$7,Tbl.Kosten[[#This Row],[Totaal kosten]],"")</f>
        <v/>
      </c>
      <c r="DT197" s="122" t="str">
        <f>IF(Tbl.Kosten[[#This Row],[Anr.]]=DT$7,Tbl.Kosten[[#This Row],[Totaal kosten]],"")</f>
        <v/>
      </c>
      <c r="DU197" s="122" t="str">
        <f>IF(Tbl.Kosten[[#This Row],[Anr.]]=DU$7,Tbl.Kosten[[#This Row],[Totaal kosten]],"")</f>
        <v/>
      </c>
      <c r="DV197" s="122" t="str">
        <f>IF(Tbl.Kosten[[#This Row],[Anr.]]=DV$7,Tbl.Kosten[[#This Row],[Totaal kosten]],"")</f>
        <v/>
      </c>
      <c r="DW197" s="122" t="str">
        <f>IF(Tbl.Kosten[[#This Row],[Anr.]]=DW$7,Tbl.Kosten[[#This Row],[Totaal kosten]],"")</f>
        <v/>
      </c>
      <c r="DX197" s="122" t="str">
        <f>IF(Tbl.Kosten[[#This Row],[Anr.]]=DX$7,Tbl.Kosten[[#This Row],[Totaal kosten]],"")</f>
        <v/>
      </c>
      <c r="DY197" s="122" t="str">
        <f>IF(Tbl.Kosten[[#This Row],[Anr.]]=DY$7,Tbl.Kosten[[#This Row],[Totaal kosten]],"")</f>
        <v/>
      </c>
      <c r="DZ197" s="122" t="str">
        <f>IF(Tbl.Kosten[[#This Row],[Anr.]]=DZ$7,Tbl.Kosten[[#This Row],[Totaal kosten]],"")</f>
        <v/>
      </c>
      <c r="EA197" s="122" t="str">
        <f>IF(Tbl.Kosten[[#This Row],[Anr.]]=EA$7,Tbl.Kosten[[#This Row],[Totaal kosten]],"")</f>
        <v/>
      </c>
      <c r="EB197" s="122" t="str">
        <f>IF(Tbl.Kosten[[#This Row],[Anr.]]=EB$7,Tbl.Kosten[[#This Row],[Totaal kosten]],"")</f>
        <v/>
      </c>
      <c r="EC197" s="122" t="str">
        <f>IF(Tbl.Kosten[[#This Row],[Anr.]]=EC$7,Tbl.Kosten[[#This Row],[Totaal kosten]],"")</f>
        <v/>
      </c>
      <c r="ED197" s="122" t="str">
        <f>IF(Tbl.Kosten[[#This Row],[Anr.]]=ED$7,Tbl.Kosten[[#This Row],[Totaal kosten]],"")</f>
        <v/>
      </c>
      <c r="EE197" s="122" t="str">
        <f>IF(Tbl.Kosten[[#This Row],[Anr.]]=EE$7,Tbl.Kosten[[#This Row],[Totaal kosten]],"")</f>
        <v/>
      </c>
      <c r="EF197" s="122" t="str">
        <f>IF(Tbl.Kosten[[#This Row],[Anr.]]=EF$7,Tbl.Kosten[[#This Row],[Totaal kosten]],"")</f>
        <v/>
      </c>
      <c r="EG197" s="122" t="str">
        <f>IF(Tbl.Kosten[[#This Row],[Anr.]]=EG$7,Tbl.Kosten[[#This Row],[Totaal kosten]],"")</f>
        <v/>
      </c>
      <c r="EH197" s="122" t="str">
        <f>IF(Tbl.Kosten[[#This Row],[Anr.]]=EH$7,Tbl.Kosten[[#This Row],[Totaal kosten]],"")</f>
        <v/>
      </c>
      <c r="EI197" s="122" t="str">
        <f>IF(Tbl.Kosten[[#This Row],[Anr.]]=EI$7,Tbl.Kosten[[#This Row],[Totaal kosten]],"")</f>
        <v/>
      </c>
      <c r="EJ197" s="122" t="str">
        <f>IF(Tbl.Kosten[[#This Row],[Anr.]]=EJ$7,Tbl.Kosten[[#This Row],[Totaal kosten]],"")</f>
        <v/>
      </c>
      <c r="EK197" s="122" t="str">
        <f>IF(Tbl.Kosten[[#This Row],[Anr.]]=EK$7,Tbl.Kosten[[#This Row],[Totaal kosten]],"")</f>
        <v/>
      </c>
      <c r="EL197" s="122" t="str">
        <f>IF(Tbl.Kosten[[#This Row],[Anr.]]=EL$7,Tbl.Kosten[[#This Row],[Totaal kosten]],"")</f>
        <v/>
      </c>
      <c r="EM197" s="122" t="str">
        <f>IF(Tbl.Kosten[[#This Row],[Anr.]]=EM$7,Tbl.Kosten[[#This Row],[Totaal kosten]],"")</f>
        <v/>
      </c>
      <c r="EN197" s="122" t="str">
        <f>IF(Tbl.Kosten[[#This Row],[Anr.]]=EN$7,Tbl.Kosten[[#This Row],[Totaal kosten]],"")</f>
        <v/>
      </c>
      <c r="EO197" s="122" t="str">
        <f>IF(Tbl.Kosten[[#This Row],[Anr.]]=EO$7,Tbl.Kosten[[#This Row],[Totaal kosten]],"")</f>
        <v/>
      </c>
      <c r="EP197" s="122" t="str">
        <f>IF(Tbl.Kosten[[#This Row],[Anr.]]=EP$7,Tbl.Kosten[[#This Row],[Totaal kosten]],"")</f>
        <v/>
      </c>
      <c r="EQ197" s="122" t="str">
        <f>IF(Tbl.Kosten[[#This Row],[Anr.]]=EQ$7,Tbl.Kosten[[#This Row],[Totaal kosten]],"")</f>
        <v/>
      </c>
    </row>
    <row r="198" spans="2:147" x14ac:dyDescent="0.35">
      <c r="B198" s="99"/>
      <c r="C198" s="68"/>
      <c r="D198" s="119"/>
      <c r="E198" s="100"/>
      <c r="F198" s="13">
        <f>_xlfn.XLOOKUP(Tbl.Kosten[[#This Row],[Medewerker e/o 
functie]],Tbl.Uurtarief[Medewerker en/of functie],Tbl.Uurtarief[Uurtarief],"",,)</f>
        <v>0</v>
      </c>
      <c r="G198" s="118">
        <f>PRODUCT(Tbl.Kosten[[#This Row],[Uren]],Tbl.Kosten[[#This Row],[Uurtarief]])</f>
        <v>0</v>
      </c>
      <c r="H198" s="100"/>
      <c r="I198" s="98"/>
      <c r="J198" s="97">
        <f>Tbl.Kosten[[#This Row],[Aantal]]*Tbl.Kosten[[#This Row],[Tarief]]</f>
        <v>0</v>
      </c>
      <c r="K198" s="118">
        <f>Tbl.Kosten[[#This Row],[Subtotaal andere kosten]]+Tbl.Kosten[[#This Row],[Subtotaal arbeidskosten]]</f>
        <v>0</v>
      </c>
      <c r="L198" s="190">
        <f>IF(Tbl.Kosten[[#This Row],[Subtotaal andere kosten]]&lt;&gt;0,"Andere kosten",(_xlfn.XLOOKUP(Tbl.Kosten[[#This Row],[Medewerker e/o 
functie]],Tbl.Uurtarief[Medewerker en/of functie],Tbl.Uurtarief[Kostensoort],"",,)))</f>
        <v>0</v>
      </c>
      <c r="M198" s="190" t="str">
        <f>IF(AND(Tbl.Kosten[[#This Row],[Subtotaal arbeidskosten]]&lt;&gt;0,Tbl.Kosten[[#This Row],[Subtotaal andere kosten]]&lt;&gt;0),"Begroot Arbeidskosten en Overige kosten op verschillende regels!","")</f>
        <v/>
      </c>
      <c r="N198" s="3" t="str">
        <f>_xlfn.XLOOKUP(Tbl.Kosten[[#This Row],[Activiteitencode]],Tbl.Activiteiten[Activiteitcode],Tbl.Activiteiten[Werkpakketcode],"",,)</f>
        <v/>
      </c>
      <c r="O198" s="9" t="str">
        <f>_xlfn.XLOOKUP(Tbl.Kosten[[#This Row],[Werkpakketcode]],Tbl.Werkpakketten[Werkpakketcode],Tbl.Werkpakketten[WPnr.],"",,)</f>
        <v/>
      </c>
      <c r="P198" s="9" t="str">
        <f>IF(Tbl.Kosten[[#This Row],[WPnr.]]=P$7,Tbl.Kosten[[#This Row],[Totaal kosten]],"")</f>
        <v/>
      </c>
      <c r="Q198" s="9" t="str">
        <f>IF(Tbl.Kosten[[#This Row],[WPnr.]]=Q$7,Tbl.Kosten[[#This Row],[Totaal kosten]],"")</f>
        <v/>
      </c>
      <c r="R198" s="9" t="str">
        <f>IF(Tbl.Kosten[[#This Row],[WPnr.]]=R$7,Tbl.Kosten[[#This Row],[Totaal kosten]],"")</f>
        <v/>
      </c>
      <c r="S198" s="9" t="str">
        <f>IF(Tbl.Kosten[[#This Row],[WPnr.]]=S$7,Tbl.Kosten[[#This Row],[Totaal kosten]],"")</f>
        <v/>
      </c>
      <c r="T198" s="9" t="str">
        <f>IF(Tbl.Kosten[[#This Row],[WPnr.]]=T$7,Tbl.Kosten[[#This Row],[Totaal kosten]],"")</f>
        <v/>
      </c>
      <c r="U198" s="9" t="str">
        <f>IF(Tbl.Kosten[[#This Row],[WPnr.]]=U$7,Tbl.Kosten[[#This Row],[Totaal kosten]],"")</f>
        <v/>
      </c>
      <c r="V198" s="9" t="str">
        <f>IF(Tbl.Kosten[[#This Row],[WPnr.]]=V$7,Tbl.Kosten[[#This Row],[Totaal kosten]],"")</f>
        <v/>
      </c>
      <c r="W198" s="9" t="str">
        <f>IF(Tbl.Kosten[[#This Row],[WPnr.]]=W$7,Tbl.Kosten[[#This Row],[Totaal kosten]],"")</f>
        <v/>
      </c>
      <c r="X198" s="9" t="str">
        <f>IF(Tbl.Kosten[[#This Row],[WPnr.]]=X$7,Tbl.Kosten[[#This Row],[Totaal kosten]],"")</f>
        <v/>
      </c>
      <c r="Y198" s="9" t="str">
        <f>IF(Tbl.Kosten[[#This Row],[WPnr.]]=Y$7,Tbl.Kosten[[#This Row],[Totaal kosten]],"")</f>
        <v/>
      </c>
      <c r="Z198" s="15" t="str">
        <f>IFERROR(VLOOKUP(Tbl.Kosten[[#This Row],[Kostensoort]],Tbl.Kostensoorten[],2,FALSE),"")</f>
        <v/>
      </c>
      <c r="AA198" s="15" t="str">
        <f>IF(Tbl.Kosten[[#This Row],[KSnr.]]=AA$7,Tbl.Kosten[[#This Row],[Totaal kosten]],"")</f>
        <v/>
      </c>
      <c r="AB198" s="15" t="str">
        <f>IF(Tbl.Kosten[[#This Row],[KSnr.]]=AB$7,Tbl.Kosten[[#This Row],[Totaal kosten]],"")</f>
        <v/>
      </c>
      <c r="AC198" s="15" t="str">
        <f>IF(Tbl.Kosten[[#This Row],[KSnr.]]=AC$7,Tbl.Kosten[[#This Row],[Totaal kosten]],"")</f>
        <v/>
      </c>
      <c r="AD198" s="15" t="str">
        <f>IF(Tbl.Kosten[[#This Row],[KSnr.]]=AD$7,Tbl.Kosten[[#This Row],[Totaal kosten]],"")</f>
        <v/>
      </c>
      <c r="AE198" s="15" t="str">
        <f>IF(Tbl.Kosten[[#This Row],[KSnr.]]=AE$7,Tbl.Kosten[[#This Row],[Totaal kosten]],"")</f>
        <v/>
      </c>
      <c r="AF198" s="15" t="str">
        <f>IF(Tbl.Kosten[[#This Row],[KSnr.]]=AF$7,Tbl.Kosten[[#This Row],[Totaal kosten]],"")</f>
        <v/>
      </c>
      <c r="AG198" s="15" t="str">
        <f>IF(Tbl.Kosten[[#This Row],[KSnr.]]=AG$7,Tbl.Kosten[[#This Row],[Totaal kosten]],"")</f>
        <v/>
      </c>
      <c r="AH198" s="15" t="str">
        <f>IF(Tbl.Kosten[[#This Row],[KSnr.]]=AH$7,Tbl.Kosten[[#This Row],[Totaal kosten]],"")</f>
        <v/>
      </c>
      <c r="AI198" s="15" t="str">
        <f>IF(Tbl.Kosten[[#This Row],[KSnr.]]=AI$7,Tbl.Kosten[[#This Row],[Totaal kosten]],"")</f>
        <v/>
      </c>
      <c r="AJ198" s="15" t="str">
        <f>IF(Tbl.Kosten[[#This Row],[KSnr.]]=AJ$7,Tbl.Kosten[[#This Row],[Totaal kosten]],"")</f>
        <v/>
      </c>
      <c r="AK198" s="15" t="str">
        <f>IF(Tbl.Kosten[[#This Row],[KSnr.]]=AK$7,Tbl.Kosten[[#This Row],[Totaal kosten]],"")</f>
        <v/>
      </c>
      <c r="AL198" s="15" t="str">
        <f>IF(Tbl.Kosten[[#This Row],[KSnr.]]=AL$7,Tbl.Kosten[[#This Row],[Totaal kosten]],"")</f>
        <v/>
      </c>
      <c r="AM198" s="15" t="str">
        <f>IF(Tbl.Kosten[[#This Row],[KSnr.]]=AM$7,Tbl.Kosten[[#This Row],[Totaal kosten]],"")</f>
        <v/>
      </c>
      <c r="AN198" s="15" t="str">
        <f>IF(Tbl.Kosten[[#This Row],[KSnr.]]=AN$7,Tbl.Kosten[[#This Row],[Totaal kosten]],"")</f>
        <v/>
      </c>
      <c r="AO198" s="15" t="str">
        <f>IF(Tbl.Kosten[[#This Row],[KSnr.]]=AO$7,Tbl.Kosten[[#This Row],[Totaal kosten]],"")</f>
        <v/>
      </c>
      <c r="AP198" s="15" t="str">
        <f>IF(Tbl.Kosten[[#This Row],[KSnr.]]=AP$7,Tbl.Kosten[[#This Row],[Totaal kosten]],"")</f>
        <v/>
      </c>
      <c r="AQ198" s="15" t="str">
        <f>IF(Tbl.Kosten[[#This Row],[KSnr.]]=AQ$7,Tbl.Kosten[[#This Row],[Totaal kosten]],"")</f>
        <v/>
      </c>
      <c r="AR198" s="15" t="str">
        <f>IF(Tbl.Kosten[[#This Row],[KSnr.]]=AR$7,Tbl.Kosten[[#This Row],[Totaal kosten]],"")</f>
        <v/>
      </c>
      <c r="AS198" s="15" t="str">
        <f>IF(Tbl.Kosten[[#This Row],[KSnr.]]=AS$7,Tbl.Kosten[[#This Row],[Totaal kosten]],"")</f>
        <v/>
      </c>
      <c r="AT198" s="15" t="str">
        <f>IF(Tbl.Kosten[[#This Row],[KSnr.]]=AT$7,Tbl.Kosten[[#This Row],[Totaal kosten]],"")</f>
        <v/>
      </c>
      <c r="AU198" s="122" t="str">
        <f>_xlfn.XLOOKUP(Tbl.Kosten[[#This Row],[Activiteitencode]],Tbl.Activiteiten[Activiteitcode],Tbl.Activiteiten[Anr.],"",,)</f>
        <v/>
      </c>
      <c r="AV198" s="122" t="str">
        <f>IF(Tbl.Kosten[[#This Row],[Anr.]]=AV$7,Tbl.Kosten[[#This Row],[Totaal kosten]],"")</f>
        <v/>
      </c>
      <c r="AW198" s="122" t="str">
        <f>IF(Tbl.Kosten[[#This Row],[Anr.]]=AW$7,Tbl.Kosten[[#This Row],[Totaal kosten]],"")</f>
        <v/>
      </c>
      <c r="AX198" s="122" t="str">
        <f>IF(Tbl.Kosten[[#This Row],[Anr.]]=AX$7,Tbl.Kosten[[#This Row],[Totaal kosten]],"")</f>
        <v/>
      </c>
      <c r="AY198" s="122" t="str">
        <f>IF(Tbl.Kosten[[#This Row],[Anr.]]=AY$7,Tbl.Kosten[[#This Row],[Totaal kosten]],"")</f>
        <v/>
      </c>
      <c r="AZ198" s="122" t="str">
        <f>IF(Tbl.Kosten[[#This Row],[Anr.]]=AZ$7,Tbl.Kosten[[#This Row],[Totaal kosten]],"")</f>
        <v/>
      </c>
      <c r="BA198" s="122" t="str">
        <f>IF(Tbl.Kosten[[#This Row],[Anr.]]=BA$7,Tbl.Kosten[[#This Row],[Totaal kosten]],"")</f>
        <v/>
      </c>
      <c r="BB198" s="122" t="str">
        <f>IF(Tbl.Kosten[[#This Row],[Anr.]]=BB$7,Tbl.Kosten[[#This Row],[Totaal kosten]],"")</f>
        <v/>
      </c>
      <c r="BC198" s="122" t="str">
        <f>IF(Tbl.Kosten[[#This Row],[Anr.]]=BC$7,Tbl.Kosten[[#This Row],[Totaal kosten]],"")</f>
        <v/>
      </c>
      <c r="BD198" s="122" t="str">
        <f>IF(Tbl.Kosten[[#This Row],[Anr.]]=BD$7,Tbl.Kosten[[#This Row],[Totaal kosten]],"")</f>
        <v/>
      </c>
      <c r="BE198" s="122" t="str">
        <f>IF(Tbl.Kosten[[#This Row],[Anr.]]=BE$7,Tbl.Kosten[[#This Row],[Totaal kosten]],"")</f>
        <v/>
      </c>
      <c r="BF198" s="122" t="str">
        <f>IF(Tbl.Kosten[[#This Row],[Anr.]]=BF$7,Tbl.Kosten[[#This Row],[Totaal kosten]],"")</f>
        <v/>
      </c>
      <c r="BG198" s="122" t="str">
        <f>IF(Tbl.Kosten[[#This Row],[Anr.]]=BG$7,Tbl.Kosten[[#This Row],[Totaal kosten]],"")</f>
        <v/>
      </c>
      <c r="BH198" s="122" t="str">
        <f>IF(Tbl.Kosten[[#This Row],[Anr.]]=BH$7,Tbl.Kosten[[#This Row],[Totaal kosten]],"")</f>
        <v/>
      </c>
      <c r="BI198" s="122" t="str">
        <f>IF(Tbl.Kosten[[#This Row],[Anr.]]=BI$7,Tbl.Kosten[[#This Row],[Totaal kosten]],"")</f>
        <v/>
      </c>
      <c r="BJ198" s="122" t="str">
        <f>IF(Tbl.Kosten[[#This Row],[Anr.]]=BJ$7,Tbl.Kosten[[#This Row],[Totaal kosten]],"")</f>
        <v/>
      </c>
      <c r="BK198" s="122" t="str">
        <f>IF(Tbl.Kosten[[#This Row],[Anr.]]=BK$7,Tbl.Kosten[[#This Row],[Totaal kosten]],"")</f>
        <v/>
      </c>
      <c r="BL198" s="122" t="str">
        <f>IF(Tbl.Kosten[[#This Row],[Anr.]]=BL$7,Tbl.Kosten[[#This Row],[Totaal kosten]],"")</f>
        <v/>
      </c>
      <c r="BM198" s="122" t="str">
        <f>IF(Tbl.Kosten[[#This Row],[Anr.]]=BM$7,Tbl.Kosten[[#This Row],[Totaal kosten]],"")</f>
        <v/>
      </c>
      <c r="BN198" s="122" t="str">
        <f>IF(Tbl.Kosten[[#This Row],[Anr.]]=BN$7,Tbl.Kosten[[#This Row],[Totaal kosten]],"")</f>
        <v/>
      </c>
      <c r="BO198" s="122" t="str">
        <f>IF(Tbl.Kosten[[#This Row],[Anr.]]=BO$7,Tbl.Kosten[[#This Row],[Totaal kosten]],"")</f>
        <v/>
      </c>
      <c r="BP198" s="122" t="str">
        <f>IF(Tbl.Kosten[[#This Row],[Anr.]]=BP$7,Tbl.Kosten[[#This Row],[Totaal kosten]],"")</f>
        <v/>
      </c>
      <c r="BQ198" s="122" t="str">
        <f>IF(Tbl.Kosten[[#This Row],[Anr.]]=BQ$7,Tbl.Kosten[[#This Row],[Totaal kosten]],"")</f>
        <v/>
      </c>
      <c r="BR198" s="122" t="str">
        <f>IF(Tbl.Kosten[[#This Row],[Anr.]]=BR$7,Tbl.Kosten[[#This Row],[Totaal kosten]],"")</f>
        <v/>
      </c>
      <c r="BS198" s="122" t="str">
        <f>IF(Tbl.Kosten[[#This Row],[Anr.]]=BS$7,Tbl.Kosten[[#This Row],[Totaal kosten]],"")</f>
        <v/>
      </c>
      <c r="BT198" s="122" t="str">
        <f>IF(Tbl.Kosten[[#This Row],[Anr.]]=BT$7,Tbl.Kosten[[#This Row],[Totaal kosten]],"")</f>
        <v/>
      </c>
      <c r="BU198" s="122" t="str">
        <f>IF(Tbl.Kosten[[#This Row],[Anr.]]=BU$7,Tbl.Kosten[[#This Row],[Totaal kosten]],"")</f>
        <v/>
      </c>
      <c r="BV198" s="122" t="str">
        <f>IF(Tbl.Kosten[[#This Row],[Anr.]]=BV$7,Tbl.Kosten[[#This Row],[Totaal kosten]],"")</f>
        <v/>
      </c>
      <c r="BW198" s="122" t="str">
        <f>IF(Tbl.Kosten[[#This Row],[Anr.]]=BW$7,Tbl.Kosten[[#This Row],[Totaal kosten]],"")</f>
        <v/>
      </c>
      <c r="BX198" s="122" t="str">
        <f>IF(Tbl.Kosten[[#This Row],[Anr.]]=BX$7,Tbl.Kosten[[#This Row],[Totaal kosten]],"")</f>
        <v/>
      </c>
      <c r="BY198" s="122" t="str">
        <f>IF(Tbl.Kosten[[#This Row],[Anr.]]=BY$7,Tbl.Kosten[[#This Row],[Totaal kosten]],"")</f>
        <v/>
      </c>
      <c r="BZ198" s="122" t="str">
        <f>IF(Tbl.Kosten[[#This Row],[Anr.]]=BZ$7,Tbl.Kosten[[#This Row],[Totaal kosten]],"")</f>
        <v/>
      </c>
      <c r="CA198" s="122" t="str">
        <f>IF(Tbl.Kosten[[#This Row],[Anr.]]=CA$7,Tbl.Kosten[[#This Row],[Totaal kosten]],"")</f>
        <v/>
      </c>
      <c r="CB198" s="122" t="str">
        <f>IF(Tbl.Kosten[[#This Row],[Anr.]]=CB$7,Tbl.Kosten[[#This Row],[Totaal kosten]],"")</f>
        <v/>
      </c>
      <c r="CC198" s="122" t="str">
        <f>IF(Tbl.Kosten[[#This Row],[Anr.]]=CC$7,Tbl.Kosten[[#This Row],[Totaal kosten]],"")</f>
        <v/>
      </c>
      <c r="CD198" s="122" t="str">
        <f>IF(Tbl.Kosten[[#This Row],[Anr.]]=CD$7,Tbl.Kosten[[#This Row],[Totaal kosten]],"")</f>
        <v/>
      </c>
      <c r="CE198" s="122" t="str">
        <f>IF(Tbl.Kosten[[#This Row],[Anr.]]=CE$7,Tbl.Kosten[[#This Row],[Totaal kosten]],"")</f>
        <v/>
      </c>
      <c r="CF198" s="122" t="str">
        <f>IF(Tbl.Kosten[[#This Row],[Anr.]]=CF$7,Tbl.Kosten[[#This Row],[Totaal kosten]],"")</f>
        <v/>
      </c>
      <c r="CG198" s="122" t="str">
        <f>IF(Tbl.Kosten[[#This Row],[Anr.]]=CG$7,Tbl.Kosten[[#This Row],[Totaal kosten]],"")</f>
        <v/>
      </c>
      <c r="CH198" s="122" t="str">
        <f>IF(Tbl.Kosten[[#This Row],[Anr.]]=CH$7,Tbl.Kosten[[#This Row],[Totaal kosten]],"")</f>
        <v/>
      </c>
      <c r="CI198" s="122" t="str">
        <f>IF(Tbl.Kosten[[#This Row],[Anr.]]=CI$7,Tbl.Kosten[[#This Row],[Totaal kosten]],"")</f>
        <v/>
      </c>
      <c r="CJ198" s="122" t="str">
        <f>IF(Tbl.Kosten[[#This Row],[Anr.]]=CJ$7,Tbl.Kosten[[#This Row],[Totaal kosten]],"")</f>
        <v/>
      </c>
      <c r="CK198" s="122" t="str">
        <f>IF(Tbl.Kosten[[#This Row],[Anr.]]=CK$7,Tbl.Kosten[[#This Row],[Totaal kosten]],"")</f>
        <v/>
      </c>
      <c r="CL198" s="122" t="str">
        <f>IF(Tbl.Kosten[[#This Row],[Anr.]]=CL$7,Tbl.Kosten[[#This Row],[Totaal kosten]],"")</f>
        <v/>
      </c>
      <c r="CM198" s="122" t="str">
        <f>IF(Tbl.Kosten[[#This Row],[Anr.]]=CM$7,Tbl.Kosten[[#This Row],[Totaal kosten]],"")</f>
        <v/>
      </c>
      <c r="CN198" s="122" t="str">
        <f>IF(Tbl.Kosten[[#This Row],[Anr.]]=CN$7,Tbl.Kosten[[#This Row],[Totaal kosten]],"")</f>
        <v/>
      </c>
      <c r="CO198" s="122" t="str">
        <f>IF(Tbl.Kosten[[#This Row],[Anr.]]=CO$7,Tbl.Kosten[[#This Row],[Totaal kosten]],"")</f>
        <v/>
      </c>
      <c r="CP198" s="122" t="str">
        <f>IF(Tbl.Kosten[[#This Row],[Anr.]]=CP$7,Tbl.Kosten[[#This Row],[Totaal kosten]],"")</f>
        <v/>
      </c>
      <c r="CQ198" s="122" t="str">
        <f>IF(Tbl.Kosten[[#This Row],[Anr.]]=CQ$7,Tbl.Kosten[[#This Row],[Totaal kosten]],"")</f>
        <v/>
      </c>
      <c r="CR198" s="122" t="str">
        <f>IF(Tbl.Kosten[[#This Row],[Anr.]]=CR$7,Tbl.Kosten[[#This Row],[Totaal kosten]],"")</f>
        <v/>
      </c>
      <c r="CS198" s="122" t="str">
        <f>IF(Tbl.Kosten[[#This Row],[Anr.]]=CS$7,Tbl.Kosten[[#This Row],[Totaal kosten]],"")</f>
        <v/>
      </c>
      <c r="CT198" s="122" t="str">
        <f>IF(Tbl.Kosten[[#This Row],[Anr.]]=CT$7,Tbl.Kosten[[#This Row],[Totaal kosten]],"")</f>
        <v/>
      </c>
      <c r="CU198" s="122" t="str">
        <f>IF(Tbl.Kosten[[#This Row],[Anr.]]=CU$7,Tbl.Kosten[[#This Row],[Totaal kosten]],"")</f>
        <v/>
      </c>
      <c r="CV198" s="122" t="str">
        <f>IF(Tbl.Kosten[[#This Row],[Anr.]]=CV$7,Tbl.Kosten[[#This Row],[Totaal kosten]],"")</f>
        <v/>
      </c>
      <c r="CW198" s="122" t="str">
        <f>IF(Tbl.Kosten[[#This Row],[Anr.]]=CW$7,Tbl.Kosten[[#This Row],[Totaal kosten]],"")</f>
        <v/>
      </c>
      <c r="CX198" s="122" t="str">
        <f>IF(Tbl.Kosten[[#This Row],[Anr.]]=CX$7,Tbl.Kosten[[#This Row],[Totaal kosten]],"")</f>
        <v/>
      </c>
      <c r="CY198" s="122" t="str">
        <f>IF(Tbl.Kosten[[#This Row],[Anr.]]=CY$7,Tbl.Kosten[[#This Row],[Totaal kosten]],"")</f>
        <v/>
      </c>
      <c r="CZ198" s="122" t="str">
        <f>IF(Tbl.Kosten[[#This Row],[Anr.]]=CZ$7,Tbl.Kosten[[#This Row],[Totaal kosten]],"")</f>
        <v/>
      </c>
      <c r="DA198" s="122" t="str">
        <f>IF(Tbl.Kosten[[#This Row],[Anr.]]=DA$7,Tbl.Kosten[[#This Row],[Totaal kosten]],"")</f>
        <v/>
      </c>
      <c r="DB198" s="122" t="str">
        <f>IF(Tbl.Kosten[[#This Row],[Anr.]]=DB$7,Tbl.Kosten[[#This Row],[Totaal kosten]],"")</f>
        <v/>
      </c>
      <c r="DC198" s="122" t="str">
        <f>IF(Tbl.Kosten[[#This Row],[Anr.]]=DC$7,Tbl.Kosten[[#This Row],[Totaal kosten]],"")</f>
        <v/>
      </c>
      <c r="DD198" s="122" t="str">
        <f>IF(Tbl.Kosten[[#This Row],[Anr.]]=DD$7,Tbl.Kosten[[#This Row],[Totaal kosten]],"")</f>
        <v/>
      </c>
      <c r="DE198" s="122" t="str">
        <f>IF(Tbl.Kosten[[#This Row],[Anr.]]=DE$7,Tbl.Kosten[[#This Row],[Totaal kosten]],"")</f>
        <v/>
      </c>
      <c r="DF198" s="122" t="str">
        <f>IF(Tbl.Kosten[[#This Row],[Anr.]]=DF$7,Tbl.Kosten[[#This Row],[Totaal kosten]],"")</f>
        <v/>
      </c>
      <c r="DG198" s="122" t="str">
        <f>IF(Tbl.Kosten[[#This Row],[Anr.]]=DG$7,Tbl.Kosten[[#This Row],[Totaal kosten]],"")</f>
        <v/>
      </c>
      <c r="DH198" s="122" t="str">
        <f>IF(Tbl.Kosten[[#This Row],[Anr.]]=DH$7,Tbl.Kosten[[#This Row],[Totaal kosten]],"")</f>
        <v/>
      </c>
      <c r="DI198" s="122" t="str">
        <f>IF(Tbl.Kosten[[#This Row],[Anr.]]=DI$7,Tbl.Kosten[[#This Row],[Totaal kosten]],"")</f>
        <v/>
      </c>
      <c r="DJ198" s="122" t="str">
        <f>IF(Tbl.Kosten[[#This Row],[Anr.]]=DJ$7,Tbl.Kosten[[#This Row],[Totaal kosten]],"")</f>
        <v/>
      </c>
      <c r="DK198" s="122" t="str">
        <f>IF(Tbl.Kosten[[#This Row],[Anr.]]=DK$7,Tbl.Kosten[[#This Row],[Totaal kosten]],"")</f>
        <v/>
      </c>
      <c r="DL198" s="122" t="str">
        <f>IF(Tbl.Kosten[[#This Row],[Anr.]]=DL$7,Tbl.Kosten[[#This Row],[Totaal kosten]],"")</f>
        <v/>
      </c>
      <c r="DM198" s="122" t="str">
        <f>IF(Tbl.Kosten[[#This Row],[Anr.]]=DM$7,Tbl.Kosten[[#This Row],[Totaal kosten]],"")</f>
        <v/>
      </c>
      <c r="DN198" s="122" t="str">
        <f>IF(Tbl.Kosten[[#This Row],[Anr.]]=DN$7,Tbl.Kosten[[#This Row],[Totaal kosten]],"")</f>
        <v/>
      </c>
      <c r="DO198" s="122" t="str">
        <f>IF(Tbl.Kosten[[#This Row],[Anr.]]=DO$7,Tbl.Kosten[[#This Row],[Totaal kosten]],"")</f>
        <v/>
      </c>
      <c r="DP198" s="122" t="str">
        <f>IF(Tbl.Kosten[[#This Row],[Anr.]]=DP$7,Tbl.Kosten[[#This Row],[Totaal kosten]],"")</f>
        <v/>
      </c>
      <c r="DQ198" s="122" t="str">
        <f>IF(Tbl.Kosten[[#This Row],[Anr.]]=DQ$7,Tbl.Kosten[[#This Row],[Totaal kosten]],"")</f>
        <v/>
      </c>
      <c r="DR198" s="122" t="str">
        <f>IF(Tbl.Kosten[[#This Row],[Anr.]]=DR$7,Tbl.Kosten[[#This Row],[Totaal kosten]],"")</f>
        <v/>
      </c>
      <c r="DS198" s="122" t="str">
        <f>IF(Tbl.Kosten[[#This Row],[Anr.]]=DS$7,Tbl.Kosten[[#This Row],[Totaal kosten]],"")</f>
        <v/>
      </c>
      <c r="DT198" s="122" t="str">
        <f>IF(Tbl.Kosten[[#This Row],[Anr.]]=DT$7,Tbl.Kosten[[#This Row],[Totaal kosten]],"")</f>
        <v/>
      </c>
      <c r="DU198" s="122" t="str">
        <f>IF(Tbl.Kosten[[#This Row],[Anr.]]=DU$7,Tbl.Kosten[[#This Row],[Totaal kosten]],"")</f>
        <v/>
      </c>
      <c r="DV198" s="122" t="str">
        <f>IF(Tbl.Kosten[[#This Row],[Anr.]]=DV$7,Tbl.Kosten[[#This Row],[Totaal kosten]],"")</f>
        <v/>
      </c>
      <c r="DW198" s="122" t="str">
        <f>IF(Tbl.Kosten[[#This Row],[Anr.]]=DW$7,Tbl.Kosten[[#This Row],[Totaal kosten]],"")</f>
        <v/>
      </c>
      <c r="DX198" s="122" t="str">
        <f>IF(Tbl.Kosten[[#This Row],[Anr.]]=DX$7,Tbl.Kosten[[#This Row],[Totaal kosten]],"")</f>
        <v/>
      </c>
      <c r="DY198" s="122" t="str">
        <f>IF(Tbl.Kosten[[#This Row],[Anr.]]=DY$7,Tbl.Kosten[[#This Row],[Totaal kosten]],"")</f>
        <v/>
      </c>
      <c r="DZ198" s="122" t="str">
        <f>IF(Tbl.Kosten[[#This Row],[Anr.]]=DZ$7,Tbl.Kosten[[#This Row],[Totaal kosten]],"")</f>
        <v/>
      </c>
      <c r="EA198" s="122" t="str">
        <f>IF(Tbl.Kosten[[#This Row],[Anr.]]=EA$7,Tbl.Kosten[[#This Row],[Totaal kosten]],"")</f>
        <v/>
      </c>
      <c r="EB198" s="122" t="str">
        <f>IF(Tbl.Kosten[[#This Row],[Anr.]]=EB$7,Tbl.Kosten[[#This Row],[Totaal kosten]],"")</f>
        <v/>
      </c>
      <c r="EC198" s="122" t="str">
        <f>IF(Tbl.Kosten[[#This Row],[Anr.]]=EC$7,Tbl.Kosten[[#This Row],[Totaal kosten]],"")</f>
        <v/>
      </c>
      <c r="ED198" s="122" t="str">
        <f>IF(Tbl.Kosten[[#This Row],[Anr.]]=ED$7,Tbl.Kosten[[#This Row],[Totaal kosten]],"")</f>
        <v/>
      </c>
      <c r="EE198" s="122" t="str">
        <f>IF(Tbl.Kosten[[#This Row],[Anr.]]=EE$7,Tbl.Kosten[[#This Row],[Totaal kosten]],"")</f>
        <v/>
      </c>
      <c r="EF198" s="122" t="str">
        <f>IF(Tbl.Kosten[[#This Row],[Anr.]]=EF$7,Tbl.Kosten[[#This Row],[Totaal kosten]],"")</f>
        <v/>
      </c>
      <c r="EG198" s="122" t="str">
        <f>IF(Tbl.Kosten[[#This Row],[Anr.]]=EG$7,Tbl.Kosten[[#This Row],[Totaal kosten]],"")</f>
        <v/>
      </c>
      <c r="EH198" s="122" t="str">
        <f>IF(Tbl.Kosten[[#This Row],[Anr.]]=EH$7,Tbl.Kosten[[#This Row],[Totaal kosten]],"")</f>
        <v/>
      </c>
      <c r="EI198" s="122" t="str">
        <f>IF(Tbl.Kosten[[#This Row],[Anr.]]=EI$7,Tbl.Kosten[[#This Row],[Totaal kosten]],"")</f>
        <v/>
      </c>
      <c r="EJ198" s="122" t="str">
        <f>IF(Tbl.Kosten[[#This Row],[Anr.]]=EJ$7,Tbl.Kosten[[#This Row],[Totaal kosten]],"")</f>
        <v/>
      </c>
      <c r="EK198" s="122" t="str">
        <f>IF(Tbl.Kosten[[#This Row],[Anr.]]=EK$7,Tbl.Kosten[[#This Row],[Totaal kosten]],"")</f>
        <v/>
      </c>
      <c r="EL198" s="122" t="str">
        <f>IF(Tbl.Kosten[[#This Row],[Anr.]]=EL$7,Tbl.Kosten[[#This Row],[Totaal kosten]],"")</f>
        <v/>
      </c>
      <c r="EM198" s="122" t="str">
        <f>IF(Tbl.Kosten[[#This Row],[Anr.]]=EM$7,Tbl.Kosten[[#This Row],[Totaal kosten]],"")</f>
        <v/>
      </c>
      <c r="EN198" s="122" t="str">
        <f>IF(Tbl.Kosten[[#This Row],[Anr.]]=EN$7,Tbl.Kosten[[#This Row],[Totaal kosten]],"")</f>
        <v/>
      </c>
      <c r="EO198" s="122" t="str">
        <f>IF(Tbl.Kosten[[#This Row],[Anr.]]=EO$7,Tbl.Kosten[[#This Row],[Totaal kosten]],"")</f>
        <v/>
      </c>
      <c r="EP198" s="122" t="str">
        <f>IF(Tbl.Kosten[[#This Row],[Anr.]]=EP$7,Tbl.Kosten[[#This Row],[Totaal kosten]],"")</f>
        <v/>
      </c>
      <c r="EQ198" s="122" t="str">
        <f>IF(Tbl.Kosten[[#This Row],[Anr.]]=EQ$7,Tbl.Kosten[[#This Row],[Totaal kosten]],"")</f>
        <v/>
      </c>
    </row>
    <row r="199" spans="2:147" x14ac:dyDescent="0.35">
      <c r="B199" s="99"/>
      <c r="C199" s="68"/>
      <c r="D199" s="119"/>
      <c r="E199" s="100"/>
      <c r="F199" s="13">
        <f>_xlfn.XLOOKUP(Tbl.Kosten[[#This Row],[Medewerker e/o 
functie]],Tbl.Uurtarief[Medewerker en/of functie],Tbl.Uurtarief[Uurtarief],"",,)</f>
        <v>0</v>
      </c>
      <c r="G199" s="118">
        <f>PRODUCT(Tbl.Kosten[[#This Row],[Uren]],Tbl.Kosten[[#This Row],[Uurtarief]])</f>
        <v>0</v>
      </c>
      <c r="H199" s="100"/>
      <c r="I199" s="98"/>
      <c r="J199" s="97">
        <f>Tbl.Kosten[[#This Row],[Aantal]]*Tbl.Kosten[[#This Row],[Tarief]]</f>
        <v>0</v>
      </c>
      <c r="K199" s="118">
        <f>Tbl.Kosten[[#This Row],[Subtotaal andere kosten]]+Tbl.Kosten[[#This Row],[Subtotaal arbeidskosten]]</f>
        <v>0</v>
      </c>
      <c r="L199" s="190">
        <f>IF(Tbl.Kosten[[#This Row],[Subtotaal andere kosten]]&lt;&gt;0,"Andere kosten",(_xlfn.XLOOKUP(Tbl.Kosten[[#This Row],[Medewerker e/o 
functie]],Tbl.Uurtarief[Medewerker en/of functie],Tbl.Uurtarief[Kostensoort],"",,)))</f>
        <v>0</v>
      </c>
      <c r="M199" s="190" t="str">
        <f>IF(AND(Tbl.Kosten[[#This Row],[Subtotaal arbeidskosten]]&lt;&gt;0,Tbl.Kosten[[#This Row],[Subtotaal andere kosten]]&lt;&gt;0),"Begroot Arbeidskosten en Overige kosten op verschillende regels!","")</f>
        <v/>
      </c>
      <c r="N199" s="3" t="str">
        <f>_xlfn.XLOOKUP(Tbl.Kosten[[#This Row],[Activiteitencode]],Tbl.Activiteiten[Activiteitcode],Tbl.Activiteiten[Werkpakketcode],"",,)</f>
        <v/>
      </c>
      <c r="O199" s="9" t="str">
        <f>_xlfn.XLOOKUP(Tbl.Kosten[[#This Row],[Werkpakketcode]],Tbl.Werkpakketten[Werkpakketcode],Tbl.Werkpakketten[WPnr.],"",,)</f>
        <v/>
      </c>
      <c r="P199" s="9" t="str">
        <f>IF(Tbl.Kosten[[#This Row],[WPnr.]]=P$7,Tbl.Kosten[[#This Row],[Totaal kosten]],"")</f>
        <v/>
      </c>
      <c r="Q199" s="9" t="str">
        <f>IF(Tbl.Kosten[[#This Row],[WPnr.]]=Q$7,Tbl.Kosten[[#This Row],[Totaal kosten]],"")</f>
        <v/>
      </c>
      <c r="R199" s="9" t="str">
        <f>IF(Tbl.Kosten[[#This Row],[WPnr.]]=R$7,Tbl.Kosten[[#This Row],[Totaal kosten]],"")</f>
        <v/>
      </c>
      <c r="S199" s="9" t="str">
        <f>IF(Tbl.Kosten[[#This Row],[WPnr.]]=S$7,Tbl.Kosten[[#This Row],[Totaal kosten]],"")</f>
        <v/>
      </c>
      <c r="T199" s="9" t="str">
        <f>IF(Tbl.Kosten[[#This Row],[WPnr.]]=T$7,Tbl.Kosten[[#This Row],[Totaal kosten]],"")</f>
        <v/>
      </c>
      <c r="U199" s="9" t="str">
        <f>IF(Tbl.Kosten[[#This Row],[WPnr.]]=U$7,Tbl.Kosten[[#This Row],[Totaal kosten]],"")</f>
        <v/>
      </c>
      <c r="V199" s="9" t="str">
        <f>IF(Tbl.Kosten[[#This Row],[WPnr.]]=V$7,Tbl.Kosten[[#This Row],[Totaal kosten]],"")</f>
        <v/>
      </c>
      <c r="W199" s="9" t="str">
        <f>IF(Tbl.Kosten[[#This Row],[WPnr.]]=W$7,Tbl.Kosten[[#This Row],[Totaal kosten]],"")</f>
        <v/>
      </c>
      <c r="X199" s="9" t="str">
        <f>IF(Tbl.Kosten[[#This Row],[WPnr.]]=X$7,Tbl.Kosten[[#This Row],[Totaal kosten]],"")</f>
        <v/>
      </c>
      <c r="Y199" s="9" t="str">
        <f>IF(Tbl.Kosten[[#This Row],[WPnr.]]=Y$7,Tbl.Kosten[[#This Row],[Totaal kosten]],"")</f>
        <v/>
      </c>
      <c r="Z199" s="15" t="str">
        <f>IFERROR(VLOOKUP(Tbl.Kosten[[#This Row],[Kostensoort]],Tbl.Kostensoorten[],2,FALSE),"")</f>
        <v/>
      </c>
      <c r="AA199" s="15" t="str">
        <f>IF(Tbl.Kosten[[#This Row],[KSnr.]]=AA$7,Tbl.Kosten[[#This Row],[Totaal kosten]],"")</f>
        <v/>
      </c>
      <c r="AB199" s="15" t="str">
        <f>IF(Tbl.Kosten[[#This Row],[KSnr.]]=AB$7,Tbl.Kosten[[#This Row],[Totaal kosten]],"")</f>
        <v/>
      </c>
      <c r="AC199" s="15" t="str">
        <f>IF(Tbl.Kosten[[#This Row],[KSnr.]]=AC$7,Tbl.Kosten[[#This Row],[Totaal kosten]],"")</f>
        <v/>
      </c>
      <c r="AD199" s="15" t="str">
        <f>IF(Tbl.Kosten[[#This Row],[KSnr.]]=AD$7,Tbl.Kosten[[#This Row],[Totaal kosten]],"")</f>
        <v/>
      </c>
      <c r="AE199" s="15" t="str">
        <f>IF(Tbl.Kosten[[#This Row],[KSnr.]]=AE$7,Tbl.Kosten[[#This Row],[Totaal kosten]],"")</f>
        <v/>
      </c>
      <c r="AF199" s="15" t="str">
        <f>IF(Tbl.Kosten[[#This Row],[KSnr.]]=AF$7,Tbl.Kosten[[#This Row],[Totaal kosten]],"")</f>
        <v/>
      </c>
      <c r="AG199" s="15" t="str">
        <f>IF(Tbl.Kosten[[#This Row],[KSnr.]]=AG$7,Tbl.Kosten[[#This Row],[Totaal kosten]],"")</f>
        <v/>
      </c>
      <c r="AH199" s="15" t="str">
        <f>IF(Tbl.Kosten[[#This Row],[KSnr.]]=AH$7,Tbl.Kosten[[#This Row],[Totaal kosten]],"")</f>
        <v/>
      </c>
      <c r="AI199" s="15" t="str">
        <f>IF(Tbl.Kosten[[#This Row],[KSnr.]]=AI$7,Tbl.Kosten[[#This Row],[Totaal kosten]],"")</f>
        <v/>
      </c>
      <c r="AJ199" s="15" t="str">
        <f>IF(Tbl.Kosten[[#This Row],[KSnr.]]=AJ$7,Tbl.Kosten[[#This Row],[Totaal kosten]],"")</f>
        <v/>
      </c>
      <c r="AK199" s="15" t="str">
        <f>IF(Tbl.Kosten[[#This Row],[KSnr.]]=AK$7,Tbl.Kosten[[#This Row],[Totaal kosten]],"")</f>
        <v/>
      </c>
      <c r="AL199" s="15" t="str">
        <f>IF(Tbl.Kosten[[#This Row],[KSnr.]]=AL$7,Tbl.Kosten[[#This Row],[Totaal kosten]],"")</f>
        <v/>
      </c>
      <c r="AM199" s="15" t="str">
        <f>IF(Tbl.Kosten[[#This Row],[KSnr.]]=AM$7,Tbl.Kosten[[#This Row],[Totaal kosten]],"")</f>
        <v/>
      </c>
      <c r="AN199" s="15" t="str">
        <f>IF(Tbl.Kosten[[#This Row],[KSnr.]]=AN$7,Tbl.Kosten[[#This Row],[Totaal kosten]],"")</f>
        <v/>
      </c>
      <c r="AO199" s="15" t="str">
        <f>IF(Tbl.Kosten[[#This Row],[KSnr.]]=AO$7,Tbl.Kosten[[#This Row],[Totaal kosten]],"")</f>
        <v/>
      </c>
      <c r="AP199" s="15" t="str">
        <f>IF(Tbl.Kosten[[#This Row],[KSnr.]]=AP$7,Tbl.Kosten[[#This Row],[Totaal kosten]],"")</f>
        <v/>
      </c>
      <c r="AQ199" s="15" t="str">
        <f>IF(Tbl.Kosten[[#This Row],[KSnr.]]=AQ$7,Tbl.Kosten[[#This Row],[Totaal kosten]],"")</f>
        <v/>
      </c>
      <c r="AR199" s="15" t="str">
        <f>IF(Tbl.Kosten[[#This Row],[KSnr.]]=AR$7,Tbl.Kosten[[#This Row],[Totaal kosten]],"")</f>
        <v/>
      </c>
      <c r="AS199" s="15" t="str">
        <f>IF(Tbl.Kosten[[#This Row],[KSnr.]]=AS$7,Tbl.Kosten[[#This Row],[Totaal kosten]],"")</f>
        <v/>
      </c>
      <c r="AT199" s="15" t="str">
        <f>IF(Tbl.Kosten[[#This Row],[KSnr.]]=AT$7,Tbl.Kosten[[#This Row],[Totaal kosten]],"")</f>
        <v/>
      </c>
      <c r="AU199" s="122" t="str">
        <f>_xlfn.XLOOKUP(Tbl.Kosten[[#This Row],[Activiteitencode]],Tbl.Activiteiten[Activiteitcode],Tbl.Activiteiten[Anr.],"",,)</f>
        <v/>
      </c>
      <c r="AV199" s="122" t="str">
        <f>IF(Tbl.Kosten[[#This Row],[Anr.]]=AV$7,Tbl.Kosten[[#This Row],[Totaal kosten]],"")</f>
        <v/>
      </c>
      <c r="AW199" s="122" t="str">
        <f>IF(Tbl.Kosten[[#This Row],[Anr.]]=AW$7,Tbl.Kosten[[#This Row],[Totaal kosten]],"")</f>
        <v/>
      </c>
      <c r="AX199" s="122" t="str">
        <f>IF(Tbl.Kosten[[#This Row],[Anr.]]=AX$7,Tbl.Kosten[[#This Row],[Totaal kosten]],"")</f>
        <v/>
      </c>
      <c r="AY199" s="122" t="str">
        <f>IF(Tbl.Kosten[[#This Row],[Anr.]]=AY$7,Tbl.Kosten[[#This Row],[Totaal kosten]],"")</f>
        <v/>
      </c>
      <c r="AZ199" s="122" t="str">
        <f>IF(Tbl.Kosten[[#This Row],[Anr.]]=AZ$7,Tbl.Kosten[[#This Row],[Totaal kosten]],"")</f>
        <v/>
      </c>
      <c r="BA199" s="122" t="str">
        <f>IF(Tbl.Kosten[[#This Row],[Anr.]]=BA$7,Tbl.Kosten[[#This Row],[Totaal kosten]],"")</f>
        <v/>
      </c>
      <c r="BB199" s="122" t="str">
        <f>IF(Tbl.Kosten[[#This Row],[Anr.]]=BB$7,Tbl.Kosten[[#This Row],[Totaal kosten]],"")</f>
        <v/>
      </c>
      <c r="BC199" s="122" t="str">
        <f>IF(Tbl.Kosten[[#This Row],[Anr.]]=BC$7,Tbl.Kosten[[#This Row],[Totaal kosten]],"")</f>
        <v/>
      </c>
      <c r="BD199" s="122" t="str">
        <f>IF(Tbl.Kosten[[#This Row],[Anr.]]=BD$7,Tbl.Kosten[[#This Row],[Totaal kosten]],"")</f>
        <v/>
      </c>
      <c r="BE199" s="122" t="str">
        <f>IF(Tbl.Kosten[[#This Row],[Anr.]]=BE$7,Tbl.Kosten[[#This Row],[Totaal kosten]],"")</f>
        <v/>
      </c>
      <c r="BF199" s="122" t="str">
        <f>IF(Tbl.Kosten[[#This Row],[Anr.]]=BF$7,Tbl.Kosten[[#This Row],[Totaal kosten]],"")</f>
        <v/>
      </c>
      <c r="BG199" s="122" t="str">
        <f>IF(Tbl.Kosten[[#This Row],[Anr.]]=BG$7,Tbl.Kosten[[#This Row],[Totaal kosten]],"")</f>
        <v/>
      </c>
      <c r="BH199" s="122" t="str">
        <f>IF(Tbl.Kosten[[#This Row],[Anr.]]=BH$7,Tbl.Kosten[[#This Row],[Totaal kosten]],"")</f>
        <v/>
      </c>
      <c r="BI199" s="122" t="str">
        <f>IF(Tbl.Kosten[[#This Row],[Anr.]]=BI$7,Tbl.Kosten[[#This Row],[Totaal kosten]],"")</f>
        <v/>
      </c>
      <c r="BJ199" s="122" t="str">
        <f>IF(Tbl.Kosten[[#This Row],[Anr.]]=BJ$7,Tbl.Kosten[[#This Row],[Totaal kosten]],"")</f>
        <v/>
      </c>
      <c r="BK199" s="122" t="str">
        <f>IF(Tbl.Kosten[[#This Row],[Anr.]]=BK$7,Tbl.Kosten[[#This Row],[Totaal kosten]],"")</f>
        <v/>
      </c>
      <c r="BL199" s="122" t="str">
        <f>IF(Tbl.Kosten[[#This Row],[Anr.]]=BL$7,Tbl.Kosten[[#This Row],[Totaal kosten]],"")</f>
        <v/>
      </c>
      <c r="BM199" s="122" t="str">
        <f>IF(Tbl.Kosten[[#This Row],[Anr.]]=BM$7,Tbl.Kosten[[#This Row],[Totaal kosten]],"")</f>
        <v/>
      </c>
      <c r="BN199" s="122" t="str">
        <f>IF(Tbl.Kosten[[#This Row],[Anr.]]=BN$7,Tbl.Kosten[[#This Row],[Totaal kosten]],"")</f>
        <v/>
      </c>
      <c r="BO199" s="122" t="str">
        <f>IF(Tbl.Kosten[[#This Row],[Anr.]]=BO$7,Tbl.Kosten[[#This Row],[Totaal kosten]],"")</f>
        <v/>
      </c>
      <c r="BP199" s="122" t="str">
        <f>IF(Tbl.Kosten[[#This Row],[Anr.]]=BP$7,Tbl.Kosten[[#This Row],[Totaal kosten]],"")</f>
        <v/>
      </c>
      <c r="BQ199" s="122" t="str">
        <f>IF(Tbl.Kosten[[#This Row],[Anr.]]=BQ$7,Tbl.Kosten[[#This Row],[Totaal kosten]],"")</f>
        <v/>
      </c>
      <c r="BR199" s="122" t="str">
        <f>IF(Tbl.Kosten[[#This Row],[Anr.]]=BR$7,Tbl.Kosten[[#This Row],[Totaal kosten]],"")</f>
        <v/>
      </c>
      <c r="BS199" s="122" t="str">
        <f>IF(Tbl.Kosten[[#This Row],[Anr.]]=BS$7,Tbl.Kosten[[#This Row],[Totaal kosten]],"")</f>
        <v/>
      </c>
      <c r="BT199" s="122" t="str">
        <f>IF(Tbl.Kosten[[#This Row],[Anr.]]=BT$7,Tbl.Kosten[[#This Row],[Totaal kosten]],"")</f>
        <v/>
      </c>
      <c r="BU199" s="122" t="str">
        <f>IF(Tbl.Kosten[[#This Row],[Anr.]]=BU$7,Tbl.Kosten[[#This Row],[Totaal kosten]],"")</f>
        <v/>
      </c>
      <c r="BV199" s="122" t="str">
        <f>IF(Tbl.Kosten[[#This Row],[Anr.]]=BV$7,Tbl.Kosten[[#This Row],[Totaal kosten]],"")</f>
        <v/>
      </c>
      <c r="BW199" s="122" t="str">
        <f>IF(Tbl.Kosten[[#This Row],[Anr.]]=BW$7,Tbl.Kosten[[#This Row],[Totaal kosten]],"")</f>
        <v/>
      </c>
      <c r="BX199" s="122" t="str">
        <f>IF(Tbl.Kosten[[#This Row],[Anr.]]=BX$7,Tbl.Kosten[[#This Row],[Totaal kosten]],"")</f>
        <v/>
      </c>
      <c r="BY199" s="122" t="str">
        <f>IF(Tbl.Kosten[[#This Row],[Anr.]]=BY$7,Tbl.Kosten[[#This Row],[Totaal kosten]],"")</f>
        <v/>
      </c>
      <c r="BZ199" s="122" t="str">
        <f>IF(Tbl.Kosten[[#This Row],[Anr.]]=BZ$7,Tbl.Kosten[[#This Row],[Totaal kosten]],"")</f>
        <v/>
      </c>
      <c r="CA199" s="122" t="str">
        <f>IF(Tbl.Kosten[[#This Row],[Anr.]]=CA$7,Tbl.Kosten[[#This Row],[Totaal kosten]],"")</f>
        <v/>
      </c>
      <c r="CB199" s="122" t="str">
        <f>IF(Tbl.Kosten[[#This Row],[Anr.]]=CB$7,Tbl.Kosten[[#This Row],[Totaal kosten]],"")</f>
        <v/>
      </c>
      <c r="CC199" s="122" t="str">
        <f>IF(Tbl.Kosten[[#This Row],[Anr.]]=CC$7,Tbl.Kosten[[#This Row],[Totaal kosten]],"")</f>
        <v/>
      </c>
      <c r="CD199" s="122" t="str">
        <f>IF(Tbl.Kosten[[#This Row],[Anr.]]=CD$7,Tbl.Kosten[[#This Row],[Totaal kosten]],"")</f>
        <v/>
      </c>
      <c r="CE199" s="122" t="str">
        <f>IF(Tbl.Kosten[[#This Row],[Anr.]]=CE$7,Tbl.Kosten[[#This Row],[Totaal kosten]],"")</f>
        <v/>
      </c>
      <c r="CF199" s="122" t="str">
        <f>IF(Tbl.Kosten[[#This Row],[Anr.]]=CF$7,Tbl.Kosten[[#This Row],[Totaal kosten]],"")</f>
        <v/>
      </c>
      <c r="CG199" s="122" t="str">
        <f>IF(Tbl.Kosten[[#This Row],[Anr.]]=CG$7,Tbl.Kosten[[#This Row],[Totaal kosten]],"")</f>
        <v/>
      </c>
      <c r="CH199" s="122" t="str">
        <f>IF(Tbl.Kosten[[#This Row],[Anr.]]=CH$7,Tbl.Kosten[[#This Row],[Totaal kosten]],"")</f>
        <v/>
      </c>
      <c r="CI199" s="122" t="str">
        <f>IF(Tbl.Kosten[[#This Row],[Anr.]]=CI$7,Tbl.Kosten[[#This Row],[Totaal kosten]],"")</f>
        <v/>
      </c>
      <c r="CJ199" s="122" t="str">
        <f>IF(Tbl.Kosten[[#This Row],[Anr.]]=CJ$7,Tbl.Kosten[[#This Row],[Totaal kosten]],"")</f>
        <v/>
      </c>
      <c r="CK199" s="122" t="str">
        <f>IF(Tbl.Kosten[[#This Row],[Anr.]]=CK$7,Tbl.Kosten[[#This Row],[Totaal kosten]],"")</f>
        <v/>
      </c>
      <c r="CL199" s="122" t="str">
        <f>IF(Tbl.Kosten[[#This Row],[Anr.]]=CL$7,Tbl.Kosten[[#This Row],[Totaal kosten]],"")</f>
        <v/>
      </c>
      <c r="CM199" s="122" t="str">
        <f>IF(Tbl.Kosten[[#This Row],[Anr.]]=CM$7,Tbl.Kosten[[#This Row],[Totaal kosten]],"")</f>
        <v/>
      </c>
      <c r="CN199" s="122" t="str">
        <f>IF(Tbl.Kosten[[#This Row],[Anr.]]=CN$7,Tbl.Kosten[[#This Row],[Totaal kosten]],"")</f>
        <v/>
      </c>
      <c r="CO199" s="122" t="str">
        <f>IF(Tbl.Kosten[[#This Row],[Anr.]]=CO$7,Tbl.Kosten[[#This Row],[Totaal kosten]],"")</f>
        <v/>
      </c>
      <c r="CP199" s="122" t="str">
        <f>IF(Tbl.Kosten[[#This Row],[Anr.]]=CP$7,Tbl.Kosten[[#This Row],[Totaal kosten]],"")</f>
        <v/>
      </c>
      <c r="CQ199" s="122" t="str">
        <f>IF(Tbl.Kosten[[#This Row],[Anr.]]=CQ$7,Tbl.Kosten[[#This Row],[Totaal kosten]],"")</f>
        <v/>
      </c>
      <c r="CR199" s="122" t="str">
        <f>IF(Tbl.Kosten[[#This Row],[Anr.]]=CR$7,Tbl.Kosten[[#This Row],[Totaal kosten]],"")</f>
        <v/>
      </c>
      <c r="CS199" s="122" t="str">
        <f>IF(Tbl.Kosten[[#This Row],[Anr.]]=CS$7,Tbl.Kosten[[#This Row],[Totaal kosten]],"")</f>
        <v/>
      </c>
      <c r="CT199" s="122" t="str">
        <f>IF(Tbl.Kosten[[#This Row],[Anr.]]=CT$7,Tbl.Kosten[[#This Row],[Totaal kosten]],"")</f>
        <v/>
      </c>
      <c r="CU199" s="122" t="str">
        <f>IF(Tbl.Kosten[[#This Row],[Anr.]]=CU$7,Tbl.Kosten[[#This Row],[Totaal kosten]],"")</f>
        <v/>
      </c>
      <c r="CV199" s="122" t="str">
        <f>IF(Tbl.Kosten[[#This Row],[Anr.]]=CV$7,Tbl.Kosten[[#This Row],[Totaal kosten]],"")</f>
        <v/>
      </c>
      <c r="CW199" s="122" t="str">
        <f>IF(Tbl.Kosten[[#This Row],[Anr.]]=CW$7,Tbl.Kosten[[#This Row],[Totaal kosten]],"")</f>
        <v/>
      </c>
      <c r="CX199" s="122" t="str">
        <f>IF(Tbl.Kosten[[#This Row],[Anr.]]=CX$7,Tbl.Kosten[[#This Row],[Totaal kosten]],"")</f>
        <v/>
      </c>
      <c r="CY199" s="122" t="str">
        <f>IF(Tbl.Kosten[[#This Row],[Anr.]]=CY$7,Tbl.Kosten[[#This Row],[Totaal kosten]],"")</f>
        <v/>
      </c>
      <c r="CZ199" s="122" t="str">
        <f>IF(Tbl.Kosten[[#This Row],[Anr.]]=CZ$7,Tbl.Kosten[[#This Row],[Totaal kosten]],"")</f>
        <v/>
      </c>
      <c r="DA199" s="122" t="str">
        <f>IF(Tbl.Kosten[[#This Row],[Anr.]]=DA$7,Tbl.Kosten[[#This Row],[Totaal kosten]],"")</f>
        <v/>
      </c>
      <c r="DB199" s="122" t="str">
        <f>IF(Tbl.Kosten[[#This Row],[Anr.]]=DB$7,Tbl.Kosten[[#This Row],[Totaal kosten]],"")</f>
        <v/>
      </c>
      <c r="DC199" s="122" t="str">
        <f>IF(Tbl.Kosten[[#This Row],[Anr.]]=DC$7,Tbl.Kosten[[#This Row],[Totaal kosten]],"")</f>
        <v/>
      </c>
      <c r="DD199" s="122" t="str">
        <f>IF(Tbl.Kosten[[#This Row],[Anr.]]=DD$7,Tbl.Kosten[[#This Row],[Totaal kosten]],"")</f>
        <v/>
      </c>
      <c r="DE199" s="122" t="str">
        <f>IF(Tbl.Kosten[[#This Row],[Anr.]]=DE$7,Tbl.Kosten[[#This Row],[Totaal kosten]],"")</f>
        <v/>
      </c>
      <c r="DF199" s="122" t="str">
        <f>IF(Tbl.Kosten[[#This Row],[Anr.]]=DF$7,Tbl.Kosten[[#This Row],[Totaal kosten]],"")</f>
        <v/>
      </c>
      <c r="DG199" s="122" t="str">
        <f>IF(Tbl.Kosten[[#This Row],[Anr.]]=DG$7,Tbl.Kosten[[#This Row],[Totaal kosten]],"")</f>
        <v/>
      </c>
      <c r="DH199" s="122" t="str">
        <f>IF(Tbl.Kosten[[#This Row],[Anr.]]=DH$7,Tbl.Kosten[[#This Row],[Totaal kosten]],"")</f>
        <v/>
      </c>
      <c r="DI199" s="122" t="str">
        <f>IF(Tbl.Kosten[[#This Row],[Anr.]]=DI$7,Tbl.Kosten[[#This Row],[Totaal kosten]],"")</f>
        <v/>
      </c>
      <c r="DJ199" s="122" t="str">
        <f>IF(Tbl.Kosten[[#This Row],[Anr.]]=DJ$7,Tbl.Kosten[[#This Row],[Totaal kosten]],"")</f>
        <v/>
      </c>
      <c r="DK199" s="122" t="str">
        <f>IF(Tbl.Kosten[[#This Row],[Anr.]]=DK$7,Tbl.Kosten[[#This Row],[Totaal kosten]],"")</f>
        <v/>
      </c>
      <c r="DL199" s="122" t="str">
        <f>IF(Tbl.Kosten[[#This Row],[Anr.]]=DL$7,Tbl.Kosten[[#This Row],[Totaal kosten]],"")</f>
        <v/>
      </c>
      <c r="DM199" s="122" t="str">
        <f>IF(Tbl.Kosten[[#This Row],[Anr.]]=DM$7,Tbl.Kosten[[#This Row],[Totaal kosten]],"")</f>
        <v/>
      </c>
      <c r="DN199" s="122" t="str">
        <f>IF(Tbl.Kosten[[#This Row],[Anr.]]=DN$7,Tbl.Kosten[[#This Row],[Totaal kosten]],"")</f>
        <v/>
      </c>
      <c r="DO199" s="122" t="str">
        <f>IF(Tbl.Kosten[[#This Row],[Anr.]]=DO$7,Tbl.Kosten[[#This Row],[Totaal kosten]],"")</f>
        <v/>
      </c>
      <c r="DP199" s="122" t="str">
        <f>IF(Tbl.Kosten[[#This Row],[Anr.]]=DP$7,Tbl.Kosten[[#This Row],[Totaal kosten]],"")</f>
        <v/>
      </c>
      <c r="DQ199" s="122" t="str">
        <f>IF(Tbl.Kosten[[#This Row],[Anr.]]=DQ$7,Tbl.Kosten[[#This Row],[Totaal kosten]],"")</f>
        <v/>
      </c>
      <c r="DR199" s="122" t="str">
        <f>IF(Tbl.Kosten[[#This Row],[Anr.]]=DR$7,Tbl.Kosten[[#This Row],[Totaal kosten]],"")</f>
        <v/>
      </c>
      <c r="DS199" s="122" t="str">
        <f>IF(Tbl.Kosten[[#This Row],[Anr.]]=DS$7,Tbl.Kosten[[#This Row],[Totaal kosten]],"")</f>
        <v/>
      </c>
      <c r="DT199" s="122" t="str">
        <f>IF(Tbl.Kosten[[#This Row],[Anr.]]=DT$7,Tbl.Kosten[[#This Row],[Totaal kosten]],"")</f>
        <v/>
      </c>
      <c r="DU199" s="122" t="str">
        <f>IF(Tbl.Kosten[[#This Row],[Anr.]]=DU$7,Tbl.Kosten[[#This Row],[Totaal kosten]],"")</f>
        <v/>
      </c>
      <c r="DV199" s="122" t="str">
        <f>IF(Tbl.Kosten[[#This Row],[Anr.]]=DV$7,Tbl.Kosten[[#This Row],[Totaal kosten]],"")</f>
        <v/>
      </c>
      <c r="DW199" s="122" t="str">
        <f>IF(Tbl.Kosten[[#This Row],[Anr.]]=DW$7,Tbl.Kosten[[#This Row],[Totaal kosten]],"")</f>
        <v/>
      </c>
      <c r="DX199" s="122" t="str">
        <f>IF(Tbl.Kosten[[#This Row],[Anr.]]=DX$7,Tbl.Kosten[[#This Row],[Totaal kosten]],"")</f>
        <v/>
      </c>
      <c r="DY199" s="122" t="str">
        <f>IF(Tbl.Kosten[[#This Row],[Anr.]]=DY$7,Tbl.Kosten[[#This Row],[Totaal kosten]],"")</f>
        <v/>
      </c>
      <c r="DZ199" s="122" t="str">
        <f>IF(Tbl.Kosten[[#This Row],[Anr.]]=DZ$7,Tbl.Kosten[[#This Row],[Totaal kosten]],"")</f>
        <v/>
      </c>
      <c r="EA199" s="122" t="str">
        <f>IF(Tbl.Kosten[[#This Row],[Anr.]]=EA$7,Tbl.Kosten[[#This Row],[Totaal kosten]],"")</f>
        <v/>
      </c>
      <c r="EB199" s="122" t="str">
        <f>IF(Tbl.Kosten[[#This Row],[Anr.]]=EB$7,Tbl.Kosten[[#This Row],[Totaal kosten]],"")</f>
        <v/>
      </c>
      <c r="EC199" s="122" t="str">
        <f>IF(Tbl.Kosten[[#This Row],[Anr.]]=EC$7,Tbl.Kosten[[#This Row],[Totaal kosten]],"")</f>
        <v/>
      </c>
      <c r="ED199" s="122" t="str">
        <f>IF(Tbl.Kosten[[#This Row],[Anr.]]=ED$7,Tbl.Kosten[[#This Row],[Totaal kosten]],"")</f>
        <v/>
      </c>
      <c r="EE199" s="122" t="str">
        <f>IF(Tbl.Kosten[[#This Row],[Anr.]]=EE$7,Tbl.Kosten[[#This Row],[Totaal kosten]],"")</f>
        <v/>
      </c>
      <c r="EF199" s="122" t="str">
        <f>IF(Tbl.Kosten[[#This Row],[Anr.]]=EF$7,Tbl.Kosten[[#This Row],[Totaal kosten]],"")</f>
        <v/>
      </c>
      <c r="EG199" s="122" t="str">
        <f>IF(Tbl.Kosten[[#This Row],[Anr.]]=EG$7,Tbl.Kosten[[#This Row],[Totaal kosten]],"")</f>
        <v/>
      </c>
      <c r="EH199" s="122" t="str">
        <f>IF(Tbl.Kosten[[#This Row],[Anr.]]=EH$7,Tbl.Kosten[[#This Row],[Totaal kosten]],"")</f>
        <v/>
      </c>
      <c r="EI199" s="122" t="str">
        <f>IF(Tbl.Kosten[[#This Row],[Anr.]]=EI$7,Tbl.Kosten[[#This Row],[Totaal kosten]],"")</f>
        <v/>
      </c>
      <c r="EJ199" s="122" t="str">
        <f>IF(Tbl.Kosten[[#This Row],[Anr.]]=EJ$7,Tbl.Kosten[[#This Row],[Totaal kosten]],"")</f>
        <v/>
      </c>
      <c r="EK199" s="122" t="str">
        <f>IF(Tbl.Kosten[[#This Row],[Anr.]]=EK$7,Tbl.Kosten[[#This Row],[Totaal kosten]],"")</f>
        <v/>
      </c>
      <c r="EL199" s="122" t="str">
        <f>IF(Tbl.Kosten[[#This Row],[Anr.]]=EL$7,Tbl.Kosten[[#This Row],[Totaal kosten]],"")</f>
        <v/>
      </c>
      <c r="EM199" s="122" t="str">
        <f>IF(Tbl.Kosten[[#This Row],[Anr.]]=EM$7,Tbl.Kosten[[#This Row],[Totaal kosten]],"")</f>
        <v/>
      </c>
      <c r="EN199" s="122" t="str">
        <f>IF(Tbl.Kosten[[#This Row],[Anr.]]=EN$7,Tbl.Kosten[[#This Row],[Totaal kosten]],"")</f>
        <v/>
      </c>
      <c r="EO199" s="122" t="str">
        <f>IF(Tbl.Kosten[[#This Row],[Anr.]]=EO$7,Tbl.Kosten[[#This Row],[Totaal kosten]],"")</f>
        <v/>
      </c>
      <c r="EP199" s="122" t="str">
        <f>IF(Tbl.Kosten[[#This Row],[Anr.]]=EP$7,Tbl.Kosten[[#This Row],[Totaal kosten]],"")</f>
        <v/>
      </c>
      <c r="EQ199" s="122" t="str">
        <f>IF(Tbl.Kosten[[#This Row],[Anr.]]=EQ$7,Tbl.Kosten[[#This Row],[Totaal kosten]],"")</f>
        <v/>
      </c>
    </row>
    <row r="200" spans="2:147" x14ac:dyDescent="0.35">
      <c r="B200" s="99"/>
      <c r="C200" s="68"/>
      <c r="D200" s="119"/>
      <c r="E200" s="100"/>
      <c r="F200" s="13">
        <f>_xlfn.XLOOKUP(Tbl.Kosten[[#This Row],[Medewerker e/o 
functie]],Tbl.Uurtarief[Medewerker en/of functie],Tbl.Uurtarief[Uurtarief],"",,)</f>
        <v>0</v>
      </c>
      <c r="G200" s="118">
        <f>PRODUCT(Tbl.Kosten[[#This Row],[Uren]],Tbl.Kosten[[#This Row],[Uurtarief]])</f>
        <v>0</v>
      </c>
      <c r="H200" s="100"/>
      <c r="I200" s="98"/>
      <c r="J200" s="97">
        <f>Tbl.Kosten[[#This Row],[Aantal]]*Tbl.Kosten[[#This Row],[Tarief]]</f>
        <v>0</v>
      </c>
      <c r="K200" s="118">
        <f>Tbl.Kosten[[#This Row],[Subtotaal andere kosten]]+Tbl.Kosten[[#This Row],[Subtotaal arbeidskosten]]</f>
        <v>0</v>
      </c>
      <c r="L200" s="190">
        <f>IF(Tbl.Kosten[[#This Row],[Subtotaal andere kosten]]&lt;&gt;0,"Andere kosten",(_xlfn.XLOOKUP(Tbl.Kosten[[#This Row],[Medewerker e/o 
functie]],Tbl.Uurtarief[Medewerker en/of functie],Tbl.Uurtarief[Kostensoort],"",,)))</f>
        <v>0</v>
      </c>
      <c r="M200" s="190" t="str">
        <f>IF(AND(Tbl.Kosten[[#This Row],[Subtotaal arbeidskosten]]&lt;&gt;0,Tbl.Kosten[[#This Row],[Subtotaal andere kosten]]&lt;&gt;0),"Begroot Arbeidskosten en Overige kosten op verschillende regels!","")</f>
        <v/>
      </c>
      <c r="N200" s="3" t="str">
        <f>_xlfn.XLOOKUP(Tbl.Kosten[[#This Row],[Activiteitencode]],Tbl.Activiteiten[Activiteitcode],Tbl.Activiteiten[Werkpakketcode],"",,)</f>
        <v/>
      </c>
      <c r="O200" s="9" t="str">
        <f>_xlfn.XLOOKUP(Tbl.Kosten[[#This Row],[Werkpakketcode]],Tbl.Werkpakketten[Werkpakketcode],Tbl.Werkpakketten[WPnr.],"",,)</f>
        <v/>
      </c>
      <c r="P200" s="9" t="str">
        <f>IF(Tbl.Kosten[[#This Row],[WPnr.]]=P$7,Tbl.Kosten[[#This Row],[Totaal kosten]],"")</f>
        <v/>
      </c>
      <c r="Q200" s="9" t="str">
        <f>IF(Tbl.Kosten[[#This Row],[WPnr.]]=Q$7,Tbl.Kosten[[#This Row],[Totaal kosten]],"")</f>
        <v/>
      </c>
      <c r="R200" s="9" t="str">
        <f>IF(Tbl.Kosten[[#This Row],[WPnr.]]=R$7,Tbl.Kosten[[#This Row],[Totaal kosten]],"")</f>
        <v/>
      </c>
      <c r="S200" s="9" t="str">
        <f>IF(Tbl.Kosten[[#This Row],[WPnr.]]=S$7,Tbl.Kosten[[#This Row],[Totaal kosten]],"")</f>
        <v/>
      </c>
      <c r="T200" s="9" t="str">
        <f>IF(Tbl.Kosten[[#This Row],[WPnr.]]=T$7,Tbl.Kosten[[#This Row],[Totaal kosten]],"")</f>
        <v/>
      </c>
      <c r="U200" s="9" t="str">
        <f>IF(Tbl.Kosten[[#This Row],[WPnr.]]=U$7,Tbl.Kosten[[#This Row],[Totaal kosten]],"")</f>
        <v/>
      </c>
      <c r="V200" s="9" t="str">
        <f>IF(Tbl.Kosten[[#This Row],[WPnr.]]=V$7,Tbl.Kosten[[#This Row],[Totaal kosten]],"")</f>
        <v/>
      </c>
      <c r="W200" s="9" t="str">
        <f>IF(Tbl.Kosten[[#This Row],[WPnr.]]=W$7,Tbl.Kosten[[#This Row],[Totaal kosten]],"")</f>
        <v/>
      </c>
      <c r="X200" s="9" t="str">
        <f>IF(Tbl.Kosten[[#This Row],[WPnr.]]=X$7,Tbl.Kosten[[#This Row],[Totaal kosten]],"")</f>
        <v/>
      </c>
      <c r="Y200" s="9" t="str">
        <f>IF(Tbl.Kosten[[#This Row],[WPnr.]]=Y$7,Tbl.Kosten[[#This Row],[Totaal kosten]],"")</f>
        <v/>
      </c>
      <c r="Z200" s="15" t="str">
        <f>IFERROR(VLOOKUP(Tbl.Kosten[[#This Row],[Kostensoort]],Tbl.Kostensoorten[],2,FALSE),"")</f>
        <v/>
      </c>
      <c r="AA200" s="15" t="str">
        <f>IF(Tbl.Kosten[[#This Row],[KSnr.]]=AA$7,Tbl.Kosten[[#This Row],[Totaal kosten]],"")</f>
        <v/>
      </c>
      <c r="AB200" s="15" t="str">
        <f>IF(Tbl.Kosten[[#This Row],[KSnr.]]=AB$7,Tbl.Kosten[[#This Row],[Totaal kosten]],"")</f>
        <v/>
      </c>
      <c r="AC200" s="15" t="str">
        <f>IF(Tbl.Kosten[[#This Row],[KSnr.]]=AC$7,Tbl.Kosten[[#This Row],[Totaal kosten]],"")</f>
        <v/>
      </c>
      <c r="AD200" s="15" t="str">
        <f>IF(Tbl.Kosten[[#This Row],[KSnr.]]=AD$7,Tbl.Kosten[[#This Row],[Totaal kosten]],"")</f>
        <v/>
      </c>
      <c r="AE200" s="15" t="str">
        <f>IF(Tbl.Kosten[[#This Row],[KSnr.]]=AE$7,Tbl.Kosten[[#This Row],[Totaal kosten]],"")</f>
        <v/>
      </c>
      <c r="AF200" s="15" t="str">
        <f>IF(Tbl.Kosten[[#This Row],[KSnr.]]=AF$7,Tbl.Kosten[[#This Row],[Totaal kosten]],"")</f>
        <v/>
      </c>
      <c r="AG200" s="15" t="str">
        <f>IF(Tbl.Kosten[[#This Row],[KSnr.]]=AG$7,Tbl.Kosten[[#This Row],[Totaal kosten]],"")</f>
        <v/>
      </c>
      <c r="AH200" s="15" t="str">
        <f>IF(Tbl.Kosten[[#This Row],[KSnr.]]=AH$7,Tbl.Kosten[[#This Row],[Totaal kosten]],"")</f>
        <v/>
      </c>
      <c r="AI200" s="15" t="str">
        <f>IF(Tbl.Kosten[[#This Row],[KSnr.]]=AI$7,Tbl.Kosten[[#This Row],[Totaal kosten]],"")</f>
        <v/>
      </c>
      <c r="AJ200" s="15" t="str">
        <f>IF(Tbl.Kosten[[#This Row],[KSnr.]]=AJ$7,Tbl.Kosten[[#This Row],[Totaal kosten]],"")</f>
        <v/>
      </c>
      <c r="AK200" s="15" t="str">
        <f>IF(Tbl.Kosten[[#This Row],[KSnr.]]=AK$7,Tbl.Kosten[[#This Row],[Totaal kosten]],"")</f>
        <v/>
      </c>
      <c r="AL200" s="15" t="str">
        <f>IF(Tbl.Kosten[[#This Row],[KSnr.]]=AL$7,Tbl.Kosten[[#This Row],[Totaal kosten]],"")</f>
        <v/>
      </c>
      <c r="AM200" s="15" t="str">
        <f>IF(Tbl.Kosten[[#This Row],[KSnr.]]=AM$7,Tbl.Kosten[[#This Row],[Totaal kosten]],"")</f>
        <v/>
      </c>
      <c r="AN200" s="15" t="str">
        <f>IF(Tbl.Kosten[[#This Row],[KSnr.]]=AN$7,Tbl.Kosten[[#This Row],[Totaal kosten]],"")</f>
        <v/>
      </c>
      <c r="AO200" s="15" t="str">
        <f>IF(Tbl.Kosten[[#This Row],[KSnr.]]=AO$7,Tbl.Kosten[[#This Row],[Totaal kosten]],"")</f>
        <v/>
      </c>
      <c r="AP200" s="15" t="str">
        <f>IF(Tbl.Kosten[[#This Row],[KSnr.]]=AP$7,Tbl.Kosten[[#This Row],[Totaal kosten]],"")</f>
        <v/>
      </c>
      <c r="AQ200" s="15" t="str">
        <f>IF(Tbl.Kosten[[#This Row],[KSnr.]]=AQ$7,Tbl.Kosten[[#This Row],[Totaal kosten]],"")</f>
        <v/>
      </c>
      <c r="AR200" s="15" t="str">
        <f>IF(Tbl.Kosten[[#This Row],[KSnr.]]=AR$7,Tbl.Kosten[[#This Row],[Totaal kosten]],"")</f>
        <v/>
      </c>
      <c r="AS200" s="15" t="str">
        <f>IF(Tbl.Kosten[[#This Row],[KSnr.]]=AS$7,Tbl.Kosten[[#This Row],[Totaal kosten]],"")</f>
        <v/>
      </c>
      <c r="AT200" s="15" t="str">
        <f>IF(Tbl.Kosten[[#This Row],[KSnr.]]=AT$7,Tbl.Kosten[[#This Row],[Totaal kosten]],"")</f>
        <v/>
      </c>
      <c r="AU200" s="122" t="str">
        <f>_xlfn.XLOOKUP(Tbl.Kosten[[#This Row],[Activiteitencode]],Tbl.Activiteiten[Activiteitcode],Tbl.Activiteiten[Anr.],"",,)</f>
        <v/>
      </c>
      <c r="AV200" s="122" t="str">
        <f>IF(Tbl.Kosten[[#This Row],[Anr.]]=AV$7,Tbl.Kosten[[#This Row],[Totaal kosten]],"")</f>
        <v/>
      </c>
      <c r="AW200" s="122" t="str">
        <f>IF(Tbl.Kosten[[#This Row],[Anr.]]=AW$7,Tbl.Kosten[[#This Row],[Totaal kosten]],"")</f>
        <v/>
      </c>
      <c r="AX200" s="122" t="str">
        <f>IF(Tbl.Kosten[[#This Row],[Anr.]]=AX$7,Tbl.Kosten[[#This Row],[Totaal kosten]],"")</f>
        <v/>
      </c>
      <c r="AY200" s="122" t="str">
        <f>IF(Tbl.Kosten[[#This Row],[Anr.]]=AY$7,Tbl.Kosten[[#This Row],[Totaal kosten]],"")</f>
        <v/>
      </c>
      <c r="AZ200" s="122" t="str">
        <f>IF(Tbl.Kosten[[#This Row],[Anr.]]=AZ$7,Tbl.Kosten[[#This Row],[Totaal kosten]],"")</f>
        <v/>
      </c>
      <c r="BA200" s="122" t="str">
        <f>IF(Tbl.Kosten[[#This Row],[Anr.]]=BA$7,Tbl.Kosten[[#This Row],[Totaal kosten]],"")</f>
        <v/>
      </c>
      <c r="BB200" s="122" t="str">
        <f>IF(Tbl.Kosten[[#This Row],[Anr.]]=BB$7,Tbl.Kosten[[#This Row],[Totaal kosten]],"")</f>
        <v/>
      </c>
      <c r="BC200" s="122" t="str">
        <f>IF(Tbl.Kosten[[#This Row],[Anr.]]=BC$7,Tbl.Kosten[[#This Row],[Totaal kosten]],"")</f>
        <v/>
      </c>
      <c r="BD200" s="122" t="str">
        <f>IF(Tbl.Kosten[[#This Row],[Anr.]]=BD$7,Tbl.Kosten[[#This Row],[Totaal kosten]],"")</f>
        <v/>
      </c>
      <c r="BE200" s="122" t="str">
        <f>IF(Tbl.Kosten[[#This Row],[Anr.]]=BE$7,Tbl.Kosten[[#This Row],[Totaal kosten]],"")</f>
        <v/>
      </c>
      <c r="BF200" s="122" t="str">
        <f>IF(Tbl.Kosten[[#This Row],[Anr.]]=BF$7,Tbl.Kosten[[#This Row],[Totaal kosten]],"")</f>
        <v/>
      </c>
      <c r="BG200" s="122" t="str">
        <f>IF(Tbl.Kosten[[#This Row],[Anr.]]=BG$7,Tbl.Kosten[[#This Row],[Totaal kosten]],"")</f>
        <v/>
      </c>
      <c r="BH200" s="122" t="str">
        <f>IF(Tbl.Kosten[[#This Row],[Anr.]]=BH$7,Tbl.Kosten[[#This Row],[Totaal kosten]],"")</f>
        <v/>
      </c>
      <c r="BI200" s="122" t="str">
        <f>IF(Tbl.Kosten[[#This Row],[Anr.]]=BI$7,Tbl.Kosten[[#This Row],[Totaal kosten]],"")</f>
        <v/>
      </c>
      <c r="BJ200" s="122" t="str">
        <f>IF(Tbl.Kosten[[#This Row],[Anr.]]=BJ$7,Tbl.Kosten[[#This Row],[Totaal kosten]],"")</f>
        <v/>
      </c>
      <c r="BK200" s="122" t="str">
        <f>IF(Tbl.Kosten[[#This Row],[Anr.]]=BK$7,Tbl.Kosten[[#This Row],[Totaal kosten]],"")</f>
        <v/>
      </c>
      <c r="BL200" s="122" t="str">
        <f>IF(Tbl.Kosten[[#This Row],[Anr.]]=BL$7,Tbl.Kosten[[#This Row],[Totaal kosten]],"")</f>
        <v/>
      </c>
      <c r="BM200" s="122" t="str">
        <f>IF(Tbl.Kosten[[#This Row],[Anr.]]=BM$7,Tbl.Kosten[[#This Row],[Totaal kosten]],"")</f>
        <v/>
      </c>
      <c r="BN200" s="122" t="str">
        <f>IF(Tbl.Kosten[[#This Row],[Anr.]]=BN$7,Tbl.Kosten[[#This Row],[Totaal kosten]],"")</f>
        <v/>
      </c>
      <c r="BO200" s="122" t="str">
        <f>IF(Tbl.Kosten[[#This Row],[Anr.]]=BO$7,Tbl.Kosten[[#This Row],[Totaal kosten]],"")</f>
        <v/>
      </c>
      <c r="BP200" s="122" t="str">
        <f>IF(Tbl.Kosten[[#This Row],[Anr.]]=BP$7,Tbl.Kosten[[#This Row],[Totaal kosten]],"")</f>
        <v/>
      </c>
      <c r="BQ200" s="122" t="str">
        <f>IF(Tbl.Kosten[[#This Row],[Anr.]]=BQ$7,Tbl.Kosten[[#This Row],[Totaal kosten]],"")</f>
        <v/>
      </c>
      <c r="BR200" s="122" t="str">
        <f>IF(Tbl.Kosten[[#This Row],[Anr.]]=BR$7,Tbl.Kosten[[#This Row],[Totaal kosten]],"")</f>
        <v/>
      </c>
      <c r="BS200" s="122" t="str">
        <f>IF(Tbl.Kosten[[#This Row],[Anr.]]=BS$7,Tbl.Kosten[[#This Row],[Totaal kosten]],"")</f>
        <v/>
      </c>
      <c r="BT200" s="122" t="str">
        <f>IF(Tbl.Kosten[[#This Row],[Anr.]]=BT$7,Tbl.Kosten[[#This Row],[Totaal kosten]],"")</f>
        <v/>
      </c>
      <c r="BU200" s="122" t="str">
        <f>IF(Tbl.Kosten[[#This Row],[Anr.]]=BU$7,Tbl.Kosten[[#This Row],[Totaal kosten]],"")</f>
        <v/>
      </c>
      <c r="BV200" s="122" t="str">
        <f>IF(Tbl.Kosten[[#This Row],[Anr.]]=BV$7,Tbl.Kosten[[#This Row],[Totaal kosten]],"")</f>
        <v/>
      </c>
      <c r="BW200" s="122" t="str">
        <f>IF(Tbl.Kosten[[#This Row],[Anr.]]=BW$7,Tbl.Kosten[[#This Row],[Totaal kosten]],"")</f>
        <v/>
      </c>
      <c r="BX200" s="122" t="str">
        <f>IF(Tbl.Kosten[[#This Row],[Anr.]]=BX$7,Tbl.Kosten[[#This Row],[Totaal kosten]],"")</f>
        <v/>
      </c>
      <c r="BY200" s="122" t="str">
        <f>IF(Tbl.Kosten[[#This Row],[Anr.]]=BY$7,Tbl.Kosten[[#This Row],[Totaal kosten]],"")</f>
        <v/>
      </c>
      <c r="BZ200" s="122" t="str">
        <f>IF(Tbl.Kosten[[#This Row],[Anr.]]=BZ$7,Tbl.Kosten[[#This Row],[Totaal kosten]],"")</f>
        <v/>
      </c>
      <c r="CA200" s="122" t="str">
        <f>IF(Tbl.Kosten[[#This Row],[Anr.]]=CA$7,Tbl.Kosten[[#This Row],[Totaal kosten]],"")</f>
        <v/>
      </c>
      <c r="CB200" s="122" t="str">
        <f>IF(Tbl.Kosten[[#This Row],[Anr.]]=CB$7,Tbl.Kosten[[#This Row],[Totaal kosten]],"")</f>
        <v/>
      </c>
      <c r="CC200" s="122" t="str">
        <f>IF(Tbl.Kosten[[#This Row],[Anr.]]=CC$7,Tbl.Kosten[[#This Row],[Totaal kosten]],"")</f>
        <v/>
      </c>
      <c r="CD200" s="122" t="str">
        <f>IF(Tbl.Kosten[[#This Row],[Anr.]]=CD$7,Tbl.Kosten[[#This Row],[Totaal kosten]],"")</f>
        <v/>
      </c>
      <c r="CE200" s="122" t="str">
        <f>IF(Tbl.Kosten[[#This Row],[Anr.]]=CE$7,Tbl.Kosten[[#This Row],[Totaal kosten]],"")</f>
        <v/>
      </c>
      <c r="CF200" s="122" t="str">
        <f>IF(Tbl.Kosten[[#This Row],[Anr.]]=CF$7,Tbl.Kosten[[#This Row],[Totaal kosten]],"")</f>
        <v/>
      </c>
      <c r="CG200" s="122" t="str">
        <f>IF(Tbl.Kosten[[#This Row],[Anr.]]=CG$7,Tbl.Kosten[[#This Row],[Totaal kosten]],"")</f>
        <v/>
      </c>
      <c r="CH200" s="122" t="str">
        <f>IF(Tbl.Kosten[[#This Row],[Anr.]]=CH$7,Tbl.Kosten[[#This Row],[Totaal kosten]],"")</f>
        <v/>
      </c>
      <c r="CI200" s="122" t="str">
        <f>IF(Tbl.Kosten[[#This Row],[Anr.]]=CI$7,Tbl.Kosten[[#This Row],[Totaal kosten]],"")</f>
        <v/>
      </c>
      <c r="CJ200" s="122" t="str">
        <f>IF(Tbl.Kosten[[#This Row],[Anr.]]=CJ$7,Tbl.Kosten[[#This Row],[Totaal kosten]],"")</f>
        <v/>
      </c>
      <c r="CK200" s="122" t="str">
        <f>IF(Tbl.Kosten[[#This Row],[Anr.]]=CK$7,Tbl.Kosten[[#This Row],[Totaal kosten]],"")</f>
        <v/>
      </c>
      <c r="CL200" s="122" t="str">
        <f>IF(Tbl.Kosten[[#This Row],[Anr.]]=CL$7,Tbl.Kosten[[#This Row],[Totaal kosten]],"")</f>
        <v/>
      </c>
      <c r="CM200" s="122" t="str">
        <f>IF(Tbl.Kosten[[#This Row],[Anr.]]=CM$7,Tbl.Kosten[[#This Row],[Totaal kosten]],"")</f>
        <v/>
      </c>
      <c r="CN200" s="122" t="str">
        <f>IF(Tbl.Kosten[[#This Row],[Anr.]]=CN$7,Tbl.Kosten[[#This Row],[Totaal kosten]],"")</f>
        <v/>
      </c>
      <c r="CO200" s="122" t="str">
        <f>IF(Tbl.Kosten[[#This Row],[Anr.]]=CO$7,Tbl.Kosten[[#This Row],[Totaal kosten]],"")</f>
        <v/>
      </c>
      <c r="CP200" s="122" t="str">
        <f>IF(Tbl.Kosten[[#This Row],[Anr.]]=CP$7,Tbl.Kosten[[#This Row],[Totaal kosten]],"")</f>
        <v/>
      </c>
      <c r="CQ200" s="122" t="str">
        <f>IF(Tbl.Kosten[[#This Row],[Anr.]]=CQ$7,Tbl.Kosten[[#This Row],[Totaal kosten]],"")</f>
        <v/>
      </c>
      <c r="CR200" s="122" t="str">
        <f>IF(Tbl.Kosten[[#This Row],[Anr.]]=CR$7,Tbl.Kosten[[#This Row],[Totaal kosten]],"")</f>
        <v/>
      </c>
      <c r="CS200" s="122" t="str">
        <f>IF(Tbl.Kosten[[#This Row],[Anr.]]=CS$7,Tbl.Kosten[[#This Row],[Totaal kosten]],"")</f>
        <v/>
      </c>
      <c r="CT200" s="122" t="str">
        <f>IF(Tbl.Kosten[[#This Row],[Anr.]]=CT$7,Tbl.Kosten[[#This Row],[Totaal kosten]],"")</f>
        <v/>
      </c>
      <c r="CU200" s="122" t="str">
        <f>IF(Tbl.Kosten[[#This Row],[Anr.]]=CU$7,Tbl.Kosten[[#This Row],[Totaal kosten]],"")</f>
        <v/>
      </c>
      <c r="CV200" s="122" t="str">
        <f>IF(Tbl.Kosten[[#This Row],[Anr.]]=CV$7,Tbl.Kosten[[#This Row],[Totaal kosten]],"")</f>
        <v/>
      </c>
      <c r="CW200" s="122" t="str">
        <f>IF(Tbl.Kosten[[#This Row],[Anr.]]=CW$7,Tbl.Kosten[[#This Row],[Totaal kosten]],"")</f>
        <v/>
      </c>
      <c r="CX200" s="122" t="str">
        <f>IF(Tbl.Kosten[[#This Row],[Anr.]]=CX$7,Tbl.Kosten[[#This Row],[Totaal kosten]],"")</f>
        <v/>
      </c>
      <c r="CY200" s="122" t="str">
        <f>IF(Tbl.Kosten[[#This Row],[Anr.]]=CY$7,Tbl.Kosten[[#This Row],[Totaal kosten]],"")</f>
        <v/>
      </c>
      <c r="CZ200" s="122" t="str">
        <f>IF(Tbl.Kosten[[#This Row],[Anr.]]=CZ$7,Tbl.Kosten[[#This Row],[Totaal kosten]],"")</f>
        <v/>
      </c>
      <c r="DA200" s="122" t="str">
        <f>IF(Tbl.Kosten[[#This Row],[Anr.]]=DA$7,Tbl.Kosten[[#This Row],[Totaal kosten]],"")</f>
        <v/>
      </c>
      <c r="DB200" s="122" t="str">
        <f>IF(Tbl.Kosten[[#This Row],[Anr.]]=DB$7,Tbl.Kosten[[#This Row],[Totaal kosten]],"")</f>
        <v/>
      </c>
      <c r="DC200" s="122" t="str">
        <f>IF(Tbl.Kosten[[#This Row],[Anr.]]=DC$7,Tbl.Kosten[[#This Row],[Totaal kosten]],"")</f>
        <v/>
      </c>
      <c r="DD200" s="122" t="str">
        <f>IF(Tbl.Kosten[[#This Row],[Anr.]]=DD$7,Tbl.Kosten[[#This Row],[Totaal kosten]],"")</f>
        <v/>
      </c>
      <c r="DE200" s="122" t="str">
        <f>IF(Tbl.Kosten[[#This Row],[Anr.]]=DE$7,Tbl.Kosten[[#This Row],[Totaal kosten]],"")</f>
        <v/>
      </c>
      <c r="DF200" s="122" t="str">
        <f>IF(Tbl.Kosten[[#This Row],[Anr.]]=DF$7,Tbl.Kosten[[#This Row],[Totaal kosten]],"")</f>
        <v/>
      </c>
      <c r="DG200" s="122" t="str">
        <f>IF(Tbl.Kosten[[#This Row],[Anr.]]=DG$7,Tbl.Kosten[[#This Row],[Totaal kosten]],"")</f>
        <v/>
      </c>
      <c r="DH200" s="122" t="str">
        <f>IF(Tbl.Kosten[[#This Row],[Anr.]]=DH$7,Tbl.Kosten[[#This Row],[Totaal kosten]],"")</f>
        <v/>
      </c>
      <c r="DI200" s="122" t="str">
        <f>IF(Tbl.Kosten[[#This Row],[Anr.]]=DI$7,Tbl.Kosten[[#This Row],[Totaal kosten]],"")</f>
        <v/>
      </c>
      <c r="DJ200" s="122" t="str">
        <f>IF(Tbl.Kosten[[#This Row],[Anr.]]=DJ$7,Tbl.Kosten[[#This Row],[Totaal kosten]],"")</f>
        <v/>
      </c>
      <c r="DK200" s="122" t="str">
        <f>IF(Tbl.Kosten[[#This Row],[Anr.]]=DK$7,Tbl.Kosten[[#This Row],[Totaal kosten]],"")</f>
        <v/>
      </c>
      <c r="DL200" s="122" t="str">
        <f>IF(Tbl.Kosten[[#This Row],[Anr.]]=DL$7,Tbl.Kosten[[#This Row],[Totaal kosten]],"")</f>
        <v/>
      </c>
      <c r="DM200" s="122" t="str">
        <f>IF(Tbl.Kosten[[#This Row],[Anr.]]=DM$7,Tbl.Kosten[[#This Row],[Totaal kosten]],"")</f>
        <v/>
      </c>
      <c r="DN200" s="122" t="str">
        <f>IF(Tbl.Kosten[[#This Row],[Anr.]]=DN$7,Tbl.Kosten[[#This Row],[Totaal kosten]],"")</f>
        <v/>
      </c>
      <c r="DO200" s="122" t="str">
        <f>IF(Tbl.Kosten[[#This Row],[Anr.]]=DO$7,Tbl.Kosten[[#This Row],[Totaal kosten]],"")</f>
        <v/>
      </c>
      <c r="DP200" s="122" t="str">
        <f>IF(Tbl.Kosten[[#This Row],[Anr.]]=DP$7,Tbl.Kosten[[#This Row],[Totaal kosten]],"")</f>
        <v/>
      </c>
      <c r="DQ200" s="122" t="str">
        <f>IF(Tbl.Kosten[[#This Row],[Anr.]]=DQ$7,Tbl.Kosten[[#This Row],[Totaal kosten]],"")</f>
        <v/>
      </c>
      <c r="DR200" s="122" t="str">
        <f>IF(Tbl.Kosten[[#This Row],[Anr.]]=DR$7,Tbl.Kosten[[#This Row],[Totaal kosten]],"")</f>
        <v/>
      </c>
      <c r="DS200" s="122" t="str">
        <f>IF(Tbl.Kosten[[#This Row],[Anr.]]=DS$7,Tbl.Kosten[[#This Row],[Totaal kosten]],"")</f>
        <v/>
      </c>
      <c r="DT200" s="122" t="str">
        <f>IF(Tbl.Kosten[[#This Row],[Anr.]]=DT$7,Tbl.Kosten[[#This Row],[Totaal kosten]],"")</f>
        <v/>
      </c>
      <c r="DU200" s="122" t="str">
        <f>IF(Tbl.Kosten[[#This Row],[Anr.]]=DU$7,Tbl.Kosten[[#This Row],[Totaal kosten]],"")</f>
        <v/>
      </c>
      <c r="DV200" s="122" t="str">
        <f>IF(Tbl.Kosten[[#This Row],[Anr.]]=DV$7,Tbl.Kosten[[#This Row],[Totaal kosten]],"")</f>
        <v/>
      </c>
      <c r="DW200" s="122" t="str">
        <f>IF(Tbl.Kosten[[#This Row],[Anr.]]=DW$7,Tbl.Kosten[[#This Row],[Totaal kosten]],"")</f>
        <v/>
      </c>
      <c r="DX200" s="122" t="str">
        <f>IF(Tbl.Kosten[[#This Row],[Anr.]]=DX$7,Tbl.Kosten[[#This Row],[Totaal kosten]],"")</f>
        <v/>
      </c>
      <c r="DY200" s="122" t="str">
        <f>IF(Tbl.Kosten[[#This Row],[Anr.]]=DY$7,Tbl.Kosten[[#This Row],[Totaal kosten]],"")</f>
        <v/>
      </c>
      <c r="DZ200" s="122" t="str">
        <f>IF(Tbl.Kosten[[#This Row],[Anr.]]=DZ$7,Tbl.Kosten[[#This Row],[Totaal kosten]],"")</f>
        <v/>
      </c>
      <c r="EA200" s="122" t="str">
        <f>IF(Tbl.Kosten[[#This Row],[Anr.]]=EA$7,Tbl.Kosten[[#This Row],[Totaal kosten]],"")</f>
        <v/>
      </c>
      <c r="EB200" s="122" t="str">
        <f>IF(Tbl.Kosten[[#This Row],[Anr.]]=EB$7,Tbl.Kosten[[#This Row],[Totaal kosten]],"")</f>
        <v/>
      </c>
      <c r="EC200" s="122" t="str">
        <f>IF(Tbl.Kosten[[#This Row],[Anr.]]=EC$7,Tbl.Kosten[[#This Row],[Totaal kosten]],"")</f>
        <v/>
      </c>
      <c r="ED200" s="122" t="str">
        <f>IF(Tbl.Kosten[[#This Row],[Anr.]]=ED$7,Tbl.Kosten[[#This Row],[Totaal kosten]],"")</f>
        <v/>
      </c>
      <c r="EE200" s="122" t="str">
        <f>IF(Tbl.Kosten[[#This Row],[Anr.]]=EE$7,Tbl.Kosten[[#This Row],[Totaal kosten]],"")</f>
        <v/>
      </c>
      <c r="EF200" s="122" t="str">
        <f>IF(Tbl.Kosten[[#This Row],[Anr.]]=EF$7,Tbl.Kosten[[#This Row],[Totaal kosten]],"")</f>
        <v/>
      </c>
      <c r="EG200" s="122" t="str">
        <f>IF(Tbl.Kosten[[#This Row],[Anr.]]=EG$7,Tbl.Kosten[[#This Row],[Totaal kosten]],"")</f>
        <v/>
      </c>
      <c r="EH200" s="122" t="str">
        <f>IF(Tbl.Kosten[[#This Row],[Anr.]]=EH$7,Tbl.Kosten[[#This Row],[Totaal kosten]],"")</f>
        <v/>
      </c>
      <c r="EI200" s="122" t="str">
        <f>IF(Tbl.Kosten[[#This Row],[Anr.]]=EI$7,Tbl.Kosten[[#This Row],[Totaal kosten]],"")</f>
        <v/>
      </c>
      <c r="EJ200" s="122" t="str">
        <f>IF(Tbl.Kosten[[#This Row],[Anr.]]=EJ$7,Tbl.Kosten[[#This Row],[Totaal kosten]],"")</f>
        <v/>
      </c>
      <c r="EK200" s="122" t="str">
        <f>IF(Tbl.Kosten[[#This Row],[Anr.]]=EK$7,Tbl.Kosten[[#This Row],[Totaal kosten]],"")</f>
        <v/>
      </c>
      <c r="EL200" s="122" t="str">
        <f>IF(Tbl.Kosten[[#This Row],[Anr.]]=EL$7,Tbl.Kosten[[#This Row],[Totaal kosten]],"")</f>
        <v/>
      </c>
      <c r="EM200" s="122" t="str">
        <f>IF(Tbl.Kosten[[#This Row],[Anr.]]=EM$7,Tbl.Kosten[[#This Row],[Totaal kosten]],"")</f>
        <v/>
      </c>
      <c r="EN200" s="122" t="str">
        <f>IF(Tbl.Kosten[[#This Row],[Anr.]]=EN$7,Tbl.Kosten[[#This Row],[Totaal kosten]],"")</f>
        <v/>
      </c>
      <c r="EO200" s="122" t="str">
        <f>IF(Tbl.Kosten[[#This Row],[Anr.]]=EO$7,Tbl.Kosten[[#This Row],[Totaal kosten]],"")</f>
        <v/>
      </c>
      <c r="EP200" s="122" t="str">
        <f>IF(Tbl.Kosten[[#This Row],[Anr.]]=EP$7,Tbl.Kosten[[#This Row],[Totaal kosten]],"")</f>
        <v/>
      </c>
      <c r="EQ200" s="122" t="str">
        <f>IF(Tbl.Kosten[[#This Row],[Anr.]]=EQ$7,Tbl.Kosten[[#This Row],[Totaal kosten]],"")</f>
        <v/>
      </c>
    </row>
    <row r="201" spans="2:147" x14ac:dyDescent="0.35">
      <c r="B201" s="99"/>
      <c r="C201" s="68"/>
      <c r="D201" s="119"/>
      <c r="E201" s="100"/>
      <c r="F201" s="13">
        <f>_xlfn.XLOOKUP(Tbl.Kosten[[#This Row],[Medewerker e/o 
functie]],Tbl.Uurtarief[Medewerker en/of functie],Tbl.Uurtarief[Uurtarief],"",,)</f>
        <v>0</v>
      </c>
      <c r="G201" s="118">
        <f>PRODUCT(Tbl.Kosten[[#This Row],[Uren]],Tbl.Kosten[[#This Row],[Uurtarief]])</f>
        <v>0</v>
      </c>
      <c r="H201" s="100"/>
      <c r="I201" s="98"/>
      <c r="J201" s="97">
        <f>Tbl.Kosten[[#This Row],[Aantal]]*Tbl.Kosten[[#This Row],[Tarief]]</f>
        <v>0</v>
      </c>
      <c r="K201" s="118">
        <f>Tbl.Kosten[[#This Row],[Subtotaal andere kosten]]+Tbl.Kosten[[#This Row],[Subtotaal arbeidskosten]]</f>
        <v>0</v>
      </c>
      <c r="L201" s="190">
        <f>IF(Tbl.Kosten[[#This Row],[Subtotaal andere kosten]]&lt;&gt;0,"Andere kosten",(_xlfn.XLOOKUP(Tbl.Kosten[[#This Row],[Medewerker e/o 
functie]],Tbl.Uurtarief[Medewerker en/of functie],Tbl.Uurtarief[Kostensoort],"",,)))</f>
        <v>0</v>
      </c>
      <c r="M201" s="190" t="str">
        <f>IF(AND(Tbl.Kosten[[#This Row],[Subtotaal arbeidskosten]]&lt;&gt;0,Tbl.Kosten[[#This Row],[Subtotaal andere kosten]]&lt;&gt;0),"Begroot Arbeidskosten en Overige kosten op verschillende regels!","")</f>
        <v/>
      </c>
      <c r="N201" s="3" t="str">
        <f>_xlfn.XLOOKUP(Tbl.Kosten[[#This Row],[Activiteitencode]],Tbl.Activiteiten[Activiteitcode],Tbl.Activiteiten[Werkpakketcode],"",,)</f>
        <v/>
      </c>
      <c r="O201" s="9" t="str">
        <f>_xlfn.XLOOKUP(Tbl.Kosten[[#This Row],[Werkpakketcode]],Tbl.Werkpakketten[Werkpakketcode],Tbl.Werkpakketten[WPnr.],"",,)</f>
        <v/>
      </c>
      <c r="P201" s="9" t="str">
        <f>IF(Tbl.Kosten[[#This Row],[WPnr.]]=P$7,Tbl.Kosten[[#This Row],[Totaal kosten]],"")</f>
        <v/>
      </c>
      <c r="Q201" s="9" t="str">
        <f>IF(Tbl.Kosten[[#This Row],[WPnr.]]=Q$7,Tbl.Kosten[[#This Row],[Totaal kosten]],"")</f>
        <v/>
      </c>
      <c r="R201" s="9" t="str">
        <f>IF(Tbl.Kosten[[#This Row],[WPnr.]]=R$7,Tbl.Kosten[[#This Row],[Totaal kosten]],"")</f>
        <v/>
      </c>
      <c r="S201" s="9" t="str">
        <f>IF(Tbl.Kosten[[#This Row],[WPnr.]]=S$7,Tbl.Kosten[[#This Row],[Totaal kosten]],"")</f>
        <v/>
      </c>
      <c r="T201" s="9" t="str">
        <f>IF(Tbl.Kosten[[#This Row],[WPnr.]]=T$7,Tbl.Kosten[[#This Row],[Totaal kosten]],"")</f>
        <v/>
      </c>
      <c r="U201" s="9" t="str">
        <f>IF(Tbl.Kosten[[#This Row],[WPnr.]]=U$7,Tbl.Kosten[[#This Row],[Totaal kosten]],"")</f>
        <v/>
      </c>
      <c r="V201" s="9" t="str">
        <f>IF(Tbl.Kosten[[#This Row],[WPnr.]]=V$7,Tbl.Kosten[[#This Row],[Totaal kosten]],"")</f>
        <v/>
      </c>
      <c r="W201" s="9" t="str">
        <f>IF(Tbl.Kosten[[#This Row],[WPnr.]]=W$7,Tbl.Kosten[[#This Row],[Totaal kosten]],"")</f>
        <v/>
      </c>
      <c r="X201" s="9" t="str">
        <f>IF(Tbl.Kosten[[#This Row],[WPnr.]]=X$7,Tbl.Kosten[[#This Row],[Totaal kosten]],"")</f>
        <v/>
      </c>
      <c r="Y201" s="9" t="str">
        <f>IF(Tbl.Kosten[[#This Row],[WPnr.]]=Y$7,Tbl.Kosten[[#This Row],[Totaal kosten]],"")</f>
        <v/>
      </c>
      <c r="Z201" s="15" t="str">
        <f>IFERROR(VLOOKUP(Tbl.Kosten[[#This Row],[Kostensoort]],Tbl.Kostensoorten[],2,FALSE),"")</f>
        <v/>
      </c>
      <c r="AA201" s="15" t="str">
        <f>IF(Tbl.Kosten[[#This Row],[KSnr.]]=AA$7,Tbl.Kosten[[#This Row],[Totaal kosten]],"")</f>
        <v/>
      </c>
      <c r="AB201" s="15" t="str">
        <f>IF(Tbl.Kosten[[#This Row],[KSnr.]]=AB$7,Tbl.Kosten[[#This Row],[Totaal kosten]],"")</f>
        <v/>
      </c>
      <c r="AC201" s="15" t="str">
        <f>IF(Tbl.Kosten[[#This Row],[KSnr.]]=AC$7,Tbl.Kosten[[#This Row],[Totaal kosten]],"")</f>
        <v/>
      </c>
      <c r="AD201" s="15" t="str">
        <f>IF(Tbl.Kosten[[#This Row],[KSnr.]]=AD$7,Tbl.Kosten[[#This Row],[Totaal kosten]],"")</f>
        <v/>
      </c>
      <c r="AE201" s="15" t="str">
        <f>IF(Tbl.Kosten[[#This Row],[KSnr.]]=AE$7,Tbl.Kosten[[#This Row],[Totaal kosten]],"")</f>
        <v/>
      </c>
      <c r="AF201" s="15" t="str">
        <f>IF(Tbl.Kosten[[#This Row],[KSnr.]]=AF$7,Tbl.Kosten[[#This Row],[Totaal kosten]],"")</f>
        <v/>
      </c>
      <c r="AG201" s="15" t="str">
        <f>IF(Tbl.Kosten[[#This Row],[KSnr.]]=AG$7,Tbl.Kosten[[#This Row],[Totaal kosten]],"")</f>
        <v/>
      </c>
      <c r="AH201" s="15" t="str">
        <f>IF(Tbl.Kosten[[#This Row],[KSnr.]]=AH$7,Tbl.Kosten[[#This Row],[Totaal kosten]],"")</f>
        <v/>
      </c>
      <c r="AI201" s="15" t="str">
        <f>IF(Tbl.Kosten[[#This Row],[KSnr.]]=AI$7,Tbl.Kosten[[#This Row],[Totaal kosten]],"")</f>
        <v/>
      </c>
      <c r="AJ201" s="15" t="str">
        <f>IF(Tbl.Kosten[[#This Row],[KSnr.]]=AJ$7,Tbl.Kosten[[#This Row],[Totaal kosten]],"")</f>
        <v/>
      </c>
      <c r="AK201" s="15" t="str">
        <f>IF(Tbl.Kosten[[#This Row],[KSnr.]]=AK$7,Tbl.Kosten[[#This Row],[Totaal kosten]],"")</f>
        <v/>
      </c>
      <c r="AL201" s="15" t="str">
        <f>IF(Tbl.Kosten[[#This Row],[KSnr.]]=AL$7,Tbl.Kosten[[#This Row],[Totaal kosten]],"")</f>
        <v/>
      </c>
      <c r="AM201" s="15" t="str">
        <f>IF(Tbl.Kosten[[#This Row],[KSnr.]]=AM$7,Tbl.Kosten[[#This Row],[Totaal kosten]],"")</f>
        <v/>
      </c>
      <c r="AN201" s="15" t="str">
        <f>IF(Tbl.Kosten[[#This Row],[KSnr.]]=AN$7,Tbl.Kosten[[#This Row],[Totaal kosten]],"")</f>
        <v/>
      </c>
      <c r="AO201" s="15" t="str">
        <f>IF(Tbl.Kosten[[#This Row],[KSnr.]]=AO$7,Tbl.Kosten[[#This Row],[Totaal kosten]],"")</f>
        <v/>
      </c>
      <c r="AP201" s="15" t="str">
        <f>IF(Tbl.Kosten[[#This Row],[KSnr.]]=AP$7,Tbl.Kosten[[#This Row],[Totaal kosten]],"")</f>
        <v/>
      </c>
      <c r="AQ201" s="15" t="str">
        <f>IF(Tbl.Kosten[[#This Row],[KSnr.]]=AQ$7,Tbl.Kosten[[#This Row],[Totaal kosten]],"")</f>
        <v/>
      </c>
      <c r="AR201" s="15" t="str">
        <f>IF(Tbl.Kosten[[#This Row],[KSnr.]]=AR$7,Tbl.Kosten[[#This Row],[Totaal kosten]],"")</f>
        <v/>
      </c>
      <c r="AS201" s="15" t="str">
        <f>IF(Tbl.Kosten[[#This Row],[KSnr.]]=AS$7,Tbl.Kosten[[#This Row],[Totaal kosten]],"")</f>
        <v/>
      </c>
      <c r="AT201" s="15" t="str">
        <f>IF(Tbl.Kosten[[#This Row],[KSnr.]]=AT$7,Tbl.Kosten[[#This Row],[Totaal kosten]],"")</f>
        <v/>
      </c>
      <c r="AU201" s="122" t="str">
        <f>_xlfn.XLOOKUP(Tbl.Kosten[[#This Row],[Activiteitencode]],Tbl.Activiteiten[Activiteitcode],Tbl.Activiteiten[Anr.],"",,)</f>
        <v/>
      </c>
      <c r="AV201" s="122" t="str">
        <f>IF(Tbl.Kosten[[#This Row],[Anr.]]=AV$7,Tbl.Kosten[[#This Row],[Totaal kosten]],"")</f>
        <v/>
      </c>
      <c r="AW201" s="122" t="str">
        <f>IF(Tbl.Kosten[[#This Row],[Anr.]]=AW$7,Tbl.Kosten[[#This Row],[Totaal kosten]],"")</f>
        <v/>
      </c>
      <c r="AX201" s="122" t="str">
        <f>IF(Tbl.Kosten[[#This Row],[Anr.]]=AX$7,Tbl.Kosten[[#This Row],[Totaal kosten]],"")</f>
        <v/>
      </c>
      <c r="AY201" s="122" t="str">
        <f>IF(Tbl.Kosten[[#This Row],[Anr.]]=AY$7,Tbl.Kosten[[#This Row],[Totaal kosten]],"")</f>
        <v/>
      </c>
      <c r="AZ201" s="122" t="str">
        <f>IF(Tbl.Kosten[[#This Row],[Anr.]]=AZ$7,Tbl.Kosten[[#This Row],[Totaal kosten]],"")</f>
        <v/>
      </c>
      <c r="BA201" s="122" t="str">
        <f>IF(Tbl.Kosten[[#This Row],[Anr.]]=BA$7,Tbl.Kosten[[#This Row],[Totaal kosten]],"")</f>
        <v/>
      </c>
      <c r="BB201" s="122" t="str">
        <f>IF(Tbl.Kosten[[#This Row],[Anr.]]=BB$7,Tbl.Kosten[[#This Row],[Totaal kosten]],"")</f>
        <v/>
      </c>
      <c r="BC201" s="122" t="str">
        <f>IF(Tbl.Kosten[[#This Row],[Anr.]]=BC$7,Tbl.Kosten[[#This Row],[Totaal kosten]],"")</f>
        <v/>
      </c>
      <c r="BD201" s="122" t="str">
        <f>IF(Tbl.Kosten[[#This Row],[Anr.]]=BD$7,Tbl.Kosten[[#This Row],[Totaal kosten]],"")</f>
        <v/>
      </c>
      <c r="BE201" s="122" t="str">
        <f>IF(Tbl.Kosten[[#This Row],[Anr.]]=BE$7,Tbl.Kosten[[#This Row],[Totaal kosten]],"")</f>
        <v/>
      </c>
      <c r="BF201" s="122" t="str">
        <f>IF(Tbl.Kosten[[#This Row],[Anr.]]=BF$7,Tbl.Kosten[[#This Row],[Totaal kosten]],"")</f>
        <v/>
      </c>
      <c r="BG201" s="122" t="str">
        <f>IF(Tbl.Kosten[[#This Row],[Anr.]]=BG$7,Tbl.Kosten[[#This Row],[Totaal kosten]],"")</f>
        <v/>
      </c>
      <c r="BH201" s="122" t="str">
        <f>IF(Tbl.Kosten[[#This Row],[Anr.]]=BH$7,Tbl.Kosten[[#This Row],[Totaal kosten]],"")</f>
        <v/>
      </c>
      <c r="BI201" s="122" t="str">
        <f>IF(Tbl.Kosten[[#This Row],[Anr.]]=BI$7,Tbl.Kosten[[#This Row],[Totaal kosten]],"")</f>
        <v/>
      </c>
      <c r="BJ201" s="122" t="str">
        <f>IF(Tbl.Kosten[[#This Row],[Anr.]]=BJ$7,Tbl.Kosten[[#This Row],[Totaal kosten]],"")</f>
        <v/>
      </c>
      <c r="BK201" s="122" t="str">
        <f>IF(Tbl.Kosten[[#This Row],[Anr.]]=BK$7,Tbl.Kosten[[#This Row],[Totaal kosten]],"")</f>
        <v/>
      </c>
      <c r="BL201" s="122" t="str">
        <f>IF(Tbl.Kosten[[#This Row],[Anr.]]=BL$7,Tbl.Kosten[[#This Row],[Totaal kosten]],"")</f>
        <v/>
      </c>
      <c r="BM201" s="122" t="str">
        <f>IF(Tbl.Kosten[[#This Row],[Anr.]]=BM$7,Tbl.Kosten[[#This Row],[Totaal kosten]],"")</f>
        <v/>
      </c>
      <c r="BN201" s="122" t="str">
        <f>IF(Tbl.Kosten[[#This Row],[Anr.]]=BN$7,Tbl.Kosten[[#This Row],[Totaal kosten]],"")</f>
        <v/>
      </c>
      <c r="BO201" s="122" t="str">
        <f>IF(Tbl.Kosten[[#This Row],[Anr.]]=BO$7,Tbl.Kosten[[#This Row],[Totaal kosten]],"")</f>
        <v/>
      </c>
      <c r="BP201" s="122" t="str">
        <f>IF(Tbl.Kosten[[#This Row],[Anr.]]=BP$7,Tbl.Kosten[[#This Row],[Totaal kosten]],"")</f>
        <v/>
      </c>
      <c r="BQ201" s="122" t="str">
        <f>IF(Tbl.Kosten[[#This Row],[Anr.]]=BQ$7,Tbl.Kosten[[#This Row],[Totaal kosten]],"")</f>
        <v/>
      </c>
      <c r="BR201" s="122" t="str">
        <f>IF(Tbl.Kosten[[#This Row],[Anr.]]=BR$7,Tbl.Kosten[[#This Row],[Totaal kosten]],"")</f>
        <v/>
      </c>
      <c r="BS201" s="122" t="str">
        <f>IF(Tbl.Kosten[[#This Row],[Anr.]]=BS$7,Tbl.Kosten[[#This Row],[Totaal kosten]],"")</f>
        <v/>
      </c>
      <c r="BT201" s="122" t="str">
        <f>IF(Tbl.Kosten[[#This Row],[Anr.]]=BT$7,Tbl.Kosten[[#This Row],[Totaal kosten]],"")</f>
        <v/>
      </c>
      <c r="BU201" s="122" t="str">
        <f>IF(Tbl.Kosten[[#This Row],[Anr.]]=BU$7,Tbl.Kosten[[#This Row],[Totaal kosten]],"")</f>
        <v/>
      </c>
      <c r="BV201" s="122" t="str">
        <f>IF(Tbl.Kosten[[#This Row],[Anr.]]=BV$7,Tbl.Kosten[[#This Row],[Totaal kosten]],"")</f>
        <v/>
      </c>
      <c r="BW201" s="122" t="str">
        <f>IF(Tbl.Kosten[[#This Row],[Anr.]]=BW$7,Tbl.Kosten[[#This Row],[Totaal kosten]],"")</f>
        <v/>
      </c>
      <c r="BX201" s="122" t="str">
        <f>IF(Tbl.Kosten[[#This Row],[Anr.]]=BX$7,Tbl.Kosten[[#This Row],[Totaal kosten]],"")</f>
        <v/>
      </c>
      <c r="BY201" s="122" t="str">
        <f>IF(Tbl.Kosten[[#This Row],[Anr.]]=BY$7,Tbl.Kosten[[#This Row],[Totaal kosten]],"")</f>
        <v/>
      </c>
      <c r="BZ201" s="122" t="str">
        <f>IF(Tbl.Kosten[[#This Row],[Anr.]]=BZ$7,Tbl.Kosten[[#This Row],[Totaal kosten]],"")</f>
        <v/>
      </c>
      <c r="CA201" s="122" t="str">
        <f>IF(Tbl.Kosten[[#This Row],[Anr.]]=CA$7,Tbl.Kosten[[#This Row],[Totaal kosten]],"")</f>
        <v/>
      </c>
      <c r="CB201" s="122" t="str">
        <f>IF(Tbl.Kosten[[#This Row],[Anr.]]=CB$7,Tbl.Kosten[[#This Row],[Totaal kosten]],"")</f>
        <v/>
      </c>
      <c r="CC201" s="122" t="str">
        <f>IF(Tbl.Kosten[[#This Row],[Anr.]]=CC$7,Tbl.Kosten[[#This Row],[Totaal kosten]],"")</f>
        <v/>
      </c>
      <c r="CD201" s="122" t="str">
        <f>IF(Tbl.Kosten[[#This Row],[Anr.]]=CD$7,Tbl.Kosten[[#This Row],[Totaal kosten]],"")</f>
        <v/>
      </c>
      <c r="CE201" s="122" t="str">
        <f>IF(Tbl.Kosten[[#This Row],[Anr.]]=CE$7,Tbl.Kosten[[#This Row],[Totaal kosten]],"")</f>
        <v/>
      </c>
      <c r="CF201" s="122" t="str">
        <f>IF(Tbl.Kosten[[#This Row],[Anr.]]=CF$7,Tbl.Kosten[[#This Row],[Totaal kosten]],"")</f>
        <v/>
      </c>
      <c r="CG201" s="122" t="str">
        <f>IF(Tbl.Kosten[[#This Row],[Anr.]]=CG$7,Tbl.Kosten[[#This Row],[Totaal kosten]],"")</f>
        <v/>
      </c>
      <c r="CH201" s="122" t="str">
        <f>IF(Tbl.Kosten[[#This Row],[Anr.]]=CH$7,Tbl.Kosten[[#This Row],[Totaal kosten]],"")</f>
        <v/>
      </c>
      <c r="CI201" s="122" t="str">
        <f>IF(Tbl.Kosten[[#This Row],[Anr.]]=CI$7,Tbl.Kosten[[#This Row],[Totaal kosten]],"")</f>
        <v/>
      </c>
      <c r="CJ201" s="122" t="str">
        <f>IF(Tbl.Kosten[[#This Row],[Anr.]]=CJ$7,Tbl.Kosten[[#This Row],[Totaal kosten]],"")</f>
        <v/>
      </c>
      <c r="CK201" s="122" t="str">
        <f>IF(Tbl.Kosten[[#This Row],[Anr.]]=CK$7,Tbl.Kosten[[#This Row],[Totaal kosten]],"")</f>
        <v/>
      </c>
      <c r="CL201" s="122" t="str">
        <f>IF(Tbl.Kosten[[#This Row],[Anr.]]=CL$7,Tbl.Kosten[[#This Row],[Totaal kosten]],"")</f>
        <v/>
      </c>
      <c r="CM201" s="122" t="str">
        <f>IF(Tbl.Kosten[[#This Row],[Anr.]]=CM$7,Tbl.Kosten[[#This Row],[Totaal kosten]],"")</f>
        <v/>
      </c>
      <c r="CN201" s="122" t="str">
        <f>IF(Tbl.Kosten[[#This Row],[Anr.]]=CN$7,Tbl.Kosten[[#This Row],[Totaal kosten]],"")</f>
        <v/>
      </c>
      <c r="CO201" s="122" t="str">
        <f>IF(Tbl.Kosten[[#This Row],[Anr.]]=CO$7,Tbl.Kosten[[#This Row],[Totaal kosten]],"")</f>
        <v/>
      </c>
      <c r="CP201" s="122" t="str">
        <f>IF(Tbl.Kosten[[#This Row],[Anr.]]=CP$7,Tbl.Kosten[[#This Row],[Totaal kosten]],"")</f>
        <v/>
      </c>
      <c r="CQ201" s="122" t="str">
        <f>IF(Tbl.Kosten[[#This Row],[Anr.]]=CQ$7,Tbl.Kosten[[#This Row],[Totaal kosten]],"")</f>
        <v/>
      </c>
      <c r="CR201" s="122" t="str">
        <f>IF(Tbl.Kosten[[#This Row],[Anr.]]=CR$7,Tbl.Kosten[[#This Row],[Totaal kosten]],"")</f>
        <v/>
      </c>
      <c r="CS201" s="122" t="str">
        <f>IF(Tbl.Kosten[[#This Row],[Anr.]]=CS$7,Tbl.Kosten[[#This Row],[Totaal kosten]],"")</f>
        <v/>
      </c>
      <c r="CT201" s="122" t="str">
        <f>IF(Tbl.Kosten[[#This Row],[Anr.]]=CT$7,Tbl.Kosten[[#This Row],[Totaal kosten]],"")</f>
        <v/>
      </c>
      <c r="CU201" s="122" t="str">
        <f>IF(Tbl.Kosten[[#This Row],[Anr.]]=CU$7,Tbl.Kosten[[#This Row],[Totaal kosten]],"")</f>
        <v/>
      </c>
      <c r="CV201" s="122" t="str">
        <f>IF(Tbl.Kosten[[#This Row],[Anr.]]=CV$7,Tbl.Kosten[[#This Row],[Totaal kosten]],"")</f>
        <v/>
      </c>
      <c r="CW201" s="122" t="str">
        <f>IF(Tbl.Kosten[[#This Row],[Anr.]]=CW$7,Tbl.Kosten[[#This Row],[Totaal kosten]],"")</f>
        <v/>
      </c>
      <c r="CX201" s="122" t="str">
        <f>IF(Tbl.Kosten[[#This Row],[Anr.]]=CX$7,Tbl.Kosten[[#This Row],[Totaal kosten]],"")</f>
        <v/>
      </c>
      <c r="CY201" s="122" t="str">
        <f>IF(Tbl.Kosten[[#This Row],[Anr.]]=CY$7,Tbl.Kosten[[#This Row],[Totaal kosten]],"")</f>
        <v/>
      </c>
      <c r="CZ201" s="122" t="str">
        <f>IF(Tbl.Kosten[[#This Row],[Anr.]]=CZ$7,Tbl.Kosten[[#This Row],[Totaal kosten]],"")</f>
        <v/>
      </c>
      <c r="DA201" s="122" t="str">
        <f>IF(Tbl.Kosten[[#This Row],[Anr.]]=DA$7,Tbl.Kosten[[#This Row],[Totaal kosten]],"")</f>
        <v/>
      </c>
      <c r="DB201" s="122" t="str">
        <f>IF(Tbl.Kosten[[#This Row],[Anr.]]=DB$7,Tbl.Kosten[[#This Row],[Totaal kosten]],"")</f>
        <v/>
      </c>
      <c r="DC201" s="122" t="str">
        <f>IF(Tbl.Kosten[[#This Row],[Anr.]]=DC$7,Tbl.Kosten[[#This Row],[Totaal kosten]],"")</f>
        <v/>
      </c>
      <c r="DD201" s="122" t="str">
        <f>IF(Tbl.Kosten[[#This Row],[Anr.]]=DD$7,Tbl.Kosten[[#This Row],[Totaal kosten]],"")</f>
        <v/>
      </c>
      <c r="DE201" s="122" t="str">
        <f>IF(Tbl.Kosten[[#This Row],[Anr.]]=DE$7,Tbl.Kosten[[#This Row],[Totaal kosten]],"")</f>
        <v/>
      </c>
      <c r="DF201" s="122" t="str">
        <f>IF(Tbl.Kosten[[#This Row],[Anr.]]=DF$7,Tbl.Kosten[[#This Row],[Totaal kosten]],"")</f>
        <v/>
      </c>
      <c r="DG201" s="122" t="str">
        <f>IF(Tbl.Kosten[[#This Row],[Anr.]]=DG$7,Tbl.Kosten[[#This Row],[Totaal kosten]],"")</f>
        <v/>
      </c>
      <c r="DH201" s="122" t="str">
        <f>IF(Tbl.Kosten[[#This Row],[Anr.]]=DH$7,Tbl.Kosten[[#This Row],[Totaal kosten]],"")</f>
        <v/>
      </c>
      <c r="DI201" s="122" t="str">
        <f>IF(Tbl.Kosten[[#This Row],[Anr.]]=DI$7,Tbl.Kosten[[#This Row],[Totaal kosten]],"")</f>
        <v/>
      </c>
      <c r="DJ201" s="122" t="str">
        <f>IF(Tbl.Kosten[[#This Row],[Anr.]]=DJ$7,Tbl.Kosten[[#This Row],[Totaal kosten]],"")</f>
        <v/>
      </c>
      <c r="DK201" s="122" t="str">
        <f>IF(Tbl.Kosten[[#This Row],[Anr.]]=DK$7,Tbl.Kosten[[#This Row],[Totaal kosten]],"")</f>
        <v/>
      </c>
      <c r="DL201" s="122" t="str">
        <f>IF(Tbl.Kosten[[#This Row],[Anr.]]=DL$7,Tbl.Kosten[[#This Row],[Totaal kosten]],"")</f>
        <v/>
      </c>
      <c r="DM201" s="122" t="str">
        <f>IF(Tbl.Kosten[[#This Row],[Anr.]]=DM$7,Tbl.Kosten[[#This Row],[Totaal kosten]],"")</f>
        <v/>
      </c>
      <c r="DN201" s="122" t="str">
        <f>IF(Tbl.Kosten[[#This Row],[Anr.]]=DN$7,Tbl.Kosten[[#This Row],[Totaal kosten]],"")</f>
        <v/>
      </c>
      <c r="DO201" s="122" t="str">
        <f>IF(Tbl.Kosten[[#This Row],[Anr.]]=DO$7,Tbl.Kosten[[#This Row],[Totaal kosten]],"")</f>
        <v/>
      </c>
      <c r="DP201" s="122" t="str">
        <f>IF(Tbl.Kosten[[#This Row],[Anr.]]=DP$7,Tbl.Kosten[[#This Row],[Totaal kosten]],"")</f>
        <v/>
      </c>
      <c r="DQ201" s="122" t="str">
        <f>IF(Tbl.Kosten[[#This Row],[Anr.]]=DQ$7,Tbl.Kosten[[#This Row],[Totaal kosten]],"")</f>
        <v/>
      </c>
      <c r="DR201" s="122" t="str">
        <f>IF(Tbl.Kosten[[#This Row],[Anr.]]=DR$7,Tbl.Kosten[[#This Row],[Totaal kosten]],"")</f>
        <v/>
      </c>
      <c r="DS201" s="122" t="str">
        <f>IF(Tbl.Kosten[[#This Row],[Anr.]]=DS$7,Tbl.Kosten[[#This Row],[Totaal kosten]],"")</f>
        <v/>
      </c>
      <c r="DT201" s="122" t="str">
        <f>IF(Tbl.Kosten[[#This Row],[Anr.]]=DT$7,Tbl.Kosten[[#This Row],[Totaal kosten]],"")</f>
        <v/>
      </c>
      <c r="DU201" s="122" t="str">
        <f>IF(Tbl.Kosten[[#This Row],[Anr.]]=DU$7,Tbl.Kosten[[#This Row],[Totaal kosten]],"")</f>
        <v/>
      </c>
      <c r="DV201" s="122" t="str">
        <f>IF(Tbl.Kosten[[#This Row],[Anr.]]=DV$7,Tbl.Kosten[[#This Row],[Totaal kosten]],"")</f>
        <v/>
      </c>
      <c r="DW201" s="122" t="str">
        <f>IF(Tbl.Kosten[[#This Row],[Anr.]]=DW$7,Tbl.Kosten[[#This Row],[Totaal kosten]],"")</f>
        <v/>
      </c>
      <c r="DX201" s="122" t="str">
        <f>IF(Tbl.Kosten[[#This Row],[Anr.]]=DX$7,Tbl.Kosten[[#This Row],[Totaal kosten]],"")</f>
        <v/>
      </c>
      <c r="DY201" s="122" t="str">
        <f>IF(Tbl.Kosten[[#This Row],[Anr.]]=DY$7,Tbl.Kosten[[#This Row],[Totaal kosten]],"")</f>
        <v/>
      </c>
      <c r="DZ201" s="122" t="str">
        <f>IF(Tbl.Kosten[[#This Row],[Anr.]]=DZ$7,Tbl.Kosten[[#This Row],[Totaal kosten]],"")</f>
        <v/>
      </c>
      <c r="EA201" s="122" t="str">
        <f>IF(Tbl.Kosten[[#This Row],[Anr.]]=EA$7,Tbl.Kosten[[#This Row],[Totaal kosten]],"")</f>
        <v/>
      </c>
      <c r="EB201" s="122" t="str">
        <f>IF(Tbl.Kosten[[#This Row],[Anr.]]=EB$7,Tbl.Kosten[[#This Row],[Totaal kosten]],"")</f>
        <v/>
      </c>
      <c r="EC201" s="122" t="str">
        <f>IF(Tbl.Kosten[[#This Row],[Anr.]]=EC$7,Tbl.Kosten[[#This Row],[Totaal kosten]],"")</f>
        <v/>
      </c>
      <c r="ED201" s="122" t="str">
        <f>IF(Tbl.Kosten[[#This Row],[Anr.]]=ED$7,Tbl.Kosten[[#This Row],[Totaal kosten]],"")</f>
        <v/>
      </c>
      <c r="EE201" s="122" t="str">
        <f>IF(Tbl.Kosten[[#This Row],[Anr.]]=EE$7,Tbl.Kosten[[#This Row],[Totaal kosten]],"")</f>
        <v/>
      </c>
      <c r="EF201" s="122" t="str">
        <f>IF(Tbl.Kosten[[#This Row],[Anr.]]=EF$7,Tbl.Kosten[[#This Row],[Totaal kosten]],"")</f>
        <v/>
      </c>
      <c r="EG201" s="122" t="str">
        <f>IF(Tbl.Kosten[[#This Row],[Anr.]]=EG$7,Tbl.Kosten[[#This Row],[Totaal kosten]],"")</f>
        <v/>
      </c>
      <c r="EH201" s="122" t="str">
        <f>IF(Tbl.Kosten[[#This Row],[Anr.]]=EH$7,Tbl.Kosten[[#This Row],[Totaal kosten]],"")</f>
        <v/>
      </c>
      <c r="EI201" s="122" t="str">
        <f>IF(Tbl.Kosten[[#This Row],[Anr.]]=EI$7,Tbl.Kosten[[#This Row],[Totaal kosten]],"")</f>
        <v/>
      </c>
      <c r="EJ201" s="122" t="str">
        <f>IF(Tbl.Kosten[[#This Row],[Anr.]]=EJ$7,Tbl.Kosten[[#This Row],[Totaal kosten]],"")</f>
        <v/>
      </c>
      <c r="EK201" s="122" t="str">
        <f>IF(Tbl.Kosten[[#This Row],[Anr.]]=EK$7,Tbl.Kosten[[#This Row],[Totaal kosten]],"")</f>
        <v/>
      </c>
      <c r="EL201" s="122" t="str">
        <f>IF(Tbl.Kosten[[#This Row],[Anr.]]=EL$7,Tbl.Kosten[[#This Row],[Totaal kosten]],"")</f>
        <v/>
      </c>
      <c r="EM201" s="122" t="str">
        <f>IF(Tbl.Kosten[[#This Row],[Anr.]]=EM$7,Tbl.Kosten[[#This Row],[Totaal kosten]],"")</f>
        <v/>
      </c>
      <c r="EN201" s="122" t="str">
        <f>IF(Tbl.Kosten[[#This Row],[Anr.]]=EN$7,Tbl.Kosten[[#This Row],[Totaal kosten]],"")</f>
        <v/>
      </c>
      <c r="EO201" s="122" t="str">
        <f>IF(Tbl.Kosten[[#This Row],[Anr.]]=EO$7,Tbl.Kosten[[#This Row],[Totaal kosten]],"")</f>
        <v/>
      </c>
      <c r="EP201" s="122" t="str">
        <f>IF(Tbl.Kosten[[#This Row],[Anr.]]=EP$7,Tbl.Kosten[[#This Row],[Totaal kosten]],"")</f>
        <v/>
      </c>
      <c r="EQ201" s="122" t="str">
        <f>IF(Tbl.Kosten[[#This Row],[Anr.]]=EQ$7,Tbl.Kosten[[#This Row],[Totaal kosten]],"")</f>
        <v/>
      </c>
    </row>
    <row r="202" spans="2:147" x14ac:dyDescent="0.35">
      <c r="B202" s="99"/>
      <c r="C202" s="68"/>
      <c r="D202" s="119"/>
      <c r="E202" s="100"/>
      <c r="F202" s="13">
        <f>_xlfn.XLOOKUP(Tbl.Kosten[[#This Row],[Medewerker e/o 
functie]],Tbl.Uurtarief[Medewerker en/of functie],Tbl.Uurtarief[Uurtarief],"",,)</f>
        <v>0</v>
      </c>
      <c r="G202" s="118">
        <f>PRODUCT(Tbl.Kosten[[#This Row],[Uren]],Tbl.Kosten[[#This Row],[Uurtarief]])</f>
        <v>0</v>
      </c>
      <c r="H202" s="100"/>
      <c r="I202" s="98"/>
      <c r="J202" s="97">
        <f>Tbl.Kosten[[#This Row],[Aantal]]*Tbl.Kosten[[#This Row],[Tarief]]</f>
        <v>0</v>
      </c>
      <c r="K202" s="118">
        <f>Tbl.Kosten[[#This Row],[Subtotaal andere kosten]]+Tbl.Kosten[[#This Row],[Subtotaal arbeidskosten]]</f>
        <v>0</v>
      </c>
      <c r="L202" s="190">
        <f>IF(Tbl.Kosten[[#This Row],[Subtotaal andere kosten]]&lt;&gt;0,"Andere kosten",(_xlfn.XLOOKUP(Tbl.Kosten[[#This Row],[Medewerker e/o 
functie]],Tbl.Uurtarief[Medewerker en/of functie],Tbl.Uurtarief[Kostensoort],"",,)))</f>
        <v>0</v>
      </c>
      <c r="M202" s="190" t="str">
        <f>IF(AND(Tbl.Kosten[[#This Row],[Subtotaal arbeidskosten]]&lt;&gt;0,Tbl.Kosten[[#This Row],[Subtotaal andere kosten]]&lt;&gt;0),"Begroot Arbeidskosten en Overige kosten op verschillende regels!","")</f>
        <v/>
      </c>
      <c r="N202" s="3" t="str">
        <f>_xlfn.XLOOKUP(Tbl.Kosten[[#This Row],[Activiteitencode]],Tbl.Activiteiten[Activiteitcode],Tbl.Activiteiten[Werkpakketcode],"",,)</f>
        <v/>
      </c>
      <c r="O202" s="9" t="str">
        <f>_xlfn.XLOOKUP(Tbl.Kosten[[#This Row],[Werkpakketcode]],Tbl.Werkpakketten[Werkpakketcode],Tbl.Werkpakketten[WPnr.],"",,)</f>
        <v/>
      </c>
      <c r="P202" s="9" t="str">
        <f>IF(Tbl.Kosten[[#This Row],[WPnr.]]=P$7,Tbl.Kosten[[#This Row],[Totaal kosten]],"")</f>
        <v/>
      </c>
      <c r="Q202" s="9" t="str">
        <f>IF(Tbl.Kosten[[#This Row],[WPnr.]]=Q$7,Tbl.Kosten[[#This Row],[Totaal kosten]],"")</f>
        <v/>
      </c>
      <c r="R202" s="9" t="str">
        <f>IF(Tbl.Kosten[[#This Row],[WPnr.]]=R$7,Tbl.Kosten[[#This Row],[Totaal kosten]],"")</f>
        <v/>
      </c>
      <c r="S202" s="9" t="str">
        <f>IF(Tbl.Kosten[[#This Row],[WPnr.]]=S$7,Tbl.Kosten[[#This Row],[Totaal kosten]],"")</f>
        <v/>
      </c>
      <c r="T202" s="9" t="str">
        <f>IF(Tbl.Kosten[[#This Row],[WPnr.]]=T$7,Tbl.Kosten[[#This Row],[Totaal kosten]],"")</f>
        <v/>
      </c>
      <c r="U202" s="9" t="str">
        <f>IF(Tbl.Kosten[[#This Row],[WPnr.]]=U$7,Tbl.Kosten[[#This Row],[Totaal kosten]],"")</f>
        <v/>
      </c>
      <c r="V202" s="9" t="str">
        <f>IF(Tbl.Kosten[[#This Row],[WPnr.]]=V$7,Tbl.Kosten[[#This Row],[Totaal kosten]],"")</f>
        <v/>
      </c>
      <c r="W202" s="9" t="str">
        <f>IF(Tbl.Kosten[[#This Row],[WPnr.]]=W$7,Tbl.Kosten[[#This Row],[Totaal kosten]],"")</f>
        <v/>
      </c>
      <c r="X202" s="9" t="str">
        <f>IF(Tbl.Kosten[[#This Row],[WPnr.]]=X$7,Tbl.Kosten[[#This Row],[Totaal kosten]],"")</f>
        <v/>
      </c>
      <c r="Y202" s="9" t="str">
        <f>IF(Tbl.Kosten[[#This Row],[WPnr.]]=Y$7,Tbl.Kosten[[#This Row],[Totaal kosten]],"")</f>
        <v/>
      </c>
      <c r="Z202" s="15" t="str">
        <f>IFERROR(VLOOKUP(Tbl.Kosten[[#This Row],[Kostensoort]],Tbl.Kostensoorten[],2,FALSE),"")</f>
        <v/>
      </c>
      <c r="AA202" s="15" t="str">
        <f>IF(Tbl.Kosten[[#This Row],[KSnr.]]=AA$7,Tbl.Kosten[[#This Row],[Totaal kosten]],"")</f>
        <v/>
      </c>
      <c r="AB202" s="15" t="str">
        <f>IF(Tbl.Kosten[[#This Row],[KSnr.]]=AB$7,Tbl.Kosten[[#This Row],[Totaal kosten]],"")</f>
        <v/>
      </c>
      <c r="AC202" s="15" t="str">
        <f>IF(Tbl.Kosten[[#This Row],[KSnr.]]=AC$7,Tbl.Kosten[[#This Row],[Totaal kosten]],"")</f>
        <v/>
      </c>
      <c r="AD202" s="15" t="str">
        <f>IF(Tbl.Kosten[[#This Row],[KSnr.]]=AD$7,Tbl.Kosten[[#This Row],[Totaal kosten]],"")</f>
        <v/>
      </c>
      <c r="AE202" s="15" t="str">
        <f>IF(Tbl.Kosten[[#This Row],[KSnr.]]=AE$7,Tbl.Kosten[[#This Row],[Totaal kosten]],"")</f>
        <v/>
      </c>
      <c r="AF202" s="15" t="str">
        <f>IF(Tbl.Kosten[[#This Row],[KSnr.]]=AF$7,Tbl.Kosten[[#This Row],[Totaal kosten]],"")</f>
        <v/>
      </c>
      <c r="AG202" s="15" t="str">
        <f>IF(Tbl.Kosten[[#This Row],[KSnr.]]=AG$7,Tbl.Kosten[[#This Row],[Totaal kosten]],"")</f>
        <v/>
      </c>
      <c r="AH202" s="15" t="str">
        <f>IF(Tbl.Kosten[[#This Row],[KSnr.]]=AH$7,Tbl.Kosten[[#This Row],[Totaal kosten]],"")</f>
        <v/>
      </c>
      <c r="AI202" s="15" t="str">
        <f>IF(Tbl.Kosten[[#This Row],[KSnr.]]=AI$7,Tbl.Kosten[[#This Row],[Totaal kosten]],"")</f>
        <v/>
      </c>
      <c r="AJ202" s="15" t="str">
        <f>IF(Tbl.Kosten[[#This Row],[KSnr.]]=AJ$7,Tbl.Kosten[[#This Row],[Totaal kosten]],"")</f>
        <v/>
      </c>
      <c r="AK202" s="15" t="str">
        <f>IF(Tbl.Kosten[[#This Row],[KSnr.]]=AK$7,Tbl.Kosten[[#This Row],[Totaal kosten]],"")</f>
        <v/>
      </c>
      <c r="AL202" s="15" t="str">
        <f>IF(Tbl.Kosten[[#This Row],[KSnr.]]=AL$7,Tbl.Kosten[[#This Row],[Totaal kosten]],"")</f>
        <v/>
      </c>
      <c r="AM202" s="15" t="str">
        <f>IF(Tbl.Kosten[[#This Row],[KSnr.]]=AM$7,Tbl.Kosten[[#This Row],[Totaal kosten]],"")</f>
        <v/>
      </c>
      <c r="AN202" s="15" t="str">
        <f>IF(Tbl.Kosten[[#This Row],[KSnr.]]=AN$7,Tbl.Kosten[[#This Row],[Totaal kosten]],"")</f>
        <v/>
      </c>
      <c r="AO202" s="15" t="str">
        <f>IF(Tbl.Kosten[[#This Row],[KSnr.]]=AO$7,Tbl.Kosten[[#This Row],[Totaal kosten]],"")</f>
        <v/>
      </c>
      <c r="AP202" s="15" t="str">
        <f>IF(Tbl.Kosten[[#This Row],[KSnr.]]=AP$7,Tbl.Kosten[[#This Row],[Totaal kosten]],"")</f>
        <v/>
      </c>
      <c r="AQ202" s="15" t="str">
        <f>IF(Tbl.Kosten[[#This Row],[KSnr.]]=AQ$7,Tbl.Kosten[[#This Row],[Totaal kosten]],"")</f>
        <v/>
      </c>
      <c r="AR202" s="15" t="str">
        <f>IF(Tbl.Kosten[[#This Row],[KSnr.]]=AR$7,Tbl.Kosten[[#This Row],[Totaal kosten]],"")</f>
        <v/>
      </c>
      <c r="AS202" s="15" t="str">
        <f>IF(Tbl.Kosten[[#This Row],[KSnr.]]=AS$7,Tbl.Kosten[[#This Row],[Totaal kosten]],"")</f>
        <v/>
      </c>
      <c r="AT202" s="15" t="str">
        <f>IF(Tbl.Kosten[[#This Row],[KSnr.]]=AT$7,Tbl.Kosten[[#This Row],[Totaal kosten]],"")</f>
        <v/>
      </c>
      <c r="AU202" s="122" t="str">
        <f>_xlfn.XLOOKUP(Tbl.Kosten[[#This Row],[Activiteitencode]],Tbl.Activiteiten[Activiteitcode],Tbl.Activiteiten[Anr.],"",,)</f>
        <v/>
      </c>
      <c r="AV202" s="122" t="str">
        <f>IF(Tbl.Kosten[[#This Row],[Anr.]]=AV$7,Tbl.Kosten[[#This Row],[Totaal kosten]],"")</f>
        <v/>
      </c>
      <c r="AW202" s="122" t="str">
        <f>IF(Tbl.Kosten[[#This Row],[Anr.]]=AW$7,Tbl.Kosten[[#This Row],[Totaal kosten]],"")</f>
        <v/>
      </c>
      <c r="AX202" s="122" t="str">
        <f>IF(Tbl.Kosten[[#This Row],[Anr.]]=AX$7,Tbl.Kosten[[#This Row],[Totaal kosten]],"")</f>
        <v/>
      </c>
      <c r="AY202" s="122" t="str">
        <f>IF(Tbl.Kosten[[#This Row],[Anr.]]=AY$7,Tbl.Kosten[[#This Row],[Totaal kosten]],"")</f>
        <v/>
      </c>
      <c r="AZ202" s="122" t="str">
        <f>IF(Tbl.Kosten[[#This Row],[Anr.]]=AZ$7,Tbl.Kosten[[#This Row],[Totaal kosten]],"")</f>
        <v/>
      </c>
      <c r="BA202" s="122" t="str">
        <f>IF(Tbl.Kosten[[#This Row],[Anr.]]=BA$7,Tbl.Kosten[[#This Row],[Totaal kosten]],"")</f>
        <v/>
      </c>
      <c r="BB202" s="122" t="str">
        <f>IF(Tbl.Kosten[[#This Row],[Anr.]]=BB$7,Tbl.Kosten[[#This Row],[Totaal kosten]],"")</f>
        <v/>
      </c>
      <c r="BC202" s="122" t="str">
        <f>IF(Tbl.Kosten[[#This Row],[Anr.]]=BC$7,Tbl.Kosten[[#This Row],[Totaal kosten]],"")</f>
        <v/>
      </c>
      <c r="BD202" s="122" t="str">
        <f>IF(Tbl.Kosten[[#This Row],[Anr.]]=BD$7,Tbl.Kosten[[#This Row],[Totaal kosten]],"")</f>
        <v/>
      </c>
      <c r="BE202" s="122" t="str">
        <f>IF(Tbl.Kosten[[#This Row],[Anr.]]=BE$7,Tbl.Kosten[[#This Row],[Totaal kosten]],"")</f>
        <v/>
      </c>
      <c r="BF202" s="122" t="str">
        <f>IF(Tbl.Kosten[[#This Row],[Anr.]]=BF$7,Tbl.Kosten[[#This Row],[Totaal kosten]],"")</f>
        <v/>
      </c>
      <c r="BG202" s="122" t="str">
        <f>IF(Tbl.Kosten[[#This Row],[Anr.]]=BG$7,Tbl.Kosten[[#This Row],[Totaal kosten]],"")</f>
        <v/>
      </c>
      <c r="BH202" s="122" t="str">
        <f>IF(Tbl.Kosten[[#This Row],[Anr.]]=BH$7,Tbl.Kosten[[#This Row],[Totaal kosten]],"")</f>
        <v/>
      </c>
      <c r="BI202" s="122" t="str">
        <f>IF(Tbl.Kosten[[#This Row],[Anr.]]=BI$7,Tbl.Kosten[[#This Row],[Totaal kosten]],"")</f>
        <v/>
      </c>
      <c r="BJ202" s="122" t="str">
        <f>IF(Tbl.Kosten[[#This Row],[Anr.]]=BJ$7,Tbl.Kosten[[#This Row],[Totaal kosten]],"")</f>
        <v/>
      </c>
      <c r="BK202" s="122" t="str">
        <f>IF(Tbl.Kosten[[#This Row],[Anr.]]=BK$7,Tbl.Kosten[[#This Row],[Totaal kosten]],"")</f>
        <v/>
      </c>
      <c r="BL202" s="122" t="str">
        <f>IF(Tbl.Kosten[[#This Row],[Anr.]]=BL$7,Tbl.Kosten[[#This Row],[Totaal kosten]],"")</f>
        <v/>
      </c>
      <c r="BM202" s="122" t="str">
        <f>IF(Tbl.Kosten[[#This Row],[Anr.]]=BM$7,Tbl.Kosten[[#This Row],[Totaal kosten]],"")</f>
        <v/>
      </c>
      <c r="BN202" s="122" t="str">
        <f>IF(Tbl.Kosten[[#This Row],[Anr.]]=BN$7,Tbl.Kosten[[#This Row],[Totaal kosten]],"")</f>
        <v/>
      </c>
      <c r="BO202" s="122" t="str">
        <f>IF(Tbl.Kosten[[#This Row],[Anr.]]=BO$7,Tbl.Kosten[[#This Row],[Totaal kosten]],"")</f>
        <v/>
      </c>
      <c r="BP202" s="122" t="str">
        <f>IF(Tbl.Kosten[[#This Row],[Anr.]]=BP$7,Tbl.Kosten[[#This Row],[Totaal kosten]],"")</f>
        <v/>
      </c>
      <c r="BQ202" s="122" t="str">
        <f>IF(Tbl.Kosten[[#This Row],[Anr.]]=BQ$7,Tbl.Kosten[[#This Row],[Totaal kosten]],"")</f>
        <v/>
      </c>
      <c r="BR202" s="122" t="str">
        <f>IF(Tbl.Kosten[[#This Row],[Anr.]]=BR$7,Tbl.Kosten[[#This Row],[Totaal kosten]],"")</f>
        <v/>
      </c>
      <c r="BS202" s="122" t="str">
        <f>IF(Tbl.Kosten[[#This Row],[Anr.]]=BS$7,Tbl.Kosten[[#This Row],[Totaal kosten]],"")</f>
        <v/>
      </c>
      <c r="BT202" s="122" t="str">
        <f>IF(Tbl.Kosten[[#This Row],[Anr.]]=BT$7,Tbl.Kosten[[#This Row],[Totaal kosten]],"")</f>
        <v/>
      </c>
      <c r="BU202" s="122" t="str">
        <f>IF(Tbl.Kosten[[#This Row],[Anr.]]=BU$7,Tbl.Kosten[[#This Row],[Totaal kosten]],"")</f>
        <v/>
      </c>
      <c r="BV202" s="122" t="str">
        <f>IF(Tbl.Kosten[[#This Row],[Anr.]]=BV$7,Tbl.Kosten[[#This Row],[Totaal kosten]],"")</f>
        <v/>
      </c>
      <c r="BW202" s="122" t="str">
        <f>IF(Tbl.Kosten[[#This Row],[Anr.]]=BW$7,Tbl.Kosten[[#This Row],[Totaal kosten]],"")</f>
        <v/>
      </c>
      <c r="BX202" s="122" t="str">
        <f>IF(Tbl.Kosten[[#This Row],[Anr.]]=BX$7,Tbl.Kosten[[#This Row],[Totaal kosten]],"")</f>
        <v/>
      </c>
      <c r="BY202" s="122" t="str">
        <f>IF(Tbl.Kosten[[#This Row],[Anr.]]=BY$7,Tbl.Kosten[[#This Row],[Totaal kosten]],"")</f>
        <v/>
      </c>
      <c r="BZ202" s="122" t="str">
        <f>IF(Tbl.Kosten[[#This Row],[Anr.]]=BZ$7,Tbl.Kosten[[#This Row],[Totaal kosten]],"")</f>
        <v/>
      </c>
      <c r="CA202" s="122" t="str">
        <f>IF(Tbl.Kosten[[#This Row],[Anr.]]=CA$7,Tbl.Kosten[[#This Row],[Totaal kosten]],"")</f>
        <v/>
      </c>
      <c r="CB202" s="122" t="str">
        <f>IF(Tbl.Kosten[[#This Row],[Anr.]]=CB$7,Tbl.Kosten[[#This Row],[Totaal kosten]],"")</f>
        <v/>
      </c>
      <c r="CC202" s="122" t="str">
        <f>IF(Tbl.Kosten[[#This Row],[Anr.]]=CC$7,Tbl.Kosten[[#This Row],[Totaal kosten]],"")</f>
        <v/>
      </c>
      <c r="CD202" s="122" t="str">
        <f>IF(Tbl.Kosten[[#This Row],[Anr.]]=CD$7,Tbl.Kosten[[#This Row],[Totaal kosten]],"")</f>
        <v/>
      </c>
      <c r="CE202" s="122" t="str">
        <f>IF(Tbl.Kosten[[#This Row],[Anr.]]=CE$7,Tbl.Kosten[[#This Row],[Totaal kosten]],"")</f>
        <v/>
      </c>
      <c r="CF202" s="122" t="str">
        <f>IF(Tbl.Kosten[[#This Row],[Anr.]]=CF$7,Tbl.Kosten[[#This Row],[Totaal kosten]],"")</f>
        <v/>
      </c>
      <c r="CG202" s="122" t="str">
        <f>IF(Tbl.Kosten[[#This Row],[Anr.]]=CG$7,Tbl.Kosten[[#This Row],[Totaal kosten]],"")</f>
        <v/>
      </c>
      <c r="CH202" s="122" t="str">
        <f>IF(Tbl.Kosten[[#This Row],[Anr.]]=CH$7,Tbl.Kosten[[#This Row],[Totaal kosten]],"")</f>
        <v/>
      </c>
      <c r="CI202" s="122" t="str">
        <f>IF(Tbl.Kosten[[#This Row],[Anr.]]=CI$7,Tbl.Kosten[[#This Row],[Totaal kosten]],"")</f>
        <v/>
      </c>
      <c r="CJ202" s="122" t="str">
        <f>IF(Tbl.Kosten[[#This Row],[Anr.]]=CJ$7,Tbl.Kosten[[#This Row],[Totaal kosten]],"")</f>
        <v/>
      </c>
      <c r="CK202" s="122" t="str">
        <f>IF(Tbl.Kosten[[#This Row],[Anr.]]=CK$7,Tbl.Kosten[[#This Row],[Totaal kosten]],"")</f>
        <v/>
      </c>
      <c r="CL202" s="122" t="str">
        <f>IF(Tbl.Kosten[[#This Row],[Anr.]]=CL$7,Tbl.Kosten[[#This Row],[Totaal kosten]],"")</f>
        <v/>
      </c>
      <c r="CM202" s="122" t="str">
        <f>IF(Tbl.Kosten[[#This Row],[Anr.]]=CM$7,Tbl.Kosten[[#This Row],[Totaal kosten]],"")</f>
        <v/>
      </c>
      <c r="CN202" s="122" t="str">
        <f>IF(Tbl.Kosten[[#This Row],[Anr.]]=CN$7,Tbl.Kosten[[#This Row],[Totaal kosten]],"")</f>
        <v/>
      </c>
      <c r="CO202" s="122" t="str">
        <f>IF(Tbl.Kosten[[#This Row],[Anr.]]=CO$7,Tbl.Kosten[[#This Row],[Totaal kosten]],"")</f>
        <v/>
      </c>
      <c r="CP202" s="122" t="str">
        <f>IF(Tbl.Kosten[[#This Row],[Anr.]]=CP$7,Tbl.Kosten[[#This Row],[Totaal kosten]],"")</f>
        <v/>
      </c>
      <c r="CQ202" s="122" t="str">
        <f>IF(Tbl.Kosten[[#This Row],[Anr.]]=CQ$7,Tbl.Kosten[[#This Row],[Totaal kosten]],"")</f>
        <v/>
      </c>
      <c r="CR202" s="122" t="str">
        <f>IF(Tbl.Kosten[[#This Row],[Anr.]]=CR$7,Tbl.Kosten[[#This Row],[Totaal kosten]],"")</f>
        <v/>
      </c>
      <c r="CS202" s="122" t="str">
        <f>IF(Tbl.Kosten[[#This Row],[Anr.]]=CS$7,Tbl.Kosten[[#This Row],[Totaal kosten]],"")</f>
        <v/>
      </c>
      <c r="CT202" s="122" t="str">
        <f>IF(Tbl.Kosten[[#This Row],[Anr.]]=CT$7,Tbl.Kosten[[#This Row],[Totaal kosten]],"")</f>
        <v/>
      </c>
      <c r="CU202" s="122" t="str">
        <f>IF(Tbl.Kosten[[#This Row],[Anr.]]=CU$7,Tbl.Kosten[[#This Row],[Totaal kosten]],"")</f>
        <v/>
      </c>
      <c r="CV202" s="122" t="str">
        <f>IF(Tbl.Kosten[[#This Row],[Anr.]]=CV$7,Tbl.Kosten[[#This Row],[Totaal kosten]],"")</f>
        <v/>
      </c>
      <c r="CW202" s="122" t="str">
        <f>IF(Tbl.Kosten[[#This Row],[Anr.]]=CW$7,Tbl.Kosten[[#This Row],[Totaal kosten]],"")</f>
        <v/>
      </c>
      <c r="CX202" s="122" t="str">
        <f>IF(Tbl.Kosten[[#This Row],[Anr.]]=CX$7,Tbl.Kosten[[#This Row],[Totaal kosten]],"")</f>
        <v/>
      </c>
      <c r="CY202" s="122" t="str">
        <f>IF(Tbl.Kosten[[#This Row],[Anr.]]=CY$7,Tbl.Kosten[[#This Row],[Totaal kosten]],"")</f>
        <v/>
      </c>
      <c r="CZ202" s="122" t="str">
        <f>IF(Tbl.Kosten[[#This Row],[Anr.]]=CZ$7,Tbl.Kosten[[#This Row],[Totaal kosten]],"")</f>
        <v/>
      </c>
      <c r="DA202" s="122" t="str">
        <f>IF(Tbl.Kosten[[#This Row],[Anr.]]=DA$7,Tbl.Kosten[[#This Row],[Totaal kosten]],"")</f>
        <v/>
      </c>
      <c r="DB202" s="122" t="str">
        <f>IF(Tbl.Kosten[[#This Row],[Anr.]]=DB$7,Tbl.Kosten[[#This Row],[Totaal kosten]],"")</f>
        <v/>
      </c>
      <c r="DC202" s="122" t="str">
        <f>IF(Tbl.Kosten[[#This Row],[Anr.]]=DC$7,Tbl.Kosten[[#This Row],[Totaal kosten]],"")</f>
        <v/>
      </c>
      <c r="DD202" s="122" t="str">
        <f>IF(Tbl.Kosten[[#This Row],[Anr.]]=DD$7,Tbl.Kosten[[#This Row],[Totaal kosten]],"")</f>
        <v/>
      </c>
      <c r="DE202" s="122" t="str">
        <f>IF(Tbl.Kosten[[#This Row],[Anr.]]=DE$7,Tbl.Kosten[[#This Row],[Totaal kosten]],"")</f>
        <v/>
      </c>
      <c r="DF202" s="122" t="str">
        <f>IF(Tbl.Kosten[[#This Row],[Anr.]]=DF$7,Tbl.Kosten[[#This Row],[Totaal kosten]],"")</f>
        <v/>
      </c>
      <c r="DG202" s="122" t="str">
        <f>IF(Tbl.Kosten[[#This Row],[Anr.]]=DG$7,Tbl.Kosten[[#This Row],[Totaal kosten]],"")</f>
        <v/>
      </c>
      <c r="DH202" s="122" t="str">
        <f>IF(Tbl.Kosten[[#This Row],[Anr.]]=DH$7,Tbl.Kosten[[#This Row],[Totaal kosten]],"")</f>
        <v/>
      </c>
      <c r="DI202" s="122" t="str">
        <f>IF(Tbl.Kosten[[#This Row],[Anr.]]=DI$7,Tbl.Kosten[[#This Row],[Totaal kosten]],"")</f>
        <v/>
      </c>
      <c r="DJ202" s="122" t="str">
        <f>IF(Tbl.Kosten[[#This Row],[Anr.]]=DJ$7,Tbl.Kosten[[#This Row],[Totaal kosten]],"")</f>
        <v/>
      </c>
      <c r="DK202" s="122" t="str">
        <f>IF(Tbl.Kosten[[#This Row],[Anr.]]=DK$7,Tbl.Kosten[[#This Row],[Totaal kosten]],"")</f>
        <v/>
      </c>
      <c r="DL202" s="122" t="str">
        <f>IF(Tbl.Kosten[[#This Row],[Anr.]]=DL$7,Tbl.Kosten[[#This Row],[Totaal kosten]],"")</f>
        <v/>
      </c>
      <c r="DM202" s="122" t="str">
        <f>IF(Tbl.Kosten[[#This Row],[Anr.]]=DM$7,Tbl.Kosten[[#This Row],[Totaal kosten]],"")</f>
        <v/>
      </c>
      <c r="DN202" s="122" t="str">
        <f>IF(Tbl.Kosten[[#This Row],[Anr.]]=DN$7,Tbl.Kosten[[#This Row],[Totaal kosten]],"")</f>
        <v/>
      </c>
      <c r="DO202" s="122" t="str">
        <f>IF(Tbl.Kosten[[#This Row],[Anr.]]=DO$7,Tbl.Kosten[[#This Row],[Totaal kosten]],"")</f>
        <v/>
      </c>
      <c r="DP202" s="122" t="str">
        <f>IF(Tbl.Kosten[[#This Row],[Anr.]]=DP$7,Tbl.Kosten[[#This Row],[Totaal kosten]],"")</f>
        <v/>
      </c>
      <c r="DQ202" s="122" t="str">
        <f>IF(Tbl.Kosten[[#This Row],[Anr.]]=DQ$7,Tbl.Kosten[[#This Row],[Totaal kosten]],"")</f>
        <v/>
      </c>
      <c r="DR202" s="122" t="str">
        <f>IF(Tbl.Kosten[[#This Row],[Anr.]]=DR$7,Tbl.Kosten[[#This Row],[Totaal kosten]],"")</f>
        <v/>
      </c>
      <c r="DS202" s="122" t="str">
        <f>IF(Tbl.Kosten[[#This Row],[Anr.]]=DS$7,Tbl.Kosten[[#This Row],[Totaal kosten]],"")</f>
        <v/>
      </c>
      <c r="DT202" s="122" t="str">
        <f>IF(Tbl.Kosten[[#This Row],[Anr.]]=DT$7,Tbl.Kosten[[#This Row],[Totaal kosten]],"")</f>
        <v/>
      </c>
      <c r="DU202" s="122" t="str">
        <f>IF(Tbl.Kosten[[#This Row],[Anr.]]=DU$7,Tbl.Kosten[[#This Row],[Totaal kosten]],"")</f>
        <v/>
      </c>
      <c r="DV202" s="122" t="str">
        <f>IF(Tbl.Kosten[[#This Row],[Anr.]]=DV$7,Tbl.Kosten[[#This Row],[Totaal kosten]],"")</f>
        <v/>
      </c>
      <c r="DW202" s="122" t="str">
        <f>IF(Tbl.Kosten[[#This Row],[Anr.]]=DW$7,Tbl.Kosten[[#This Row],[Totaal kosten]],"")</f>
        <v/>
      </c>
      <c r="DX202" s="122" t="str">
        <f>IF(Tbl.Kosten[[#This Row],[Anr.]]=DX$7,Tbl.Kosten[[#This Row],[Totaal kosten]],"")</f>
        <v/>
      </c>
      <c r="DY202" s="122" t="str">
        <f>IF(Tbl.Kosten[[#This Row],[Anr.]]=DY$7,Tbl.Kosten[[#This Row],[Totaal kosten]],"")</f>
        <v/>
      </c>
      <c r="DZ202" s="122" t="str">
        <f>IF(Tbl.Kosten[[#This Row],[Anr.]]=DZ$7,Tbl.Kosten[[#This Row],[Totaal kosten]],"")</f>
        <v/>
      </c>
      <c r="EA202" s="122" t="str">
        <f>IF(Tbl.Kosten[[#This Row],[Anr.]]=EA$7,Tbl.Kosten[[#This Row],[Totaal kosten]],"")</f>
        <v/>
      </c>
      <c r="EB202" s="122" t="str">
        <f>IF(Tbl.Kosten[[#This Row],[Anr.]]=EB$7,Tbl.Kosten[[#This Row],[Totaal kosten]],"")</f>
        <v/>
      </c>
      <c r="EC202" s="122" t="str">
        <f>IF(Tbl.Kosten[[#This Row],[Anr.]]=EC$7,Tbl.Kosten[[#This Row],[Totaal kosten]],"")</f>
        <v/>
      </c>
      <c r="ED202" s="122" t="str">
        <f>IF(Tbl.Kosten[[#This Row],[Anr.]]=ED$7,Tbl.Kosten[[#This Row],[Totaal kosten]],"")</f>
        <v/>
      </c>
      <c r="EE202" s="122" t="str">
        <f>IF(Tbl.Kosten[[#This Row],[Anr.]]=EE$7,Tbl.Kosten[[#This Row],[Totaal kosten]],"")</f>
        <v/>
      </c>
      <c r="EF202" s="122" t="str">
        <f>IF(Tbl.Kosten[[#This Row],[Anr.]]=EF$7,Tbl.Kosten[[#This Row],[Totaal kosten]],"")</f>
        <v/>
      </c>
      <c r="EG202" s="122" t="str">
        <f>IF(Tbl.Kosten[[#This Row],[Anr.]]=EG$7,Tbl.Kosten[[#This Row],[Totaal kosten]],"")</f>
        <v/>
      </c>
      <c r="EH202" s="122" t="str">
        <f>IF(Tbl.Kosten[[#This Row],[Anr.]]=EH$7,Tbl.Kosten[[#This Row],[Totaal kosten]],"")</f>
        <v/>
      </c>
      <c r="EI202" s="122" t="str">
        <f>IF(Tbl.Kosten[[#This Row],[Anr.]]=EI$7,Tbl.Kosten[[#This Row],[Totaal kosten]],"")</f>
        <v/>
      </c>
      <c r="EJ202" s="122" t="str">
        <f>IF(Tbl.Kosten[[#This Row],[Anr.]]=EJ$7,Tbl.Kosten[[#This Row],[Totaal kosten]],"")</f>
        <v/>
      </c>
      <c r="EK202" s="122" t="str">
        <f>IF(Tbl.Kosten[[#This Row],[Anr.]]=EK$7,Tbl.Kosten[[#This Row],[Totaal kosten]],"")</f>
        <v/>
      </c>
      <c r="EL202" s="122" t="str">
        <f>IF(Tbl.Kosten[[#This Row],[Anr.]]=EL$7,Tbl.Kosten[[#This Row],[Totaal kosten]],"")</f>
        <v/>
      </c>
      <c r="EM202" s="122" t="str">
        <f>IF(Tbl.Kosten[[#This Row],[Anr.]]=EM$7,Tbl.Kosten[[#This Row],[Totaal kosten]],"")</f>
        <v/>
      </c>
      <c r="EN202" s="122" t="str">
        <f>IF(Tbl.Kosten[[#This Row],[Anr.]]=EN$7,Tbl.Kosten[[#This Row],[Totaal kosten]],"")</f>
        <v/>
      </c>
      <c r="EO202" s="122" t="str">
        <f>IF(Tbl.Kosten[[#This Row],[Anr.]]=EO$7,Tbl.Kosten[[#This Row],[Totaal kosten]],"")</f>
        <v/>
      </c>
      <c r="EP202" s="122" t="str">
        <f>IF(Tbl.Kosten[[#This Row],[Anr.]]=EP$7,Tbl.Kosten[[#This Row],[Totaal kosten]],"")</f>
        <v/>
      </c>
      <c r="EQ202" s="122" t="str">
        <f>IF(Tbl.Kosten[[#This Row],[Anr.]]=EQ$7,Tbl.Kosten[[#This Row],[Totaal kosten]],"")</f>
        <v/>
      </c>
    </row>
    <row r="203" spans="2:147" x14ac:dyDescent="0.35">
      <c r="B203" s="99"/>
      <c r="C203" s="68"/>
      <c r="D203" s="119"/>
      <c r="E203" s="100"/>
      <c r="F203" s="13">
        <f>_xlfn.XLOOKUP(Tbl.Kosten[[#This Row],[Medewerker e/o 
functie]],Tbl.Uurtarief[Medewerker en/of functie],Tbl.Uurtarief[Uurtarief],"",,)</f>
        <v>0</v>
      </c>
      <c r="G203" s="118">
        <f>PRODUCT(Tbl.Kosten[[#This Row],[Uren]],Tbl.Kosten[[#This Row],[Uurtarief]])</f>
        <v>0</v>
      </c>
      <c r="H203" s="100"/>
      <c r="I203" s="98"/>
      <c r="J203" s="97">
        <f>Tbl.Kosten[[#This Row],[Aantal]]*Tbl.Kosten[[#This Row],[Tarief]]</f>
        <v>0</v>
      </c>
      <c r="K203" s="118">
        <f>Tbl.Kosten[[#This Row],[Subtotaal andere kosten]]+Tbl.Kosten[[#This Row],[Subtotaal arbeidskosten]]</f>
        <v>0</v>
      </c>
      <c r="L203" s="190">
        <f>IF(Tbl.Kosten[[#This Row],[Subtotaal andere kosten]]&lt;&gt;0,"Andere kosten",(_xlfn.XLOOKUP(Tbl.Kosten[[#This Row],[Medewerker e/o 
functie]],Tbl.Uurtarief[Medewerker en/of functie],Tbl.Uurtarief[Kostensoort],"",,)))</f>
        <v>0</v>
      </c>
      <c r="M203" s="190" t="str">
        <f>IF(AND(Tbl.Kosten[[#This Row],[Subtotaal arbeidskosten]]&lt;&gt;0,Tbl.Kosten[[#This Row],[Subtotaal andere kosten]]&lt;&gt;0),"Begroot Arbeidskosten en Overige kosten op verschillende regels!","")</f>
        <v/>
      </c>
      <c r="N203" s="3" t="str">
        <f>_xlfn.XLOOKUP(Tbl.Kosten[[#This Row],[Activiteitencode]],Tbl.Activiteiten[Activiteitcode],Tbl.Activiteiten[Werkpakketcode],"",,)</f>
        <v/>
      </c>
      <c r="O203" s="9" t="str">
        <f>_xlfn.XLOOKUP(Tbl.Kosten[[#This Row],[Werkpakketcode]],Tbl.Werkpakketten[Werkpakketcode],Tbl.Werkpakketten[WPnr.],"",,)</f>
        <v/>
      </c>
      <c r="P203" s="9" t="str">
        <f>IF(Tbl.Kosten[[#This Row],[WPnr.]]=P$7,Tbl.Kosten[[#This Row],[Totaal kosten]],"")</f>
        <v/>
      </c>
      <c r="Q203" s="9" t="str">
        <f>IF(Tbl.Kosten[[#This Row],[WPnr.]]=Q$7,Tbl.Kosten[[#This Row],[Totaal kosten]],"")</f>
        <v/>
      </c>
      <c r="R203" s="9" t="str">
        <f>IF(Tbl.Kosten[[#This Row],[WPnr.]]=R$7,Tbl.Kosten[[#This Row],[Totaal kosten]],"")</f>
        <v/>
      </c>
      <c r="S203" s="9" t="str">
        <f>IF(Tbl.Kosten[[#This Row],[WPnr.]]=S$7,Tbl.Kosten[[#This Row],[Totaal kosten]],"")</f>
        <v/>
      </c>
      <c r="T203" s="9" t="str">
        <f>IF(Tbl.Kosten[[#This Row],[WPnr.]]=T$7,Tbl.Kosten[[#This Row],[Totaal kosten]],"")</f>
        <v/>
      </c>
      <c r="U203" s="9" t="str">
        <f>IF(Tbl.Kosten[[#This Row],[WPnr.]]=U$7,Tbl.Kosten[[#This Row],[Totaal kosten]],"")</f>
        <v/>
      </c>
      <c r="V203" s="9" t="str">
        <f>IF(Tbl.Kosten[[#This Row],[WPnr.]]=V$7,Tbl.Kosten[[#This Row],[Totaal kosten]],"")</f>
        <v/>
      </c>
      <c r="W203" s="9" t="str">
        <f>IF(Tbl.Kosten[[#This Row],[WPnr.]]=W$7,Tbl.Kosten[[#This Row],[Totaal kosten]],"")</f>
        <v/>
      </c>
      <c r="X203" s="9" t="str">
        <f>IF(Tbl.Kosten[[#This Row],[WPnr.]]=X$7,Tbl.Kosten[[#This Row],[Totaal kosten]],"")</f>
        <v/>
      </c>
      <c r="Y203" s="9" t="str">
        <f>IF(Tbl.Kosten[[#This Row],[WPnr.]]=Y$7,Tbl.Kosten[[#This Row],[Totaal kosten]],"")</f>
        <v/>
      </c>
      <c r="Z203" s="15" t="str">
        <f>IFERROR(VLOOKUP(Tbl.Kosten[[#This Row],[Kostensoort]],Tbl.Kostensoorten[],2,FALSE),"")</f>
        <v/>
      </c>
      <c r="AA203" s="15" t="str">
        <f>IF(Tbl.Kosten[[#This Row],[KSnr.]]=AA$7,Tbl.Kosten[[#This Row],[Totaal kosten]],"")</f>
        <v/>
      </c>
      <c r="AB203" s="15" t="str">
        <f>IF(Tbl.Kosten[[#This Row],[KSnr.]]=AB$7,Tbl.Kosten[[#This Row],[Totaal kosten]],"")</f>
        <v/>
      </c>
      <c r="AC203" s="15" t="str">
        <f>IF(Tbl.Kosten[[#This Row],[KSnr.]]=AC$7,Tbl.Kosten[[#This Row],[Totaal kosten]],"")</f>
        <v/>
      </c>
      <c r="AD203" s="15" t="str">
        <f>IF(Tbl.Kosten[[#This Row],[KSnr.]]=AD$7,Tbl.Kosten[[#This Row],[Totaal kosten]],"")</f>
        <v/>
      </c>
      <c r="AE203" s="15" t="str">
        <f>IF(Tbl.Kosten[[#This Row],[KSnr.]]=AE$7,Tbl.Kosten[[#This Row],[Totaal kosten]],"")</f>
        <v/>
      </c>
      <c r="AF203" s="15" t="str">
        <f>IF(Tbl.Kosten[[#This Row],[KSnr.]]=AF$7,Tbl.Kosten[[#This Row],[Totaal kosten]],"")</f>
        <v/>
      </c>
      <c r="AG203" s="15" t="str">
        <f>IF(Tbl.Kosten[[#This Row],[KSnr.]]=AG$7,Tbl.Kosten[[#This Row],[Totaal kosten]],"")</f>
        <v/>
      </c>
      <c r="AH203" s="15" t="str">
        <f>IF(Tbl.Kosten[[#This Row],[KSnr.]]=AH$7,Tbl.Kosten[[#This Row],[Totaal kosten]],"")</f>
        <v/>
      </c>
      <c r="AI203" s="15" t="str">
        <f>IF(Tbl.Kosten[[#This Row],[KSnr.]]=AI$7,Tbl.Kosten[[#This Row],[Totaal kosten]],"")</f>
        <v/>
      </c>
      <c r="AJ203" s="15" t="str">
        <f>IF(Tbl.Kosten[[#This Row],[KSnr.]]=AJ$7,Tbl.Kosten[[#This Row],[Totaal kosten]],"")</f>
        <v/>
      </c>
      <c r="AK203" s="15" t="str">
        <f>IF(Tbl.Kosten[[#This Row],[KSnr.]]=AK$7,Tbl.Kosten[[#This Row],[Totaal kosten]],"")</f>
        <v/>
      </c>
      <c r="AL203" s="15" t="str">
        <f>IF(Tbl.Kosten[[#This Row],[KSnr.]]=AL$7,Tbl.Kosten[[#This Row],[Totaal kosten]],"")</f>
        <v/>
      </c>
      <c r="AM203" s="15" t="str">
        <f>IF(Tbl.Kosten[[#This Row],[KSnr.]]=AM$7,Tbl.Kosten[[#This Row],[Totaal kosten]],"")</f>
        <v/>
      </c>
      <c r="AN203" s="15" t="str">
        <f>IF(Tbl.Kosten[[#This Row],[KSnr.]]=AN$7,Tbl.Kosten[[#This Row],[Totaal kosten]],"")</f>
        <v/>
      </c>
      <c r="AO203" s="15" t="str">
        <f>IF(Tbl.Kosten[[#This Row],[KSnr.]]=AO$7,Tbl.Kosten[[#This Row],[Totaal kosten]],"")</f>
        <v/>
      </c>
      <c r="AP203" s="15" t="str">
        <f>IF(Tbl.Kosten[[#This Row],[KSnr.]]=AP$7,Tbl.Kosten[[#This Row],[Totaal kosten]],"")</f>
        <v/>
      </c>
      <c r="AQ203" s="15" t="str">
        <f>IF(Tbl.Kosten[[#This Row],[KSnr.]]=AQ$7,Tbl.Kosten[[#This Row],[Totaal kosten]],"")</f>
        <v/>
      </c>
      <c r="AR203" s="15" t="str">
        <f>IF(Tbl.Kosten[[#This Row],[KSnr.]]=AR$7,Tbl.Kosten[[#This Row],[Totaal kosten]],"")</f>
        <v/>
      </c>
      <c r="AS203" s="15" t="str">
        <f>IF(Tbl.Kosten[[#This Row],[KSnr.]]=AS$7,Tbl.Kosten[[#This Row],[Totaal kosten]],"")</f>
        <v/>
      </c>
      <c r="AT203" s="15" t="str">
        <f>IF(Tbl.Kosten[[#This Row],[KSnr.]]=AT$7,Tbl.Kosten[[#This Row],[Totaal kosten]],"")</f>
        <v/>
      </c>
      <c r="AU203" s="122" t="str">
        <f>_xlfn.XLOOKUP(Tbl.Kosten[[#This Row],[Activiteitencode]],Tbl.Activiteiten[Activiteitcode],Tbl.Activiteiten[Anr.],"",,)</f>
        <v/>
      </c>
      <c r="AV203" s="122" t="str">
        <f>IF(Tbl.Kosten[[#This Row],[Anr.]]=AV$7,Tbl.Kosten[[#This Row],[Totaal kosten]],"")</f>
        <v/>
      </c>
      <c r="AW203" s="122" t="str">
        <f>IF(Tbl.Kosten[[#This Row],[Anr.]]=AW$7,Tbl.Kosten[[#This Row],[Totaal kosten]],"")</f>
        <v/>
      </c>
      <c r="AX203" s="122" t="str">
        <f>IF(Tbl.Kosten[[#This Row],[Anr.]]=AX$7,Tbl.Kosten[[#This Row],[Totaal kosten]],"")</f>
        <v/>
      </c>
      <c r="AY203" s="122" t="str">
        <f>IF(Tbl.Kosten[[#This Row],[Anr.]]=AY$7,Tbl.Kosten[[#This Row],[Totaal kosten]],"")</f>
        <v/>
      </c>
      <c r="AZ203" s="122" t="str">
        <f>IF(Tbl.Kosten[[#This Row],[Anr.]]=AZ$7,Tbl.Kosten[[#This Row],[Totaal kosten]],"")</f>
        <v/>
      </c>
      <c r="BA203" s="122" t="str">
        <f>IF(Tbl.Kosten[[#This Row],[Anr.]]=BA$7,Tbl.Kosten[[#This Row],[Totaal kosten]],"")</f>
        <v/>
      </c>
      <c r="BB203" s="122" t="str">
        <f>IF(Tbl.Kosten[[#This Row],[Anr.]]=BB$7,Tbl.Kosten[[#This Row],[Totaal kosten]],"")</f>
        <v/>
      </c>
      <c r="BC203" s="122" t="str">
        <f>IF(Tbl.Kosten[[#This Row],[Anr.]]=BC$7,Tbl.Kosten[[#This Row],[Totaal kosten]],"")</f>
        <v/>
      </c>
      <c r="BD203" s="122" t="str">
        <f>IF(Tbl.Kosten[[#This Row],[Anr.]]=BD$7,Tbl.Kosten[[#This Row],[Totaal kosten]],"")</f>
        <v/>
      </c>
      <c r="BE203" s="122" t="str">
        <f>IF(Tbl.Kosten[[#This Row],[Anr.]]=BE$7,Tbl.Kosten[[#This Row],[Totaal kosten]],"")</f>
        <v/>
      </c>
      <c r="BF203" s="122" t="str">
        <f>IF(Tbl.Kosten[[#This Row],[Anr.]]=BF$7,Tbl.Kosten[[#This Row],[Totaal kosten]],"")</f>
        <v/>
      </c>
      <c r="BG203" s="122" t="str">
        <f>IF(Tbl.Kosten[[#This Row],[Anr.]]=BG$7,Tbl.Kosten[[#This Row],[Totaal kosten]],"")</f>
        <v/>
      </c>
      <c r="BH203" s="122" t="str">
        <f>IF(Tbl.Kosten[[#This Row],[Anr.]]=BH$7,Tbl.Kosten[[#This Row],[Totaal kosten]],"")</f>
        <v/>
      </c>
      <c r="BI203" s="122" t="str">
        <f>IF(Tbl.Kosten[[#This Row],[Anr.]]=BI$7,Tbl.Kosten[[#This Row],[Totaal kosten]],"")</f>
        <v/>
      </c>
      <c r="BJ203" s="122" t="str">
        <f>IF(Tbl.Kosten[[#This Row],[Anr.]]=BJ$7,Tbl.Kosten[[#This Row],[Totaal kosten]],"")</f>
        <v/>
      </c>
      <c r="BK203" s="122" t="str">
        <f>IF(Tbl.Kosten[[#This Row],[Anr.]]=BK$7,Tbl.Kosten[[#This Row],[Totaal kosten]],"")</f>
        <v/>
      </c>
      <c r="BL203" s="122" t="str">
        <f>IF(Tbl.Kosten[[#This Row],[Anr.]]=BL$7,Tbl.Kosten[[#This Row],[Totaal kosten]],"")</f>
        <v/>
      </c>
      <c r="BM203" s="122" t="str">
        <f>IF(Tbl.Kosten[[#This Row],[Anr.]]=BM$7,Tbl.Kosten[[#This Row],[Totaal kosten]],"")</f>
        <v/>
      </c>
      <c r="BN203" s="122" t="str">
        <f>IF(Tbl.Kosten[[#This Row],[Anr.]]=BN$7,Tbl.Kosten[[#This Row],[Totaal kosten]],"")</f>
        <v/>
      </c>
      <c r="BO203" s="122" t="str">
        <f>IF(Tbl.Kosten[[#This Row],[Anr.]]=BO$7,Tbl.Kosten[[#This Row],[Totaal kosten]],"")</f>
        <v/>
      </c>
      <c r="BP203" s="122" t="str">
        <f>IF(Tbl.Kosten[[#This Row],[Anr.]]=BP$7,Tbl.Kosten[[#This Row],[Totaal kosten]],"")</f>
        <v/>
      </c>
      <c r="BQ203" s="122" t="str">
        <f>IF(Tbl.Kosten[[#This Row],[Anr.]]=BQ$7,Tbl.Kosten[[#This Row],[Totaal kosten]],"")</f>
        <v/>
      </c>
      <c r="BR203" s="122" t="str">
        <f>IF(Tbl.Kosten[[#This Row],[Anr.]]=BR$7,Tbl.Kosten[[#This Row],[Totaal kosten]],"")</f>
        <v/>
      </c>
      <c r="BS203" s="122" t="str">
        <f>IF(Tbl.Kosten[[#This Row],[Anr.]]=BS$7,Tbl.Kosten[[#This Row],[Totaal kosten]],"")</f>
        <v/>
      </c>
      <c r="BT203" s="122" t="str">
        <f>IF(Tbl.Kosten[[#This Row],[Anr.]]=BT$7,Tbl.Kosten[[#This Row],[Totaal kosten]],"")</f>
        <v/>
      </c>
      <c r="BU203" s="122" t="str">
        <f>IF(Tbl.Kosten[[#This Row],[Anr.]]=BU$7,Tbl.Kosten[[#This Row],[Totaal kosten]],"")</f>
        <v/>
      </c>
      <c r="BV203" s="122" t="str">
        <f>IF(Tbl.Kosten[[#This Row],[Anr.]]=BV$7,Tbl.Kosten[[#This Row],[Totaal kosten]],"")</f>
        <v/>
      </c>
      <c r="BW203" s="122" t="str">
        <f>IF(Tbl.Kosten[[#This Row],[Anr.]]=BW$7,Tbl.Kosten[[#This Row],[Totaal kosten]],"")</f>
        <v/>
      </c>
      <c r="BX203" s="122" t="str">
        <f>IF(Tbl.Kosten[[#This Row],[Anr.]]=BX$7,Tbl.Kosten[[#This Row],[Totaal kosten]],"")</f>
        <v/>
      </c>
      <c r="BY203" s="122" t="str">
        <f>IF(Tbl.Kosten[[#This Row],[Anr.]]=BY$7,Tbl.Kosten[[#This Row],[Totaal kosten]],"")</f>
        <v/>
      </c>
      <c r="BZ203" s="122" t="str">
        <f>IF(Tbl.Kosten[[#This Row],[Anr.]]=BZ$7,Tbl.Kosten[[#This Row],[Totaal kosten]],"")</f>
        <v/>
      </c>
      <c r="CA203" s="122" t="str">
        <f>IF(Tbl.Kosten[[#This Row],[Anr.]]=CA$7,Tbl.Kosten[[#This Row],[Totaal kosten]],"")</f>
        <v/>
      </c>
      <c r="CB203" s="122" t="str">
        <f>IF(Tbl.Kosten[[#This Row],[Anr.]]=CB$7,Tbl.Kosten[[#This Row],[Totaal kosten]],"")</f>
        <v/>
      </c>
      <c r="CC203" s="122" t="str">
        <f>IF(Tbl.Kosten[[#This Row],[Anr.]]=CC$7,Tbl.Kosten[[#This Row],[Totaal kosten]],"")</f>
        <v/>
      </c>
      <c r="CD203" s="122" t="str">
        <f>IF(Tbl.Kosten[[#This Row],[Anr.]]=CD$7,Tbl.Kosten[[#This Row],[Totaal kosten]],"")</f>
        <v/>
      </c>
      <c r="CE203" s="122" t="str">
        <f>IF(Tbl.Kosten[[#This Row],[Anr.]]=CE$7,Tbl.Kosten[[#This Row],[Totaal kosten]],"")</f>
        <v/>
      </c>
      <c r="CF203" s="122" t="str">
        <f>IF(Tbl.Kosten[[#This Row],[Anr.]]=CF$7,Tbl.Kosten[[#This Row],[Totaal kosten]],"")</f>
        <v/>
      </c>
      <c r="CG203" s="122" t="str">
        <f>IF(Tbl.Kosten[[#This Row],[Anr.]]=CG$7,Tbl.Kosten[[#This Row],[Totaal kosten]],"")</f>
        <v/>
      </c>
      <c r="CH203" s="122" t="str">
        <f>IF(Tbl.Kosten[[#This Row],[Anr.]]=CH$7,Tbl.Kosten[[#This Row],[Totaal kosten]],"")</f>
        <v/>
      </c>
      <c r="CI203" s="122" t="str">
        <f>IF(Tbl.Kosten[[#This Row],[Anr.]]=CI$7,Tbl.Kosten[[#This Row],[Totaal kosten]],"")</f>
        <v/>
      </c>
      <c r="CJ203" s="122" t="str">
        <f>IF(Tbl.Kosten[[#This Row],[Anr.]]=CJ$7,Tbl.Kosten[[#This Row],[Totaal kosten]],"")</f>
        <v/>
      </c>
      <c r="CK203" s="122" t="str">
        <f>IF(Tbl.Kosten[[#This Row],[Anr.]]=CK$7,Tbl.Kosten[[#This Row],[Totaal kosten]],"")</f>
        <v/>
      </c>
      <c r="CL203" s="122" t="str">
        <f>IF(Tbl.Kosten[[#This Row],[Anr.]]=CL$7,Tbl.Kosten[[#This Row],[Totaal kosten]],"")</f>
        <v/>
      </c>
      <c r="CM203" s="122" t="str">
        <f>IF(Tbl.Kosten[[#This Row],[Anr.]]=CM$7,Tbl.Kosten[[#This Row],[Totaal kosten]],"")</f>
        <v/>
      </c>
      <c r="CN203" s="122" t="str">
        <f>IF(Tbl.Kosten[[#This Row],[Anr.]]=CN$7,Tbl.Kosten[[#This Row],[Totaal kosten]],"")</f>
        <v/>
      </c>
      <c r="CO203" s="122" t="str">
        <f>IF(Tbl.Kosten[[#This Row],[Anr.]]=CO$7,Tbl.Kosten[[#This Row],[Totaal kosten]],"")</f>
        <v/>
      </c>
      <c r="CP203" s="122" t="str">
        <f>IF(Tbl.Kosten[[#This Row],[Anr.]]=CP$7,Tbl.Kosten[[#This Row],[Totaal kosten]],"")</f>
        <v/>
      </c>
      <c r="CQ203" s="122" t="str">
        <f>IF(Tbl.Kosten[[#This Row],[Anr.]]=CQ$7,Tbl.Kosten[[#This Row],[Totaal kosten]],"")</f>
        <v/>
      </c>
      <c r="CR203" s="122" t="str">
        <f>IF(Tbl.Kosten[[#This Row],[Anr.]]=CR$7,Tbl.Kosten[[#This Row],[Totaal kosten]],"")</f>
        <v/>
      </c>
      <c r="CS203" s="122" t="str">
        <f>IF(Tbl.Kosten[[#This Row],[Anr.]]=CS$7,Tbl.Kosten[[#This Row],[Totaal kosten]],"")</f>
        <v/>
      </c>
      <c r="CT203" s="122" t="str">
        <f>IF(Tbl.Kosten[[#This Row],[Anr.]]=CT$7,Tbl.Kosten[[#This Row],[Totaal kosten]],"")</f>
        <v/>
      </c>
      <c r="CU203" s="122" t="str">
        <f>IF(Tbl.Kosten[[#This Row],[Anr.]]=CU$7,Tbl.Kosten[[#This Row],[Totaal kosten]],"")</f>
        <v/>
      </c>
      <c r="CV203" s="122" t="str">
        <f>IF(Tbl.Kosten[[#This Row],[Anr.]]=CV$7,Tbl.Kosten[[#This Row],[Totaal kosten]],"")</f>
        <v/>
      </c>
      <c r="CW203" s="122" t="str">
        <f>IF(Tbl.Kosten[[#This Row],[Anr.]]=CW$7,Tbl.Kosten[[#This Row],[Totaal kosten]],"")</f>
        <v/>
      </c>
      <c r="CX203" s="122" t="str">
        <f>IF(Tbl.Kosten[[#This Row],[Anr.]]=CX$7,Tbl.Kosten[[#This Row],[Totaal kosten]],"")</f>
        <v/>
      </c>
      <c r="CY203" s="122" t="str">
        <f>IF(Tbl.Kosten[[#This Row],[Anr.]]=CY$7,Tbl.Kosten[[#This Row],[Totaal kosten]],"")</f>
        <v/>
      </c>
      <c r="CZ203" s="122" t="str">
        <f>IF(Tbl.Kosten[[#This Row],[Anr.]]=CZ$7,Tbl.Kosten[[#This Row],[Totaal kosten]],"")</f>
        <v/>
      </c>
      <c r="DA203" s="122" t="str">
        <f>IF(Tbl.Kosten[[#This Row],[Anr.]]=DA$7,Tbl.Kosten[[#This Row],[Totaal kosten]],"")</f>
        <v/>
      </c>
      <c r="DB203" s="122" t="str">
        <f>IF(Tbl.Kosten[[#This Row],[Anr.]]=DB$7,Tbl.Kosten[[#This Row],[Totaal kosten]],"")</f>
        <v/>
      </c>
      <c r="DC203" s="122" t="str">
        <f>IF(Tbl.Kosten[[#This Row],[Anr.]]=DC$7,Tbl.Kosten[[#This Row],[Totaal kosten]],"")</f>
        <v/>
      </c>
      <c r="DD203" s="122" t="str">
        <f>IF(Tbl.Kosten[[#This Row],[Anr.]]=DD$7,Tbl.Kosten[[#This Row],[Totaal kosten]],"")</f>
        <v/>
      </c>
      <c r="DE203" s="122" t="str">
        <f>IF(Tbl.Kosten[[#This Row],[Anr.]]=DE$7,Tbl.Kosten[[#This Row],[Totaal kosten]],"")</f>
        <v/>
      </c>
      <c r="DF203" s="122" t="str">
        <f>IF(Tbl.Kosten[[#This Row],[Anr.]]=DF$7,Tbl.Kosten[[#This Row],[Totaal kosten]],"")</f>
        <v/>
      </c>
      <c r="DG203" s="122" t="str">
        <f>IF(Tbl.Kosten[[#This Row],[Anr.]]=DG$7,Tbl.Kosten[[#This Row],[Totaal kosten]],"")</f>
        <v/>
      </c>
      <c r="DH203" s="122" t="str">
        <f>IF(Tbl.Kosten[[#This Row],[Anr.]]=DH$7,Tbl.Kosten[[#This Row],[Totaal kosten]],"")</f>
        <v/>
      </c>
      <c r="DI203" s="122" t="str">
        <f>IF(Tbl.Kosten[[#This Row],[Anr.]]=DI$7,Tbl.Kosten[[#This Row],[Totaal kosten]],"")</f>
        <v/>
      </c>
      <c r="DJ203" s="122" t="str">
        <f>IF(Tbl.Kosten[[#This Row],[Anr.]]=DJ$7,Tbl.Kosten[[#This Row],[Totaal kosten]],"")</f>
        <v/>
      </c>
      <c r="DK203" s="122" t="str">
        <f>IF(Tbl.Kosten[[#This Row],[Anr.]]=DK$7,Tbl.Kosten[[#This Row],[Totaal kosten]],"")</f>
        <v/>
      </c>
      <c r="DL203" s="122" t="str">
        <f>IF(Tbl.Kosten[[#This Row],[Anr.]]=DL$7,Tbl.Kosten[[#This Row],[Totaal kosten]],"")</f>
        <v/>
      </c>
      <c r="DM203" s="122" t="str">
        <f>IF(Tbl.Kosten[[#This Row],[Anr.]]=DM$7,Tbl.Kosten[[#This Row],[Totaal kosten]],"")</f>
        <v/>
      </c>
      <c r="DN203" s="122" t="str">
        <f>IF(Tbl.Kosten[[#This Row],[Anr.]]=DN$7,Tbl.Kosten[[#This Row],[Totaal kosten]],"")</f>
        <v/>
      </c>
      <c r="DO203" s="122" t="str">
        <f>IF(Tbl.Kosten[[#This Row],[Anr.]]=DO$7,Tbl.Kosten[[#This Row],[Totaal kosten]],"")</f>
        <v/>
      </c>
      <c r="DP203" s="122" t="str">
        <f>IF(Tbl.Kosten[[#This Row],[Anr.]]=DP$7,Tbl.Kosten[[#This Row],[Totaal kosten]],"")</f>
        <v/>
      </c>
      <c r="DQ203" s="122" t="str">
        <f>IF(Tbl.Kosten[[#This Row],[Anr.]]=DQ$7,Tbl.Kosten[[#This Row],[Totaal kosten]],"")</f>
        <v/>
      </c>
      <c r="DR203" s="122" t="str">
        <f>IF(Tbl.Kosten[[#This Row],[Anr.]]=DR$7,Tbl.Kosten[[#This Row],[Totaal kosten]],"")</f>
        <v/>
      </c>
      <c r="DS203" s="122" t="str">
        <f>IF(Tbl.Kosten[[#This Row],[Anr.]]=DS$7,Tbl.Kosten[[#This Row],[Totaal kosten]],"")</f>
        <v/>
      </c>
      <c r="DT203" s="122" t="str">
        <f>IF(Tbl.Kosten[[#This Row],[Anr.]]=DT$7,Tbl.Kosten[[#This Row],[Totaal kosten]],"")</f>
        <v/>
      </c>
      <c r="DU203" s="122" t="str">
        <f>IF(Tbl.Kosten[[#This Row],[Anr.]]=DU$7,Tbl.Kosten[[#This Row],[Totaal kosten]],"")</f>
        <v/>
      </c>
      <c r="DV203" s="122" t="str">
        <f>IF(Tbl.Kosten[[#This Row],[Anr.]]=DV$7,Tbl.Kosten[[#This Row],[Totaal kosten]],"")</f>
        <v/>
      </c>
      <c r="DW203" s="122" t="str">
        <f>IF(Tbl.Kosten[[#This Row],[Anr.]]=DW$7,Tbl.Kosten[[#This Row],[Totaal kosten]],"")</f>
        <v/>
      </c>
      <c r="DX203" s="122" t="str">
        <f>IF(Tbl.Kosten[[#This Row],[Anr.]]=DX$7,Tbl.Kosten[[#This Row],[Totaal kosten]],"")</f>
        <v/>
      </c>
      <c r="DY203" s="122" t="str">
        <f>IF(Tbl.Kosten[[#This Row],[Anr.]]=DY$7,Tbl.Kosten[[#This Row],[Totaal kosten]],"")</f>
        <v/>
      </c>
      <c r="DZ203" s="122" t="str">
        <f>IF(Tbl.Kosten[[#This Row],[Anr.]]=DZ$7,Tbl.Kosten[[#This Row],[Totaal kosten]],"")</f>
        <v/>
      </c>
      <c r="EA203" s="122" t="str">
        <f>IF(Tbl.Kosten[[#This Row],[Anr.]]=EA$7,Tbl.Kosten[[#This Row],[Totaal kosten]],"")</f>
        <v/>
      </c>
      <c r="EB203" s="122" t="str">
        <f>IF(Tbl.Kosten[[#This Row],[Anr.]]=EB$7,Tbl.Kosten[[#This Row],[Totaal kosten]],"")</f>
        <v/>
      </c>
      <c r="EC203" s="122" t="str">
        <f>IF(Tbl.Kosten[[#This Row],[Anr.]]=EC$7,Tbl.Kosten[[#This Row],[Totaal kosten]],"")</f>
        <v/>
      </c>
      <c r="ED203" s="122" t="str">
        <f>IF(Tbl.Kosten[[#This Row],[Anr.]]=ED$7,Tbl.Kosten[[#This Row],[Totaal kosten]],"")</f>
        <v/>
      </c>
      <c r="EE203" s="122" t="str">
        <f>IF(Tbl.Kosten[[#This Row],[Anr.]]=EE$7,Tbl.Kosten[[#This Row],[Totaal kosten]],"")</f>
        <v/>
      </c>
      <c r="EF203" s="122" t="str">
        <f>IF(Tbl.Kosten[[#This Row],[Anr.]]=EF$7,Tbl.Kosten[[#This Row],[Totaal kosten]],"")</f>
        <v/>
      </c>
      <c r="EG203" s="122" t="str">
        <f>IF(Tbl.Kosten[[#This Row],[Anr.]]=EG$7,Tbl.Kosten[[#This Row],[Totaal kosten]],"")</f>
        <v/>
      </c>
      <c r="EH203" s="122" t="str">
        <f>IF(Tbl.Kosten[[#This Row],[Anr.]]=EH$7,Tbl.Kosten[[#This Row],[Totaal kosten]],"")</f>
        <v/>
      </c>
      <c r="EI203" s="122" t="str">
        <f>IF(Tbl.Kosten[[#This Row],[Anr.]]=EI$7,Tbl.Kosten[[#This Row],[Totaal kosten]],"")</f>
        <v/>
      </c>
      <c r="EJ203" s="122" t="str">
        <f>IF(Tbl.Kosten[[#This Row],[Anr.]]=EJ$7,Tbl.Kosten[[#This Row],[Totaal kosten]],"")</f>
        <v/>
      </c>
      <c r="EK203" s="122" t="str">
        <f>IF(Tbl.Kosten[[#This Row],[Anr.]]=EK$7,Tbl.Kosten[[#This Row],[Totaal kosten]],"")</f>
        <v/>
      </c>
      <c r="EL203" s="122" t="str">
        <f>IF(Tbl.Kosten[[#This Row],[Anr.]]=EL$7,Tbl.Kosten[[#This Row],[Totaal kosten]],"")</f>
        <v/>
      </c>
      <c r="EM203" s="122" t="str">
        <f>IF(Tbl.Kosten[[#This Row],[Anr.]]=EM$7,Tbl.Kosten[[#This Row],[Totaal kosten]],"")</f>
        <v/>
      </c>
      <c r="EN203" s="122" t="str">
        <f>IF(Tbl.Kosten[[#This Row],[Anr.]]=EN$7,Tbl.Kosten[[#This Row],[Totaal kosten]],"")</f>
        <v/>
      </c>
      <c r="EO203" s="122" t="str">
        <f>IF(Tbl.Kosten[[#This Row],[Anr.]]=EO$7,Tbl.Kosten[[#This Row],[Totaal kosten]],"")</f>
        <v/>
      </c>
      <c r="EP203" s="122" t="str">
        <f>IF(Tbl.Kosten[[#This Row],[Anr.]]=EP$7,Tbl.Kosten[[#This Row],[Totaal kosten]],"")</f>
        <v/>
      </c>
      <c r="EQ203" s="122" t="str">
        <f>IF(Tbl.Kosten[[#This Row],[Anr.]]=EQ$7,Tbl.Kosten[[#This Row],[Totaal kosten]],"")</f>
        <v/>
      </c>
    </row>
    <row r="204" spans="2:147" x14ac:dyDescent="0.35">
      <c r="B204" s="99"/>
      <c r="C204" s="68"/>
      <c r="D204" s="119"/>
      <c r="E204" s="100"/>
      <c r="F204" s="13">
        <f>_xlfn.XLOOKUP(Tbl.Kosten[[#This Row],[Medewerker e/o 
functie]],Tbl.Uurtarief[Medewerker en/of functie],Tbl.Uurtarief[Uurtarief],"",,)</f>
        <v>0</v>
      </c>
      <c r="G204" s="118">
        <f>PRODUCT(Tbl.Kosten[[#This Row],[Uren]],Tbl.Kosten[[#This Row],[Uurtarief]])</f>
        <v>0</v>
      </c>
      <c r="H204" s="100"/>
      <c r="I204" s="98"/>
      <c r="J204" s="97">
        <f>Tbl.Kosten[[#This Row],[Aantal]]*Tbl.Kosten[[#This Row],[Tarief]]</f>
        <v>0</v>
      </c>
      <c r="K204" s="118">
        <f>Tbl.Kosten[[#This Row],[Subtotaal andere kosten]]+Tbl.Kosten[[#This Row],[Subtotaal arbeidskosten]]</f>
        <v>0</v>
      </c>
      <c r="L204" s="190">
        <f>IF(Tbl.Kosten[[#This Row],[Subtotaal andere kosten]]&lt;&gt;0,"Andere kosten",(_xlfn.XLOOKUP(Tbl.Kosten[[#This Row],[Medewerker e/o 
functie]],Tbl.Uurtarief[Medewerker en/of functie],Tbl.Uurtarief[Kostensoort],"",,)))</f>
        <v>0</v>
      </c>
      <c r="M204" s="190" t="str">
        <f>IF(AND(Tbl.Kosten[[#This Row],[Subtotaal arbeidskosten]]&lt;&gt;0,Tbl.Kosten[[#This Row],[Subtotaal andere kosten]]&lt;&gt;0),"Begroot Arbeidskosten en Overige kosten op verschillende regels!","")</f>
        <v/>
      </c>
      <c r="N204" s="3" t="str">
        <f>_xlfn.XLOOKUP(Tbl.Kosten[[#This Row],[Activiteitencode]],Tbl.Activiteiten[Activiteitcode],Tbl.Activiteiten[Werkpakketcode],"",,)</f>
        <v/>
      </c>
      <c r="O204" s="9" t="str">
        <f>_xlfn.XLOOKUP(Tbl.Kosten[[#This Row],[Werkpakketcode]],Tbl.Werkpakketten[Werkpakketcode],Tbl.Werkpakketten[WPnr.],"",,)</f>
        <v/>
      </c>
      <c r="P204" s="9" t="str">
        <f>IF(Tbl.Kosten[[#This Row],[WPnr.]]=P$7,Tbl.Kosten[[#This Row],[Totaal kosten]],"")</f>
        <v/>
      </c>
      <c r="Q204" s="9" t="str">
        <f>IF(Tbl.Kosten[[#This Row],[WPnr.]]=Q$7,Tbl.Kosten[[#This Row],[Totaal kosten]],"")</f>
        <v/>
      </c>
      <c r="R204" s="9" t="str">
        <f>IF(Tbl.Kosten[[#This Row],[WPnr.]]=R$7,Tbl.Kosten[[#This Row],[Totaal kosten]],"")</f>
        <v/>
      </c>
      <c r="S204" s="9" t="str">
        <f>IF(Tbl.Kosten[[#This Row],[WPnr.]]=S$7,Tbl.Kosten[[#This Row],[Totaal kosten]],"")</f>
        <v/>
      </c>
      <c r="T204" s="9" t="str">
        <f>IF(Tbl.Kosten[[#This Row],[WPnr.]]=T$7,Tbl.Kosten[[#This Row],[Totaal kosten]],"")</f>
        <v/>
      </c>
      <c r="U204" s="9" t="str">
        <f>IF(Tbl.Kosten[[#This Row],[WPnr.]]=U$7,Tbl.Kosten[[#This Row],[Totaal kosten]],"")</f>
        <v/>
      </c>
      <c r="V204" s="9" t="str">
        <f>IF(Tbl.Kosten[[#This Row],[WPnr.]]=V$7,Tbl.Kosten[[#This Row],[Totaal kosten]],"")</f>
        <v/>
      </c>
      <c r="W204" s="9" t="str">
        <f>IF(Tbl.Kosten[[#This Row],[WPnr.]]=W$7,Tbl.Kosten[[#This Row],[Totaal kosten]],"")</f>
        <v/>
      </c>
      <c r="X204" s="9" t="str">
        <f>IF(Tbl.Kosten[[#This Row],[WPnr.]]=X$7,Tbl.Kosten[[#This Row],[Totaal kosten]],"")</f>
        <v/>
      </c>
      <c r="Y204" s="9" t="str">
        <f>IF(Tbl.Kosten[[#This Row],[WPnr.]]=Y$7,Tbl.Kosten[[#This Row],[Totaal kosten]],"")</f>
        <v/>
      </c>
      <c r="Z204" s="15" t="str">
        <f>IFERROR(VLOOKUP(Tbl.Kosten[[#This Row],[Kostensoort]],Tbl.Kostensoorten[],2,FALSE),"")</f>
        <v/>
      </c>
      <c r="AA204" s="15" t="str">
        <f>IF(Tbl.Kosten[[#This Row],[KSnr.]]=AA$7,Tbl.Kosten[[#This Row],[Totaal kosten]],"")</f>
        <v/>
      </c>
      <c r="AB204" s="15" t="str">
        <f>IF(Tbl.Kosten[[#This Row],[KSnr.]]=AB$7,Tbl.Kosten[[#This Row],[Totaal kosten]],"")</f>
        <v/>
      </c>
      <c r="AC204" s="15" t="str">
        <f>IF(Tbl.Kosten[[#This Row],[KSnr.]]=AC$7,Tbl.Kosten[[#This Row],[Totaal kosten]],"")</f>
        <v/>
      </c>
      <c r="AD204" s="15" t="str">
        <f>IF(Tbl.Kosten[[#This Row],[KSnr.]]=AD$7,Tbl.Kosten[[#This Row],[Totaal kosten]],"")</f>
        <v/>
      </c>
      <c r="AE204" s="15" t="str">
        <f>IF(Tbl.Kosten[[#This Row],[KSnr.]]=AE$7,Tbl.Kosten[[#This Row],[Totaal kosten]],"")</f>
        <v/>
      </c>
      <c r="AF204" s="15" t="str">
        <f>IF(Tbl.Kosten[[#This Row],[KSnr.]]=AF$7,Tbl.Kosten[[#This Row],[Totaal kosten]],"")</f>
        <v/>
      </c>
      <c r="AG204" s="15" t="str">
        <f>IF(Tbl.Kosten[[#This Row],[KSnr.]]=AG$7,Tbl.Kosten[[#This Row],[Totaal kosten]],"")</f>
        <v/>
      </c>
      <c r="AH204" s="15" t="str">
        <f>IF(Tbl.Kosten[[#This Row],[KSnr.]]=AH$7,Tbl.Kosten[[#This Row],[Totaal kosten]],"")</f>
        <v/>
      </c>
      <c r="AI204" s="15" t="str">
        <f>IF(Tbl.Kosten[[#This Row],[KSnr.]]=AI$7,Tbl.Kosten[[#This Row],[Totaal kosten]],"")</f>
        <v/>
      </c>
      <c r="AJ204" s="15" t="str">
        <f>IF(Tbl.Kosten[[#This Row],[KSnr.]]=AJ$7,Tbl.Kosten[[#This Row],[Totaal kosten]],"")</f>
        <v/>
      </c>
      <c r="AK204" s="15" t="str">
        <f>IF(Tbl.Kosten[[#This Row],[KSnr.]]=AK$7,Tbl.Kosten[[#This Row],[Totaal kosten]],"")</f>
        <v/>
      </c>
      <c r="AL204" s="15" t="str">
        <f>IF(Tbl.Kosten[[#This Row],[KSnr.]]=AL$7,Tbl.Kosten[[#This Row],[Totaal kosten]],"")</f>
        <v/>
      </c>
      <c r="AM204" s="15" t="str">
        <f>IF(Tbl.Kosten[[#This Row],[KSnr.]]=AM$7,Tbl.Kosten[[#This Row],[Totaal kosten]],"")</f>
        <v/>
      </c>
      <c r="AN204" s="15" t="str">
        <f>IF(Tbl.Kosten[[#This Row],[KSnr.]]=AN$7,Tbl.Kosten[[#This Row],[Totaal kosten]],"")</f>
        <v/>
      </c>
      <c r="AO204" s="15" t="str">
        <f>IF(Tbl.Kosten[[#This Row],[KSnr.]]=AO$7,Tbl.Kosten[[#This Row],[Totaal kosten]],"")</f>
        <v/>
      </c>
      <c r="AP204" s="15" t="str">
        <f>IF(Tbl.Kosten[[#This Row],[KSnr.]]=AP$7,Tbl.Kosten[[#This Row],[Totaal kosten]],"")</f>
        <v/>
      </c>
      <c r="AQ204" s="15" t="str">
        <f>IF(Tbl.Kosten[[#This Row],[KSnr.]]=AQ$7,Tbl.Kosten[[#This Row],[Totaal kosten]],"")</f>
        <v/>
      </c>
      <c r="AR204" s="15" t="str">
        <f>IF(Tbl.Kosten[[#This Row],[KSnr.]]=AR$7,Tbl.Kosten[[#This Row],[Totaal kosten]],"")</f>
        <v/>
      </c>
      <c r="AS204" s="15" t="str">
        <f>IF(Tbl.Kosten[[#This Row],[KSnr.]]=AS$7,Tbl.Kosten[[#This Row],[Totaal kosten]],"")</f>
        <v/>
      </c>
      <c r="AT204" s="15" t="str">
        <f>IF(Tbl.Kosten[[#This Row],[KSnr.]]=AT$7,Tbl.Kosten[[#This Row],[Totaal kosten]],"")</f>
        <v/>
      </c>
      <c r="AU204" s="122" t="str">
        <f>_xlfn.XLOOKUP(Tbl.Kosten[[#This Row],[Activiteitencode]],Tbl.Activiteiten[Activiteitcode],Tbl.Activiteiten[Anr.],"",,)</f>
        <v/>
      </c>
      <c r="AV204" s="122" t="str">
        <f>IF(Tbl.Kosten[[#This Row],[Anr.]]=AV$7,Tbl.Kosten[[#This Row],[Totaal kosten]],"")</f>
        <v/>
      </c>
      <c r="AW204" s="122" t="str">
        <f>IF(Tbl.Kosten[[#This Row],[Anr.]]=AW$7,Tbl.Kosten[[#This Row],[Totaal kosten]],"")</f>
        <v/>
      </c>
      <c r="AX204" s="122" t="str">
        <f>IF(Tbl.Kosten[[#This Row],[Anr.]]=AX$7,Tbl.Kosten[[#This Row],[Totaal kosten]],"")</f>
        <v/>
      </c>
      <c r="AY204" s="122" t="str">
        <f>IF(Tbl.Kosten[[#This Row],[Anr.]]=AY$7,Tbl.Kosten[[#This Row],[Totaal kosten]],"")</f>
        <v/>
      </c>
      <c r="AZ204" s="122" t="str">
        <f>IF(Tbl.Kosten[[#This Row],[Anr.]]=AZ$7,Tbl.Kosten[[#This Row],[Totaal kosten]],"")</f>
        <v/>
      </c>
      <c r="BA204" s="122" t="str">
        <f>IF(Tbl.Kosten[[#This Row],[Anr.]]=BA$7,Tbl.Kosten[[#This Row],[Totaal kosten]],"")</f>
        <v/>
      </c>
      <c r="BB204" s="122" t="str">
        <f>IF(Tbl.Kosten[[#This Row],[Anr.]]=BB$7,Tbl.Kosten[[#This Row],[Totaal kosten]],"")</f>
        <v/>
      </c>
      <c r="BC204" s="122" t="str">
        <f>IF(Tbl.Kosten[[#This Row],[Anr.]]=BC$7,Tbl.Kosten[[#This Row],[Totaal kosten]],"")</f>
        <v/>
      </c>
      <c r="BD204" s="122" t="str">
        <f>IF(Tbl.Kosten[[#This Row],[Anr.]]=BD$7,Tbl.Kosten[[#This Row],[Totaal kosten]],"")</f>
        <v/>
      </c>
      <c r="BE204" s="122" t="str">
        <f>IF(Tbl.Kosten[[#This Row],[Anr.]]=BE$7,Tbl.Kosten[[#This Row],[Totaal kosten]],"")</f>
        <v/>
      </c>
      <c r="BF204" s="122" t="str">
        <f>IF(Tbl.Kosten[[#This Row],[Anr.]]=BF$7,Tbl.Kosten[[#This Row],[Totaal kosten]],"")</f>
        <v/>
      </c>
      <c r="BG204" s="122" t="str">
        <f>IF(Tbl.Kosten[[#This Row],[Anr.]]=BG$7,Tbl.Kosten[[#This Row],[Totaal kosten]],"")</f>
        <v/>
      </c>
      <c r="BH204" s="122" t="str">
        <f>IF(Tbl.Kosten[[#This Row],[Anr.]]=BH$7,Tbl.Kosten[[#This Row],[Totaal kosten]],"")</f>
        <v/>
      </c>
      <c r="BI204" s="122" t="str">
        <f>IF(Tbl.Kosten[[#This Row],[Anr.]]=BI$7,Tbl.Kosten[[#This Row],[Totaal kosten]],"")</f>
        <v/>
      </c>
      <c r="BJ204" s="122" t="str">
        <f>IF(Tbl.Kosten[[#This Row],[Anr.]]=BJ$7,Tbl.Kosten[[#This Row],[Totaal kosten]],"")</f>
        <v/>
      </c>
      <c r="BK204" s="122" t="str">
        <f>IF(Tbl.Kosten[[#This Row],[Anr.]]=BK$7,Tbl.Kosten[[#This Row],[Totaal kosten]],"")</f>
        <v/>
      </c>
      <c r="BL204" s="122" t="str">
        <f>IF(Tbl.Kosten[[#This Row],[Anr.]]=BL$7,Tbl.Kosten[[#This Row],[Totaal kosten]],"")</f>
        <v/>
      </c>
      <c r="BM204" s="122" t="str">
        <f>IF(Tbl.Kosten[[#This Row],[Anr.]]=BM$7,Tbl.Kosten[[#This Row],[Totaal kosten]],"")</f>
        <v/>
      </c>
      <c r="BN204" s="122" t="str">
        <f>IF(Tbl.Kosten[[#This Row],[Anr.]]=BN$7,Tbl.Kosten[[#This Row],[Totaal kosten]],"")</f>
        <v/>
      </c>
      <c r="BO204" s="122" t="str">
        <f>IF(Tbl.Kosten[[#This Row],[Anr.]]=BO$7,Tbl.Kosten[[#This Row],[Totaal kosten]],"")</f>
        <v/>
      </c>
      <c r="BP204" s="122" t="str">
        <f>IF(Tbl.Kosten[[#This Row],[Anr.]]=BP$7,Tbl.Kosten[[#This Row],[Totaal kosten]],"")</f>
        <v/>
      </c>
      <c r="BQ204" s="122" t="str">
        <f>IF(Tbl.Kosten[[#This Row],[Anr.]]=BQ$7,Tbl.Kosten[[#This Row],[Totaal kosten]],"")</f>
        <v/>
      </c>
      <c r="BR204" s="122" t="str">
        <f>IF(Tbl.Kosten[[#This Row],[Anr.]]=BR$7,Tbl.Kosten[[#This Row],[Totaal kosten]],"")</f>
        <v/>
      </c>
      <c r="BS204" s="122" t="str">
        <f>IF(Tbl.Kosten[[#This Row],[Anr.]]=BS$7,Tbl.Kosten[[#This Row],[Totaal kosten]],"")</f>
        <v/>
      </c>
      <c r="BT204" s="122" t="str">
        <f>IF(Tbl.Kosten[[#This Row],[Anr.]]=BT$7,Tbl.Kosten[[#This Row],[Totaal kosten]],"")</f>
        <v/>
      </c>
      <c r="BU204" s="122" t="str">
        <f>IF(Tbl.Kosten[[#This Row],[Anr.]]=BU$7,Tbl.Kosten[[#This Row],[Totaal kosten]],"")</f>
        <v/>
      </c>
      <c r="BV204" s="122" t="str">
        <f>IF(Tbl.Kosten[[#This Row],[Anr.]]=BV$7,Tbl.Kosten[[#This Row],[Totaal kosten]],"")</f>
        <v/>
      </c>
      <c r="BW204" s="122" t="str">
        <f>IF(Tbl.Kosten[[#This Row],[Anr.]]=BW$7,Tbl.Kosten[[#This Row],[Totaal kosten]],"")</f>
        <v/>
      </c>
      <c r="BX204" s="122" t="str">
        <f>IF(Tbl.Kosten[[#This Row],[Anr.]]=BX$7,Tbl.Kosten[[#This Row],[Totaal kosten]],"")</f>
        <v/>
      </c>
      <c r="BY204" s="122" t="str">
        <f>IF(Tbl.Kosten[[#This Row],[Anr.]]=BY$7,Tbl.Kosten[[#This Row],[Totaal kosten]],"")</f>
        <v/>
      </c>
      <c r="BZ204" s="122" t="str">
        <f>IF(Tbl.Kosten[[#This Row],[Anr.]]=BZ$7,Tbl.Kosten[[#This Row],[Totaal kosten]],"")</f>
        <v/>
      </c>
      <c r="CA204" s="122" t="str">
        <f>IF(Tbl.Kosten[[#This Row],[Anr.]]=CA$7,Tbl.Kosten[[#This Row],[Totaal kosten]],"")</f>
        <v/>
      </c>
      <c r="CB204" s="122" t="str">
        <f>IF(Tbl.Kosten[[#This Row],[Anr.]]=CB$7,Tbl.Kosten[[#This Row],[Totaal kosten]],"")</f>
        <v/>
      </c>
      <c r="CC204" s="122" t="str">
        <f>IF(Tbl.Kosten[[#This Row],[Anr.]]=CC$7,Tbl.Kosten[[#This Row],[Totaal kosten]],"")</f>
        <v/>
      </c>
      <c r="CD204" s="122" t="str">
        <f>IF(Tbl.Kosten[[#This Row],[Anr.]]=CD$7,Tbl.Kosten[[#This Row],[Totaal kosten]],"")</f>
        <v/>
      </c>
      <c r="CE204" s="122" t="str">
        <f>IF(Tbl.Kosten[[#This Row],[Anr.]]=CE$7,Tbl.Kosten[[#This Row],[Totaal kosten]],"")</f>
        <v/>
      </c>
      <c r="CF204" s="122" t="str">
        <f>IF(Tbl.Kosten[[#This Row],[Anr.]]=CF$7,Tbl.Kosten[[#This Row],[Totaal kosten]],"")</f>
        <v/>
      </c>
      <c r="CG204" s="122" t="str">
        <f>IF(Tbl.Kosten[[#This Row],[Anr.]]=CG$7,Tbl.Kosten[[#This Row],[Totaal kosten]],"")</f>
        <v/>
      </c>
      <c r="CH204" s="122" t="str">
        <f>IF(Tbl.Kosten[[#This Row],[Anr.]]=CH$7,Tbl.Kosten[[#This Row],[Totaal kosten]],"")</f>
        <v/>
      </c>
      <c r="CI204" s="122" t="str">
        <f>IF(Tbl.Kosten[[#This Row],[Anr.]]=CI$7,Tbl.Kosten[[#This Row],[Totaal kosten]],"")</f>
        <v/>
      </c>
      <c r="CJ204" s="122" t="str">
        <f>IF(Tbl.Kosten[[#This Row],[Anr.]]=CJ$7,Tbl.Kosten[[#This Row],[Totaal kosten]],"")</f>
        <v/>
      </c>
      <c r="CK204" s="122" t="str">
        <f>IF(Tbl.Kosten[[#This Row],[Anr.]]=CK$7,Tbl.Kosten[[#This Row],[Totaal kosten]],"")</f>
        <v/>
      </c>
      <c r="CL204" s="122" t="str">
        <f>IF(Tbl.Kosten[[#This Row],[Anr.]]=CL$7,Tbl.Kosten[[#This Row],[Totaal kosten]],"")</f>
        <v/>
      </c>
      <c r="CM204" s="122" t="str">
        <f>IF(Tbl.Kosten[[#This Row],[Anr.]]=CM$7,Tbl.Kosten[[#This Row],[Totaal kosten]],"")</f>
        <v/>
      </c>
      <c r="CN204" s="122" t="str">
        <f>IF(Tbl.Kosten[[#This Row],[Anr.]]=CN$7,Tbl.Kosten[[#This Row],[Totaal kosten]],"")</f>
        <v/>
      </c>
      <c r="CO204" s="122" t="str">
        <f>IF(Tbl.Kosten[[#This Row],[Anr.]]=CO$7,Tbl.Kosten[[#This Row],[Totaal kosten]],"")</f>
        <v/>
      </c>
      <c r="CP204" s="122" t="str">
        <f>IF(Tbl.Kosten[[#This Row],[Anr.]]=CP$7,Tbl.Kosten[[#This Row],[Totaal kosten]],"")</f>
        <v/>
      </c>
      <c r="CQ204" s="122" t="str">
        <f>IF(Tbl.Kosten[[#This Row],[Anr.]]=CQ$7,Tbl.Kosten[[#This Row],[Totaal kosten]],"")</f>
        <v/>
      </c>
      <c r="CR204" s="122" t="str">
        <f>IF(Tbl.Kosten[[#This Row],[Anr.]]=CR$7,Tbl.Kosten[[#This Row],[Totaal kosten]],"")</f>
        <v/>
      </c>
      <c r="CS204" s="122" t="str">
        <f>IF(Tbl.Kosten[[#This Row],[Anr.]]=CS$7,Tbl.Kosten[[#This Row],[Totaal kosten]],"")</f>
        <v/>
      </c>
      <c r="CT204" s="122" t="str">
        <f>IF(Tbl.Kosten[[#This Row],[Anr.]]=CT$7,Tbl.Kosten[[#This Row],[Totaal kosten]],"")</f>
        <v/>
      </c>
      <c r="CU204" s="122" t="str">
        <f>IF(Tbl.Kosten[[#This Row],[Anr.]]=CU$7,Tbl.Kosten[[#This Row],[Totaal kosten]],"")</f>
        <v/>
      </c>
      <c r="CV204" s="122" t="str">
        <f>IF(Tbl.Kosten[[#This Row],[Anr.]]=CV$7,Tbl.Kosten[[#This Row],[Totaal kosten]],"")</f>
        <v/>
      </c>
      <c r="CW204" s="122" t="str">
        <f>IF(Tbl.Kosten[[#This Row],[Anr.]]=CW$7,Tbl.Kosten[[#This Row],[Totaal kosten]],"")</f>
        <v/>
      </c>
      <c r="CX204" s="122" t="str">
        <f>IF(Tbl.Kosten[[#This Row],[Anr.]]=CX$7,Tbl.Kosten[[#This Row],[Totaal kosten]],"")</f>
        <v/>
      </c>
      <c r="CY204" s="122" t="str">
        <f>IF(Tbl.Kosten[[#This Row],[Anr.]]=CY$7,Tbl.Kosten[[#This Row],[Totaal kosten]],"")</f>
        <v/>
      </c>
      <c r="CZ204" s="122" t="str">
        <f>IF(Tbl.Kosten[[#This Row],[Anr.]]=CZ$7,Tbl.Kosten[[#This Row],[Totaal kosten]],"")</f>
        <v/>
      </c>
      <c r="DA204" s="122" t="str">
        <f>IF(Tbl.Kosten[[#This Row],[Anr.]]=DA$7,Tbl.Kosten[[#This Row],[Totaal kosten]],"")</f>
        <v/>
      </c>
      <c r="DB204" s="122" t="str">
        <f>IF(Tbl.Kosten[[#This Row],[Anr.]]=DB$7,Tbl.Kosten[[#This Row],[Totaal kosten]],"")</f>
        <v/>
      </c>
      <c r="DC204" s="122" t="str">
        <f>IF(Tbl.Kosten[[#This Row],[Anr.]]=DC$7,Tbl.Kosten[[#This Row],[Totaal kosten]],"")</f>
        <v/>
      </c>
      <c r="DD204" s="122" t="str">
        <f>IF(Tbl.Kosten[[#This Row],[Anr.]]=DD$7,Tbl.Kosten[[#This Row],[Totaal kosten]],"")</f>
        <v/>
      </c>
      <c r="DE204" s="122" t="str">
        <f>IF(Tbl.Kosten[[#This Row],[Anr.]]=DE$7,Tbl.Kosten[[#This Row],[Totaal kosten]],"")</f>
        <v/>
      </c>
      <c r="DF204" s="122" t="str">
        <f>IF(Tbl.Kosten[[#This Row],[Anr.]]=DF$7,Tbl.Kosten[[#This Row],[Totaal kosten]],"")</f>
        <v/>
      </c>
      <c r="DG204" s="122" t="str">
        <f>IF(Tbl.Kosten[[#This Row],[Anr.]]=DG$7,Tbl.Kosten[[#This Row],[Totaal kosten]],"")</f>
        <v/>
      </c>
      <c r="DH204" s="122" t="str">
        <f>IF(Tbl.Kosten[[#This Row],[Anr.]]=DH$7,Tbl.Kosten[[#This Row],[Totaal kosten]],"")</f>
        <v/>
      </c>
      <c r="DI204" s="122" t="str">
        <f>IF(Tbl.Kosten[[#This Row],[Anr.]]=DI$7,Tbl.Kosten[[#This Row],[Totaal kosten]],"")</f>
        <v/>
      </c>
      <c r="DJ204" s="122" t="str">
        <f>IF(Tbl.Kosten[[#This Row],[Anr.]]=DJ$7,Tbl.Kosten[[#This Row],[Totaal kosten]],"")</f>
        <v/>
      </c>
      <c r="DK204" s="122" t="str">
        <f>IF(Tbl.Kosten[[#This Row],[Anr.]]=DK$7,Tbl.Kosten[[#This Row],[Totaal kosten]],"")</f>
        <v/>
      </c>
      <c r="DL204" s="122" t="str">
        <f>IF(Tbl.Kosten[[#This Row],[Anr.]]=DL$7,Tbl.Kosten[[#This Row],[Totaal kosten]],"")</f>
        <v/>
      </c>
      <c r="DM204" s="122" t="str">
        <f>IF(Tbl.Kosten[[#This Row],[Anr.]]=DM$7,Tbl.Kosten[[#This Row],[Totaal kosten]],"")</f>
        <v/>
      </c>
      <c r="DN204" s="122" t="str">
        <f>IF(Tbl.Kosten[[#This Row],[Anr.]]=DN$7,Tbl.Kosten[[#This Row],[Totaal kosten]],"")</f>
        <v/>
      </c>
      <c r="DO204" s="122" t="str">
        <f>IF(Tbl.Kosten[[#This Row],[Anr.]]=DO$7,Tbl.Kosten[[#This Row],[Totaal kosten]],"")</f>
        <v/>
      </c>
      <c r="DP204" s="122" t="str">
        <f>IF(Tbl.Kosten[[#This Row],[Anr.]]=DP$7,Tbl.Kosten[[#This Row],[Totaal kosten]],"")</f>
        <v/>
      </c>
      <c r="DQ204" s="122" t="str">
        <f>IF(Tbl.Kosten[[#This Row],[Anr.]]=DQ$7,Tbl.Kosten[[#This Row],[Totaal kosten]],"")</f>
        <v/>
      </c>
      <c r="DR204" s="122" t="str">
        <f>IF(Tbl.Kosten[[#This Row],[Anr.]]=DR$7,Tbl.Kosten[[#This Row],[Totaal kosten]],"")</f>
        <v/>
      </c>
      <c r="DS204" s="122" t="str">
        <f>IF(Tbl.Kosten[[#This Row],[Anr.]]=DS$7,Tbl.Kosten[[#This Row],[Totaal kosten]],"")</f>
        <v/>
      </c>
      <c r="DT204" s="122" t="str">
        <f>IF(Tbl.Kosten[[#This Row],[Anr.]]=DT$7,Tbl.Kosten[[#This Row],[Totaal kosten]],"")</f>
        <v/>
      </c>
      <c r="DU204" s="122" t="str">
        <f>IF(Tbl.Kosten[[#This Row],[Anr.]]=DU$7,Tbl.Kosten[[#This Row],[Totaal kosten]],"")</f>
        <v/>
      </c>
      <c r="DV204" s="122" t="str">
        <f>IF(Tbl.Kosten[[#This Row],[Anr.]]=DV$7,Tbl.Kosten[[#This Row],[Totaal kosten]],"")</f>
        <v/>
      </c>
      <c r="DW204" s="122" t="str">
        <f>IF(Tbl.Kosten[[#This Row],[Anr.]]=DW$7,Tbl.Kosten[[#This Row],[Totaal kosten]],"")</f>
        <v/>
      </c>
      <c r="DX204" s="122" t="str">
        <f>IF(Tbl.Kosten[[#This Row],[Anr.]]=DX$7,Tbl.Kosten[[#This Row],[Totaal kosten]],"")</f>
        <v/>
      </c>
      <c r="DY204" s="122" t="str">
        <f>IF(Tbl.Kosten[[#This Row],[Anr.]]=DY$7,Tbl.Kosten[[#This Row],[Totaal kosten]],"")</f>
        <v/>
      </c>
      <c r="DZ204" s="122" t="str">
        <f>IF(Tbl.Kosten[[#This Row],[Anr.]]=DZ$7,Tbl.Kosten[[#This Row],[Totaal kosten]],"")</f>
        <v/>
      </c>
      <c r="EA204" s="122" t="str">
        <f>IF(Tbl.Kosten[[#This Row],[Anr.]]=EA$7,Tbl.Kosten[[#This Row],[Totaal kosten]],"")</f>
        <v/>
      </c>
      <c r="EB204" s="122" t="str">
        <f>IF(Tbl.Kosten[[#This Row],[Anr.]]=EB$7,Tbl.Kosten[[#This Row],[Totaal kosten]],"")</f>
        <v/>
      </c>
      <c r="EC204" s="122" t="str">
        <f>IF(Tbl.Kosten[[#This Row],[Anr.]]=EC$7,Tbl.Kosten[[#This Row],[Totaal kosten]],"")</f>
        <v/>
      </c>
      <c r="ED204" s="122" t="str">
        <f>IF(Tbl.Kosten[[#This Row],[Anr.]]=ED$7,Tbl.Kosten[[#This Row],[Totaal kosten]],"")</f>
        <v/>
      </c>
      <c r="EE204" s="122" t="str">
        <f>IF(Tbl.Kosten[[#This Row],[Anr.]]=EE$7,Tbl.Kosten[[#This Row],[Totaal kosten]],"")</f>
        <v/>
      </c>
      <c r="EF204" s="122" t="str">
        <f>IF(Tbl.Kosten[[#This Row],[Anr.]]=EF$7,Tbl.Kosten[[#This Row],[Totaal kosten]],"")</f>
        <v/>
      </c>
      <c r="EG204" s="122" t="str">
        <f>IF(Tbl.Kosten[[#This Row],[Anr.]]=EG$7,Tbl.Kosten[[#This Row],[Totaal kosten]],"")</f>
        <v/>
      </c>
      <c r="EH204" s="122" t="str">
        <f>IF(Tbl.Kosten[[#This Row],[Anr.]]=EH$7,Tbl.Kosten[[#This Row],[Totaal kosten]],"")</f>
        <v/>
      </c>
      <c r="EI204" s="122" t="str">
        <f>IF(Tbl.Kosten[[#This Row],[Anr.]]=EI$7,Tbl.Kosten[[#This Row],[Totaal kosten]],"")</f>
        <v/>
      </c>
      <c r="EJ204" s="122" t="str">
        <f>IF(Tbl.Kosten[[#This Row],[Anr.]]=EJ$7,Tbl.Kosten[[#This Row],[Totaal kosten]],"")</f>
        <v/>
      </c>
      <c r="EK204" s="122" t="str">
        <f>IF(Tbl.Kosten[[#This Row],[Anr.]]=EK$7,Tbl.Kosten[[#This Row],[Totaal kosten]],"")</f>
        <v/>
      </c>
      <c r="EL204" s="122" t="str">
        <f>IF(Tbl.Kosten[[#This Row],[Anr.]]=EL$7,Tbl.Kosten[[#This Row],[Totaal kosten]],"")</f>
        <v/>
      </c>
      <c r="EM204" s="122" t="str">
        <f>IF(Tbl.Kosten[[#This Row],[Anr.]]=EM$7,Tbl.Kosten[[#This Row],[Totaal kosten]],"")</f>
        <v/>
      </c>
      <c r="EN204" s="122" t="str">
        <f>IF(Tbl.Kosten[[#This Row],[Anr.]]=EN$7,Tbl.Kosten[[#This Row],[Totaal kosten]],"")</f>
        <v/>
      </c>
      <c r="EO204" s="122" t="str">
        <f>IF(Tbl.Kosten[[#This Row],[Anr.]]=EO$7,Tbl.Kosten[[#This Row],[Totaal kosten]],"")</f>
        <v/>
      </c>
      <c r="EP204" s="122" t="str">
        <f>IF(Tbl.Kosten[[#This Row],[Anr.]]=EP$7,Tbl.Kosten[[#This Row],[Totaal kosten]],"")</f>
        <v/>
      </c>
      <c r="EQ204" s="122" t="str">
        <f>IF(Tbl.Kosten[[#This Row],[Anr.]]=EQ$7,Tbl.Kosten[[#This Row],[Totaal kosten]],"")</f>
        <v/>
      </c>
    </row>
    <row r="205" spans="2:147" x14ac:dyDescent="0.35">
      <c r="B205" s="99"/>
      <c r="C205" s="68"/>
      <c r="D205" s="119"/>
      <c r="E205" s="100"/>
      <c r="F205" s="13">
        <f>_xlfn.XLOOKUP(Tbl.Kosten[[#This Row],[Medewerker e/o 
functie]],Tbl.Uurtarief[Medewerker en/of functie],Tbl.Uurtarief[Uurtarief],"",,)</f>
        <v>0</v>
      </c>
      <c r="G205" s="118">
        <f>PRODUCT(Tbl.Kosten[[#This Row],[Uren]],Tbl.Kosten[[#This Row],[Uurtarief]])</f>
        <v>0</v>
      </c>
      <c r="H205" s="100"/>
      <c r="I205" s="98"/>
      <c r="J205" s="97">
        <f>Tbl.Kosten[[#This Row],[Aantal]]*Tbl.Kosten[[#This Row],[Tarief]]</f>
        <v>0</v>
      </c>
      <c r="K205" s="118">
        <f>Tbl.Kosten[[#This Row],[Subtotaal andere kosten]]+Tbl.Kosten[[#This Row],[Subtotaal arbeidskosten]]</f>
        <v>0</v>
      </c>
      <c r="L205" s="190">
        <f>IF(Tbl.Kosten[[#This Row],[Subtotaal andere kosten]]&lt;&gt;0,"Andere kosten",(_xlfn.XLOOKUP(Tbl.Kosten[[#This Row],[Medewerker e/o 
functie]],Tbl.Uurtarief[Medewerker en/of functie],Tbl.Uurtarief[Kostensoort],"",,)))</f>
        <v>0</v>
      </c>
      <c r="M205" s="190" t="str">
        <f>IF(AND(Tbl.Kosten[[#This Row],[Subtotaal arbeidskosten]]&lt;&gt;0,Tbl.Kosten[[#This Row],[Subtotaal andere kosten]]&lt;&gt;0),"Begroot Arbeidskosten en Overige kosten op verschillende regels!","")</f>
        <v/>
      </c>
      <c r="N205" s="3" t="str">
        <f>_xlfn.XLOOKUP(Tbl.Kosten[[#This Row],[Activiteitencode]],Tbl.Activiteiten[Activiteitcode],Tbl.Activiteiten[Werkpakketcode],"",,)</f>
        <v/>
      </c>
      <c r="O205" s="9" t="str">
        <f>_xlfn.XLOOKUP(Tbl.Kosten[[#This Row],[Werkpakketcode]],Tbl.Werkpakketten[Werkpakketcode],Tbl.Werkpakketten[WPnr.],"",,)</f>
        <v/>
      </c>
      <c r="P205" s="9" t="str">
        <f>IF(Tbl.Kosten[[#This Row],[WPnr.]]=P$7,Tbl.Kosten[[#This Row],[Totaal kosten]],"")</f>
        <v/>
      </c>
      <c r="Q205" s="9" t="str">
        <f>IF(Tbl.Kosten[[#This Row],[WPnr.]]=Q$7,Tbl.Kosten[[#This Row],[Totaal kosten]],"")</f>
        <v/>
      </c>
      <c r="R205" s="9" t="str">
        <f>IF(Tbl.Kosten[[#This Row],[WPnr.]]=R$7,Tbl.Kosten[[#This Row],[Totaal kosten]],"")</f>
        <v/>
      </c>
      <c r="S205" s="9" t="str">
        <f>IF(Tbl.Kosten[[#This Row],[WPnr.]]=S$7,Tbl.Kosten[[#This Row],[Totaal kosten]],"")</f>
        <v/>
      </c>
      <c r="T205" s="9" t="str">
        <f>IF(Tbl.Kosten[[#This Row],[WPnr.]]=T$7,Tbl.Kosten[[#This Row],[Totaal kosten]],"")</f>
        <v/>
      </c>
      <c r="U205" s="9" t="str">
        <f>IF(Tbl.Kosten[[#This Row],[WPnr.]]=U$7,Tbl.Kosten[[#This Row],[Totaal kosten]],"")</f>
        <v/>
      </c>
      <c r="V205" s="9" t="str">
        <f>IF(Tbl.Kosten[[#This Row],[WPnr.]]=V$7,Tbl.Kosten[[#This Row],[Totaal kosten]],"")</f>
        <v/>
      </c>
      <c r="W205" s="9" t="str">
        <f>IF(Tbl.Kosten[[#This Row],[WPnr.]]=W$7,Tbl.Kosten[[#This Row],[Totaal kosten]],"")</f>
        <v/>
      </c>
      <c r="X205" s="9" t="str">
        <f>IF(Tbl.Kosten[[#This Row],[WPnr.]]=X$7,Tbl.Kosten[[#This Row],[Totaal kosten]],"")</f>
        <v/>
      </c>
      <c r="Y205" s="9" t="str">
        <f>IF(Tbl.Kosten[[#This Row],[WPnr.]]=Y$7,Tbl.Kosten[[#This Row],[Totaal kosten]],"")</f>
        <v/>
      </c>
      <c r="Z205" s="15" t="str">
        <f>IFERROR(VLOOKUP(Tbl.Kosten[[#This Row],[Kostensoort]],Tbl.Kostensoorten[],2,FALSE),"")</f>
        <v/>
      </c>
      <c r="AA205" s="15" t="str">
        <f>IF(Tbl.Kosten[[#This Row],[KSnr.]]=AA$7,Tbl.Kosten[[#This Row],[Totaal kosten]],"")</f>
        <v/>
      </c>
      <c r="AB205" s="15" t="str">
        <f>IF(Tbl.Kosten[[#This Row],[KSnr.]]=AB$7,Tbl.Kosten[[#This Row],[Totaal kosten]],"")</f>
        <v/>
      </c>
      <c r="AC205" s="15" t="str">
        <f>IF(Tbl.Kosten[[#This Row],[KSnr.]]=AC$7,Tbl.Kosten[[#This Row],[Totaal kosten]],"")</f>
        <v/>
      </c>
      <c r="AD205" s="15" t="str">
        <f>IF(Tbl.Kosten[[#This Row],[KSnr.]]=AD$7,Tbl.Kosten[[#This Row],[Totaal kosten]],"")</f>
        <v/>
      </c>
      <c r="AE205" s="15" t="str">
        <f>IF(Tbl.Kosten[[#This Row],[KSnr.]]=AE$7,Tbl.Kosten[[#This Row],[Totaal kosten]],"")</f>
        <v/>
      </c>
      <c r="AF205" s="15" t="str">
        <f>IF(Tbl.Kosten[[#This Row],[KSnr.]]=AF$7,Tbl.Kosten[[#This Row],[Totaal kosten]],"")</f>
        <v/>
      </c>
      <c r="AG205" s="15" t="str">
        <f>IF(Tbl.Kosten[[#This Row],[KSnr.]]=AG$7,Tbl.Kosten[[#This Row],[Totaal kosten]],"")</f>
        <v/>
      </c>
      <c r="AH205" s="15" t="str">
        <f>IF(Tbl.Kosten[[#This Row],[KSnr.]]=AH$7,Tbl.Kosten[[#This Row],[Totaal kosten]],"")</f>
        <v/>
      </c>
      <c r="AI205" s="15" t="str">
        <f>IF(Tbl.Kosten[[#This Row],[KSnr.]]=AI$7,Tbl.Kosten[[#This Row],[Totaal kosten]],"")</f>
        <v/>
      </c>
      <c r="AJ205" s="15" t="str">
        <f>IF(Tbl.Kosten[[#This Row],[KSnr.]]=AJ$7,Tbl.Kosten[[#This Row],[Totaal kosten]],"")</f>
        <v/>
      </c>
      <c r="AK205" s="15" t="str">
        <f>IF(Tbl.Kosten[[#This Row],[KSnr.]]=AK$7,Tbl.Kosten[[#This Row],[Totaal kosten]],"")</f>
        <v/>
      </c>
      <c r="AL205" s="15" t="str">
        <f>IF(Tbl.Kosten[[#This Row],[KSnr.]]=AL$7,Tbl.Kosten[[#This Row],[Totaal kosten]],"")</f>
        <v/>
      </c>
      <c r="AM205" s="15" t="str">
        <f>IF(Tbl.Kosten[[#This Row],[KSnr.]]=AM$7,Tbl.Kosten[[#This Row],[Totaal kosten]],"")</f>
        <v/>
      </c>
      <c r="AN205" s="15" t="str">
        <f>IF(Tbl.Kosten[[#This Row],[KSnr.]]=AN$7,Tbl.Kosten[[#This Row],[Totaal kosten]],"")</f>
        <v/>
      </c>
      <c r="AO205" s="15" t="str">
        <f>IF(Tbl.Kosten[[#This Row],[KSnr.]]=AO$7,Tbl.Kosten[[#This Row],[Totaal kosten]],"")</f>
        <v/>
      </c>
      <c r="AP205" s="15" t="str">
        <f>IF(Tbl.Kosten[[#This Row],[KSnr.]]=AP$7,Tbl.Kosten[[#This Row],[Totaal kosten]],"")</f>
        <v/>
      </c>
      <c r="AQ205" s="15" t="str">
        <f>IF(Tbl.Kosten[[#This Row],[KSnr.]]=AQ$7,Tbl.Kosten[[#This Row],[Totaal kosten]],"")</f>
        <v/>
      </c>
      <c r="AR205" s="15" t="str">
        <f>IF(Tbl.Kosten[[#This Row],[KSnr.]]=AR$7,Tbl.Kosten[[#This Row],[Totaal kosten]],"")</f>
        <v/>
      </c>
      <c r="AS205" s="15" t="str">
        <f>IF(Tbl.Kosten[[#This Row],[KSnr.]]=AS$7,Tbl.Kosten[[#This Row],[Totaal kosten]],"")</f>
        <v/>
      </c>
      <c r="AT205" s="15" t="str">
        <f>IF(Tbl.Kosten[[#This Row],[KSnr.]]=AT$7,Tbl.Kosten[[#This Row],[Totaal kosten]],"")</f>
        <v/>
      </c>
      <c r="AU205" s="122" t="str">
        <f>_xlfn.XLOOKUP(Tbl.Kosten[[#This Row],[Activiteitencode]],Tbl.Activiteiten[Activiteitcode],Tbl.Activiteiten[Anr.],"",,)</f>
        <v/>
      </c>
      <c r="AV205" s="122" t="str">
        <f>IF(Tbl.Kosten[[#This Row],[Anr.]]=AV$7,Tbl.Kosten[[#This Row],[Totaal kosten]],"")</f>
        <v/>
      </c>
      <c r="AW205" s="122" t="str">
        <f>IF(Tbl.Kosten[[#This Row],[Anr.]]=AW$7,Tbl.Kosten[[#This Row],[Totaal kosten]],"")</f>
        <v/>
      </c>
      <c r="AX205" s="122" t="str">
        <f>IF(Tbl.Kosten[[#This Row],[Anr.]]=AX$7,Tbl.Kosten[[#This Row],[Totaal kosten]],"")</f>
        <v/>
      </c>
      <c r="AY205" s="122" t="str">
        <f>IF(Tbl.Kosten[[#This Row],[Anr.]]=AY$7,Tbl.Kosten[[#This Row],[Totaal kosten]],"")</f>
        <v/>
      </c>
      <c r="AZ205" s="122" t="str">
        <f>IF(Tbl.Kosten[[#This Row],[Anr.]]=AZ$7,Tbl.Kosten[[#This Row],[Totaal kosten]],"")</f>
        <v/>
      </c>
      <c r="BA205" s="122" t="str">
        <f>IF(Tbl.Kosten[[#This Row],[Anr.]]=BA$7,Tbl.Kosten[[#This Row],[Totaal kosten]],"")</f>
        <v/>
      </c>
      <c r="BB205" s="122" t="str">
        <f>IF(Tbl.Kosten[[#This Row],[Anr.]]=BB$7,Tbl.Kosten[[#This Row],[Totaal kosten]],"")</f>
        <v/>
      </c>
      <c r="BC205" s="122" t="str">
        <f>IF(Tbl.Kosten[[#This Row],[Anr.]]=BC$7,Tbl.Kosten[[#This Row],[Totaal kosten]],"")</f>
        <v/>
      </c>
      <c r="BD205" s="122" t="str">
        <f>IF(Tbl.Kosten[[#This Row],[Anr.]]=BD$7,Tbl.Kosten[[#This Row],[Totaal kosten]],"")</f>
        <v/>
      </c>
      <c r="BE205" s="122" t="str">
        <f>IF(Tbl.Kosten[[#This Row],[Anr.]]=BE$7,Tbl.Kosten[[#This Row],[Totaal kosten]],"")</f>
        <v/>
      </c>
      <c r="BF205" s="122" t="str">
        <f>IF(Tbl.Kosten[[#This Row],[Anr.]]=BF$7,Tbl.Kosten[[#This Row],[Totaal kosten]],"")</f>
        <v/>
      </c>
      <c r="BG205" s="122" t="str">
        <f>IF(Tbl.Kosten[[#This Row],[Anr.]]=BG$7,Tbl.Kosten[[#This Row],[Totaal kosten]],"")</f>
        <v/>
      </c>
      <c r="BH205" s="122" t="str">
        <f>IF(Tbl.Kosten[[#This Row],[Anr.]]=BH$7,Tbl.Kosten[[#This Row],[Totaal kosten]],"")</f>
        <v/>
      </c>
      <c r="BI205" s="122" t="str">
        <f>IF(Tbl.Kosten[[#This Row],[Anr.]]=BI$7,Tbl.Kosten[[#This Row],[Totaal kosten]],"")</f>
        <v/>
      </c>
      <c r="BJ205" s="122" t="str">
        <f>IF(Tbl.Kosten[[#This Row],[Anr.]]=BJ$7,Tbl.Kosten[[#This Row],[Totaal kosten]],"")</f>
        <v/>
      </c>
      <c r="BK205" s="122" t="str">
        <f>IF(Tbl.Kosten[[#This Row],[Anr.]]=BK$7,Tbl.Kosten[[#This Row],[Totaal kosten]],"")</f>
        <v/>
      </c>
      <c r="BL205" s="122" t="str">
        <f>IF(Tbl.Kosten[[#This Row],[Anr.]]=BL$7,Tbl.Kosten[[#This Row],[Totaal kosten]],"")</f>
        <v/>
      </c>
      <c r="BM205" s="122" t="str">
        <f>IF(Tbl.Kosten[[#This Row],[Anr.]]=BM$7,Tbl.Kosten[[#This Row],[Totaal kosten]],"")</f>
        <v/>
      </c>
      <c r="BN205" s="122" t="str">
        <f>IF(Tbl.Kosten[[#This Row],[Anr.]]=BN$7,Tbl.Kosten[[#This Row],[Totaal kosten]],"")</f>
        <v/>
      </c>
      <c r="BO205" s="122" t="str">
        <f>IF(Tbl.Kosten[[#This Row],[Anr.]]=BO$7,Tbl.Kosten[[#This Row],[Totaal kosten]],"")</f>
        <v/>
      </c>
      <c r="BP205" s="122" t="str">
        <f>IF(Tbl.Kosten[[#This Row],[Anr.]]=BP$7,Tbl.Kosten[[#This Row],[Totaal kosten]],"")</f>
        <v/>
      </c>
      <c r="BQ205" s="122" t="str">
        <f>IF(Tbl.Kosten[[#This Row],[Anr.]]=BQ$7,Tbl.Kosten[[#This Row],[Totaal kosten]],"")</f>
        <v/>
      </c>
      <c r="BR205" s="122" t="str">
        <f>IF(Tbl.Kosten[[#This Row],[Anr.]]=BR$7,Tbl.Kosten[[#This Row],[Totaal kosten]],"")</f>
        <v/>
      </c>
      <c r="BS205" s="122" t="str">
        <f>IF(Tbl.Kosten[[#This Row],[Anr.]]=BS$7,Tbl.Kosten[[#This Row],[Totaal kosten]],"")</f>
        <v/>
      </c>
      <c r="BT205" s="122" t="str">
        <f>IF(Tbl.Kosten[[#This Row],[Anr.]]=BT$7,Tbl.Kosten[[#This Row],[Totaal kosten]],"")</f>
        <v/>
      </c>
      <c r="BU205" s="122" t="str">
        <f>IF(Tbl.Kosten[[#This Row],[Anr.]]=BU$7,Tbl.Kosten[[#This Row],[Totaal kosten]],"")</f>
        <v/>
      </c>
      <c r="BV205" s="122" t="str">
        <f>IF(Tbl.Kosten[[#This Row],[Anr.]]=BV$7,Tbl.Kosten[[#This Row],[Totaal kosten]],"")</f>
        <v/>
      </c>
      <c r="BW205" s="122" t="str">
        <f>IF(Tbl.Kosten[[#This Row],[Anr.]]=BW$7,Tbl.Kosten[[#This Row],[Totaal kosten]],"")</f>
        <v/>
      </c>
      <c r="BX205" s="122" t="str">
        <f>IF(Tbl.Kosten[[#This Row],[Anr.]]=BX$7,Tbl.Kosten[[#This Row],[Totaal kosten]],"")</f>
        <v/>
      </c>
      <c r="BY205" s="122" t="str">
        <f>IF(Tbl.Kosten[[#This Row],[Anr.]]=BY$7,Tbl.Kosten[[#This Row],[Totaal kosten]],"")</f>
        <v/>
      </c>
      <c r="BZ205" s="122" t="str">
        <f>IF(Tbl.Kosten[[#This Row],[Anr.]]=BZ$7,Tbl.Kosten[[#This Row],[Totaal kosten]],"")</f>
        <v/>
      </c>
      <c r="CA205" s="122" t="str">
        <f>IF(Tbl.Kosten[[#This Row],[Anr.]]=CA$7,Tbl.Kosten[[#This Row],[Totaal kosten]],"")</f>
        <v/>
      </c>
      <c r="CB205" s="122" t="str">
        <f>IF(Tbl.Kosten[[#This Row],[Anr.]]=CB$7,Tbl.Kosten[[#This Row],[Totaal kosten]],"")</f>
        <v/>
      </c>
      <c r="CC205" s="122" t="str">
        <f>IF(Tbl.Kosten[[#This Row],[Anr.]]=CC$7,Tbl.Kosten[[#This Row],[Totaal kosten]],"")</f>
        <v/>
      </c>
      <c r="CD205" s="122" t="str">
        <f>IF(Tbl.Kosten[[#This Row],[Anr.]]=CD$7,Tbl.Kosten[[#This Row],[Totaal kosten]],"")</f>
        <v/>
      </c>
      <c r="CE205" s="122" t="str">
        <f>IF(Tbl.Kosten[[#This Row],[Anr.]]=CE$7,Tbl.Kosten[[#This Row],[Totaal kosten]],"")</f>
        <v/>
      </c>
      <c r="CF205" s="122" t="str">
        <f>IF(Tbl.Kosten[[#This Row],[Anr.]]=CF$7,Tbl.Kosten[[#This Row],[Totaal kosten]],"")</f>
        <v/>
      </c>
      <c r="CG205" s="122" t="str">
        <f>IF(Tbl.Kosten[[#This Row],[Anr.]]=CG$7,Tbl.Kosten[[#This Row],[Totaal kosten]],"")</f>
        <v/>
      </c>
      <c r="CH205" s="122" t="str">
        <f>IF(Tbl.Kosten[[#This Row],[Anr.]]=CH$7,Tbl.Kosten[[#This Row],[Totaal kosten]],"")</f>
        <v/>
      </c>
      <c r="CI205" s="122" t="str">
        <f>IF(Tbl.Kosten[[#This Row],[Anr.]]=CI$7,Tbl.Kosten[[#This Row],[Totaal kosten]],"")</f>
        <v/>
      </c>
      <c r="CJ205" s="122" t="str">
        <f>IF(Tbl.Kosten[[#This Row],[Anr.]]=CJ$7,Tbl.Kosten[[#This Row],[Totaal kosten]],"")</f>
        <v/>
      </c>
      <c r="CK205" s="122" t="str">
        <f>IF(Tbl.Kosten[[#This Row],[Anr.]]=CK$7,Tbl.Kosten[[#This Row],[Totaal kosten]],"")</f>
        <v/>
      </c>
      <c r="CL205" s="122" t="str">
        <f>IF(Tbl.Kosten[[#This Row],[Anr.]]=CL$7,Tbl.Kosten[[#This Row],[Totaal kosten]],"")</f>
        <v/>
      </c>
      <c r="CM205" s="122" t="str">
        <f>IF(Tbl.Kosten[[#This Row],[Anr.]]=CM$7,Tbl.Kosten[[#This Row],[Totaal kosten]],"")</f>
        <v/>
      </c>
      <c r="CN205" s="122" t="str">
        <f>IF(Tbl.Kosten[[#This Row],[Anr.]]=CN$7,Tbl.Kosten[[#This Row],[Totaal kosten]],"")</f>
        <v/>
      </c>
      <c r="CO205" s="122" t="str">
        <f>IF(Tbl.Kosten[[#This Row],[Anr.]]=CO$7,Tbl.Kosten[[#This Row],[Totaal kosten]],"")</f>
        <v/>
      </c>
      <c r="CP205" s="122" t="str">
        <f>IF(Tbl.Kosten[[#This Row],[Anr.]]=CP$7,Tbl.Kosten[[#This Row],[Totaal kosten]],"")</f>
        <v/>
      </c>
      <c r="CQ205" s="122" t="str">
        <f>IF(Tbl.Kosten[[#This Row],[Anr.]]=CQ$7,Tbl.Kosten[[#This Row],[Totaal kosten]],"")</f>
        <v/>
      </c>
      <c r="CR205" s="122" t="str">
        <f>IF(Tbl.Kosten[[#This Row],[Anr.]]=CR$7,Tbl.Kosten[[#This Row],[Totaal kosten]],"")</f>
        <v/>
      </c>
      <c r="CS205" s="122" t="str">
        <f>IF(Tbl.Kosten[[#This Row],[Anr.]]=CS$7,Tbl.Kosten[[#This Row],[Totaal kosten]],"")</f>
        <v/>
      </c>
      <c r="CT205" s="122" t="str">
        <f>IF(Tbl.Kosten[[#This Row],[Anr.]]=CT$7,Tbl.Kosten[[#This Row],[Totaal kosten]],"")</f>
        <v/>
      </c>
      <c r="CU205" s="122" t="str">
        <f>IF(Tbl.Kosten[[#This Row],[Anr.]]=CU$7,Tbl.Kosten[[#This Row],[Totaal kosten]],"")</f>
        <v/>
      </c>
      <c r="CV205" s="122" t="str">
        <f>IF(Tbl.Kosten[[#This Row],[Anr.]]=CV$7,Tbl.Kosten[[#This Row],[Totaal kosten]],"")</f>
        <v/>
      </c>
      <c r="CW205" s="122" t="str">
        <f>IF(Tbl.Kosten[[#This Row],[Anr.]]=CW$7,Tbl.Kosten[[#This Row],[Totaal kosten]],"")</f>
        <v/>
      </c>
      <c r="CX205" s="122" t="str">
        <f>IF(Tbl.Kosten[[#This Row],[Anr.]]=CX$7,Tbl.Kosten[[#This Row],[Totaal kosten]],"")</f>
        <v/>
      </c>
      <c r="CY205" s="122" t="str">
        <f>IF(Tbl.Kosten[[#This Row],[Anr.]]=CY$7,Tbl.Kosten[[#This Row],[Totaal kosten]],"")</f>
        <v/>
      </c>
      <c r="CZ205" s="122" t="str">
        <f>IF(Tbl.Kosten[[#This Row],[Anr.]]=CZ$7,Tbl.Kosten[[#This Row],[Totaal kosten]],"")</f>
        <v/>
      </c>
      <c r="DA205" s="122" t="str">
        <f>IF(Tbl.Kosten[[#This Row],[Anr.]]=DA$7,Tbl.Kosten[[#This Row],[Totaal kosten]],"")</f>
        <v/>
      </c>
      <c r="DB205" s="122" t="str">
        <f>IF(Tbl.Kosten[[#This Row],[Anr.]]=DB$7,Tbl.Kosten[[#This Row],[Totaal kosten]],"")</f>
        <v/>
      </c>
      <c r="DC205" s="122" t="str">
        <f>IF(Tbl.Kosten[[#This Row],[Anr.]]=DC$7,Tbl.Kosten[[#This Row],[Totaal kosten]],"")</f>
        <v/>
      </c>
      <c r="DD205" s="122" t="str">
        <f>IF(Tbl.Kosten[[#This Row],[Anr.]]=DD$7,Tbl.Kosten[[#This Row],[Totaal kosten]],"")</f>
        <v/>
      </c>
      <c r="DE205" s="122" t="str">
        <f>IF(Tbl.Kosten[[#This Row],[Anr.]]=DE$7,Tbl.Kosten[[#This Row],[Totaal kosten]],"")</f>
        <v/>
      </c>
      <c r="DF205" s="122" t="str">
        <f>IF(Tbl.Kosten[[#This Row],[Anr.]]=DF$7,Tbl.Kosten[[#This Row],[Totaal kosten]],"")</f>
        <v/>
      </c>
      <c r="DG205" s="122" t="str">
        <f>IF(Tbl.Kosten[[#This Row],[Anr.]]=DG$7,Tbl.Kosten[[#This Row],[Totaal kosten]],"")</f>
        <v/>
      </c>
      <c r="DH205" s="122" t="str">
        <f>IF(Tbl.Kosten[[#This Row],[Anr.]]=DH$7,Tbl.Kosten[[#This Row],[Totaal kosten]],"")</f>
        <v/>
      </c>
      <c r="DI205" s="122" t="str">
        <f>IF(Tbl.Kosten[[#This Row],[Anr.]]=DI$7,Tbl.Kosten[[#This Row],[Totaal kosten]],"")</f>
        <v/>
      </c>
      <c r="DJ205" s="122" t="str">
        <f>IF(Tbl.Kosten[[#This Row],[Anr.]]=DJ$7,Tbl.Kosten[[#This Row],[Totaal kosten]],"")</f>
        <v/>
      </c>
      <c r="DK205" s="122" t="str">
        <f>IF(Tbl.Kosten[[#This Row],[Anr.]]=DK$7,Tbl.Kosten[[#This Row],[Totaal kosten]],"")</f>
        <v/>
      </c>
      <c r="DL205" s="122" t="str">
        <f>IF(Tbl.Kosten[[#This Row],[Anr.]]=DL$7,Tbl.Kosten[[#This Row],[Totaal kosten]],"")</f>
        <v/>
      </c>
      <c r="DM205" s="122" t="str">
        <f>IF(Tbl.Kosten[[#This Row],[Anr.]]=DM$7,Tbl.Kosten[[#This Row],[Totaal kosten]],"")</f>
        <v/>
      </c>
      <c r="DN205" s="122" t="str">
        <f>IF(Tbl.Kosten[[#This Row],[Anr.]]=DN$7,Tbl.Kosten[[#This Row],[Totaal kosten]],"")</f>
        <v/>
      </c>
      <c r="DO205" s="122" t="str">
        <f>IF(Tbl.Kosten[[#This Row],[Anr.]]=DO$7,Tbl.Kosten[[#This Row],[Totaal kosten]],"")</f>
        <v/>
      </c>
      <c r="DP205" s="122" t="str">
        <f>IF(Tbl.Kosten[[#This Row],[Anr.]]=DP$7,Tbl.Kosten[[#This Row],[Totaal kosten]],"")</f>
        <v/>
      </c>
      <c r="DQ205" s="122" t="str">
        <f>IF(Tbl.Kosten[[#This Row],[Anr.]]=DQ$7,Tbl.Kosten[[#This Row],[Totaal kosten]],"")</f>
        <v/>
      </c>
      <c r="DR205" s="122" t="str">
        <f>IF(Tbl.Kosten[[#This Row],[Anr.]]=DR$7,Tbl.Kosten[[#This Row],[Totaal kosten]],"")</f>
        <v/>
      </c>
      <c r="DS205" s="122" t="str">
        <f>IF(Tbl.Kosten[[#This Row],[Anr.]]=DS$7,Tbl.Kosten[[#This Row],[Totaal kosten]],"")</f>
        <v/>
      </c>
      <c r="DT205" s="122" t="str">
        <f>IF(Tbl.Kosten[[#This Row],[Anr.]]=DT$7,Tbl.Kosten[[#This Row],[Totaal kosten]],"")</f>
        <v/>
      </c>
      <c r="DU205" s="122" t="str">
        <f>IF(Tbl.Kosten[[#This Row],[Anr.]]=DU$7,Tbl.Kosten[[#This Row],[Totaal kosten]],"")</f>
        <v/>
      </c>
      <c r="DV205" s="122" t="str">
        <f>IF(Tbl.Kosten[[#This Row],[Anr.]]=DV$7,Tbl.Kosten[[#This Row],[Totaal kosten]],"")</f>
        <v/>
      </c>
      <c r="DW205" s="122" t="str">
        <f>IF(Tbl.Kosten[[#This Row],[Anr.]]=DW$7,Tbl.Kosten[[#This Row],[Totaal kosten]],"")</f>
        <v/>
      </c>
      <c r="DX205" s="122" t="str">
        <f>IF(Tbl.Kosten[[#This Row],[Anr.]]=DX$7,Tbl.Kosten[[#This Row],[Totaal kosten]],"")</f>
        <v/>
      </c>
      <c r="DY205" s="122" t="str">
        <f>IF(Tbl.Kosten[[#This Row],[Anr.]]=DY$7,Tbl.Kosten[[#This Row],[Totaal kosten]],"")</f>
        <v/>
      </c>
      <c r="DZ205" s="122" t="str">
        <f>IF(Tbl.Kosten[[#This Row],[Anr.]]=DZ$7,Tbl.Kosten[[#This Row],[Totaal kosten]],"")</f>
        <v/>
      </c>
      <c r="EA205" s="122" t="str">
        <f>IF(Tbl.Kosten[[#This Row],[Anr.]]=EA$7,Tbl.Kosten[[#This Row],[Totaal kosten]],"")</f>
        <v/>
      </c>
      <c r="EB205" s="122" t="str">
        <f>IF(Tbl.Kosten[[#This Row],[Anr.]]=EB$7,Tbl.Kosten[[#This Row],[Totaal kosten]],"")</f>
        <v/>
      </c>
      <c r="EC205" s="122" t="str">
        <f>IF(Tbl.Kosten[[#This Row],[Anr.]]=EC$7,Tbl.Kosten[[#This Row],[Totaal kosten]],"")</f>
        <v/>
      </c>
      <c r="ED205" s="122" t="str">
        <f>IF(Tbl.Kosten[[#This Row],[Anr.]]=ED$7,Tbl.Kosten[[#This Row],[Totaal kosten]],"")</f>
        <v/>
      </c>
      <c r="EE205" s="122" t="str">
        <f>IF(Tbl.Kosten[[#This Row],[Anr.]]=EE$7,Tbl.Kosten[[#This Row],[Totaal kosten]],"")</f>
        <v/>
      </c>
      <c r="EF205" s="122" t="str">
        <f>IF(Tbl.Kosten[[#This Row],[Anr.]]=EF$7,Tbl.Kosten[[#This Row],[Totaal kosten]],"")</f>
        <v/>
      </c>
      <c r="EG205" s="122" t="str">
        <f>IF(Tbl.Kosten[[#This Row],[Anr.]]=EG$7,Tbl.Kosten[[#This Row],[Totaal kosten]],"")</f>
        <v/>
      </c>
      <c r="EH205" s="122" t="str">
        <f>IF(Tbl.Kosten[[#This Row],[Anr.]]=EH$7,Tbl.Kosten[[#This Row],[Totaal kosten]],"")</f>
        <v/>
      </c>
      <c r="EI205" s="122" t="str">
        <f>IF(Tbl.Kosten[[#This Row],[Anr.]]=EI$7,Tbl.Kosten[[#This Row],[Totaal kosten]],"")</f>
        <v/>
      </c>
      <c r="EJ205" s="122" t="str">
        <f>IF(Tbl.Kosten[[#This Row],[Anr.]]=EJ$7,Tbl.Kosten[[#This Row],[Totaal kosten]],"")</f>
        <v/>
      </c>
      <c r="EK205" s="122" t="str">
        <f>IF(Tbl.Kosten[[#This Row],[Anr.]]=EK$7,Tbl.Kosten[[#This Row],[Totaal kosten]],"")</f>
        <v/>
      </c>
      <c r="EL205" s="122" t="str">
        <f>IF(Tbl.Kosten[[#This Row],[Anr.]]=EL$7,Tbl.Kosten[[#This Row],[Totaal kosten]],"")</f>
        <v/>
      </c>
      <c r="EM205" s="122" t="str">
        <f>IF(Tbl.Kosten[[#This Row],[Anr.]]=EM$7,Tbl.Kosten[[#This Row],[Totaal kosten]],"")</f>
        <v/>
      </c>
      <c r="EN205" s="122" t="str">
        <f>IF(Tbl.Kosten[[#This Row],[Anr.]]=EN$7,Tbl.Kosten[[#This Row],[Totaal kosten]],"")</f>
        <v/>
      </c>
      <c r="EO205" s="122" t="str">
        <f>IF(Tbl.Kosten[[#This Row],[Anr.]]=EO$7,Tbl.Kosten[[#This Row],[Totaal kosten]],"")</f>
        <v/>
      </c>
      <c r="EP205" s="122" t="str">
        <f>IF(Tbl.Kosten[[#This Row],[Anr.]]=EP$7,Tbl.Kosten[[#This Row],[Totaal kosten]],"")</f>
        <v/>
      </c>
      <c r="EQ205" s="122" t="str">
        <f>IF(Tbl.Kosten[[#This Row],[Anr.]]=EQ$7,Tbl.Kosten[[#This Row],[Totaal kosten]],"")</f>
        <v/>
      </c>
    </row>
    <row r="206" spans="2:147" x14ac:dyDescent="0.35">
      <c r="B206" s="99"/>
      <c r="C206" s="68"/>
      <c r="D206" s="119"/>
      <c r="E206" s="100"/>
      <c r="F206" s="13">
        <f>_xlfn.XLOOKUP(Tbl.Kosten[[#This Row],[Medewerker e/o 
functie]],Tbl.Uurtarief[Medewerker en/of functie],Tbl.Uurtarief[Uurtarief],"",,)</f>
        <v>0</v>
      </c>
      <c r="G206" s="118">
        <f>PRODUCT(Tbl.Kosten[[#This Row],[Uren]],Tbl.Kosten[[#This Row],[Uurtarief]])</f>
        <v>0</v>
      </c>
      <c r="H206" s="100"/>
      <c r="I206" s="98"/>
      <c r="J206" s="97">
        <f>Tbl.Kosten[[#This Row],[Aantal]]*Tbl.Kosten[[#This Row],[Tarief]]</f>
        <v>0</v>
      </c>
      <c r="K206" s="118">
        <f>Tbl.Kosten[[#This Row],[Subtotaal andere kosten]]+Tbl.Kosten[[#This Row],[Subtotaal arbeidskosten]]</f>
        <v>0</v>
      </c>
      <c r="L206" s="190">
        <f>IF(Tbl.Kosten[[#This Row],[Subtotaal andere kosten]]&lt;&gt;0,"Andere kosten",(_xlfn.XLOOKUP(Tbl.Kosten[[#This Row],[Medewerker e/o 
functie]],Tbl.Uurtarief[Medewerker en/of functie],Tbl.Uurtarief[Kostensoort],"",,)))</f>
        <v>0</v>
      </c>
      <c r="M206" s="190" t="str">
        <f>IF(AND(Tbl.Kosten[[#This Row],[Subtotaal arbeidskosten]]&lt;&gt;0,Tbl.Kosten[[#This Row],[Subtotaal andere kosten]]&lt;&gt;0),"Begroot Arbeidskosten en Overige kosten op verschillende regels!","")</f>
        <v/>
      </c>
      <c r="N206" s="3" t="str">
        <f>_xlfn.XLOOKUP(Tbl.Kosten[[#This Row],[Activiteitencode]],Tbl.Activiteiten[Activiteitcode],Tbl.Activiteiten[Werkpakketcode],"",,)</f>
        <v/>
      </c>
      <c r="O206" s="9" t="str">
        <f>_xlfn.XLOOKUP(Tbl.Kosten[[#This Row],[Werkpakketcode]],Tbl.Werkpakketten[Werkpakketcode],Tbl.Werkpakketten[WPnr.],"",,)</f>
        <v/>
      </c>
      <c r="P206" s="9" t="str">
        <f>IF(Tbl.Kosten[[#This Row],[WPnr.]]=P$7,Tbl.Kosten[[#This Row],[Totaal kosten]],"")</f>
        <v/>
      </c>
      <c r="Q206" s="9" t="str">
        <f>IF(Tbl.Kosten[[#This Row],[WPnr.]]=Q$7,Tbl.Kosten[[#This Row],[Totaal kosten]],"")</f>
        <v/>
      </c>
      <c r="R206" s="9" t="str">
        <f>IF(Tbl.Kosten[[#This Row],[WPnr.]]=R$7,Tbl.Kosten[[#This Row],[Totaal kosten]],"")</f>
        <v/>
      </c>
      <c r="S206" s="9" t="str">
        <f>IF(Tbl.Kosten[[#This Row],[WPnr.]]=S$7,Tbl.Kosten[[#This Row],[Totaal kosten]],"")</f>
        <v/>
      </c>
      <c r="T206" s="9" t="str">
        <f>IF(Tbl.Kosten[[#This Row],[WPnr.]]=T$7,Tbl.Kosten[[#This Row],[Totaal kosten]],"")</f>
        <v/>
      </c>
      <c r="U206" s="9" t="str">
        <f>IF(Tbl.Kosten[[#This Row],[WPnr.]]=U$7,Tbl.Kosten[[#This Row],[Totaal kosten]],"")</f>
        <v/>
      </c>
      <c r="V206" s="9" t="str">
        <f>IF(Tbl.Kosten[[#This Row],[WPnr.]]=V$7,Tbl.Kosten[[#This Row],[Totaal kosten]],"")</f>
        <v/>
      </c>
      <c r="W206" s="9" t="str">
        <f>IF(Tbl.Kosten[[#This Row],[WPnr.]]=W$7,Tbl.Kosten[[#This Row],[Totaal kosten]],"")</f>
        <v/>
      </c>
      <c r="X206" s="9" t="str">
        <f>IF(Tbl.Kosten[[#This Row],[WPnr.]]=X$7,Tbl.Kosten[[#This Row],[Totaal kosten]],"")</f>
        <v/>
      </c>
      <c r="Y206" s="9" t="str">
        <f>IF(Tbl.Kosten[[#This Row],[WPnr.]]=Y$7,Tbl.Kosten[[#This Row],[Totaal kosten]],"")</f>
        <v/>
      </c>
      <c r="Z206" s="15" t="str">
        <f>IFERROR(VLOOKUP(Tbl.Kosten[[#This Row],[Kostensoort]],Tbl.Kostensoorten[],2,FALSE),"")</f>
        <v/>
      </c>
      <c r="AA206" s="15" t="str">
        <f>IF(Tbl.Kosten[[#This Row],[KSnr.]]=AA$7,Tbl.Kosten[[#This Row],[Totaal kosten]],"")</f>
        <v/>
      </c>
      <c r="AB206" s="15" t="str">
        <f>IF(Tbl.Kosten[[#This Row],[KSnr.]]=AB$7,Tbl.Kosten[[#This Row],[Totaal kosten]],"")</f>
        <v/>
      </c>
      <c r="AC206" s="15" t="str">
        <f>IF(Tbl.Kosten[[#This Row],[KSnr.]]=AC$7,Tbl.Kosten[[#This Row],[Totaal kosten]],"")</f>
        <v/>
      </c>
      <c r="AD206" s="15" t="str">
        <f>IF(Tbl.Kosten[[#This Row],[KSnr.]]=AD$7,Tbl.Kosten[[#This Row],[Totaal kosten]],"")</f>
        <v/>
      </c>
      <c r="AE206" s="15" t="str">
        <f>IF(Tbl.Kosten[[#This Row],[KSnr.]]=AE$7,Tbl.Kosten[[#This Row],[Totaal kosten]],"")</f>
        <v/>
      </c>
      <c r="AF206" s="15" t="str">
        <f>IF(Tbl.Kosten[[#This Row],[KSnr.]]=AF$7,Tbl.Kosten[[#This Row],[Totaal kosten]],"")</f>
        <v/>
      </c>
      <c r="AG206" s="15" t="str">
        <f>IF(Tbl.Kosten[[#This Row],[KSnr.]]=AG$7,Tbl.Kosten[[#This Row],[Totaal kosten]],"")</f>
        <v/>
      </c>
      <c r="AH206" s="15" t="str">
        <f>IF(Tbl.Kosten[[#This Row],[KSnr.]]=AH$7,Tbl.Kosten[[#This Row],[Totaal kosten]],"")</f>
        <v/>
      </c>
      <c r="AI206" s="15" t="str">
        <f>IF(Tbl.Kosten[[#This Row],[KSnr.]]=AI$7,Tbl.Kosten[[#This Row],[Totaal kosten]],"")</f>
        <v/>
      </c>
      <c r="AJ206" s="15" t="str">
        <f>IF(Tbl.Kosten[[#This Row],[KSnr.]]=AJ$7,Tbl.Kosten[[#This Row],[Totaal kosten]],"")</f>
        <v/>
      </c>
      <c r="AK206" s="15" t="str">
        <f>IF(Tbl.Kosten[[#This Row],[KSnr.]]=AK$7,Tbl.Kosten[[#This Row],[Totaal kosten]],"")</f>
        <v/>
      </c>
      <c r="AL206" s="15" t="str">
        <f>IF(Tbl.Kosten[[#This Row],[KSnr.]]=AL$7,Tbl.Kosten[[#This Row],[Totaal kosten]],"")</f>
        <v/>
      </c>
      <c r="AM206" s="15" t="str">
        <f>IF(Tbl.Kosten[[#This Row],[KSnr.]]=AM$7,Tbl.Kosten[[#This Row],[Totaal kosten]],"")</f>
        <v/>
      </c>
      <c r="AN206" s="15" t="str">
        <f>IF(Tbl.Kosten[[#This Row],[KSnr.]]=AN$7,Tbl.Kosten[[#This Row],[Totaal kosten]],"")</f>
        <v/>
      </c>
      <c r="AO206" s="15" t="str">
        <f>IF(Tbl.Kosten[[#This Row],[KSnr.]]=AO$7,Tbl.Kosten[[#This Row],[Totaal kosten]],"")</f>
        <v/>
      </c>
      <c r="AP206" s="15" t="str">
        <f>IF(Tbl.Kosten[[#This Row],[KSnr.]]=AP$7,Tbl.Kosten[[#This Row],[Totaal kosten]],"")</f>
        <v/>
      </c>
      <c r="AQ206" s="15" t="str">
        <f>IF(Tbl.Kosten[[#This Row],[KSnr.]]=AQ$7,Tbl.Kosten[[#This Row],[Totaal kosten]],"")</f>
        <v/>
      </c>
      <c r="AR206" s="15" t="str">
        <f>IF(Tbl.Kosten[[#This Row],[KSnr.]]=AR$7,Tbl.Kosten[[#This Row],[Totaal kosten]],"")</f>
        <v/>
      </c>
      <c r="AS206" s="15" t="str">
        <f>IF(Tbl.Kosten[[#This Row],[KSnr.]]=AS$7,Tbl.Kosten[[#This Row],[Totaal kosten]],"")</f>
        <v/>
      </c>
      <c r="AT206" s="15" t="str">
        <f>IF(Tbl.Kosten[[#This Row],[KSnr.]]=AT$7,Tbl.Kosten[[#This Row],[Totaal kosten]],"")</f>
        <v/>
      </c>
      <c r="AU206" s="122" t="str">
        <f>_xlfn.XLOOKUP(Tbl.Kosten[[#This Row],[Activiteitencode]],Tbl.Activiteiten[Activiteitcode],Tbl.Activiteiten[Anr.],"",,)</f>
        <v/>
      </c>
      <c r="AV206" s="122" t="str">
        <f>IF(Tbl.Kosten[[#This Row],[Anr.]]=AV$7,Tbl.Kosten[[#This Row],[Totaal kosten]],"")</f>
        <v/>
      </c>
      <c r="AW206" s="122" t="str">
        <f>IF(Tbl.Kosten[[#This Row],[Anr.]]=AW$7,Tbl.Kosten[[#This Row],[Totaal kosten]],"")</f>
        <v/>
      </c>
      <c r="AX206" s="122" t="str">
        <f>IF(Tbl.Kosten[[#This Row],[Anr.]]=AX$7,Tbl.Kosten[[#This Row],[Totaal kosten]],"")</f>
        <v/>
      </c>
      <c r="AY206" s="122" t="str">
        <f>IF(Tbl.Kosten[[#This Row],[Anr.]]=AY$7,Tbl.Kosten[[#This Row],[Totaal kosten]],"")</f>
        <v/>
      </c>
      <c r="AZ206" s="122" t="str">
        <f>IF(Tbl.Kosten[[#This Row],[Anr.]]=AZ$7,Tbl.Kosten[[#This Row],[Totaal kosten]],"")</f>
        <v/>
      </c>
      <c r="BA206" s="122" t="str">
        <f>IF(Tbl.Kosten[[#This Row],[Anr.]]=BA$7,Tbl.Kosten[[#This Row],[Totaal kosten]],"")</f>
        <v/>
      </c>
      <c r="BB206" s="122" t="str">
        <f>IF(Tbl.Kosten[[#This Row],[Anr.]]=BB$7,Tbl.Kosten[[#This Row],[Totaal kosten]],"")</f>
        <v/>
      </c>
      <c r="BC206" s="122" t="str">
        <f>IF(Tbl.Kosten[[#This Row],[Anr.]]=BC$7,Tbl.Kosten[[#This Row],[Totaal kosten]],"")</f>
        <v/>
      </c>
      <c r="BD206" s="122" t="str">
        <f>IF(Tbl.Kosten[[#This Row],[Anr.]]=BD$7,Tbl.Kosten[[#This Row],[Totaal kosten]],"")</f>
        <v/>
      </c>
      <c r="BE206" s="122" t="str">
        <f>IF(Tbl.Kosten[[#This Row],[Anr.]]=BE$7,Tbl.Kosten[[#This Row],[Totaal kosten]],"")</f>
        <v/>
      </c>
      <c r="BF206" s="122" t="str">
        <f>IF(Tbl.Kosten[[#This Row],[Anr.]]=BF$7,Tbl.Kosten[[#This Row],[Totaal kosten]],"")</f>
        <v/>
      </c>
      <c r="BG206" s="122" t="str">
        <f>IF(Tbl.Kosten[[#This Row],[Anr.]]=BG$7,Tbl.Kosten[[#This Row],[Totaal kosten]],"")</f>
        <v/>
      </c>
      <c r="BH206" s="122" t="str">
        <f>IF(Tbl.Kosten[[#This Row],[Anr.]]=BH$7,Tbl.Kosten[[#This Row],[Totaal kosten]],"")</f>
        <v/>
      </c>
      <c r="BI206" s="122" t="str">
        <f>IF(Tbl.Kosten[[#This Row],[Anr.]]=BI$7,Tbl.Kosten[[#This Row],[Totaal kosten]],"")</f>
        <v/>
      </c>
      <c r="BJ206" s="122" t="str">
        <f>IF(Tbl.Kosten[[#This Row],[Anr.]]=BJ$7,Tbl.Kosten[[#This Row],[Totaal kosten]],"")</f>
        <v/>
      </c>
      <c r="BK206" s="122" t="str">
        <f>IF(Tbl.Kosten[[#This Row],[Anr.]]=BK$7,Tbl.Kosten[[#This Row],[Totaal kosten]],"")</f>
        <v/>
      </c>
      <c r="BL206" s="122" t="str">
        <f>IF(Tbl.Kosten[[#This Row],[Anr.]]=BL$7,Tbl.Kosten[[#This Row],[Totaal kosten]],"")</f>
        <v/>
      </c>
      <c r="BM206" s="122" t="str">
        <f>IF(Tbl.Kosten[[#This Row],[Anr.]]=BM$7,Tbl.Kosten[[#This Row],[Totaal kosten]],"")</f>
        <v/>
      </c>
      <c r="BN206" s="122" t="str">
        <f>IF(Tbl.Kosten[[#This Row],[Anr.]]=BN$7,Tbl.Kosten[[#This Row],[Totaal kosten]],"")</f>
        <v/>
      </c>
      <c r="BO206" s="122" t="str">
        <f>IF(Tbl.Kosten[[#This Row],[Anr.]]=BO$7,Tbl.Kosten[[#This Row],[Totaal kosten]],"")</f>
        <v/>
      </c>
      <c r="BP206" s="122" t="str">
        <f>IF(Tbl.Kosten[[#This Row],[Anr.]]=BP$7,Tbl.Kosten[[#This Row],[Totaal kosten]],"")</f>
        <v/>
      </c>
      <c r="BQ206" s="122" t="str">
        <f>IF(Tbl.Kosten[[#This Row],[Anr.]]=BQ$7,Tbl.Kosten[[#This Row],[Totaal kosten]],"")</f>
        <v/>
      </c>
      <c r="BR206" s="122" t="str">
        <f>IF(Tbl.Kosten[[#This Row],[Anr.]]=BR$7,Tbl.Kosten[[#This Row],[Totaal kosten]],"")</f>
        <v/>
      </c>
      <c r="BS206" s="122" t="str">
        <f>IF(Tbl.Kosten[[#This Row],[Anr.]]=BS$7,Tbl.Kosten[[#This Row],[Totaal kosten]],"")</f>
        <v/>
      </c>
      <c r="BT206" s="122" t="str">
        <f>IF(Tbl.Kosten[[#This Row],[Anr.]]=BT$7,Tbl.Kosten[[#This Row],[Totaal kosten]],"")</f>
        <v/>
      </c>
      <c r="BU206" s="122" t="str">
        <f>IF(Tbl.Kosten[[#This Row],[Anr.]]=BU$7,Tbl.Kosten[[#This Row],[Totaal kosten]],"")</f>
        <v/>
      </c>
      <c r="BV206" s="122" t="str">
        <f>IF(Tbl.Kosten[[#This Row],[Anr.]]=BV$7,Tbl.Kosten[[#This Row],[Totaal kosten]],"")</f>
        <v/>
      </c>
      <c r="BW206" s="122" t="str">
        <f>IF(Tbl.Kosten[[#This Row],[Anr.]]=BW$7,Tbl.Kosten[[#This Row],[Totaal kosten]],"")</f>
        <v/>
      </c>
      <c r="BX206" s="122" t="str">
        <f>IF(Tbl.Kosten[[#This Row],[Anr.]]=BX$7,Tbl.Kosten[[#This Row],[Totaal kosten]],"")</f>
        <v/>
      </c>
      <c r="BY206" s="122" t="str">
        <f>IF(Tbl.Kosten[[#This Row],[Anr.]]=BY$7,Tbl.Kosten[[#This Row],[Totaal kosten]],"")</f>
        <v/>
      </c>
      <c r="BZ206" s="122" t="str">
        <f>IF(Tbl.Kosten[[#This Row],[Anr.]]=BZ$7,Tbl.Kosten[[#This Row],[Totaal kosten]],"")</f>
        <v/>
      </c>
      <c r="CA206" s="122" t="str">
        <f>IF(Tbl.Kosten[[#This Row],[Anr.]]=CA$7,Tbl.Kosten[[#This Row],[Totaal kosten]],"")</f>
        <v/>
      </c>
      <c r="CB206" s="122" t="str">
        <f>IF(Tbl.Kosten[[#This Row],[Anr.]]=CB$7,Tbl.Kosten[[#This Row],[Totaal kosten]],"")</f>
        <v/>
      </c>
      <c r="CC206" s="122" t="str">
        <f>IF(Tbl.Kosten[[#This Row],[Anr.]]=CC$7,Tbl.Kosten[[#This Row],[Totaal kosten]],"")</f>
        <v/>
      </c>
      <c r="CD206" s="122" t="str">
        <f>IF(Tbl.Kosten[[#This Row],[Anr.]]=CD$7,Tbl.Kosten[[#This Row],[Totaal kosten]],"")</f>
        <v/>
      </c>
      <c r="CE206" s="122" t="str">
        <f>IF(Tbl.Kosten[[#This Row],[Anr.]]=CE$7,Tbl.Kosten[[#This Row],[Totaal kosten]],"")</f>
        <v/>
      </c>
      <c r="CF206" s="122" t="str">
        <f>IF(Tbl.Kosten[[#This Row],[Anr.]]=CF$7,Tbl.Kosten[[#This Row],[Totaal kosten]],"")</f>
        <v/>
      </c>
      <c r="CG206" s="122" t="str">
        <f>IF(Tbl.Kosten[[#This Row],[Anr.]]=CG$7,Tbl.Kosten[[#This Row],[Totaal kosten]],"")</f>
        <v/>
      </c>
      <c r="CH206" s="122" t="str">
        <f>IF(Tbl.Kosten[[#This Row],[Anr.]]=CH$7,Tbl.Kosten[[#This Row],[Totaal kosten]],"")</f>
        <v/>
      </c>
      <c r="CI206" s="122" t="str">
        <f>IF(Tbl.Kosten[[#This Row],[Anr.]]=CI$7,Tbl.Kosten[[#This Row],[Totaal kosten]],"")</f>
        <v/>
      </c>
      <c r="CJ206" s="122" t="str">
        <f>IF(Tbl.Kosten[[#This Row],[Anr.]]=CJ$7,Tbl.Kosten[[#This Row],[Totaal kosten]],"")</f>
        <v/>
      </c>
      <c r="CK206" s="122" t="str">
        <f>IF(Tbl.Kosten[[#This Row],[Anr.]]=CK$7,Tbl.Kosten[[#This Row],[Totaal kosten]],"")</f>
        <v/>
      </c>
      <c r="CL206" s="122" t="str">
        <f>IF(Tbl.Kosten[[#This Row],[Anr.]]=CL$7,Tbl.Kosten[[#This Row],[Totaal kosten]],"")</f>
        <v/>
      </c>
      <c r="CM206" s="122" t="str">
        <f>IF(Tbl.Kosten[[#This Row],[Anr.]]=CM$7,Tbl.Kosten[[#This Row],[Totaal kosten]],"")</f>
        <v/>
      </c>
      <c r="CN206" s="122" t="str">
        <f>IF(Tbl.Kosten[[#This Row],[Anr.]]=CN$7,Tbl.Kosten[[#This Row],[Totaal kosten]],"")</f>
        <v/>
      </c>
      <c r="CO206" s="122" t="str">
        <f>IF(Tbl.Kosten[[#This Row],[Anr.]]=CO$7,Tbl.Kosten[[#This Row],[Totaal kosten]],"")</f>
        <v/>
      </c>
      <c r="CP206" s="122" t="str">
        <f>IF(Tbl.Kosten[[#This Row],[Anr.]]=CP$7,Tbl.Kosten[[#This Row],[Totaal kosten]],"")</f>
        <v/>
      </c>
      <c r="CQ206" s="122" t="str">
        <f>IF(Tbl.Kosten[[#This Row],[Anr.]]=CQ$7,Tbl.Kosten[[#This Row],[Totaal kosten]],"")</f>
        <v/>
      </c>
      <c r="CR206" s="122" t="str">
        <f>IF(Tbl.Kosten[[#This Row],[Anr.]]=CR$7,Tbl.Kosten[[#This Row],[Totaal kosten]],"")</f>
        <v/>
      </c>
      <c r="CS206" s="122" t="str">
        <f>IF(Tbl.Kosten[[#This Row],[Anr.]]=CS$7,Tbl.Kosten[[#This Row],[Totaal kosten]],"")</f>
        <v/>
      </c>
      <c r="CT206" s="122" t="str">
        <f>IF(Tbl.Kosten[[#This Row],[Anr.]]=CT$7,Tbl.Kosten[[#This Row],[Totaal kosten]],"")</f>
        <v/>
      </c>
      <c r="CU206" s="122" t="str">
        <f>IF(Tbl.Kosten[[#This Row],[Anr.]]=CU$7,Tbl.Kosten[[#This Row],[Totaal kosten]],"")</f>
        <v/>
      </c>
      <c r="CV206" s="122" t="str">
        <f>IF(Tbl.Kosten[[#This Row],[Anr.]]=CV$7,Tbl.Kosten[[#This Row],[Totaal kosten]],"")</f>
        <v/>
      </c>
      <c r="CW206" s="122" t="str">
        <f>IF(Tbl.Kosten[[#This Row],[Anr.]]=CW$7,Tbl.Kosten[[#This Row],[Totaal kosten]],"")</f>
        <v/>
      </c>
      <c r="CX206" s="122" t="str">
        <f>IF(Tbl.Kosten[[#This Row],[Anr.]]=CX$7,Tbl.Kosten[[#This Row],[Totaal kosten]],"")</f>
        <v/>
      </c>
      <c r="CY206" s="122" t="str">
        <f>IF(Tbl.Kosten[[#This Row],[Anr.]]=CY$7,Tbl.Kosten[[#This Row],[Totaal kosten]],"")</f>
        <v/>
      </c>
      <c r="CZ206" s="122" t="str">
        <f>IF(Tbl.Kosten[[#This Row],[Anr.]]=CZ$7,Tbl.Kosten[[#This Row],[Totaal kosten]],"")</f>
        <v/>
      </c>
      <c r="DA206" s="122" t="str">
        <f>IF(Tbl.Kosten[[#This Row],[Anr.]]=DA$7,Tbl.Kosten[[#This Row],[Totaal kosten]],"")</f>
        <v/>
      </c>
      <c r="DB206" s="122" t="str">
        <f>IF(Tbl.Kosten[[#This Row],[Anr.]]=DB$7,Tbl.Kosten[[#This Row],[Totaal kosten]],"")</f>
        <v/>
      </c>
      <c r="DC206" s="122" t="str">
        <f>IF(Tbl.Kosten[[#This Row],[Anr.]]=DC$7,Tbl.Kosten[[#This Row],[Totaal kosten]],"")</f>
        <v/>
      </c>
      <c r="DD206" s="122" t="str">
        <f>IF(Tbl.Kosten[[#This Row],[Anr.]]=DD$7,Tbl.Kosten[[#This Row],[Totaal kosten]],"")</f>
        <v/>
      </c>
      <c r="DE206" s="122" t="str">
        <f>IF(Tbl.Kosten[[#This Row],[Anr.]]=DE$7,Tbl.Kosten[[#This Row],[Totaal kosten]],"")</f>
        <v/>
      </c>
      <c r="DF206" s="122" t="str">
        <f>IF(Tbl.Kosten[[#This Row],[Anr.]]=DF$7,Tbl.Kosten[[#This Row],[Totaal kosten]],"")</f>
        <v/>
      </c>
      <c r="DG206" s="122" t="str">
        <f>IF(Tbl.Kosten[[#This Row],[Anr.]]=DG$7,Tbl.Kosten[[#This Row],[Totaal kosten]],"")</f>
        <v/>
      </c>
      <c r="DH206" s="122" t="str">
        <f>IF(Tbl.Kosten[[#This Row],[Anr.]]=DH$7,Tbl.Kosten[[#This Row],[Totaal kosten]],"")</f>
        <v/>
      </c>
      <c r="DI206" s="122" t="str">
        <f>IF(Tbl.Kosten[[#This Row],[Anr.]]=DI$7,Tbl.Kosten[[#This Row],[Totaal kosten]],"")</f>
        <v/>
      </c>
      <c r="DJ206" s="122" t="str">
        <f>IF(Tbl.Kosten[[#This Row],[Anr.]]=DJ$7,Tbl.Kosten[[#This Row],[Totaal kosten]],"")</f>
        <v/>
      </c>
      <c r="DK206" s="122" t="str">
        <f>IF(Tbl.Kosten[[#This Row],[Anr.]]=DK$7,Tbl.Kosten[[#This Row],[Totaal kosten]],"")</f>
        <v/>
      </c>
      <c r="DL206" s="122" t="str">
        <f>IF(Tbl.Kosten[[#This Row],[Anr.]]=DL$7,Tbl.Kosten[[#This Row],[Totaal kosten]],"")</f>
        <v/>
      </c>
      <c r="DM206" s="122" t="str">
        <f>IF(Tbl.Kosten[[#This Row],[Anr.]]=DM$7,Tbl.Kosten[[#This Row],[Totaal kosten]],"")</f>
        <v/>
      </c>
      <c r="DN206" s="122" t="str">
        <f>IF(Tbl.Kosten[[#This Row],[Anr.]]=DN$7,Tbl.Kosten[[#This Row],[Totaal kosten]],"")</f>
        <v/>
      </c>
      <c r="DO206" s="122" t="str">
        <f>IF(Tbl.Kosten[[#This Row],[Anr.]]=DO$7,Tbl.Kosten[[#This Row],[Totaal kosten]],"")</f>
        <v/>
      </c>
      <c r="DP206" s="122" t="str">
        <f>IF(Tbl.Kosten[[#This Row],[Anr.]]=DP$7,Tbl.Kosten[[#This Row],[Totaal kosten]],"")</f>
        <v/>
      </c>
      <c r="DQ206" s="122" t="str">
        <f>IF(Tbl.Kosten[[#This Row],[Anr.]]=DQ$7,Tbl.Kosten[[#This Row],[Totaal kosten]],"")</f>
        <v/>
      </c>
      <c r="DR206" s="122" t="str">
        <f>IF(Tbl.Kosten[[#This Row],[Anr.]]=DR$7,Tbl.Kosten[[#This Row],[Totaal kosten]],"")</f>
        <v/>
      </c>
      <c r="DS206" s="122" t="str">
        <f>IF(Tbl.Kosten[[#This Row],[Anr.]]=DS$7,Tbl.Kosten[[#This Row],[Totaal kosten]],"")</f>
        <v/>
      </c>
      <c r="DT206" s="122" t="str">
        <f>IF(Tbl.Kosten[[#This Row],[Anr.]]=DT$7,Tbl.Kosten[[#This Row],[Totaal kosten]],"")</f>
        <v/>
      </c>
      <c r="DU206" s="122" t="str">
        <f>IF(Tbl.Kosten[[#This Row],[Anr.]]=DU$7,Tbl.Kosten[[#This Row],[Totaal kosten]],"")</f>
        <v/>
      </c>
      <c r="DV206" s="122" t="str">
        <f>IF(Tbl.Kosten[[#This Row],[Anr.]]=DV$7,Tbl.Kosten[[#This Row],[Totaal kosten]],"")</f>
        <v/>
      </c>
      <c r="DW206" s="122" t="str">
        <f>IF(Tbl.Kosten[[#This Row],[Anr.]]=DW$7,Tbl.Kosten[[#This Row],[Totaal kosten]],"")</f>
        <v/>
      </c>
      <c r="DX206" s="122" t="str">
        <f>IF(Tbl.Kosten[[#This Row],[Anr.]]=DX$7,Tbl.Kosten[[#This Row],[Totaal kosten]],"")</f>
        <v/>
      </c>
      <c r="DY206" s="122" t="str">
        <f>IF(Tbl.Kosten[[#This Row],[Anr.]]=DY$7,Tbl.Kosten[[#This Row],[Totaal kosten]],"")</f>
        <v/>
      </c>
      <c r="DZ206" s="122" t="str">
        <f>IF(Tbl.Kosten[[#This Row],[Anr.]]=DZ$7,Tbl.Kosten[[#This Row],[Totaal kosten]],"")</f>
        <v/>
      </c>
      <c r="EA206" s="122" t="str">
        <f>IF(Tbl.Kosten[[#This Row],[Anr.]]=EA$7,Tbl.Kosten[[#This Row],[Totaal kosten]],"")</f>
        <v/>
      </c>
      <c r="EB206" s="122" t="str">
        <f>IF(Tbl.Kosten[[#This Row],[Anr.]]=EB$7,Tbl.Kosten[[#This Row],[Totaal kosten]],"")</f>
        <v/>
      </c>
      <c r="EC206" s="122" t="str">
        <f>IF(Tbl.Kosten[[#This Row],[Anr.]]=EC$7,Tbl.Kosten[[#This Row],[Totaal kosten]],"")</f>
        <v/>
      </c>
      <c r="ED206" s="122" t="str">
        <f>IF(Tbl.Kosten[[#This Row],[Anr.]]=ED$7,Tbl.Kosten[[#This Row],[Totaal kosten]],"")</f>
        <v/>
      </c>
      <c r="EE206" s="122" t="str">
        <f>IF(Tbl.Kosten[[#This Row],[Anr.]]=EE$7,Tbl.Kosten[[#This Row],[Totaal kosten]],"")</f>
        <v/>
      </c>
      <c r="EF206" s="122" t="str">
        <f>IF(Tbl.Kosten[[#This Row],[Anr.]]=EF$7,Tbl.Kosten[[#This Row],[Totaal kosten]],"")</f>
        <v/>
      </c>
      <c r="EG206" s="122" t="str">
        <f>IF(Tbl.Kosten[[#This Row],[Anr.]]=EG$7,Tbl.Kosten[[#This Row],[Totaal kosten]],"")</f>
        <v/>
      </c>
      <c r="EH206" s="122" t="str">
        <f>IF(Tbl.Kosten[[#This Row],[Anr.]]=EH$7,Tbl.Kosten[[#This Row],[Totaal kosten]],"")</f>
        <v/>
      </c>
      <c r="EI206" s="122" t="str">
        <f>IF(Tbl.Kosten[[#This Row],[Anr.]]=EI$7,Tbl.Kosten[[#This Row],[Totaal kosten]],"")</f>
        <v/>
      </c>
      <c r="EJ206" s="122" t="str">
        <f>IF(Tbl.Kosten[[#This Row],[Anr.]]=EJ$7,Tbl.Kosten[[#This Row],[Totaal kosten]],"")</f>
        <v/>
      </c>
      <c r="EK206" s="122" t="str">
        <f>IF(Tbl.Kosten[[#This Row],[Anr.]]=EK$7,Tbl.Kosten[[#This Row],[Totaal kosten]],"")</f>
        <v/>
      </c>
      <c r="EL206" s="122" t="str">
        <f>IF(Tbl.Kosten[[#This Row],[Anr.]]=EL$7,Tbl.Kosten[[#This Row],[Totaal kosten]],"")</f>
        <v/>
      </c>
      <c r="EM206" s="122" t="str">
        <f>IF(Tbl.Kosten[[#This Row],[Anr.]]=EM$7,Tbl.Kosten[[#This Row],[Totaal kosten]],"")</f>
        <v/>
      </c>
      <c r="EN206" s="122" t="str">
        <f>IF(Tbl.Kosten[[#This Row],[Anr.]]=EN$7,Tbl.Kosten[[#This Row],[Totaal kosten]],"")</f>
        <v/>
      </c>
      <c r="EO206" s="122" t="str">
        <f>IF(Tbl.Kosten[[#This Row],[Anr.]]=EO$7,Tbl.Kosten[[#This Row],[Totaal kosten]],"")</f>
        <v/>
      </c>
      <c r="EP206" s="122" t="str">
        <f>IF(Tbl.Kosten[[#This Row],[Anr.]]=EP$7,Tbl.Kosten[[#This Row],[Totaal kosten]],"")</f>
        <v/>
      </c>
      <c r="EQ206" s="122" t="str">
        <f>IF(Tbl.Kosten[[#This Row],[Anr.]]=EQ$7,Tbl.Kosten[[#This Row],[Totaal kosten]],"")</f>
        <v/>
      </c>
    </row>
    <row r="207" spans="2:147" x14ac:dyDescent="0.35">
      <c r="B207" s="99"/>
      <c r="C207" s="68"/>
      <c r="D207" s="119"/>
      <c r="E207" s="100"/>
      <c r="F207" s="13">
        <f>_xlfn.XLOOKUP(Tbl.Kosten[[#This Row],[Medewerker e/o 
functie]],Tbl.Uurtarief[Medewerker en/of functie],Tbl.Uurtarief[Uurtarief],"",,)</f>
        <v>0</v>
      </c>
      <c r="G207" s="118">
        <f>PRODUCT(Tbl.Kosten[[#This Row],[Uren]],Tbl.Kosten[[#This Row],[Uurtarief]])</f>
        <v>0</v>
      </c>
      <c r="H207" s="100"/>
      <c r="I207" s="98"/>
      <c r="J207" s="97">
        <f>Tbl.Kosten[[#This Row],[Aantal]]*Tbl.Kosten[[#This Row],[Tarief]]</f>
        <v>0</v>
      </c>
      <c r="K207" s="118">
        <f>Tbl.Kosten[[#This Row],[Subtotaal andere kosten]]+Tbl.Kosten[[#This Row],[Subtotaal arbeidskosten]]</f>
        <v>0</v>
      </c>
      <c r="L207" s="190">
        <f>IF(Tbl.Kosten[[#This Row],[Subtotaal andere kosten]]&lt;&gt;0,"Andere kosten",(_xlfn.XLOOKUP(Tbl.Kosten[[#This Row],[Medewerker e/o 
functie]],Tbl.Uurtarief[Medewerker en/of functie],Tbl.Uurtarief[Kostensoort],"",,)))</f>
        <v>0</v>
      </c>
      <c r="M207" s="190" t="str">
        <f>IF(AND(Tbl.Kosten[[#This Row],[Subtotaal arbeidskosten]]&lt;&gt;0,Tbl.Kosten[[#This Row],[Subtotaal andere kosten]]&lt;&gt;0),"Begroot Arbeidskosten en Overige kosten op verschillende regels!","")</f>
        <v/>
      </c>
      <c r="N207" s="3" t="str">
        <f>_xlfn.XLOOKUP(Tbl.Kosten[[#This Row],[Activiteitencode]],Tbl.Activiteiten[Activiteitcode],Tbl.Activiteiten[Werkpakketcode],"",,)</f>
        <v/>
      </c>
      <c r="O207" s="9" t="str">
        <f>_xlfn.XLOOKUP(Tbl.Kosten[[#This Row],[Werkpakketcode]],Tbl.Werkpakketten[Werkpakketcode],Tbl.Werkpakketten[WPnr.],"",,)</f>
        <v/>
      </c>
      <c r="P207" s="9" t="str">
        <f>IF(Tbl.Kosten[[#This Row],[WPnr.]]=P$7,Tbl.Kosten[[#This Row],[Totaal kosten]],"")</f>
        <v/>
      </c>
      <c r="Q207" s="9" t="str">
        <f>IF(Tbl.Kosten[[#This Row],[WPnr.]]=Q$7,Tbl.Kosten[[#This Row],[Totaal kosten]],"")</f>
        <v/>
      </c>
      <c r="R207" s="9" t="str">
        <f>IF(Tbl.Kosten[[#This Row],[WPnr.]]=R$7,Tbl.Kosten[[#This Row],[Totaal kosten]],"")</f>
        <v/>
      </c>
      <c r="S207" s="9" t="str">
        <f>IF(Tbl.Kosten[[#This Row],[WPnr.]]=S$7,Tbl.Kosten[[#This Row],[Totaal kosten]],"")</f>
        <v/>
      </c>
      <c r="T207" s="9" t="str">
        <f>IF(Tbl.Kosten[[#This Row],[WPnr.]]=T$7,Tbl.Kosten[[#This Row],[Totaal kosten]],"")</f>
        <v/>
      </c>
      <c r="U207" s="9" t="str">
        <f>IF(Tbl.Kosten[[#This Row],[WPnr.]]=U$7,Tbl.Kosten[[#This Row],[Totaal kosten]],"")</f>
        <v/>
      </c>
      <c r="V207" s="9" t="str">
        <f>IF(Tbl.Kosten[[#This Row],[WPnr.]]=V$7,Tbl.Kosten[[#This Row],[Totaal kosten]],"")</f>
        <v/>
      </c>
      <c r="W207" s="9" t="str">
        <f>IF(Tbl.Kosten[[#This Row],[WPnr.]]=W$7,Tbl.Kosten[[#This Row],[Totaal kosten]],"")</f>
        <v/>
      </c>
      <c r="X207" s="9" t="str">
        <f>IF(Tbl.Kosten[[#This Row],[WPnr.]]=X$7,Tbl.Kosten[[#This Row],[Totaal kosten]],"")</f>
        <v/>
      </c>
      <c r="Y207" s="9" t="str">
        <f>IF(Tbl.Kosten[[#This Row],[WPnr.]]=Y$7,Tbl.Kosten[[#This Row],[Totaal kosten]],"")</f>
        <v/>
      </c>
      <c r="Z207" s="15" t="str">
        <f>IFERROR(VLOOKUP(Tbl.Kosten[[#This Row],[Kostensoort]],Tbl.Kostensoorten[],2,FALSE),"")</f>
        <v/>
      </c>
      <c r="AA207" s="15" t="str">
        <f>IF(Tbl.Kosten[[#This Row],[KSnr.]]=AA$7,Tbl.Kosten[[#This Row],[Totaal kosten]],"")</f>
        <v/>
      </c>
      <c r="AB207" s="15" t="str">
        <f>IF(Tbl.Kosten[[#This Row],[KSnr.]]=AB$7,Tbl.Kosten[[#This Row],[Totaal kosten]],"")</f>
        <v/>
      </c>
      <c r="AC207" s="15" t="str">
        <f>IF(Tbl.Kosten[[#This Row],[KSnr.]]=AC$7,Tbl.Kosten[[#This Row],[Totaal kosten]],"")</f>
        <v/>
      </c>
      <c r="AD207" s="15" t="str">
        <f>IF(Tbl.Kosten[[#This Row],[KSnr.]]=AD$7,Tbl.Kosten[[#This Row],[Totaal kosten]],"")</f>
        <v/>
      </c>
      <c r="AE207" s="15" t="str">
        <f>IF(Tbl.Kosten[[#This Row],[KSnr.]]=AE$7,Tbl.Kosten[[#This Row],[Totaal kosten]],"")</f>
        <v/>
      </c>
      <c r="AF207" s="15" t="str">
        <f>IF(Tbl.Kosten[[#This Row],[KSnr.]]=AF$7,Tbl.Kosten[[#This Row],[Totaal kosten]],"")</f>
        <v/>
      </c>
      <c r="AG207" s="15" t="str">
        <f>IF(Tbl.Kosten[[#This Row],[KSnr.]]=AG$7,Tbl.Kosten[[#This Row],[Totaal kosten]],"")</f>
        <v/>
      </c>
      <c r="AH207" s="15" t="str">
        <f>IF(Tbl.Kosten[[#This Row],[KSnr.]]=AH$7,Tbl.Kosten[[#This Row],[Totaal kosten]],"")</f>
        <v/>
      </c>
      <c r="AI207" s="15" t="str">
        <f>IF(Tbl.Kosten[[#This Row],[KSnr.]]=AI$7,Tbl.Kosten[[#This Row],[Totaal kosten]],"")</f>
        <v/>
      </c>
      <c r="AJ207" s="15" t="str">
        <f>IF(Tbl.Kosten[[#This Row],[KSnr.]]=AJ$7,Tbl.Kosten[[#This Row],[Totaal kosten]],"")</f>
        <v/>
      </c>
      <c r="AK207" s="15" t="str">
        <f>IF(Tbl.Kosten[[#This Row],[KSnr.]]=AK$7,Tbl.Kosten[[#This Row],[Totaal kosten]],"")</f>
        <v/>
      </c>
      <c r="AL207" s="15" t="str">
        <f>IF(Tbl.Kosten[[#This Row],[KSnr.]]=AL$7,Tbl.Kosten[[#This Row],[Totaal kosten]],"")</f>
        <v/>
      </c>
      <c r="AM207" s="15" t="str">
        <f>IF(Tbl.Kosten[[#This Row],[KSnr.]]=AM$7,Tbl.Kosten[[#This Row],[Totaal kosten]],"")</f>
        <v/>
      </c>
      <c r="AN207" s="15" t="str">
        <f>IF(Tbl.Kosten[[#This Row],[KSnr.]]=AN$7,Tbl.Kosten[[#This Row],[Totaal kosten]],"")</f>
        <v/>
      </c>
      <c r="AO207" s="15" t="str">
        <f>IF(Tbl.Kosten[[#This Row],[KSnr.]]=AO$7,Tbl.Kosten[[#This Row],[Totaal kosten]],"")</f>
        <v/>
      </c>
      <c r="AP207" s="15" t="str">
        <f>IF(Tbl.Kosten[[#This Row],[KSnr.]]=AP$7,Tbl.Kosten[[#This Row],[Totaal kosten]],"")</f>
        <v/>
      </c>
      <c r="AQ207" s="15" t="str">
        <f>IF(Tbl.Kosten[[#This Row],[KSnr.]]=AQ$7,Tbl.Kosten[[#This Row],[Totaal kosten]],"")</f>
        <v/>
      </c>
      <c r="AR207" s="15" t="str">
        <f>IF(Tbl.Kosten[[#This Row],[KSnr.]]=AR$7,Tbl.Kosten[[#This Row],[Totaal kosten]],"")</f>
        <v/>
      </c>
      <c r="AS207" s="15" t="str">
        <f>IF(Tbl.Kosten[[#This Row],[KSnr.]]=AS$7,Tbl.Kosten[[#This Row],[Totaal kosten]],"")</f>
        <v/>
      </c>
      <c r="AT207" s="15" t="str">
        <f>IF(Tbl.Kosten[[#This Row],[KSnr.]]=AT$7,Tbl.Kosten[[#This Row],[Totaal kosten]],"")</f>
        <v/>
      </c>
      <c r="AU207" s="122" t="str">
        <f>_xlfn.XLOOKUP(Tbl.Kosten[[#This Row],[Activiteitencode]],Tbl.Activiteiten[Activiteitcode],Tbl.Activiteiten[Anr.],"",,)</f>
        <v/>
      </c>
      <c r="AV207" s="122" t="str">
        <f>IF(Tbl.Kosten[[#This Row],[Anr.]]=AV$7,Tbl.Kosten[[#This Row],[Totaal kosten]],"")</f>
        <v/>
      </c>
      <c r="AW207" s="122" t="str">
        <f>IF(Tbl.Kosten[[#This Row],[Anr.]]=AW$7,Tbl.Kosten[[#This Row],[Totaal kosten]],"")</f>
        <v/>
      </c>
      <c r="AX207" s="122" t="str">
        <f>IF(Tbl.Kosten[[#This Row],[Anr.]]=AX$7,Tbl.Kosten[[#This Row],[Totaal kosten]],"")</f>
        <v/>
      </c>
      <c r="AY207" s="122" t="str">
        <f>IF(Tbl.Kosten[[#This Row],[Anr.]]=AY$7,Tbl.Kosten[[#This Row],[Totaal kosten]],"")</f>
        <v/>
      </c>
      <c r="AZ207" s="122" t="str">
        <f>IF(Tbl.Kosten[[#This Row],[Anr.]]=AZ$7,Tbl.Kosten[[#This Row],[Totaal kosten]],"")</f>
        <v/>
      </c>
      <c r="BA207" s="122" t="str">
        <f>IF(Tbl.Kosten[[#This Row],[Anr.]]=BA$7,Tbl.Kosten[[#This Row],[Totaal kosten]],"")</f>
        <v/>
      </c>
      <c r="BB207" s="122" t="str">
        <f>IF(Tbl.Kosten[[#This Row],[Anr.]]=BB$7,Tbl.Kosten[[#This Row],[Totaal kosten]],"")</f>
        <v/>
      </c>
      <c r="BC207" s="122" t="str">
        <f>IF(Tbl.Kosten[[#This Row],[Anr.]]=BC$7,Tbl.Kosten[[#This Row],[Totaal kosten]],"")</f>
        <v/>
      </c>
      <c r="BD207" s="122" t="str">
        <f>IF(Tbl.Kosten[[#This Row],[Anr.]]=BD$7,Tbl.Kosten[[#This Row],[Totaal kosten]],"")</f>
        <v/>
      </c>
      <c r="BE207" s="122" t="str">
        <f>IF(Tbl.Kosten[[#This Row],[Anr.]]=BE$7,Tbl.Kosten[[#This Row],[Totaal kosten]],"")</f>
        <v/>
      </c>
      <c r="BF207" s="122" t="str">
        <f>IF(Tbl.Kosten[[#This Row],[Anr.]]=BF$7,Tbl.Kosten[[#This Row],[Totaal kosten]],"")</f>
        <v/>
      </c>
      <c r="BG207" s="122" t="str">
        <f>IF(Tbl.Kosten[[#This Row],[Anr.]]=BG$7,Tbl.Kosten[[#This Row],[Totaal kosten]],"")</f>
        <v/>
      </c>
      <c r="BH207" s="122" t="str">
        <f>IF(Tbl.Kosten[[#This Row],[Anr.]]=BH$7,Tbl.Kosten[[#This Row],[Totaal kosten]],"")</f>
        <v/>
      </c>
      <c r="BI207" s="122" t="str">
        <f>IF(Tbl.Kosten[[#This Row],[Anr.]]=BI$7,Tbl.Kosten[[#This Row],[Totaal kosten]],"")</f>
        <v/>
      </c>
      <c r="BJ207" s="122" t="str">
        <f>IF(Tbl.Kosten[[#This Row],[Anr.]]=BJ$7,Tbl.Kosten[[#This Row],[Totaal kosten]],"")</f>
        <v/>
      </c>
      <c r="BK207" s="122" t="str">
        <f>IF(Tbl.Kosten[[#This Row],[Anr.]]=BK$7,Tbl.Kosten[[#This Row],[Totaal kosten]],"")</f>
        <v/>
      </c>
      <c r="BL207" s="122" t="str">
        <f>IF(Tbl.Kosten[[#This Row],[Anr.]]=BL$7,Tbl.Kosten[[#This Row],[Totaal kosten]],"")</f>
        <v/>
      </c>
      <c r="BM207" s="122" t="str">
        <f>IF(Tbl.Kosten[[#This Row],[Anr.]]=BM$7,Tbl.Kosten[[#This Row],[Totaal kosten]],"")</f>
        <v/>
      </c>
      <c r="BN207" s="122" t="str">
        <f>IF(Tbl.Kosten[[#This Row],[Anr.]]=BN$7,Tbl.Kosten[[#This Row],[Totaal kosten]],"")</f>
        <v/>
      </c>
      <c r="BO207" s="122" t="str">
        <f>IF(Tbl.Kosten[[#This Row],[Anr.]]=BO$7,Tbl.Kosten[[#This Row],[Totaal kosten]],"")</f>
        <v/>
      </c>
      <c r="BP207" s="122" t="str">
        <f>IF(Tbl.Kosten[[#This Row],[Anr.]]=BP$7,Tbl.Kosten[[#This Row],[Totaal kosten]],"")</f>
        <v/>
      </c>
      <c r="BQ207" s="122" t="str">
        <f>IF(Tbl.Kosten[[#This Row],[Anr.]]=BQ$7,Tbl.Kosten[[#This Row],[Totaal kosten]],"")</f>
        <v/>
      </c>
      <c r="BR207" s="122" t="str">
        <f>IF(Tbl.Kosten[[#This Row],[Anr.]]=BR$7,Tbl.Kosten[[#This Row],[Totaal kosten]],"")</f>
        <v/>
      </c>
      <c r="BS207" s="122" t="str">
        <f>IF(Tbl.Kosten[[#This Row],[Anr.]]=BS$7,Tbl.Kosten[[#This Row],[Totaal kosten]],"")</f>
        <v/>
      </c>
      <c r="BT207" s="122" t="str">
        <f>IF(Tbl.Kosten[[#This Row],[Anr.]]=BT$7,Tbl.Kosten[[#This Row],[Totaal kosten]],"")</f>
        <v/>
      </c>
      <c r="BU207" s="122" t="str">
        <f>IF(Tbl.Kosten[[#This Row],[Anr.]]=BU$7,Tbl.Kosten[[#This Row],[Totaal kosten]],"")</f>
        <v/>
      </c>
      <c r="BV207" s="122" t="str">
        <f>IF(Tbl.Kosten[[#This Row],[Anr.]]=BV$7,Tbl.Kosten[[#This Row],[Totaal kosten]],"")</f>
        <v/>
      </c>
      <c r="BW207" s="122" t="str">
        <f>IF(Tbl.Kosten[[#This Row],[Anr.]]=BW$7,Tbl.Kosten[[#This Row],[Totaal kosten]],"")</f>
        <v/>
      </c>
      <c r="BX207" s="122" t="str">
        <f>IF(Tbl.Kosten[[#This Row],[Anr.]]=BX$7,Tbl.Kosten[[#This Row],[Totaal kosten]],"")</f>
        <v/>
      </c>
      <c r="BY207" s="122" t="str">
        <f>IF(Tbl.Kosten[[#This Row],[Anr.]]=BY$7,Tbl.Kosten[[#This Row],[Totaal kosten]],"")</f>
        <v/>
      </c>
      <c r="BZ207" s="122" t="str">
        <f>IF(Tbl.Kosten[[#This Row],[Anr.]]=BZ$7,Tbl.Kosten[[#This Row],[Totaal kosten]],"")</f>
        <v/>
      </c>
      <c r="CA207" s="122" t="str">
        <f>IF(Tbl.Kosten[[#This Row],[Anr.]]=CA$7,Tbl.Kosten[[#This Row],[Totaal kosten]],"")</f>
        <v/>
      </c>
      <c r="CB207" s="122" t="str">
        <f>IF(Tbl.Kosten[[#This Row],[Anr.]]=CB$7,Tbl.Kosten[[#This Row],[Totaal kosten]],"")</f>
        <v/>
      </c>
      <c r="CC207" s="122" t="str">
        <f>IF(Tbl.Kosten[[#This Row],[Anr.]]=CC$7,Tbl.Kosten[[#This Row],[Totaal kosten]],"")</f>
        <v/>
      </c>
      <c r="CD207" s="122" t="str">
        <f>IF(Tbl.Kosten[[#This Row],[Anr.]]=CD$7,Tbl.Kosten[[#This Row],[Totaal kosten]],"")</f>
        <v/>
      </c>
      <c r="CE207" s="122" t="str">
        <f>IF(Tbl.Kosten[[#This Row],[Anr.]]=CE$7,Tbl.Kosten[[#This Row],[Totaal kosten]],"")</f>
        <v/>
      </c>
      <c r="CF207" s="122" t="str">
        <f>IF(Tbl.Kosten[[#This Row],[Anr.]]=CF$7,Tbl.Kosten[[#This Row],[Totaal kosten]],"")</f>
        <v/>
      </c>
      <c r="CG207" s="122" t="str">
        <f>IF(Tbl.Kosten[[#This Row],[Anr.]]=CG$7,Tbl.Kosten[[#This Row],[Totaal kosten]],"")</f>
        <v/>
      </c>
      <c r="CH207" s="122" t="str">
        <f>IF(Tbl.Kosten[[#This Row],[Anr.]]=CH$7,Tbl.Kosten[[#This Row],[Totaal kosten]],"")</f>
        <v/>
      </c>
      <c r="CI207" s="122" t="str">
        <f>IF(Tbl.Kosten[[#This Row],[Anr.]]=CI$7,Tbl.Kosten[[#This Row],[Totaal kosten]],"")</f>
        <v/>
      </c>
      <c r="CJ207" s="122" t="str">
        <f>IF(Tbl.Kosten[[#This Row],[Anr.]]=CJ$7,Tbl.Kosten[[#This Row],[Totaal kosten]],"")</f>
        <v/>
      </c>
      <c r="CK207" s="122" t="str">
        <f>IF(Tbl.Kosten[[#This Row],[Anr.]]=CK$7,Tbl.Kosten[[#This Row],[Totaal kosten]],"")</f>
        <v/>
      </c>
      <c r="CL207" s="122" t="str">
        <f>IF(Tbl.Kosten[[#This Row],[Anr.]]=CL$7,Tbl.Kosten[[#This Row],[Totaal kosten]],"")</f>
        <v/>
      </c>
      <c r="CM207" s="122" t="str">
        <f>IF(Tbl.Kosten[[#This Row],[Anr.]]=CM$7,Tbl.Kosten[[#This Row],[Totaal kosten]],"")</f>
        <v/>
      </c>
      <c r="CN207" s="122" t="str">
        <f>IF(Tbl.Kosten[[#This Row],[Anr.]]=CN$7,Tbl.Kosten[[#This Row],[Totaal kosten]],"")</f>
        <v/>
      </c>
      <c r="CO207" s="122" t="str">
        <f>IF(Tbl.Kosten[[#This Row],[Anr.]]=CO$7,Tbl.Kosten[[#This Row],[Totaal kosten]],"")</f>
        <v/>
      </c>
      <c r="CP207" s="122" t="str">
        <f>IF(Tbl.Kosten[[#This Row],[Anr.]]=CP$7,Tbl.Kosten[[#This Row],[Totaal kosten]],"")</f>
        <v/>
      </c>
      <c r="CQ207" s="122" t="str">
        <f>IF(Tbl.Kosten[[#This Row],[Anr.]]=CQ$7,Tbl.Kosten[[#This Row],[Totaal kosten]],"")</f>
        <v/>
      </c>
      <c r="CR207" s="122" t="str">
        <f>IF(Tbl.Kosten[[#This Row],[Anr.]]=CR$7,Tbl.Kosten[[#This Row],[Totaal kosten]],"")</f>
        <v/>
      </c>
      <c r="CS207" s="122" t="str">
        <f>IF(Tbl.Kosten[[#This Row],[Anr.]]=CS$7,Tbl.Kosten[[#This Row],[Totaal kosten]],"")</f>
        <v/>
      </c>
      <c r="CT207" s="122" t="str">
        <f>IF(Tbl.Kosten[[#This Row],[Anr.]]=CT$7,Tbl.Kosten[[#This Row],[Totaal kosten]],"")</f>
        <v/>
      </c>
      <c r="CU207" s="122" t="str">
        <f>IF(Tbl.Kosten[[#This Row],[Anr.]]=CU$7,Tbl.Kosten[[#This Row],[Totaal kosten]],"")</f>
        <v/>
      </c>
      <c r="CV207" s="122" t="str">
        <f>IF(Tbl.Kosten[[#This Row],[Anr.]]=CV$7,Tbl.Kosten[[#This Row],[Totaal kosten]],"")</f>
        <v/>
      </c>
      <c r="CW207" s="122" t="str">
        <f>IF(Tbl.Kosten[[#This Row],[Anr.]]=CW$7,Tbl.Kosten[[#This Row],[Totaal kosten]],"")</f>
        <v/>
      </c>
      <c r="CX207" s="122" t="str">
        <f>IF(Tbl.Kosten[[#This Row],[Anr.]]=CX$7,Tbl.Kosten[[#This Row],[Totaal kosten]],"")</f>
        <v/>
      </c>
      <c r="CY207" s="122" t="str">
        <f>IF(Tbl.Kosten[[#This Row],[Anr.]]=CY$7,Tbl.Kosten[[#This Row],[Totaal kosten]],"")</f>
        <v/>
      </c>
      <c r="CZ207" s="122" t="str">
        <f>IF(Tbl.Kosten[[#This Row],[Anr.]]=CZ$7,Tbl.Kosten[[#This Row],[Totaal kosten]],"")</f>
        <v/>
      </c>
      <c r="DA207" s="122" t="str">
        <f>IF(Tbl.Kosten[[#This Row],[Anr.]]=DA$7,Tbl.Kosten[[#This Row],[Totaal kosten]],"")</f>
        <v/>
      </c>
      <c r="DB207" s="122" t="str">
        <f>IF(Tbl.Kosten[[#This Row],[Anr.]]=DB$7,Tbl.Kosten[[#This Row],[Totaal kosten]],"")</f>
        <v/>
      </c>
      <c r="DC207" s="122" t="str">
        <f>IF(Tbl.Kosten[[#This Row],[Anr.]]=DC$7,Tbl.Kosten[[#This Row],[Totaal kosten]],"")</f>
        <v/>
      </c>
      <c r="DD207" s="122" t="str">
        <f>IF(Tbl.Kosten[[#This Row],[Anr.]]=DD$7,Tbl.Kosten[[#This Row],[Totaal kosten]],"")</f>
        <v/>
      </c>
      <c r="DE207" s="122" t="str">
        <f>IF(Tbl.Kosten[[#This Row],[Anr.]]=DE$7,Tbl.Kosten[[#This Row],[Totaal kosten]],"")</f>
        <v/>
      </c>
      <c r="DF207" s="122" t="str">
        <f>IF(Tbl.Kosten[[#This Row],[Anr.]]=DF$7,Tbl.Kosten[[#This Row],[Totaal kosten]],"")</f>
        <v/>
      </c>
      <c r="DG207" s="122" t="str">
        <f>IF(Tbl.Kosten[[#This Row],[Anr.]]=DG$7,Tbl.Kosten[[#This Row],[Totaal kosten]],"")</f>
        <v/>
      </c>
      <c r="DH207" s="122" t="str">
        <f>IF(Tbl.Kosten[[#This Row],[Anr.]]=DH$7,Tbl.Kosten[[#This Row],[Totaal kosten]],"")</f>
        <v/>
      </c>
      <c r="DI207" s="122" t="str">
        <f>IF(Tbl.Kosten[[#This Row],[Anr.]]=DI$7,Tbl.Kosten[[#This Row],[Totaal kosten]],"")</f>
        <v/>
      </c>
      <c r="DJ207" s="122" t="str">
        <f>IF(Tbl.Kosten[[#This Row],[Anr.]]=DJ$7,Tbl.Kosten[[#This Row],[Totaal kosten]],"")</f>
        <v/>
      </c>
      <c r="DK207" s="122" t="str">
        <f>IF(Tbl.Kosten[[#This Row],[Anr.]]=DK$7,Tbl.Kosten[[#This Row],[Totaal kosten]],"")</f>
        <v/>
      </c>
      <c r="DL207" s="122" t="str">
        <f>IF(Tbl.Kosten[[#This Row],[Anr.]]=DL$7,Tbl.Kosten[[#This Row],[Totaal kosten]],"")</f>
        <v/>
      </c>
      <c r="DM207" s="122" t="str">
        <f>IF(Tbl.Kosten[[#This Row],[Anr.]]=DM$7,Tbl.Kosten[[#This Row],[Totaal kosten]],"")</f>
        <v/>
      </c>
      <c r="DN207" s="122" t="str">
        <f>IF(Tbl.Kosten[[#This Row],[Anr.]]=DN$7,Tbl.Kosten[[#This Row],[Totaal kosten]],"")</f>
        <v/>
      </c>
      <c r="DO207" s="122" t="str">
        <f>IF(Tbl.Kosten[[#This Row],[Anr.]]=DO$7,Tbl.Kosten[[#This Row],[Totaal kosten]],"")</f>
        <v/>
      </c>
      <c r="DP207" s="122" t="str">
        <f>IF(Tbl.Kosten[[#This Row],[Anr.]]=DP$7,Tbl.Kosten[[#This Row],[Totaal kosten]],"")</f>
        <v/>
      </c>
      <c r="DQ207" s="122" t="str">
        <f>IF(Tbl.Kosten[[#This Row],[Anr.]]=DQ$7,Tbl.Kosten[[#This Row],[Totaal kosten]],"")</f>
        <v/>
      </c>
      <c r="DR207" s="122" t="str">
        <f>IF(Tbl.Kosten[[#This Row],[Anr.]]=DR$7,Tbl.Kosten[[#This Row],[Totaal kosten]],"")</f>
        <v/>
      </c>
      <c r="DS207" s="122" t="str">
        <f>IF(Tbl.Kosten[[#This Row],[Anr.]]=DS$7,Tbl.Kosten[[#This Row],[Totaal kosten]],"")</f>
        <v/>
      </c>
      <c r="DT207" s="122" t="str">
        <f>IF(Tbl.Kosten[[#This Row],[Anr.]]=DT$7,Tbl.Kosten[[#This Row],[Totaal kosten]],"")</f>
        <v/>
      </c>
      <c r="DU207" s="122" t="str">
        <f>IF(Tbl.Kosten[[#This Row],[Anr.]]=DU$7,Tbl.Kosten[[#This Row],[Totaal kosten]],"")</f>
        <v/>
      </c>
      <c r="DV207" s="122" t="str">
        <f>IF(Tbl.Kosten[[#This Row],[Anr.]]=DV$7,Tbl.Kosten[[#This Row],[Totaal kosten]],"")</f>
        <v/>
      </c>
      <c r="DW207" s="122" t="str">
        <f>IF(Tbl.Kosten[[#This Row],[Anr.]]=DW$7,Tbl.Kosten[[#This Row],[Totaal kosten]],"")</f>
        <v/>
      </c>
      <c r="DX207" s="122" t="str">
        <f>IF(Tbl.Kosten[[#This Row],[Anr.]]=DX$7,Tbl.Kosten[[#This Row],[Totaal kosten]],"")</f>
        <v/>
      </c>
      <c r="DY207" s="122" t="str">
        <f>IF(Tbl.Kosten[[#This Row],[Anr.]]=DY$7,Tbl.Kosten[[#This Row],[Totaal kosten]],"")</f>
        <v/>
      </c>
      <c r="DZ207" s="122" t="str">
        <f>IF(Tbl.Kosten[[#This Row],[Anr.]]=DZ$7,Tbl.Kosten[[#This Row],[Totaal kosten]],"")</f>
        <v/>
      </c>
      <c r="EA207" s="122" t="str">
        <f>IF(Tbl.Kosten[[#This Row],[Anr.]]=EA$7,Tbl.Kosten[[#This Row],[Totaal kosten]],"")</f>
        <v/>
      </c>
      <c r="EB207" s="122" t="str">
        <f>IF(Tbl.Kosten[[#This Row],[Anr.]]=EB$7,Tbl.Kosten[[#This Row],[Totaal kosten]],"")</f>
        <v/>
      </c>
      <c r="EC207" s="122" t="str">
        <f>IF(Tbl.Kosten[[#This Row],[Anr.]]=EC$7,Tbl.Kosten[[#This Row],[Totaal kosten]],"")</f>
        <v/>
      </c>
      <c r="ED207" s="122" t="str">
        <f>IF(Tbl.Kosten[[#This Row],[Anr.]]=ED$7,Tbl.Kosten[[#This Row],[Totaal kosten]],"")</f>
        <v/>
      </c>
      <c r="EE207" s="122" t="str">
        <f>IF(Tbl.Kosten[[#This Row],[Anr.]]=EE$7,Tbl.Kosten[[#This Row],[Totaal kosten]],"")</f>
        <v/>
      </c>
      <c r="EF207" s="122" t="str">
        <f>IF(Tbl.Kosten[[#This Row],[Anr.]]=EF$7,Tbl.Kosten[[#This Row],[Totaal kosten]],"")</f>
        <v/>
      </c>
      <c r="EG207" s="122" t="str">
        <f>IF(Tbl.Kosten[[#This Row],[Anr.]]=EG$7,Tbl.Kosten[[#This Row],[Totaal kosten]],"")</f>
        <v/>
      </c>
      <c r="EH207" s="122" t="str">
        <f>IF(Tbl.Kosten[[#This Row],[Anr.]]=EH$7,Tbl.Kosten[[#This Row],[Totaal kosten]],"")</f>
        <v/>
      </c>
      <c r="EI207" s="122" t="str">
        <f>IF(Tbl.Kosten[[#This Row],[Anr.]]=EI$7,Tbl.Kosten[[#This Row],[Totaal kosten]],"")</f>
        <v/>
      </c>
      <c r="EJ207" s="122" t="str">
        <f>IF(Tbl.Kosten[[#This Row],[Anr.]]=EJ$7,Tbl.Kosten[[#This Row],[Totaal kosten]],"")</f>
        <v/>
      </c>
      <c r="EK207" s="122" t="str">
        <f>IF(Tbl.Kosten[[#This Row],[Anr.]]=EK$7,Tbl.Kosten[[#This Row],[Totaal kosten]],"")</f>
        <v/>
      </c>
      <c r="EL207" s="122" t="str">
        <f>IF(Tbl.Kosten[[#This Row],[Anr.]]=EL$7,Tbl.Kosten[[#This Row],[Totaal kosten]],"")</f>
        <v/>
      </c>
      <c r="EM207" s="122" t="str">
        <f>IF(Tbl.Kosten[[#This Row],[Anr.]]=EM$7,Tbl.Kosten[[#This Row],[Totaal kosten]],"")</f>
        <v/>
      </c>
      <c r="EN207" s="122" t="str">
        <f>IF(Tbl.Kosten[[#This Row],[Anr.]]=EN$7,Tbl.Kosten[[#This Row],[Totaal kosten]],"")</f>
        <v/>
      </c>
      <c r="EO207" s="122" t="str">
        <f>IF(Tbl.Kosten[[#This Row],[Anr.]]=EO$7,Tbl.Kosten[[#This Row],[Totaal kosten]],"")</f>
        <v/>
      </c>
      <c r="EP207" s="122" t="str">
        <f>IF(Tbl.Kosten[[#This Row],[Anr.]]=EP$7,Tbl.Kosten[[#This Row],[Totaal kosten]],"")</f>
        <v/>
      </c>
      <c r="EQ207" s="122" t="str">
        <f>IF(Tbl.Kosten[[#This Row],[Anr.]]=EQ$7,Tbl.Kosten[[#This Row],[Totaal kosten]],"")</f>
        <v/>
      </c>
    </row>
    <row r="208" spans="2:147" x14ac:dyDescent="0.35">
      <c r="B208" s="99"/>
      <c r="C208" s="68"/>
      <c r="D208" s="119"/>
      <c r="E208" s="100"/>
      <c r="F208" s="13">
        <f>_xlfn.XLOOKUP(Tbl.Kosten[[#This Row],[Medewerker e/o 
functie]],Tbl.Uurtarief[Medewerker en/of functie],Tbl.Uurtarief[Uurtarief],"",,)</f>
        <v>0</v>
      </c>
      <c r="G208" s="118">
        <f>PRODUCT(Tbl.Kosten[[#This Row],[Uren]],Tbl.Kosten[[#This Row],[Uurtarief]])</f>
        <v>0</v>
      </c>
      <c r="H208" s="100"/>
      <c r="I208" s="98"/>
      <c r="J208" s="97">
        <f>Tbl.Kosten[[#This Row],[Aantal]]*Tbl.Kosten[[#This Row],[Tarief]]</f>
        <v>0</v>
      </c>
      <c r="K208" s="118">
        <f>Tbl.Kosten[[#This Row],[Subtotaal andere kosten]]+Tbl.Kosten[[#This Row],[Subtotaal arbeidskosten]]</f>
        <v>0</v>
      </c>
      <c r="L208" s="190">
        <f>IF(Tbl.Kosten[[#This Row],[Subtotaal andere kosten]]&lt;&gt;0,"Andere kosten",(_xlfn.XLOOKUP(Tbl.Kosten[[#This Row],[Medewerker e/o 
functie]],Tbl.Uurtarief[Medewerker en/of functie],Tbl.Uurtarief[Kostensoort],"",,)))</f>
        <v>0</v>
      </c>
      <c r="M208" s="190" t="str">
        <f>IF(AND(Tbl.Kosten[[#This Row],[Subtotaal arbeidskosten]]&lt;&gt;0,Tbl.Kosten[[#This Row],[Subtotaal andere kosten]]&lt;&gt;0),"Begroot Arbeidskosten en Overige kosten op verschillende regels!","")</f>
        <v/>
      </c>
      <c r="N208" s="3" t="str">
        <f>_xlfn.XLOOKUP(Tbl.Kosten[[#This Row],[Activiteitencode]],Tbl.Activiteiten[Activiteitcode],Tbl.Activiteiten[Werkpakketcode],"",,)</f>
        <v/>
      </c>
      <c r="O208" s="9" t="str">
        <f>_xlfn.XLOOKUP(Tbl.Kosten[[#This Row],[Werkpakketcode]],Tbl.Werkpakketten[Werkpakketcode],Tbl.Werkpakketten[WPnr.],"",,)</f>
        <v/>
      </c>
      <c r="P208" s="9" t="str">
        <f>IF(Tbl.Kosten[[#This Row],[WPnr.]]=P$7,Tbl.Kosten[[#This Row],[Totaal kosten]],"")</f>
        <v/>
      </c>
      <c r="Q208" s="9" t="str">
        <f>IF(Tbl.Kosten[[#This Row],[WPnr.]]=Q$7,Tbl.Kosten[[#This Row],[Totaal kosten]],"")</f>
        <v/>
      </c>
      <c r="R208" s="9" t="str">
        <f>IF(Tbl.Kosten[[#This Row],[WPnr.]]=R$7,Tbl.Kosten[[#This Row],[Totaal kosten]],"")</f>
        <v/>
      </c>
      <c r="S208" s="9" t="str">
        <f>IF(Tbl.Kosten[[#This Row],[WPnr.]]=S$7,Tbl.Kosten[[#This Row],[Totaal kosten]],"")</f>
        <v/>
      </c>
      <c r="T208" s="9" t="str">
        <f>IF(Tbl.Kosten[[#This Row],[WPnr.]]=T$7,Tbl.Kosten[[#This Row],[Totaal kosten]],"")</f>
        <v/>
      </c>
      <c r="U208" s="9" t="str">
        <f>IF(Tbl.Kosten[[#This Row],[WPnr.]]=U$7,Tbl.Kosten[[#This Row],[Totaal kosten]],"")</f>
        <v/>
      </c>
      <c r="V208" s="9" t="str">
        <f>IF(Tbl.Kosten[[#This Row],[WPnr.]]=V$7,Tbl.Kosten[[#This Row],[Totaal kosten]],"")</f>
        <v/>
      </c>
      <c r="W208" s="9" t="str">
        <f>IF(Tbl.Kosten[[#This Row],[WPnr.]]=W$7,Tbl.Kosten[[#This Row],[Totaal kosten]],"")</f>
        <v/>
      </c>
      <c r="X208" s="9" t="str">
        <f>IF(Tbl.Kosten[[#This Row],[WPnr.]]=X$7,Tbl.Kosten[[#This Row],[Totaal kosten]],"")</f>
        <v/>
      </c>
      <c r="Y208" s="9" t="str">
        <f>IF(Tbl.Kosten[[#This Row],[WPnr.]]=Y$7,Tbl.Kosten[[#This Row],[Totaal kosten]],"")</f>
        <v/>
      </c>
      <c r="Z208" s="15" t="str">
        <f>IFERROR(VLOOKUP(Tbl.Kosten[[#This Row],[Kostensoort]],Tbl.Kostensoorten[],2,FALSE),"")</f>
        <v/>
      </c>
      <c r="AA208" s="15" t="str">
        <f>IF(Tbl.Kosten[[#This Row],[KSnr.]]=AA$7,Tbl.Kosten[[#This Row],[Totaal kosten]],"")</f>
        <v/>
      </c>
      <c r="AB208" s="15" t="str">
        <f>IF(Tbl.Kosten[[#This Row],[KSnr.]]=AB$7,Tbl.Kosten[[#This Row],[Totaal kosten]],"")</f>
        <v/>
      </c>
      <c r="AC208" s="15" t="str">
        <f>IF(Tbl.Kosten[[#This Row],[KSnr.]]=AC$7,Tbl.Kosten[[#This Row],[Totaal kosten]],"")</f>
        <v/>
      </c>
      <c r="AD208" s="15" t="str">
        <f>IF(Tbl.Kosten[[#This Row],[KSnr.]]=AD$7,Tbl.Kosten[[#This Row],[Totaal kosten]],"")</f>
        <v/>
      </c>
      <c r="AE208" s="15" t="str">
        <f>IF(Tbl.Kosten[[#This Row],[KSnr.]]=AE$7,Tbl.Kosten[[#This Row],[Totaal kosten]],"")</f>
        <v/>
      </c>
      <c r="AF208" s="15" t="str">
        <f>IF(Tbl.Kosten[[#This Row],[KSnr.]]=AF$7,Tbl.Kosten[[#This Row],[Totaal kosten]],"")</f>
        <v/>
      </c>
      <c r="AG208" s="15" t="str">
        <f>IF(Tbl.Kosten[[#This Row],[KSnr.]]=AG$7,Tbl.Kosten[[#This Row],[Totaal kosten]],"")</f>
        <v/>
      </c>
      <c r="AH208" s="15" t="str">
        <f>IF(Tbl.Kosten[[#This Row],[KSnr.]]=AH$7,Tbl.Kosten[[#This Row],[Totaal kosten]],"")</f>
        <v/>
      </c>
      <c r="AI208" s="15" t="str">
        <f>IF(Tbl.Kosten[[#This Row],[KSnr.]]=AI$7,Tbl.Kosten[[#This Row],[Totaal kosten]],"")</f>
        <v/>
      </c>
      <c r="AJ208" s="15" t="str">
        <f>IF(Tbl.Kosten[[#This Row],[KSnr.]]=AJ$7,Tbl.Kosten[[#This Row],[Totaal kosten]],"")</f>
        <v/>
      </c>
      <c r="AK208" s="15" t="str">
        <f>IF(Tbl.Kosten[[#This Row],[KSnr.]]=AK$7,Tbl.Kosten[[#This Row],[Totaal kosten]],"")</f>
        <v/>
      </c>
      <c r="AL208" s="15" t="str">
        <f>IF(Tbl.Kosten[[#This Row],[KSnr.]]=AL$7,Tbl.Kosten[[#This Row],[Totaal kosten]],"")</f>
        <v/>
      </c>
      <c r="AM208" s="15" t="str">
        <f>IF(Tbl.Kosten[[#This Row],[KSnr.]]=AM$7,Tbl.Kosten[[#This Row],[Totaal kosten]],"")</f>
        <v/>
      </c>
      <c r="AN208" s="15" t="str">
        <f>IF(Tbl.Kosten[[#This Row],[KSnr.]]=AN$7,Tbl.Kosten[[#This Row],[Totaal kosten]],"")</f>
        <v/>
      </c>
      <c r="AO208" s="15" t="str">
        <f>IF(Tbl.Kosten[[#This Row],[KSnr.]]=AO$7,Tbl.Kosten[[#This Row],[Totaal kosten]],"")</f>
        <v/>
      </c>
      <c r="AP208" s="15" t="str">
        <f>IF(Tbl.Kosten[[#This Row],[KSnr.]]=AP$7,Tbl.Kosten[[#This Row],[Totaal kosten]],"")</f>
        <v/>
      </c>
      <c r="AQ208" s="15" t="str">
        <f>IF(Tbl.Kosten[[#This Row],[KSnr.]]=AQ$7,Tbl.Kosten[[#This Row],[Totaal kosten]],"")</f>
        <v/>
      </c>
      <c r="AR208" s="15" t="str">
        <f>IF(Tbl.Kosten[[#This Row],[KSnr.]]=AR$7,Tbl.Kosten[[#This Row],[Totaal kosten]],"")</f>
        <v/>
      </c>
      <c r="AS208" s="15" t="str">
        <f>IF(Tbl.Kosten[[#This Row],[KSnr.]]=AS$7,Tbl.Kosten[[#This Row],[Totaal kosten]],"")</f>
        <v/>
      </c>
      <c r="AT208" s="15" t="str">
        <f>IF(Tbl.Kosten[[#This Row],[KSnr.]]=AT$7,Tbl.Kosten[[#This Row],[Totaal kosten]],"")</f>
        <v/>
      </c>
      <c r="AU208" s="122" t="str">
        <f>_xlfn.XLOOKUP(Tbl.Kosten[[#This Row],[Activiteitencode]],Tbl.Activiteiten[Activiteitcode],Tbl.Activiteiten[Anr.],"",,)</f>
        <v/>
      </c>
      <c r="AV208" s="122" t="str">
        <f>IF(Tbl.Kosten[[#This Row],[Anr.]]=AV$7,Tbl.Kosten[[#This Row],[Totaal kosten]],"")</f>
        <v/>
      </c>
      <c r="AW208" s="122" t="str">
        <f>IF(Tbl.Kosten[[#This Row],[Anr.]]=AW$7,Tbl.Kosten[[#This Row],[Totaal kosten]],"")</f>
        <v/>
      </c>
      <c r="AX208" s="122" t="str">
        <f>IF(Tbl.Kosten[[#This Row],[Anr.]]=AX$7,Tbl.Kosten[[#This Row],[Totaal kosten]],"")</f>
        <v/>
      </c>
      <c r="AY208" s="122" t="str">
        <f>IF(Tbl.Kosten[[#This Row],[Anr.]]=AY$7,Tbl.Kosten[[#This Row],[Totaal kosten]],"")</f>
        <v/>
      </c>
      <c r="AZ208" s="122" t="str">
        <f>IF(Tbl.Kosten[[#This Row],[Anr.]]=AZ$7,Tbl.Kosten[[#This Row],[Totaal kosten]],"")</f>
        <v/>
      </c>
      <c r="BA208" s="122" t="str">
        <f>IF(Tbl.Kosten[[#This Row],[Anr.]]=BA$7,Tbl.Kosten[[#This Row],[Totaal kosten]],"")</f>
        <v/>
      </c>
      <c r="BB208" s="122" t="str">
        <f>IF(Tbl.Kosten[[#This Row],[Anr.]]=BB$7,Tbl.Kosten[[#This Row],[Totaal kosten]],"")</f>
        <v/>
      </c>
      <c r="BC208" s="122" t="str">
        <f>IF(Tbl.Kosten[[#This Row],[Anr.]]=BC$7,Tbl.Kosten[[#This Row],[Totaal kosten]],"")</f>
        <v/>
      </c>
      <c r="BD208" s="122" t="str">
        <f>IF(Tbl.Kosten[[#This Row],[Anr.]]=BD$7,Tbl.Kosten[[#This Row],[Totaal kosten]],"")</f>
        <v/>
      </c>
      <c r="BE208" s="122" t="str">
        <f>IF(Tbl.Kosten[[#This Row],[Anr.]]=BE$7,Tbl.Kosten[[#This Row],[Totaal kosten]],"")</f>
        <v/>
      </c>
      <c r="BF208" s="122" t="str">
        <f>IF(Tbl.Kosten[[#This Row],[Anr.]]=BF$7,Tbl.Kosten[[#This Row],[Totaal kosten]],"")</f>
        <v/>
      </c>
      <c r="BG208" s="122" t="str">
        <f>IF(Tbl.Kosten[[#This Row],[Anr.]]=BG$7,Tbl.Kosten[[#This Row],[Totaal kosten]],"")</f>
        <v/>
      </c>
      <c r="BH208" s="122" t="str">
        <f>IF(Tbl.Kosten[[#This Row],[Anr.]]=BH$7,Tbl.Kosten[[#This Row],[Totaal kosten]],"")</f>
        <v/>
      </c>
      <c r="BI208" s="122" t="str">
        <f>IF(Tbl.Kosten[[#This Row],[Anr.]]=BI$7,Tbl.Kosten[[#This Row],[Totaal kosten]],"")</f>
        <v/>
      </c>
      <c r="BJ208" s="122" t="str">
        <f>IF(Tbl.Kosten[[#This Row],[Anr.]]=BJ$7,Tbl.Kosten[[#This Row],[Totaal kosten]],"")</f>
        <v/>
      </c>
      <c r="BK208" s="122" t="str">
        <f>IF(Tbl.Kosten[[#This Row],[Anr.]]=BK$7,Tbl.Kosten[[#This Row],[Totaal kosten]],"")</f>
        <v/>
      </c>
      <c r="BL208" s="122" t="str">
        <f>IF(Tbl.Kosten[[#This Row],[Anr.]]=BL$7,Tbl.Kosten[[#This Row],[Totaal kosten]],"")</f>
        <v/>
      </c>
      <c r="BM208" s="122" t="str">
        <f>IF(Tbl.Kosten[[#This Row],[Anr.]]=BM$7,Tbl.Kosten[[#This Row],[Totaal kosten]],"")</f>
        <v/>
      </c>
      <c r="BN208" s="122" t="str">
        <f>IF(Tbl.Kosten[[#This Row],[Anr.]]=BN$7,Tbl.Kosten[[#This Row],[Totaal kosten]],"")</f>
        <v/>
      </c>
      <c r="BO208" s="122" t="str">
        <f>IF(Tbl.Kosten[[#This Row],[Anr.]]=BO$7,Tbl.Kosten[[#This Row],[Totaal kosten]],"")</f>
        <v/>
      </c>
      <c r="BP208" s="122" t="str">
        <f>IF(Tbl.Kosten[[#This Row],[Anr.]]=BP$7,Tbl.Kosten[[#This Row],[Totaal kosten]],"")</f>
        <v/>
      </c>
      <c r="BQ208" s="122" t="str">
        <f>IF(Tbl.Kosten[[#This Row],[Anr.]]=BQ$7,Tbl.Kosten[[#This Row],[Totaal kosten]],"")</f>
        <v/>
      </c>
      <c r="BR208" s="122" t="str">
        <f>IF(Tbl.Kosten[[#This Row],[Anr.]]=BR$7,Tbl.Kosten[[#This Row],[Totaal kosten]],"")</f>
        <v/>
      </c>
      <c r="BS208" s="122" t="str">
        <f>IF(Tbl.Kosten[[#This Row],[Anr.]]=BS$7,Tbl.Kosten[[#This Row],[Totaal kosten]],"")</f>
        <v/>
      </c>
      <c r="BT208" s="122" t="str">
        <f>IF(Tbl.Kosten[[#This Row],[Anr.]]=BT$7,Tbl.Kosten[[#This Row],[Totaal kosten]],"")</f>
        <v/>
      </c>
      <c r="BU208" s="122" t="str">
        <f>IF(Tbl.Kosten[[#This Row],[Anr.]]=BU$7,Tbl.Kosten[[#This Row],[Totaal kosten]],"")</f>
        <v/>
      </c>
      <c r="BV208" s="122" t="str">
        <f>IF(Tbl.Kosten[[#This Row],[Anr.]]=BV$7,Tbl.Kosten[[#This Row],[Totaal kosten]],"")</f>
        <v/>
      </c>
      <c r="BW208" s="122" t="str">
        <f>IF(Tbl.Kosten[[#This Row],[Anr.]]=BW$7,Tbl.Kosten[[#This Row],[Totaal kosten]],"")</f>
        <v/>
      </c>
      <c r="BX208" s="122" t="str">
        <f>IF(Tbl.Kosten[[#This Row],[Anr.]]=BX$7,Tbl.Kosten[[#This Row],[Totaal kosten]],"")</f>
        <v/>
      </c>
      <c r="BY208" s="122" t="str">
        <f>IF(Tbl.Kosten[[#This Row],[Anr.]]=BY$7,Tbl.Kosten[[#This Row],[Totaal kosten]],"")</f>
        <v/>
      </c>
      <c r="BZ208" s="122" t="str">
        <f>IF(Tbl.Kosten[[#This Row],[Anr.]]=BZ$7,Tbl.Kosten[[#This Row],[Totaal kosten]],"")</f>
        <v/>
      </c>
      <c r="CA208" s="122" t="str">
        <f>IF(Tbl.Kosten[[#This Row],[Anr.]]=CA$7,Tbl.Kosten[[#This Row],[Totaal kosten]],"")</f>
        <v/>
      </c>
      <c r="CB208" s="122" t="str">
        <f>IF(Tbl.Kosten[[#This Row],[Anr.]]=CB$7,Tbl.Kosten[[#This Row],[Totaal kosten]],"")</f>
        <v/>
      </c>
      <c r="CC208" s="122" t="str">
        <f>IF(Tbl.Kosten[[#This Row],[Anr.]]=CC$7,Tbl.Kosten[[#This Row],[Totaal kosten]],"")</f>
        <v/>
      </c>
      <c r="CD208" s="122" t="str">
        <f>IF(Tbl.Kosten[[#This Row],[Anr.]]=CD$7,Tbl.Kosten[[#This Row],[Totaal kosten]],"")</f>
        <v/>
      </c>
      <c r="CE208" s="122" t="str">
        <f>IF(Tbl.Kosten[[#This Row],[Anr.]]=CE$7,Tbl.Kosten[[#This Row],[Totaal kosten]],"")</f>
        <v/>
      </c>
      <c r="CF208" s="122" t="str">
        <f>IF(Tbl.Kosten[[#This Row],[Anr.]]=CF$7,Tbl.Kosten[[#This Row],[Totaal kosten]],"")</f>
        <v/>
      </c>
      <c r="CG208" s="122" t="str">
        <f>IF(Tbl.Kosten[[#This Row],[Anr.]]=CG$7,Tbl.Kosten[[#This Row],[Totaal kosten]],"")</f>
        <v/>
      </c>
      <c r="CH208" s="122" t="str">
        <f>IF(Tbl.Kosten[[#This Row],[Anr.]]=CH$7,Tbl.Kosten[[#This Row],[Totaal kosten]],"")</f>
        <v/>
      </c>
      <c r="CI208" s="122" t="str">
        <f>IF(Tbl.Kosten[[#This Row],[Anr.]]=CI$7,Tbl.Kosten[[#This Row],[Totaal kosten]],"")</f>
        <v/>
      </c>
      <c r="CJ208" s="122" t="str">
        <f>IF(Tbl.Kosten[[#This Row],[Anr.]]=CJ$7,Tbl.Kosten[[#This Row],[Totaal kosten]],"")</f>
        <v/>
      </c>
      <c r="CK208" s="122" t="str">
        <f>IF(Tbl.Kosten[[#This Row],[Anr.]]=CK$7,Tbl.Kosten[[#This Row],[Totaal kosten]],"")</f>
        <v/>
      </c>
      <c r="CL208" s="122" t="str">
        <f>IF(Tbl.Kosten[[#This Row],[Anr.]]=CL$7,Tbl.Kosten[[#This Row],[Totaal kosten]],"")</f>
        <v/>
      </c>
      <c r="CM208" s="122" t="str">
        <f>IF(Tbl.Kosten[[#This Row],[Anr.]]=CM$7,Tbl.Kosten[[#This Row],[Totaal kosten]],"")</f>
        <v/>
      </c>
      <c r="CN208" s="122" t="str">
        <f>IF(Tbl.Kosten[[#This Row],[Anr.]]=CN$7,Tbl.Kosten[[#This Row],[Totaal kosten]],"")</f>
        <v/>
      </c>
      <c r="CO208" s="122" t="str">
        <f>IF(Tbl.Kosten[[#This Row],[Anr.]]=CO$7,Tbl.Kosten[[#This Row],[Totaal kosten]],"")</f>
        <v/>
      </c>
      <c r="CP208" s="122" t="str">
        <f>IF(Tbl.Kosten[[#This Row],[Anr.]]=CP$7,Tbl.Kosten[[#This Row],[Totaal kosten]],"")</f>
        <v/>
      </c>
      <c r="CQ208" s="122" t="str">
        <f>IF(Tbl.Kosten[[#This Row],[Anr.]]=CQ$7,Tbl.Kosten[[#This Row],[Totaal kosten]],"")</f>
        <v/>
      </c>
      <c r="CR208" s="122" t="str">
        <f>IF(Tbl.Kosten[[#This Row],[Anr.]]=CR$7,Tbl.Kosten[[#This Row],[Totaal kosten]],"")</f>
        <v/>
      </c>
      <c r="CS208" s="122" t="str">
        <f>IF(Tbl.Kosten[[#This Row],[Anr.]]=CS$7,Tbl.Kosten[[#This Row],[Totaal kosten]],"")</f>
        <v/>
      </c>
      <c r="CT208" s="122" t="str">
        <f>IF(Tbl.Kosten[[#This Row],[Anr.]]=CT$7,Tbl.Kosten[[#This Row],[Totaal kosten]],"")</f>
        <v/>
      </c>
      <c r="CU208" s="122" t="str">
        <f>IF(Tbl.Kosten[[#This Row],[Anr.]]=CU$7,Tbl.Kosten[[#This Row],[Totaal kosten]],"")</f>
        <v/>
      </c>
      <c r="CV208" s="122" t="str">
        <f>IF(Tbl.Kosten[[#This Row],[Anr.]]=CV$7,Tbl.Kosten[[#This Row],[Totaal kosten]],"")</f>
        <v/>
      </c>
      <c r="CW208" s="122" t="str">
        <f>IF(Tbl.Kosten[[#This Row],[Anr.]]=CW$7,Tbl.Kosten[[#This Row],[Totaal kosten]],"")</f>
        <v/>
      </c>
      <c r="CX208" s="122" t="str">
        <f>IF(Tbl.Kosten[[#This Row],[Anr.]]=CX$7,Tbl.Kosten[[#This Row],[Totaal kosten]],"")</f>
        <v/>
      </c>
      <c r="CY208" s="122" t="str">
        <f>IF(Tbl.Kosten[[#This Row],[Anr.]]=CY$7,Tbl.Kosten[[#This Row],[Totaal kosten]],"")</f>
        <v/>
      </c>
      <c r="CZ208" s="122" t="str">
        <f>IF(Tbl.Kosten[[#This Row],[Anr.]]=CZ$7,Tbl.Kosten[[#This Row],[Totaal kosten]],"")</f>
        <v/>
      </c>
      <c r="DA208" s="122" t="str">
        <f>IF(Tbl.Kosten[[#This Row],[Anr.]]=DA$7,Tbl.Kosten[[#This Row],[Totaal kosten]],"")</f>
        <v/>
      </c>
      <c r="DB208" s="122" t="str">
        <f>IF(Tbl.Kosten[[#This Row],[Anr.]]=DB$7,Tbl.Kosten[[#This Row],[Totaal kosten]],"")</f>
        <v/>
      </c>
      <c r="DC208" s="122" t="str">
        <f>IF(Tbl.Kosten[[#This Row],[Anr.]]=DC$7,Tbl.Kosten[[#This Row],[Totaal kosten]],"")</f>
        <v/>
      </c>
      <c r="DD208" s="122" t="str">
        <f>IF(Tbl.Kosten[[#This Row],[Anr.]]=DD$7,Tbl.Kosten[[#This Row],[Totaal kosten]],"")</f>
        <v/>
      </c>
      <c r="DE208" s="122" t="str">
        <f>IF(Tbl.Kosten[[#This Row],[Anr.]]=DE$7,Tbl.Kosten[[#This Row],[Totaal kosten]],"")</f>
        <v/>
      </c>
      <c r="DF208" s="122" t="str">
        <f>IF(Tbl.Kosten[[#This Row],[Anr.]]=DF$7,Tbl.Kosten[[#This Row],[Totaal kosten]],"")</f>
        <v/>
      </c>
      <c r="DG208" s="122" t="str">
        <f>IF(Tbl.Kosten[[#This Row],[Anr.]]=DG$7,Tbl.Kosten[[#This Row],[Totaal kosten]],"")</f>
        <v/>
      </c>
      <c r="DH208" s="122" t="str">
        <f>IF(Tbl.Kosten[[#This Row],[Anr.]]=DH$7,Tbl.Kosten[[#This Row],[Totaal kosten]],"")</f>
        <v/>
      </c>
      <c r="DI208" s="122" t="str">
        <f>IF(Tbl.Kosten[[#This Row],[Anr.]]=DI$7,Tbl.Kosten[[#This Row],[Totaal kosten]],"")</f>
        <v/>
      </c>
      <c r="DJ208" s="122" t="str">
        <f>IF(Tbl.Kosten[[#This Row],[Anr.]]=DJ$7,Tbl.Kosten[[#This Row],[Totaal kosten]],"")</f>
        <v/>
      </c>
      <c r="DK208" s="122" t="str">
        <f>IF(Tbl.Kosten[[#This Row],[Anr.]]=DK$7,Tbl.Kosten[[#This Row],[Totaal kosten]],"")</f>
        <v/>
      </c>
      <c r="DL208" s="122" t="str">
        <f>IF(Tbl.Kosten[[#This Row],[Anr.]]=DL$7,Tbl.Kosten[[#This Row],[Totaal kosten]],"")</f>
        <v/>
      </c>
      <c r="DM208" s="122" t="str">
        <f>IF(Tbl.Kosten[[#This Row],[Anr.]]=DM$7,Tbl.Kosten[[#This Row],[Totaal kosten]],"")</f>
        <v/>
      </c>
      <c r="DN208" s="122" t="str">
        <f>IF(Tbl.Kosten[[#This Row],[Anr.]]=DN$7,Tbl.Kosten[[#This Row],[Totaal kosten]],"")</f>
        <v/>
      </c>
      <c r="DO208" s="122" t="str">
        <f>IF(Tbl.Kosten[[#This Row],[Anr.]]=DO$7,Tbl.Kosten[[#This Row],[Totaal kosten]],"")</f>
        <v/>
      </c>
      <c r="DP208" s="122" t="str">
        <f>IF(Tbl.Kosten[[#This Row],[Anr.]]=DP$7,Tbl.Kosten[[#This Row],[Totaal kosten]],"")</f>
        <v/>
      </c>
      <c r="DQ208" s="122" t="str">
        <f>IF(Tbl.Kosten[[#This Row],[Anr.]]=DQ$7,Tbl.Kosten[[#This Row],[Totaal kosten]],"")</f>
        <v/>
      </c>
      <c r="DR208" s="122" t="str">
        <f>IF(Tbl.Kosten[[#This Row],[Anr.]]=DR$7,Tbl.Kosten[[#This Row],[Totaal kosten]],"")</f>
        <v/>
      </c>
      <c r="DS208" s="122" t="str">
        <f>IF(Tbl.Kosten[[#This Row],[Anr.]]=DS$7,Tbl.Kosten[[#This Row],[Totaal kosten]],"")</f>
        <v/>
      </c>
      <c r="DT208" s="122" t="str">
        <f>IF(Tbl.Kosten[[#This Row],[Anr.]]=DT$7,Tbl.Kosten[[#This Row],[Totaal kosten]],"")</f>
        <v/>
      </c>
      <c r="DU208" s="122" t="str">
        <f>IF(Tbl.Kosten[[#This Row],[Anr.]]=DU$7,Tbl.Kosten[[#This Row],[Totaal kosten]],"")</f>
        <v/>
      </c>
      <c r="DV208" s="122" t="str">
        <f>IF(Tbl.Kosten[[#This Row],[Anr.]]=DV$7,Tbl.Kosten[[#This Row],[Totaal kosten]],"")</f>
        <v/>
      </c>
      <c r="DW208" s="122" t="str">
        <f>IF(Tbl.Kosten[[#This Row],[Anr.]]=DW$7,Tbl.Kosten[[#This Row],[Totaal kosten]],"")</f>
        <v/>
      </c>
      <c r="DX208" s="122" t="str">
        <f>IF(Tbl.Kosten[[#This Row],[Anr.]]=DX$7,Tbl.Kosten[[#This Row],[Totaal kosten]],"")</f>
        <v/>
      </c>
      <c r="DY208" s="122" t="str">
        <f>IF(Tbl.Kosten[[#This Row],[Anr.]]=DY$7,Tbl.Kosten[[#This Row],[Totaal kosten]],"")</f>
        <v/>
      </c>
      <c r="DZ208" s="122" t="str">
        <f>IF(Tbl.Kosten[[#This Row],[Anr.]]=DZ$7,Tbl.Kosten[[#This Row],[Totaal kosten]],"")</f>
        <v/>
      </c>
      <c r="EA208" s="122" t="str">
        <f>IF(Tbl.Kosten[[#This Row],[Anr.]]=EA$7,Tbl.Kosten[[#This Row],[Totaal kosten]],"")</f>
        <v/>
      </c>
      <c r="EB208" s="122" t="str">
        <f>IF(Tbl.Kosten[[#This Row],[Anr.]]=EB$7,Tbl.Kosten[[#This Row],[Totaal kosten]],"")</f>
        <v/>
      </c>
      <c r="EC208" s="122" t="str">
        <f>IF(Tbl.Kosten[[#This Row],[Anr.]]=EC$7,Tbl.Kosten[[#This Row],[Totaal kosten]],"")</f>
        <v/>
      </c>
      <c r="ED208" s="122" t="str">
        <f>IF(Tbl.Kosten[[#This Row],[Anr.]]=ED$7,Tbl.Kosten[[#This Row],[Totaal kosten]],"")</f>
        <v/>
      </c>
      <c r="EE208" s="122" t="str">
        <f>IF(Tbl.Kosten[[#This Row],[Anr.]]=EE$7,Tbl.Kosten[[#This Row],[Totaal kosten]],"")</f>
        <v/>
      </c>
      <c r="EF208" s="122" t="str">
        <f>IF(Tbl.Kosten[[#This Row],[Anr.]]=EF$7,Tbl.Kosten[[#This Row],[Totaal kosten]],"")</f>
        <v/>
      </c>
      <c r="EG208" s="122" t="str">
        <f>IF(Tbl.Kosten[[#This Row],[Anr.]]=EG$7,Tbl.Kosten[[#This Row],[Totaal kosten]],"")</f>
        <v/>
      </c>
      <c r="EH208" s="122" t="str">
        <f>IF(Tbl.Kosten[[#This Row],[Anr.]]=EH$7,Tbl.Kosten[[#This Row],[Totaal kosten]],"")</f>
        <v/>
      </c>
      <c r="EI208" s="122" t="str">
        <f>IF(Tbl.Kosten[[#This Row],[Anr.]]=EI$7,Tbl.Kosten[[#This Row],[Totaal kosten]],"")</f>
        <v/>
      </c>
      <c r="EJ208" s="122" t="str">
        <f>IF(Tbl.Kosten[[#This Row],[Anr.]]=EJ$7,Tbl.Kosten[[#This Row],[Totaal kosten]],"")</f>
        <v/>
      </c>
      <c r="EK208" s="122" t="str">
        <f>IF(Tbl.Kosten[[#This Row],[Anr.]]=EK$7,Tbl.Kosten[[#This Row],[Totaal kosten]],"")</f>
        <v/>
      </c>
      <c r="EL208" s="122" t="str">
        <f>IF(Tbl.Kosten[[#This Row],[Anr.]]=EL$7,Tbl.Kosten[[#This Row],[Totaal kosten]],"")</f>
        <v/>
      </c>
      <c r="EM208" s="122" t="str">
        <f>IF(Tbl.Kosten[[#This Row],[Anr.]]=EM$7,Tbl.Kosten[[#This Row],[Totaal kosten]],"")</f>
        <v/>
      </c>
      <c r="EN208" s="122" t="str">
        <f>IF(Tbl.Kosten[[#This Row],[Anr.]]=EN$7,Tbl.Kosten[[#This Row],[Totaal kosten]],"")</f>
        <v/>
      </c>
      <c r="EO208" s="122" t="str">
        <f>IF(Tbl.Kosten[[#This Row],[Anr.]]=EO$7,Tbl.Kosten[[#This Row],[Totaal kosten]],"")</f>
        <v/>
      </c>
      <c r="EP208" s="122" t="str">
        <f>IF(Tbl.Kosten[[#This Row],[Anr.]]=EP$7,Tbl.Kosten[[#This Row],[Totaal kosten]],"")</f>
        <v/>
      </c>
      <c r="EQ208" s="122" t="str">
        <f>IF(Tbl.Kosten[[#This Row],[Anr.]]=EQ$7,Tbl.Kosten[[#This Row],[Totaal kosten]],"")</f>
        <v/>
      </c>
    </row>
    <row r="209" spans="2:147" x14ac:dyDescent="0.35">
      <c r="B209" s="99"/>
      <c r="C209" s="68"/>
      <c r="D209" s="119"/>
      <c r="E209" s="100"/>
      <c r="F209" s="13">
        <f>_xlfn.XLOOKUP(Tbl.Kosten[[#This Row],[Medewerker e/o 
functie]],Tbl.Uurtarief[Medewerker en/of functie],Tbl.Uurtarief[Uurtarief],"",,)</f>
        <v>0</v>
      </c>
      <c r="G209" s="118">
        <f>PRODUCT(Tbl.Kosten[[#This Row],[Uren]],Tbl.Kosten[[#This Row],[Uurtarief]])</f>
        <v>0</v>
      </c>
      <c r="H209" s="100"/>
      <c r="I209" s="98"/>
      <c r="J209" s="97">
        <f>Tbl.Kosten[[#This Row],[Aantal]]*Tbl.Kosten[[#This Row],[Tarief]]</f>
        <v>0</v>
      </c>
      <c r="K209" s="118">
        <f>Tbl.Kosten[[#This Row],[Subtotaal andere kosten]]+Tbl.Kosten[[#This Row],[Subtotaal arbeidskosten]]</f>
        <v>0</v>
      </c>
      <c r="L209" s="190">
        <f>IF(Tbl.Kosten[[#This Row],[Subtotaal andere kosten]]&lt;&gt;0,"Andere kosten",(_xlfn.XLOOKUP(Tbl.Kosten[[#This Row],[Medewerker e/o 
functie]],Tbl.Uurtarief[Medewerker en/of functie],Tbl.Uurtarief[Kostensoort],"",,)))</f>
        <v>0</v>
      </c>
      <c r="M209" s="190" t="str">
        <f>IF(AND(Tbl.Kosten[[#This Row],[Subtotaal arbeidskosten]]&lt;&gt;0,Tbl.Kosten[[#This Row],[Subtotaal andere kosten]]&lt;&gt;0),"Begroot Arbeidskosten en Overige kosten op verschillende regels!","")</f>
        <v/>
      </c>
      <c r="N209" s="3" t="str">
        <f>_xlfn.XLOOKUP(Tbl.Kosten[[#This Row],[Activiteitencode]],Tbl.Activiteiten[Activiteitcode],Tbl.Activiteiten[Werkpakketcode],"",,)</f>
        <v/>
      </c>
      <c r="O209" s="9" t="str">
        <f>_xlfn.XLOOKUP(Tbl.Kosten[[#This Row],[Werkpakketcode]],Tbl.Werkpakketten[Werkpakketcode],Tbl.Werkpakketten[WPnr.],"",,)</f>
        <v/>
      </c>
      <c r="P209" s="9" t="str">
        <f>IF(Tbl.Kosten[[#This Row],[WPnr.]]=P$7,Tbl.Kosten[[#This Row],[Totaal kosten]],"")</f>
        <v/>
      </c>
      <c r="Q209" s="9" t="str">
        <f>IF(Tbl.Kosten[[#This Row],[WPnr.]]=Q$7,Tbl.Kosten[[#This Row],[Totaal kosten]],"")</f>
        <v/>
      </c>
      <c r="R209" s="9" t="str">
        <f>IF(Tbl.Kosten[[#This Row],[WPnr.]]=R$7,Tbl.Kosten[[#This Row],[Totaal kosten]],"")</f>
        <v/>
      </c>
      <c r="S209" s="9" t="str">
        <f>IF(Tbl.Kosten[[#This Row],[WPnr.]]=S$7,Tbl.Kosten[[#This Row],[Totaal kosten]],"")</f>
        <v/>
      </c>
      <c r="T209" s="9" t="str">
        <f>IF(Tbl.Kosten[[#This Row],[WPnr.]]=T$7,Tbl.Kosten[[#This Row],[Totaal kosten]],"")</f>
        <v/>
      </c>
      <c r="U209" s="9" t="str">
        <f>IF(Tbl.Kosten[[#This Row],[WPnr.]]=U$7,Tbl.Kosten[[#This Row],[Totaal kosten]],"")</f>
        <v/>
      </c>
      <c r="V209" s="9" t="str">
        <f>IF(Tbl.Kosten[[#This Row],[WPnr.]]=V$7,Tbl.Kosten[[#This Row],[Totaal kosten]],"")</f>
        <v/>
      </c>
      <c r="W209" s="9" t="str">
        <f>IF(Tbl.Kosten[[#This Row],[WPnr.]]=W$7,Tbl.Kosten[[#This Row],[Totaal kosten]],"")</f>
        <v/>
      </c>
      <c r="X209" s="9" t="str">
        <f>IF(Tbl.Kosten[[#This Row],[WPnr.]]=X$7,Tbl.Kosten[[#This Row],[Totaal kosten]],"")</f>
        <v/>
      </c>
      <c r="Y209" s="9" t="str">
        <f>IF(Tbl.Kosten[[#This Row],[WPnr.]]=Y$7,Tbl.Kosten[[#This Row],[Totaal kosten]],"")</f>
        <v/>
      </c>
      <c r="Z209" s="15" t="str">
        <f>IFERROR(VLOOKUP(Tbl.Kosten[[#This Row],[Kostensoort]],Tbl.Kostensoorten[],2,FALSE),"")</f>
        <v/>
      </c>
      <c r="AA209" s="15" t="str">
        <f>IF(Tbl.Kosten[[#This Row],[KSnr.]]=AA$7,Tbl.Kosten[[#This Row],[Totaal kosten]],"")</f>
        <v/>
      </c>
      <c r="AB209" s="15" t="str">
        <f>IF(Tbl.Kosten[[#This Row],[KSnr.]]=AB$7,Tbl.Kosten[[#This Row],[Totaal kosten]],"")</f>
        <v/>
      </c>
      <c r="AC209" s="15" t="str">
        <f>IF(Tbl.Kosten[[#This Row],[KSnr.]]=AC$7,Tbl.Kosten[[#This Row],[Totaal kosten]],"")</f>
        <v/>
      </c>
      <c r="AD209" s="15" t="str">
        <f>IF(Tbl.Kosten[[#This Row],[KSnr.]]=AD$7,Tbl.Kosten[[#This Row],[Totaal kosten]],"")</f>
        <v/>
      </c>
      <c r="AE209" s="15" t="str">
        <f>IF(Tbl.Kosten[[#This Row],[KSnr.]]=AE$7,Tbl.Kosten[[#This Row],[Totaal kosten]],"")</f>
        <v/>
      </c>
      <c r="AF209" s="15" t="str">
        <f>IF(Tbl.Kosten[[#This Row],[KSnr.]]=AF$7,Tbl.Kosten[[#This Row],[Totaal kosten]],"")</f>
        <v/>
      </c>
      <c r="AG209" s="15" t="str">
        <f>IF(Tbl.Kosten[[#This Row],[KSnr.]]=AG$7,Tbl.Kosten[[#This Row],[Totaal kosten]],"")</f>
        <v/>
      </c>
      <c r="AH209" s="15" t="str">
        <f>IF(Tbl.Kosten[[#This Row],[KSnr.]]=AH$7,Tbl.Kosten[[#This Row],[Totaal kosten]],"")</f>
        <v/>
      </c>
      <c r="AI209" s="15" t="str">
        <f>IF(Tbl.Kosten[[#This Row],[KSnr.]]=AI$7,Tbl.Kosten[[#This Row],[Totaal kosten]],"")</f>
        <v/>
      </c>
      <c r="AJ209" s="15" t="str">
        <f>IF(Tbl.Kosten[[#This Row],[KSnr.]]=AJ$7,Tbl.Kosten[[#This Row],[Totaal kosten]],"")</f>
        <v/>
      </c>
      <c r="AK209" s="15" t="str">
        <f>IF(Tbl.Kosten[[#This Row],[KSnr.]]=AK$7,Tbl.Kosten[[#This Row],[Totaal kosten]],"")</f>
        <v/>
      </c>
      <c r="AL209" s="15" t="str">
        <f>IF(Tbl.Kosten[[#This Row],[KSnr.]]=AL$7,Tbl.Kosten[[#This Row],[Totaal kosten]],"")</f>
        <v/>
      </c>
      <c r="AM209" s="15" t="str">
        <f>IF(Tbl.Kosten[[#This Row],[KSnr.]]=AM$7,Tbl.Kosten[[#This Row],[Totaal kosten]],"")</f>
        <v/>
      </c>
      <c r="AN209" s="15" t="str">
        <f>IF(Tbl.Kosten[[#This Row],[KSnr.]]=AN$7,Tbl.Kosten[[#This Row],[Totaal kosten]],"")</f>
        <v/>
      </c>
      <c r="AO209" s="15" t="str">
        <f>IF(Tbl.Kosten[[#This Row],[KSnr.]]=AO$7,Tbl.Kosten[[#This Row],[Totaal kosten]],"")</f>
        <v/>
      </c>
      <c r="AP209" s="15" t="str">
        <f>IF(Tbl.Kosten[[#This Row],[KSnr.]]=AP$7,Tbl.Kosten[[#This Row],[Totaal kosten]],"")</f>
        <v/>
      </c>
      <c r="AQ209" s="15" t="str">
        <f>IF(Tbl.Kosten[[#This Row],[KSnr.]]=AQ$7,Tbl.Kosten[[#This Row],[Totaal kosten]],"")</f>
        <v/>
      </c>
      <c r="AR209" s="15" t="str">
        <f>IF(Tbl.Kosten[[#This Row],[KSnr.]]=AR$7,Tbl.Kosten[[#This Row],[Totaal kosten]],"")</f>
        <v/>
      </c>
      <c r="AS209" s="15" t="str">
        <f>IF(Tbl.Kosten[[#This Row],[KSnr.]]=AS$7,Tbl.Kosten[[#This Row],[Totaal kosten]],"")</f>
        <v/>
      </c>
      <c r="AT209" s="15" t="str">
        <f>IF(Tbl.Kosten[[#This Row],[KSnr.]]=AT$7,Tbl.Kosten[[#This Row],[Totaal kosten]],"")</f>
        <v/>
      </c>
      <c r="AU209" s="122" t="str">
        <f>_xlfn.XLOOKUP(Tbl.Kosten[[#This Row],[Activiteitencode]],Tbl.Activiteiten[Activiteitcode],Tbl.Activiteiten[Anr.],"",,)</f>
        <v/>
      </c>
      <c r="AV209" s="122" t="str">
        <f>IF(Tbl.Kosten[[#This Row],[Anr.]]=AV$7,Tbl.Kosten[[#This Row],[Totaal kosten]],"")</f>
        <v/>
      </c>
      <c r="AW209" s="122" t="str">
        <f>IF(Tbl.Kosten[[#This Row],[Anr.]]=AW$7,Tbl.Kosten[[#This Row],[Totaal kosten]],"")</f>
        <v/>
      </c>
      <c r="AX209" s="122" t="str">
        <f>IF(Tbl.Kosten[[#This Row],[Anr.]]=AX$7,Tbl.Kosten[[#This Row],[Totaal kosten]],"")</f>
        <v/>
      </c>
      <c r="AY209" s="122" t="str">
        <f>IF(Tbl.Kosten[[#This Row],[Anr.]]=AY$7,Tbl.Kosten[[#This Row],[Totaal kosten]],"")</f>
        <v/>
      </c>
      <c r="AZ209" s="122" t="str">
        <f>IF(Tbl.Kosten[[#This Row],[Anr.]]=AZ$7,Tbl.Kosten[[#This Row],[Totaal kosten]],"")</f>
        <v/>
      </c>
      <c r="BA209" s="122" t="str">
        <f>IF(Tbl.Kosten[[#This Row],[Anr.]]=BA$7,Tbl.Kosten[[#This Row],[Totaal kosten]],"")</f>
        <v/>
      </c>
      <c r="BB209" s="122" t="str">
        <f>IF(Tbl.Kosten[[#This Row],[Anr.]]=BB$7,Tbl.Kosten[[#This Row],[Totaal kosten]],"")</f>
        <v/>
      </c>
      <c r="BC209" s="122" t="str">
        <f>IF(Tbl.Kosten[[#This Row],[Anr.]]=BC$7,Tbl.Kosten[[#This Row],[Totaal kosten]],"")</f>
        <v/>
      </c>
      <c r="BD209" s="122" t="str">
        <f>IF(Tbl.Kosten[[#This Row],[Anr.]]=BD$7,Tbl.Kosten[[#This Row],[Totaal kosten]],"")</f>
        <v/>
      </c>
      <c r="BE209" s="122" t="str">
        <f>IF(Tbl.Kosten[[#This Row],[Anr.]]=BE$7,Tbl.Kosten[[#This Row],[Totaal kosten]],"")</f>
        <v/>
      </c>
      <c r="BF209" s="122" t="str">
        <f>IF(Tbl.Kosten[[#This Row],[Anr.]]=BF$7,Tbl.Kosten[[#This Row],[Totaal kosten]],"")</f>
        <v/>
      </c>
      <c r="BG209" s="122" t="str">
        <f>IF(Tbl.Kosten[[#This Row],[Anr.]]=BG$7,Tbl.Kosten[[#This Row],[Totaal kosten]],"")</f>
        <v/>
      </c>
      <c r="BH209" s="122" t="str">
        <f>IF(Tbl.Kosten[[#This Row],[Anr.]]=BH$7,Tbl.Kosten[[#This Row],[Totaal kosten]],"")</f>
        <v/>
      </c>
      <c r="BI209" s="122" t="str">
        <f>IF(Tbl.Kosten[[#This Row],[Anr.]]=BI$7,Tbl.Kosten[[#This Row],[Totaal kosten]],"")</f>
        <v/>
      </c>
      <c r="BJ209" s="122" t="str">
        <f>IF(Tbl.Kosten[[#This Row],[Anr.]]=BJ$7,Tbl.Kosten[[#This Row],[Totaal kosten]],"")</f>
        <v/>
      </c>
      <c r="BK209" s="122" t="str">
        <f>IF(Tbl.Kosten[[#This Row],[Anr.]]=BK$7,Tbl.Kosten[[#This Row],[Totaal kosten]],"")</f>
        <v/>
      </c>
      <c r="BL209" s="122" t="str">
        <f>IF(Tbl.Kosten[[#This Row],[Anr.]]=BL$7,Tbl.Kosten[[#This Row],[Totaal kosten]],"")</f>
        <v/>
      </c>
      <c r="BM209" s="122" t="str">
        <f>IF(Tbl.Kosten[[#This Row],[Anr.]]=BM$7,Tbl.Kosten[[#This Row],[Totaal kosten]],"")</f>
        <v/>
      </c>
      <c r="BN209" s="122" t="str">
        <f>IF(Tbl.Kosten[[#This Row],[Anr.]]=BN$7,Tbl.Kosten[[#This Row],[Totaal kosten]],"")</f>
        <v/>
      </c>
      <c r="BO209" s="122" t="str">
        <f>IF(Tbl.Kosten[[#This Row],[Anr.]]=BO$7,Tbl.Kosten[[#This Row],[Totaal kosten]],"")</f>
        <v/>
      </c>
      <c r="BP209" s="122" t="str">
        <f>IF(Tbl.Kosten[[#This Row],[Anr.]]=BP$7,Tbl.Kosten[[#This Row],[Totaal kosten]],"")</f>
        <v/>
      </c>
      <c r="BQ209" s="122" t="str">
        <f>IF(Tbl.Kosten[[#This Row],[Anr.]]=BQ$7,Tbl.Kosten[[#This Row],[Totaal kosten]],"")</f>
        <v/>
      </c>
      <c r="BR209" s="122" t="str">
        <f>IF(Tbl.Kosten[[#This Row],[Anr.]]=BR$7,Tbl.Kosten[[#This Row],[Totaal kosten]],"")</f>
        <v/>
      </c>
      <c r="BS209" s="122" t="str">
        <f>IF(Tbl.Kosten[[#This Row],[Anr.]]=BS$7,Tbl.Kosten[[#This Row],[Totaal kosten]],"")</f>
        <v/>
      </c>
      <c r="BT209" s="122" t="str">
        <f>IF(Tbl.Kosten[[#This Row],[Anr.]]=BT$7,Tbl.Kosten[[#This Row],[Totaal kosten]],"")</f>
        <v/>
      </c>
      <c r="BU209" s="122" t="str">
        <f>IF(Tbl.Kosten[[#This Row],[Anr.]]=BU$7,Tbl.Kosten[[#This Row],[Totaal kosten]],"")</f>
        <v/>
      </c>
      <c r="BV209" s="122" t="str">
        <f>IF(Tbl.Kosten[[#This Row],[Anr.]]=BV$7,Tbl.Kosten[[#This Row],[Totaal kosten]],"")</f>
        <v/>
      </c>
      <c r="BW209" s="122" t="str">
        <f>IF(Tbl.Kosten[[#This Row],[Anr.]]=BW$7,Tbl.Kosten[[#This Row],[Totaal kosten]],"")</f>
        <v/>
      </c>
      <c r="BX209" s="122" t="str">
        <f>IF(Tbl.Kosten[[#This Row],[Anr.]]=BX$7,Tbl.Kosten[[#This Row],[Totaal kosten]],"")</f>
        <v/>
      </c>
      <c r="BY209" s="122" t="str">
        <f>IF(Tbl.Kosten[[#This Row],[Anr.]]=BY$7,Tbl.Kosten[[#This Row],[Totaal kosten]],"")</f>
        <v/>
      </c>
      <c r="BZ209" s="122" t="str">
        <f>IF(Tbl.Kosten[[#This Row],[Anr.]]=BZ$7,Tbl.Kosten[[#This Row],[Totaal kosten]],"")</f>
        <v/>
      </c>
      <c r="CA209" s="122" t="str">
        <f>IF(Tbl.Kosten[[#This Row],[Anr.]]=CA$7,Tbl.Kosten[[#This Row],[Totaal kosten]],"")</f>
        <v/>
      </c>
      <c r="CB209" s="122" t="str">
        <f>IF(Tbl.Kosten[[#This Row],[Anr.]]=CB$7,Tbl.Kosten[[#This Row],[Totaal kosten]],"")</f>
        <v/>
      </c>
      <c r="CC209" s="122" t="str">
        <f>IF(Tbl.Kosten[[#This Row],[Anr.]]=CC$7,Tbl.Kosten[[#This Row],[Totaal kosten]],"")</f>
        <v/>
      </c>
      <c r="CD209" s="122" t="str">
        <f>IF(Tbl.Kosten[[#This Row],[Anr.]]=CD$7,Tbl.Kosten[[#This Row],[Totaal kosten]],"")</f>
        <v/>
      </c>
      <c r="CE209" s="122" t="str">
        <f>IF(Tbl.Kosten[[#This Row],[Anr.]]=CE$7,Tbl.Kosten[[#This Row],[Totaal kosten]],"")</f>
        <v/>
      </c>
      <c r="CF209" s="122" t="str">
        <f>IF(Tbl.Kosten[[#This Row],[Anr.]]=CF$7,Tbl.Kosten[[#This Row],[Totaal kosten]],"")</f>
        <v/>
      </c>
      <c r="CG209" s="122" t="str">
        <f>IF(Tbl.Kosten[[#This Row],[Anr.]]=CG$7,Tbl.Kosten[[#This Row],[Totaal kosten]],"")</f>
        <v/>
      </c>
      <c r="CH209" s="122" t="str">
        <f>IF(Tbl.Kosten[[#This Row],[Anr.]]=CH$7,Tbl.Kosten[[#This Row],[Totaal kosten]],"")</f>
        <v/>
      </c>
      <c r="CI209" s="122" t="str">
        <f>IF(Tbl.Kosten[[#This Row],[Anr.]]=CI$7,Tbl.Kosten[[#This Row],[Totaal kosten]],"")</f>
        <v/>
      </c>
      <c r="CJ209" s="122" t="str">
        <f>IF(Tbl.Kosten[[#This Row],[Anr.]]=CJ$7,Tbl.Kosten[[#This Row],[Totaal kosten]],"")</f>
        <v/>
      </c>
      <c r="CK209" s="122" t="str">
        <f>IF(Tbl.Kosten[[#This Row],[Anr.]]=CK$7,Tbl.Kosten[[#This Row],[Totaal kosten]],"")</f>
        <v/>
      </c>
      <c r="CL209" s="122" t="str">
        <f>IF(Tbl.Kosten[[#This Row],[Anr.]]=CL$7,Tbl.Kosten[[#This Row],[Totaal kosten]],"")</f>
        <v/>
      </c>
      <c r="CM209" s="122" t="str">
        <f>IF(Tbl.Kosten[[#This Row],[Anr.]]=CM$7,Tbl.Kosten[[#This Row],[Totaal kosten]],"")</f>
        <v/>
      </c>
      <c r="CN209" s="122" t="str">
        <f>IF(Tbl.Kosten[[#This Row],[Anr.]]=CN$7,Tbl.Kosten[[#This Row],[Totaal kosten]],"")</f>
        <v/>
      </c>
      <c r="CO209" s="122" t="str">
        <f>IF(Tbl.Kosten[[#This Row],[Anr.]]=CO$7,Tbl.Kosten[[#This Row],[Totaal kosten]],"")</f>
        <v/>
      </c>
      <c r="CP209" s="122" t="str">
        <f>IF(Tbl.Kosten[[#This Row],[Anr.]]=CP$7,Tbl.Kosten[[#This Row],[Totaal kosten]],"")</f>
        <v/>
      </c>
      <c r="CQ209" s="122" t="str">
        <f>IF(Tbl.Kosten[[#This Row],[Anr.]]=CQ$7,Tbl.Kosten[[#This Row],[Totaal kosten]],"")</f>
        <v/>
      </c>
      <c r="CR209" s="122" t="str">
        <f>IF(Tbl.Kosten[[#This Row],[Anr.]]=CR$7,Tbl.Kosten[[#This Row],[Totaal kosten]],"")</f>
        <v/>
      </c>
      <c r="CS209" s="122" t="str">
        <f>IF(Tbl.Kosten[[#This Row],[Anr.]]=CS$7,Tbl.Kosten[[#This Row],[Totaal kosten]],"")</f>
        <v/>
      </c>
      <c r="CT209" s="122" t="str">
        <f>IF(Tbl.Kosten[[#This Row],[Anr.]]=CT$7,Tbl.Kosten[[#This Row],[Totaal kosten]],"")</f>
        <v/>
      </c>
      <c r="CU209" s="122" t="str">
        <f>IF(Tbl.Kosten[[#This Row],[Anr.]]=CU$7,Tbl.Kosten[[#This Row],[Totaal kosten]],"")</f>
        <v/>
      </c>
      <c r="CV209" s="122" t="str">
        <f>IF(Tbl.Kosten[[#This Row],[Anr.]]=CV$7,Tbl.Kosten[[#This Row],[Totaal kosten]],"")</f>
        <v/>
      </c>
      <c r="CW209" s="122" t="str">
        <f>IF(Tbl.Kosten[[#This Row],[Anr.]]=CW$7,Tbl.Kosten[[#This Row],[Totaal kosten]],"")</f>
        <v/>
      </c>
      <c r="CX209" s="122" t="str">
        <f>IF(Tbl.Kosten[[#This Row],[Anr.]]=CX$7,Tbl.Kosten[[#This Row],[Totaal kosten]],"")</f>
        <v/>
      </c>
      <c r="CY209" s="122" t="str">
        <f>IF(Tbl.Kosten[[#This Row],[Anr.]]=CY$7,Tbl.Kosten[[#This Row],[Totaal kosten]],"")</f>
        <v/>
      </c>
      <c r="CZ209" s="122" t="str">
        <f>IF(Tbl.Kosten[[#This Row],[Anr.]]=CZ$7,Tbl.Kosten[[#This Row],[Totaal kosten]],"")</f>
        <v/>
      </c>
      <c r="DA209" s="122" t="str">
        <f>IF(Tbl.Kosten[[#This Row],[Anr.]]=DA$7,Tbl.Kosten[[#This Row],[Totaal kosten]],"")</f>
        <v/>
      </c>
      <c r="DB209" s="122" t="str">
        <f>IF(Tbl.Kosten[[#This Row],[Anr.]]=DB$7,Tbl.Kosten[[#This Row],[Totaal kosten]],"")</f>
        <v/>
      </c>
      <c r="DC209" s="122" t="str">
        <f>IF(Tbl.Kosten[[#This Row],[Anr.]]=DC$7,Tbl.Kosten[[#This Row],[Totaal kosten]],"")</f>
        <v/>
      </c>
      <c r="DD209" s="122" t="str">
        <f>IF(Tbl.Kosten[[#This Row],[Anr.]]=DD$7,Tbl.Kosten[[#This Row],[Totaal kosten]],"")</f>
        <v/>
      </c>
      <c r="DE209" s="122" t="str">
        <f>IF(Tbl.Kosten[[#This Row],[Anr.]]=DE$7,Tbl.Kosten[[#This Row],[Totaal kosten]],"")</f>
        <v/>
      </c>
      <c r="DF209" s="122" t="str">
        <f>IF(Tbl.Kosten[[#This Row],[Anr.]]=DF$7,Tbl.Kosten[[#This Row],[Totaal kosten]],"")</f>
        <v/>
      </c>
      <c r="DG209" s="122" t="str">
        <f>IF(Tbl.Kosten[[#This Row],[Anr.]]=DG$7,Tbl.Kosten[[#This Row],[Totaal kosten]],"")</f>
        <v/>
      </c>
      <c r="DH209" s="122" t="str">
        <f>IF(Tbl.Kosten[[#This Row],[Anr.]]=DH$7,Tbl.Kosten[[#This Row],[Totaal kosten]],"")</f>
        <v/>
      </c>
      <c r="DI209" s="122" t="str">
        <f>IF(Tbl.Kosten[[#This Row],[Anr.]]=DI$7,Tbl.Kosten[[#This Row],[Totaal kosten]],"")</f>
        <v/>
      </c>
      <c r="DJ209" s="122" t="str">
        <f>IF(Tbl.Kosten[[#This Row],[Anr.]]=DJ$7,Tbl.Kosten[[#This Row],[Totaal kosten]],"")</f>
        <v/>
      </c>
      <c r="DK209" s="122" t="str">
        <f>IF(Tbl.Kosten[[#This Row],[Anr.]]=DK$7,Tbl.Kosten[[#This Row],[Totaal kosten]],"")</f>
        <v/>
      </c>
      <c r="DL209" s="122" t="str">
        <f>IF(Tbl.Kosten[[#This Row],[Anr.]]=DL$7,Tbl.Kosten[[#This Row],[Totaal kosten]],"")</f>
        <v/>
      </c>
      <c r="DM209" s="122" t="str">
        <f>IF(Tbl.Kosten[[#This Row],[Anr.]]=DM$7,Tbl.Kosten[[#This Row],[Totaal kosten]],"")</f>
        <v/>
      </c>
      <c r="DN209" s="122" t="str">
        <f>IF(Tbl.Kosten[[#This Row],[Anr.]]=DN$7,Tbl.Kosten[[#This Row],[Totaal kosten]],"")</f>
        <v/>
      </c>
      <c r="DO209" s="122" t="str">
        <f>IF(Tbl.Kosten[[#This Row],[Anr.]]=DO$7,Tbl.Kosten[[#This Row],[Totaal kosten]],"")</f>
        <v/>
      </c>
      <c r="DP209" s="122" t="str">
        <f>IF(Tbl.Kosten[[#This Row],[Anr.]]=DP$7,Tbl.Kosten[[#This Row],[Totaal kosten]],"")</f>
        <v/>
      </c>
      <c r="DQ209" s="122" t="str">
        <f>IF(Tbl.Kosten[[#This Row],[Anr.]]=DQ$7,Tbl.Kosten[[#This Row],[Totaal kosten]],"")</f>
        <v/>
      </c>
      <c r="DR209" s="122" t="str">
        <f>IF(Tbl.Kosten[[#This Row],[Anr.]]=DR$7,Tbl.Kosten[[#This Row],[Totaal kosten]],"")</f>
        <v/>
      </c>
      <c r="DS209" s="122" t="str">
        <f>IF(Tbl.Kosten[[#This Row],[Anr.]]=DS$7,Tbl.Kosten[[#This Row],[Totaal kosten]],"")</f>
        <v/>
      </c>
      <c r="DT209" s="122" t="str">
        <f>IF(Tbl.Kosten[[#This Row],[Anr.]]=DT$7,Tbl.Kosten[[#This Row],[Totaal kosten]],"")</f>
        <v/>
      </c>
      <c r="DU209" s="122" t="str">
        <f>IF(Tbl.Kosten[[#This Row],[Anr.]]=DU$7,Tbl.Kosten[[#This Row],[Totaal kosten]],"")</f>
        <v/>
      </c>
      <c r="DV209" s="122" t="str">
        <f>IF(Tbl.Kosten[[#This Row],[Anr.]]=DV$7,Tbl.Kosten[[#This Row],[Totaal kosten]],"")</f>
        <v/>
      </c>
      <c r="DW209" s="122" t="str">
        <f>IF(Tbl.Kosten[[#This Row],[Anr.]]=DW$7,Tbl.Kosten[[#This Row],[Totaal kosten]],"")</f>
        <v/>
      </c>
      <c r="DX209" s="122" t="str">
        <f>IF(Tbl.Kosten[[#This Row],[Anr.]]=DX$7,Tbl.Kosten[[#This Row],[Totaal kosten]],"")</f>
        <v/>
      </c>
      <c r="DY209" s="122" t="str">
        <f>IF(Tbl.Kosten[[#This Row],[Anr.]]=DY$7,Tbl.Kosten[[#This Row],[Totaal kosten]],"")</f>
        <v/>
      </c>
      <c r="DZ209" s="122" t="str">
        <f>IF(Tbl.Kosten[[#This Row],[Anr.]]=DZ$7,Tbl.Kosten[[#This Row],[Totaal kosten]],"")</f>
        <v/>
      </c>
      <c r="EA209" s="122" t="str">
        <f>IF(Tbl.Kosten[[#This Row],[Anr.]]=EA$7,Tbl.Kosten[[#This Row],[Totaal kosten]],"")</f>
        <v/>
      </c>
      <c r="EB209" s="122" t="str">
        <f>IF(Tbl.Kosten[[#This Row],[Anr.]]=EB$7,Tbl.Kosten[[#This Row],[Totaal kosten]],"")</f>
        <v/>
      </c>
      <c r="EC209" s="122" t="str">
        <f>IF(Tbl.Kosten[[#This Row],[Anr.]]=EC$7,Tbl.Kosten[[#This Row],[Totaal kosten]],"")</f>
        <v/>
      </c>
      <c r="ED209" s="122" t="str">
        <f>IF(Tbl.Kosten[[#This Row],[Anr.]]=ED$7,Tbl.Kosten[[#This Row],[Totaal kosten]],"")</f>
        <v/>
      </c>
      <c r="EE209" s="122" t="str">
        <f>IF(Tbl.Kosten[[#This Row],[Anr.]]=EE$7,Tbl.Kosten[[#This Row],[Totaal kosten]],"")</f>
        <v/>
      </c>
      <c r="EF209" s="122" t="str">
        <f>IF(Tbl.Kosten[[#This Row],[Anr.]]=EF$7,Tbl.Kosten[[#This Row],[Totaal kosten]],"")</f>
        <v/>
      </c>
      <c r="EG209" s="122" t="str">
        <f>IF(Tbl.Kosten[[#This Row],[Anr.]]=EG$7,Tbl.Kosten[[#This Row],[Totaal kosten]],"")</f>
        <v/>
      </c>
      <c r="EH209" s="122" t="str">
        <f>IF(Tbl.Kosten[[#This Row],[Anr.]]=EH$7,Tbl.Kosten[[#This Row],[Totaal kosten]],"")</f>
        <v/>
      </c>
      <c r="EI209" s="122" t="str">
        <f>IF(Tbl.Kosten[[#This Row],[Anr.]]=EI$7,Tbl.Kosten[[#This Row],[Totaal kosten]],"")</f>
        <v/>
      </c>
      <c r="EJ209" s="122" t="str">
        <f>IF(Tbl.Kosten[[#This Row],[Anr.]]=EJ$7,Tbl.Kosten[[#This Row],[Totaal kosten]],"")</f>
        <v/>
      </c>
      <c r="EK209" s="122" t="str">
        <f>IF(Tbl.Kosten[[#This Row],[Anr.]]=EK$7,Tbl.Kosten[[#This Row],[Totaal kosten]],"")</f>
        <v/>
      </c>
      <c r="EL209" s="122" t="str">
        <f>IF(Tbl.Kosten[[#This Row],[Anr.]]=EL$7,Tbl.Kosten[[#This Row],[Totaal kosten]],"")</f>
        <v/>
      </c>
      <c r="EM209" s="122" t="str">
        <f>IF(Tbl.Kosten[[#This Row],[Anr.]]=EM$7,Tbl.Kosten[[#This Row],[Totaal kosten]],"")</f>
        <v/>
      </c>
      <c r="EN209" s="122" t="str">
        <f>IF(Tbl.Kosten[[#This Row],[Anr.]]=EN$7,Tbl.Kosten[[#This Row],[Totaal kosten]],"")</f>
        <v/>
      </c>
      <c r="EO209" s="122" t="str">
        <f>IF(Tbl.Kosten[[#This Row],[Anr.]]=EO$7,Tbl.Kosten[[#This Row],[Totaal kosten]],"")</f>
        <v/>
      </c>
      <c r="EP209" s="122" t="str">
        <f>IF(Tbl.Kosten[[#This Row],[Anr.]]=EP$7,Tbl.Kosten[[#This Row],[Totaal kosten]],"")</f>
        <v/>
      </c>
      <c r="EQ209" s="122" t="str">
        <f>IF(Tbl.Kosten[[#This Row],[Anr.]]=EQ$7,Tbl.Kosten[[#This Row],[Totaal kosten]],"")</f>
        <v/>
      </c>
    </row>
    <row r="210" spans="2:147" x14ac:dyDescent="0.35">
      <c r="B210" s="99"/>
      <c r="C210" s="68"/>
      <c r="D210" s="119"/>
      <c r="E210" s="100"/>
      <c r="F210" s="13">
        <f>_xlfn.XLOOKUP(Tbl.Kosten[[#This Row],[Medewerker e/o 
functie]],Tbl.Uurtarief[Medewerker en/of functie],Tbl.Uurtarief[Uurtarief],"",,)</f>
        <v>0</v>
      </c>
      <c r="G210" s="118">
        <f>PRODUCT(Tbl.Kosten[[#This Row],[Uren]],Tbl.Kosten[[#This Row],[Uurtarief]])</f>
        <v>0</v>
      </c>
      <c r="H210" s="100"/>
      <c r="I210" s="98"/>
      <c r="J210" s="97">
        <f>Tbl.Kosten[[#This Row],[Aantal]]*Tbl.Kosten[[#This Row],[Tarief]]</f>
        <v>0</v>
      </c>
      <c r="K210" s="118">
        <f>Tbl.Kosten[[#This Row],[Subtotaal andere kosten]]+Tbl.Kosten[[#This Row],[Subtotaal arbeidskosten]]</f>
        <v>0</v>
      </c>
      <c r="L210" s="190">
        <f>IF(Tbl.Kosten[[#This Row],[Subtotaal andere kosten]]&lt;&gt;0,"Andere kosten",(_xlfn.XLOOKUP(Tbl.Kosten[[#This Row],[Medewerker e/o 
functie]],Tbl.Uurtarief[Medewerker en/of functie],Tbl.Uurtarief[Kostensoort],"",,)))</f>
        <v>0</v>
      </c>
      <c r="M210" s="190" t="str">
        <f>IF(AND(Tbl.Kosten[[#This Row],[Subtotaal arbeidskosten]]&lt;&gt;0,Tbl.Kosten[[#This Row],[Subtotaal andere kosten]]&lt;&gt;0),"Begroot Arbeidskosten en Overige kosten op verschillende regels!","")</f>
        <v/>
      </c>
      <c r="N210" s="3" t="str">
        <f>_xlfn.XLOOKUP(Tbl.Kosten[[#This Row],[Activiteitencode]],Tbl.Activiteiten[Activiteitcode],Tbl.Activiteiten[Werkpakketcode],"",,)</f>
        <v/>
      </c>
      <c r="O210" s="9" t="str">
        <f>_xlfn.XLOOKUP(Tbl.Kosten[[#This Row],[Werkpakketcode]],Tbl.Werkpakketten[Werkpakketcode],Tbl.Werkpakketten[WPnr.],"",,)</f>
        <v/>
      </c>
      <c r="P210" s="9" t="str">
        <f>IF(Tbl.Kosten[[#This Row],[WPnr.]]=P$7,Tbl.Kosten[[#This Row],[Totaal kosten]],"")</f>
        <v/>
      </c>
      <c r="Q210" s="9" t="str">
        <f>IF(Tbl.Kosten[[#This Row],[WPnr.]]=Q$7,Tbl.Kosten[[#This Row],[Totaal kosten]],"")</f>
        <v/>
      </c>
      <c r="R210" s="9" t="str">
        <f>IF(Tbl.Kosten[[#This Row],[WPnr.]]=R$7,Tbl.Kosten[[#This Row],[Totaal kosten]],"")</f>
        <v/>
      </c>
      <c r="S210" s="9" t="str">
        <f>IF(Tbl.Kosten[[#This Row],[WPnr.]]=S$7,Tbl.Kosten[[#This Row],[Totaal kosten]],"")</f>
        <v/>
      </c>
      <c r="T210" s="9" t="str">
        <f>IF(Tbl.Kosten[[#This Row],[WPnr.]]=T$7,Tbl.Kosten[[#This Row],[Totaal kosten]],"")</f>
        <v/>
      </c>
      <c r="U210" s="9" t="str">
        <f>IF(Tbl.Kosten[[#This Row],[WPnr.]]=U$7,Tbl.Kosten[[#This Row],[Totaal kosten]],"")</f>
        <v/>
      </c>
      <c r="V210" s="9" t="str">
        <f>IF(Tbl.Kosten[[#This Row],[WPnr.]]=V$7,Tbl.Kosten[[#This Row],[Totaal kosten]],"")</f>
        <v/>
      </c>
      <c r="W210" s="9" t="str">
        <f>IF(Tbl.Kosten[[#This Row],[WPnr.]]=W$7,Tbl.Kosten[[#This Row],[Totaal kosten]],"")</f>
        <v/>
      </c>
      <c r="X210" s="9" t="str">
        <f>IF(Tbl.Kosten[[#This Row],[WPnr.]]=X$7,Tbl.Kosten[[#This Row],[Totaal kosten]],"")</f>
        <v/>
      </c>
      <c r="Y210" s="9" t="str">
        <f>IF(Tbl.Kosten[[#This Row],[WPnr.]]=Y$7,Tbl.Kosten[[#This Row],[Totaal kosten]],"")</f>
        <v/>
      </c>
      <c r="Z210" s="15" t="str">
        <f>IFERROR(VLOOKUP(Tbl.Kosten[[#This Row],[Kostensoort]],Tbl.Kostensoorten[],2,FALSE),"")</f>
        <v/>
      </c>
      <c r="AA210" s="15" t="str">
        <f>IF(Tbl.Kosten[[#This Row],[KSnr.]]=AA$7,Tbl.Kosten[[#This Row],[Totaal kosten]],"")</f>
        <v/>
      </c>
      <c r="AB210" s="15" t="str">
        <f>IF(Tbl.Kosten[[#This Row],[KSnr.]]=AB$7,Tbl.Kosten[[#This Row],[Totaal kosten]],"")</f>
        <v/>
      </c>
      <c r="AC210" s="15" t="str">
        <f>IF(Tbl.Kosten[[#This Row],[KSnr.]]=AC$7,Tbl.Kosten[[#This Row],[Totaal kosten]],"")</f>
        <v/>
      </c>
      <c r="AD210" s="15" t="str">
        <f>IF(Tbl.Kosten[[#This Row],[KSnr.]]=AD$7,Tbl.Kosten[[#This Row],[Totaal kosten]],"")</f>
        <v/>
      </c>
      <c r="AE210" s="15" t="str">
        <f>IF(Tbl.Kosten[[#This Row],[KSnr.]]=AE$7,Tbl.Kosten[[#This Row],[Totaal kosten]],"")</f>
        <v/>
      </c>
      <c r="AF210" s="15" t="str">
        <f>IF(Tbl.Kosten[[#This Row],[KSnr.]]=AF$7,Tbl.Kosten[[#This Row],[Totaal kosten]],"")</f>
        <v/>
      </c>
      <c r="AG210" s="15" t="str">
        <f>IF(Tbl.Kosten[[#This Row],[KSnr.]]=AG$7,Tbl.Kosten[[#This Row],[Totaal kosten]],"")</f>
        <v/>
      </c>
      <c r="AH210" s="15" t="str">
        <f>IF(Tbl.Kosten[[#This Row],[KSnr.]]=AH$7,Tbl.Kosten[[#This Row],[Totaal kosten]],"")</f>
        <v/>
      </c>
      <c r="AI210" s="15" t="str">
        <f>IF(Tbl.Kosten[[#This Row],[KSnr.]]=AI$7,Tbl.Kosten[[#This Row],[Totaal kosten]],"")</f>
        <v/>
      </c>
      <c r="AJ210" s="15" t="str">
        <f>IF(Tbl.Kosten[[#This Row],[KSnr.]]=AJ$7,Tbl.Kosten[[#This Row],[Totaal kosten]],"")</f>
        <v/>
      </c>
      <c r="AK210" s="15" t="str">
        <f>IF(Tbl.Kosten[[#This Row],[KSnr.]]=AK$7,Tbl.Kosten[[#This Row],[Totaal kosten]],"")</f>
        <v/>
      </c>
      <c r="AL210" s="15" t="str">
        <f>IF(Tbl.Kosten[[#This Row],[KSnr.]]=AL$7,Tbl.Kosten[[#This Row],[Totaal kosten]],"")</f>
        <v/>
      </c>
      <c r="AM210" s="15" t="str">
        <f>IF(Tbl.Kosten[[#This Row],[KSnr.]]=AM$7,Tbl.Kosten[[#This Row],[Totaal kosten]],"")</f>
        <v/>
      </c>
      <c r="AN210" s="15" t="str">
        <f>IF(Tbl.Kosten[[#This Row],[KSnr.]]=AN$7,Tbl.Kosten[[#This Row],[Totaal kosten]],"")</f>
        <v/>
      </c>
      <c r="AO210" s="15" t="str">
        <f>IF(Tbl.Kosten[[#This Row],[KSnr.]]=AO$7,Tbl.Kosten[[#This Row],[Totaal kosten]],"")</f>
        <v/>
      </c>
      <c r="AP210" s="15" t="str">
        <f>IF(Tbl.Kosten[[#This Row],[KSnr.]]=AP$7,Tbl.Kosten[[#This Row],[Totaal kosten]],"")</f>
        <v/>
      </c>
      <c r="AQ210" s="15" t="str">
        <f>IF(Tbl.Kosten[[#This Row],[KSnr.]]=AQ$7,Tbl.Kosten[[#This Row],[Totaal kosten]],"")</f>
        <v/>
      </c>
      <c r="AR210" s="15" t="str">
        <f>IF(Tbl.Kosten[[#This Row],[KSnr.]]=AR$7,Tbl.Kosten[[#This Row],[Totaal kosten]],"")</f>
        <v/>
      </c>
      <c r="AS210" s="15" t="str">
        <f>IF(Tbl.Kosten[[#This Row],[KSnr.]]=AS$7,Tbl.Kosten[[#This Row],[Totaal kosten]],"")</f>
        <v/>
      </c>
      <c r="AT210" s="15" t="str">
        <f>IF(Tbl.Kosten[[#This Row],[KSnr.]]=AT$7,Tbl.Kosten[[#This Row],[Totaal kosten]],"")</f>
        <v/>
      </c>
      <c r="AU210" s="122" t="str">
        <f>_xlfn.XLOOKUP(Tbl.Kosten[[#This Row],[Activiteitencode]],Tbl.Activiteiten[Activiteitcode],Tbl.Activiteiten[Anr.],"",,)</f>
        <v/>
      </c>
      <c r="AV210" s="122" t="str">
        <f>IF(Tbl.Kosten[[#This Row],[Anr.]]=AV$7,Tbl.Kosten[[#This Row],[Totaal kosten]],"")</f>
        <v/>
      </c>
      <c r="AW210" s="122" t="str">
        <f>IF(Tbl.Kosten[[#This Row],[Anr.]]=AW$7,Tbl.Kosten[[#This Row],[Totaal kosten]],"")</f>
        <v/>
      </c>
      <c r="AX210" s="122" t="str">
        <f>IF(Tbl.Kosten[[#This Row],[Anr.]]=AX$7,Tbl.Kosten[[#This Row],[Totaal kosten]],"")</f>
        <v/>
      </c>
      <c r="AY210" s="122" t="str">
        <f>IF(Tbl.Kosten[[#This Row],[Anr.]]=AY$7,Tbl.Kosten[[#This Row],[Totaal kosten]],"")</f>
        <v/>
      </c>
      <c r="AZ210" s="122" t="str">
        <f>IF(Tbl.Kosten[[#This Row],[Anr.]]=AZ$7,Tbl.Kosten[[#This Row],[Totaal kosten]],"")</f>
        <v/>
      </c>
      <c r="BA210" s="122" t="str">
        <f>IF(Tbl.Kosten[[#This Row],[Anr.]]=BA$7,Tbl.Kosten[[#This Row],[Totaal kosten]],"")</f>
        <v/>
      </c>
      <c r="BB210" s="122" t="str">
        <f>IF(Tbl.Kosten[[#This Row],[Anr.]]=BB$7,Tbl.Kosten[[#This Row],[Totaal kosten]],"")</f>
        <v/>
      </c>
      <c r="BC210" s="122" t="str">
        <f>IF(Tbl.Kosten[[#This Row],[Anr.]]=BC$7,Tbl.Kosten[[#This Row],[Totaal kosten]],"")</f>
        <v/>
      </c>
      <c r="BD210" s="122" t="str">
        <f>IF(Tbl.Kosten[[#This Row],[Anr.]]=BD$7,Tbl.Kosten[[#This Row],[Totaal kosten]],"")</f>
        <v/>
      </c>
      <c r="BE210" s="122" t="str">
        <f>IF(Tbl.Kosten[[#This Row],[Anr.]]=BE$7,Tbl.Kosten[[#This Row],[Totaal kosten]],"")</f>
        <v/>
      </c>
      <c r="BF210" s="122" t="str">
        <f>IF(Tbl.Kosten[[#This Row],[Anr.]]=BF$7,Tbl.Kosten[[#This Row],[Totaal kosten]],"")</f>
        <v/>
      </c>
      <c r="BG210" s="122" t="str">
        <f>IF(Tbl.Kosten[[#This Row],[Anr.]]=BG$7,Tbl.Kosten[[#This Row],[Totaal kosten]],"")</f>
        <v/>
      </c>
      <c r="BH210" s="122" t="str">
        <f>IF(Tbl.Kosten[[#This Row],[Anr.]]=BH$7,Tbl.Kosten[[#This Row],[Totaal kosten]],"")</f>
        <v/>
      </c>
      <c r="BI210" s="122" t="str">
        <f>IF(Tbl.Kosten[[#This Row],[Anr.]]=BI$7,Tbl.Kosten[[#This Row],[Totaal kosten]],"")</f>
        <v/>
      </c>
      <c r="BJ210" s="122" t="str">
        <f>IF(Tbl.Kosten[[#This Row],[Anr.]]=BJ$7,Tbl.Kosten[[#This Row],[Totaal kosten]],"")</f>
        <v/>
      </c>
      <c r="BK210" s="122" t="str">
        <f>IF(Tbl.Kosten[[#This Row],[Anr.]]=BK$7,Tbl.Kosten[[#This Row],[Totaal kosten]],"")</f>
        <v/>
      </c>
      <c r="BL210" s="122" t="str">
        <f>IF(Tbl.Kosten[[#This Row],[Anr.]]=BL$7,Tbl.Kosten[[#This Row],[Totaal kosten]],"")</f>
        <v/>
      </c>
      <c r="BM210" s="122" t="str">
        <f>IF(Tbl.Kosten[[#This Row],[Anr.]]=BM$7,Tbl.Kosten[[#This Row],[Totaal kosten]],"")</f>
        <v/>
      </c>
      <c r="BN210" s="122" t="str">
        <f>IF(Tbl.Kosten[[#This Row],[Anr.]]=BN$7,Tbl.Kosten[[#This Row],[Totaal kosten]],"")</f>
        <v/>
      </c>
      <c r="BO210" s="122" t="str">
        <f>IF(Tbl.Kosten[[#This Row],[Anr.]]=BO$7,Tbl.Kosten[[#This Row],[Totaal kosten]],"")</f>
        <v/>
      </c>
      <c r="BP210" s="122" t="str">
        <f>IF(Tbl.Kosten[[#This Row],[Anr.]]=BP$7,Tbl.Kosten[[#This Row],[Totaal kosten]],"")</f>
        <v/>
      </c>
      <c r="BQ210" s="122" t="str">
        <f>IF(Tbl.Kosten[[#This Row],[Anr.]]=BQ$7,Tbl.Kosten[[#This Row],[Totaal kosten]],"")</f>
        <v/>
      </c>
      <c r="BR210" s="122" t="str">
        <f>IF(Tbl.Kosten[[#This Row],[Anr.]]=BR$7,Tbl.Kosten[[#This Row],[Totaal kosten]],"")</f>
        <v/>
      </c>
      <c r="BS210" s="122" t="str">
        <f>IF(Tbl.Kosten[[#This Row],[Anr.]]=BS$7,Tbl.Kosten[[#This Row],[Totaal kosten]],"")</f>
        <v/>
      </c>
      <c r="BT210" s="122" t="str">
        <f>IF(Tbl.Kosten[[#This Row],[Anr.]]=BT$7,Tbl.Kosten[[#This Row],[Totaal kosten]],"")</f>
        <v/>
      </c>
      <c r="BU210" s="122" t="str">
        <f>IF(Tbl.Kosten[[#This Row],[Anr.]]=BU$7,Tbl.Kosten[[#This Row],[Totaal kosten]],"")</f>
        <v/>
      </c>
      <c r="BV210" s="122" t="str">
        <f>IF(Tbl.Kosten[[#This Row],[Anr.]]=BV$7,Tbl.Kosten[[#This Row],[Totaal kosten]],"")</f>
        <v/>
      </c>
      <c r="BW210" s="122" t="str">
        <f>IF(Tbl.Kosten[[#This Row],[Anr.]]=BW$7,Tbl.Kosten[[#This Row],[Totaal kosten]],"")</f>
        <v/>
      </c>
      <c r="BX210" s="122" t="str">
        <f>IF(Tbl.Kosten[[#This Row],[Anr.]]=BX$7,Tbl.Kosten[[#This Row],[Totaal kosten]],"")</f>
        <v/>
      </c>
      <c r="BY210" s="122" t="str">
        <f>IF(Tbl.Kosten[[#This Row],[Anr.]]=BY$7,Tbl.Kosten[[#This Row],[Totaal kosten]],"")</f>
        <v/>
      </c>
      <c r="BZ210" s="122" t="str">
        <f>IF(Tbl.Kosten[[#This Row],[Anr.]]=BZ$7,Tbl.Kosten[[#This Row],[Totaal kosten]],"")</f>
        <v/>
      </c>
      <c r="CA210" s="122" t="str">
        <f>IF(Tbl.Kosten[[#This Row],[Anr.]]=CA$7,Tbl.Kosten[[#This Row],[Totaal kosten]],"")</f>
        <v/>
      </c>
      <c r="CB210" s="122" t="str">
        <f>IF(Tbl.Kosten[[#This Row],[Anr.]]=CB$7,Tbl.Kosten[[#This Row],[Totaal kosten]],"")</f>
        <v/>
      </c>
      <c r="CC210" s="122" t="str">
        <f>IF(Tbl.Kosten[[#This Row],[Anr.]]=CC$7,Tbl.Kosten[[#This Row],[Totaal kosten]],"")</f>
        <v/>
      </c>
      <c r="CD210" s="122" t="str">
        <f>IF(Tbl.Kosten[[#This Row],[Anr.]]=CD$7,Tbl.Kosten[[#This Row],[Totaal kosten]],"")</f>
        <v/>
      </c>
      <c r="CE210" s="122" t="str">
        <f>IF(Tbl.Kosten[[#This Row],[Anr.]]=CE$7,Tbl.Kosten[[#This Row],[Totaal kosten]],"")</f>
        <v/>
      </c>
      <c r="CF210" s="122" t="str">
        <f>IF(Tbl.Kosten[[#This Row],[Anr.]]=CF$7,Tbl.Kosten[[#This Row],[Totaal kosten]],"")</f>
        <v/>
      </c>
      <c r="CG210" s="122" t="str">
        <f>IF(Tbl.Kosten[[#This Row],[Anr.]]=CG$7,Tbl.Kosten[[#This Row],[Totaal kosten]],"")</f>
        <v/>
      </c>
      <c r="CH210" s="122" t="str">
        <f>IF(Tbl.Kosten[[#This Row],[Anr.]]=CH$7,Tbl.Kosten[[#This Row],[Totaal kosten]],"")</f>
        <v/>
      </c>
      <c r="CI210" s="122" t="str">
        <f>IF(Tbl.Kosten[[#This Row],[Anr.]]=CI$7,Tbl.Kosten[[#This Row],[Totaal kosten]],"")</f>
        <v/>
      </c>
      <c r="CJ210" s="122" t="str">
        <f>IF(Tbl.Kosten[[#This Row],[Anr.]]=CJ$7,Tbl.Kosten[[#This Row],[Totaal kosten]],"")</f>
        <v/>
      </c>
      <c r="CK210" s="122" t="str">
        <f>IF(Tbl.Kosten[[#This Row],[Anr.]]=CK$7,Tbl.Kosten[[#This Row],[Totaal kosten]],"")</f>
        <v/>
      </c>
      <c r="CL210" s="122" t="str">
        <f>IF(Tbl.Kosten[[#This Row],[Anr.]]=CL$7,Tbl.Kosten[[#This Row],[Totaal kosten]],"")</f>
        <v/>
      </c>
      <c r="CM210" s="122" t="str">
        <f>IF(Tbl.Kosten[[#This Row],[Anr.]]=CM$7,Tbl.Kosten[[#This Row],[Totaal kosten]],"")</f>
        <v/>
      </c>
      <c r="CN210" s="122" t="str">
        <f>IF(Tbl.Kosten[[#This Row],[Anr.]]=CN$7,Tbl.Kosten[[#This Row],[Totaal kosten]],"")</f>
        <v/>
      </c>
      <c r="CO210" s="122" t="str">
        <f>IF(Tbl.Kosten[[#This Row],[Anr.]]=CO$7,Tbl.Kosten[[#This Row],[Totaal kosten]],"")</f>
        <v/>
      </c>
      <c r="CP210" s="122" t="str">
        <f>IF(Tbl.Kosten[[#This Row],[Anr.]]=CP$7,Tbl.Kosten[[#This Row],[Totaal kosten]],"")</f>
        <v/>
      </c>
      <c r="CQ210" s="122" t="str">
        <f>IF(Tbl.Kosten[[#This Row],[Anr.]]=CQ$7,Tbl.Kosten[[#This Row],[Totaal kosten]],"")</f>
        <v/>
      </c>
      <c r="CR210" s="122" t="str">
        <f>IF(Tbl.Kosten[[#This Row],[Anr.]]=CR$7,Tbl.Kosten[[#This Row],[Totaal kosten]],"")</f>
        <v/>
      </c>
      <c r="CS210" s="122" t="str">
        <f>IF(Tbl.Kosten[[#This Row],[Anr.]]=CS$7,Tbl.Kosten[[#This Row],[Totaal kosten]],"")</f>
        <v/>
      </c>
      <c r="CT210" s="122" t="str">
        <f>IF(Tbl.Kosten[[#This Row],[Anr.]]=CT$7,Tbl.Kosten[[#This Row],[Totaal kosten]],"")</f>
        <v/>
      </c>
      <c r="CU210" s="122" t="str">
        <f>IF(Tbl.Kosten[[#This Row],[Anr.]]=CU$7,Tbl.Kosten[[#This Row],[Totaal kosten]],"")</f>
        <v/>
      </c>
      <c r="CV210" s="122" t="str">
        <f>IF(Tbl.Kosten[[#This Row],[Anr.]]=CV$7,Tbl.Kosten[[#This Row],[Totaal kosten]],"")</f>
        <v/>
      </c>
      <c r="CW210" s="122" t="str">
        <f>IF(Tbl.Kosten[[#This Row],[Anr.]]=CW$7,Tbl.Kosten[[#This Row],[Totaal kosten]],"")</f>
        <v/>
      </c>
      <c r="CX210" s="122" t="str">
        <f>IF(Tbl.Kosten[[#This Row],[Anr.]]=CX$7,Tbl.Kosten[[#This Row],[Totaal kosten]],"")</f>
        <v/>
      </c>
      <c r="CY210" s="122" t="str">
        <f>IF(Tbl.Kosten[[#This Row],[Anr.]]=CY$7,Tbl.Kosten[[#This Row],[Totaal kosten]],"")</f>
        <v/>
      </c>
      <c r="CZ210" s="122" t="str">
        <f>IF(Tbl.Kosten[[#This Row],[Anr.]]=CZ$7,Tbl.Kosten[[#This Row],[Totaal kosten]],"")</f>
        <v/>
      </c>
      <c r="DA210" s="122" t="str">
        <f>IF(Tbl.Kosten[[#This Row],[Anr.]]=DA$7,Tbl.Kosten[[#This Row],[Totaal kosten]],"")</f>
        <v/>
      </c>
      <c r="DB210" s="122" t="str">
        <f>IF(Tbl.Kosten[[#This Row],[Anr.]]=DB$7,Tbl.Kosten[[#This Row],[Totaal kosten]],"")</f>
        <v/>
      </c>
      <c r="DC210" s="122" t="str">
        <f>IF(Tbl.Kosten[[#This Row],[Anr.]]=DC$7,Tbl.Kosten[[#This Row],[Totaal kosten]],"")</f>
        <v/>
      </c>
      <c r="DD210" s="122" t="str">
        <f>IF(Tbl.Kosten[[#This Row],[Anr.]]=DD$7,Tbl.Kosten[[#This Row],[Totaal kosten]],"")</f>
        <v/>
      </c>
      <c r="DE210" s="122" t="str">
        <f>IF(Tbl.Kosten[[#This Row],[Anr.]]=DE$7,Tbl.Kosten[[#This Row],[Totaal kosten]],"")</f>
        <v/>
      </c>
      <c r="DF210" s="122" t="str">
        <f>IF(Tbl.Kosten[[#This Row],[Anr.]]=DF$7,Tbl.Kosten[[#This Row],[Totaal kosten]],"")</f>
        <v/>
      </c>
      <c r="DG210" s="122" t="str">
        <f>IF(Tbl.Kosten[[#This Row],[Anr.]]=DG$7,Tbl.Kosten[[#This Row],[Totaal kosten]],"")</f>
        <v/>
      </c>
      <c r="DH210" s="122" t="str">
        <f>IF(Tbl.Kosten[[#This Row],[Anr.]]=DH$7,Tbl.Kosten[[#This Row],[Totaal kosten]],"")</f>
        <v/>
      </c>
      <c r="DI210" s="122" t="str">
        <f>IF(Tbl.Kosten[[#This Row],[Anr.]]=DI$7,Tbl.Kosten[[#This Row],[Totaal kosten]],"")</f>
        <v/>
      </c>
      <c r="DJ210" s="122" t="str">
        <f>IF(Tbl.Kosten[[#This Row],[Anr.]]=DJ$7,Tbl.Kosten[[#This Row],[Totaal kosten]],"")</f>
        <v/>
      </c>
      <c r="DK210" s="122" t="str">
        <f>IF(Tbl.Kosten[[#This Row],[Anr.]]=DK$7,Tbl.Kosten[[#This Row],[Totaal kosten]],"")</f>
        <v/>
      </c>
      <c r="DL210" s="122" t="str">
        <f>IF(Tbl.Kosten[[#This Row],[Anr.]]=DL$7,Tbl.Kosten[[#This Row],[Totaal kosten]],"")</f>
        <v/>
      </c>
      <c r="DM210" s="122" t="str">
        <f>IF(Tbl.Kosten[[#This Row],[Anr.]]=DM$7,Tbl.Kosten[[#This Row],[Totaal kosten]],"")</f>
        <v/>
      </c>
      <c r="DN210" s="122" t="str">
        <f>IF(Tbl.Kosten[[#This Row],[Anr.]]=DN$7,Tbl.Kosten[[#This Row],[Totaal kosten]],"")</f>
        <v/>
      </c>
      <c r="DO210" s="122" t="str">
        <f>IF(Tbl.Kosten[[#This Row],[Anr.]]=DO$7,Tbl.Kosten[[#This Row],[Totaal kosten]],"")</f>
        <v/>
      </c>
      <c r="DP210" s="122" t="str">
        <f>IF(Tbl.Kosten[[#This Row],[Anr.]]=DP$7,Tbl.Kosten[[#This Row],[Totaal kosten]],"")</f>
        <v/>
      </c>
      <c r="DQ210" s="122" t="str">
        <f>IF(Tbl.Kosten[[#This Row],[Anr.]]=DQ$7,Tbl.Kosten[[#This Row],[Totaal kosten]],"")</f>
        <v/>
      </c>
      <c r="DR210" s="122" t="str">
        <f>IF(Tbl.Kosten[[#This Row],[Anr.]]=DR$7,Tbl.Kosten[[#This Row],[Totaal kosten]],"")</f>
        <v/>
      </c>
      <c r="DS210" s="122" t="str">
        <f>IF(Tbl.Kosten[[#This Row],[Anr.]]=DS$7,Tbl.Kosten[[#This Row],[Totaal kosten]],"")</f>
        <v/>
      </c>
      <c r="DT210" s="122" t="str">
        <f>IF(Tbl.Kosten[[#This Row],[Anr.]]=DT$7,Tbl.Kosten[[#This Row],[Totaal kosten]],"")</f>
        <v/>
      </c>
      <c r="DU210" s="122" t="str">
        <f>IF(Tbl.Kosten[[#This Row],[Anr.]]=DU$7,Tbl.Kosten[[#This Row],[Totaal kosten]],"")</f>
        <v/>
      </c>
      <c r="DV210" s="122" t="str">
        <f>IF(Tbl.Kosten[[#This Row],[Anr.]]=DV$7,Tbl.Kosten[[#This Row],[Totaal kosten]],"")</f>
        <v/>
      </c>
      <c r="DW210" s="122" t="str">
        <f>IF(Tbl.Kosten[[#This Row],[Anr.]]=DW$7,Tbl.Kosten[[#This Row],[Totaal kosten]],"")</f>
        <v/>
      </c>
      <c r="DX210" s="122" t="str">
        <f>IF(Tbl.Kosten[[#This Row],[Anr.]]=DX$7,Tbl.Kosten[[#This Row],[Totaal kosten]],"")</f>
        <v/>
      </c>
      <c r="DY210" s="122" t="str">
        <f>IF(Tbl.Kosten[[#This Row],[Anr.]]=DY$7,Tbl.Kosten[[#This Row],[Totaal kosten]],"")</f>
        <v/>
      </c>
      <c r="DZ210" s="122" t="str">
        <f>IF(Tbl.Kosten[[#This Row],[Anr.]]=DZ$7,Tbl.Kosten[[#This Row],[Totaal kosten]],"")</f>
        <v/>
      </c>
      <c r="EA210" s="122" t="str">
        <f>IF(Tbl.Kosten[[#This Row],[Anr.]]=EA$7,Tbl.Kosten[[#This Row],[Totaal kosten]],"")</f>
        <v/>
      </c>
      <c r="EB210" s="122" t="str">
        <f>IF(Tbl.Kosten[[#This Row],[Anr.]]=EB$7,Tbl.Kosten[[#This Row],[Totaal kosten]],"")</f>
        <v/>
      </c>
      <c r="EC210" s="122" t="str">
        <f>IF(Tbl.Kosten[[#This Row],[Anr.]]=EC$7,Tbl.Kosten[[#This Row],[Totaal kosten]],"")</f>
        <v/>
      </c>
      <c r="ED210" s="122" t="str">
        <f>IF(Tbl.Kosten[[#This Row],[Anr.]]=ED$7,Tbl.Kosten[[#This Row],[Totaal kosten]],"")</f>
        <v/>
      </c>
      <c r="EE210" s="122" t="str">
        <f>IF(Tbl.Kosten[[#This Row],[Anr.]]=EE$7,Tbl.Kosten[[#This Row],[Totaal kosten]],"")</f>
        <v/>
      </c>
      <c r="EF210" s="122" t="str">
        <f>IF(Tbl.Kosten[[#This Row],[Anr.]]=EF$7,Tbl.Kosten[[#This Row],[Totaal kosten]],"")</f>
        <v/>
      </c>
      <c r="EG210" s="122" t="str">
        <f>IF(Tbl.Kosten[[#This Row],[Anr.]]=EG$7,Tbl.Kosten[[#This Row],[Totaal kosten]],"")</f>
        <v/>
      </c>
      <c r="EH210" s="122" t="str">
        <f>IF(Tbl.Kosten[[#This Row],[Anr.]]=EH$7,Tbl.Kosten[[#This Row],[Totaal kosten]],"")</f>
        <v/>
      </c>
      <c r="EI210" s="122" t="str">
        <f>IF(Tbl.Kosten[[#This Row],[Anr.]]=EI$7,Tbl.Kosten[[#This Row],[Totaal kosten]],"")</f>
        <v/>
      </c>
      <c r="EJ210" s="122" t="str">
        <f>IF(Tbl.Kosten[[#This Row],[Anr.]]=EJ$7,Tbl.Kosten[[#This Row],[Totaal kosten]],"")</f>
        <v/>
      </c>
      <c r="EK210" s="122" t="str">
        <f>IF(Tbl.Kosten[[#This Row],[Anr.]]=EK$7,Tbl.Kosten[[#This Row],[Totaal kosten]],"")</f>
        <v/>
      </c>
      <c r="EL210" s="122" t="str">
        <f>IF(Tbl.Kosten[[#This Row],[Anr.]]=EL$7,Tbl.Kosten[[#This Row],[Totaal kosten]],"")</f>
        <v/>
      </c>
      <c r="EM210" s="122" t="str">
        <f>IF(Tbl.Kosten[[#This Row],[Anr.]]=EM$7,Tbl.Kosten[[#This Row],[Totaal kosten]],"")</f>
        <v/>
      </c>
      <c r="EN210" s="122" t="str">
        <f>IF(Tbl.Kosten[[#This Row],[Anr.]]=EN$7,Tbl.Kosten[[#This Row],[Totaal kosten]],"")</f>
        <v/>
      </c>
      <c r="EO210" s="122" t="str">
        <f>IF(Tbl.Kosten[[#This Row],[Anr.]]=EO$7,Tbl.Kosten[[#This Row],[Totaal kosten]],"")</f>
        <v/>
      </c>
      <c r="EP210" s="122" t="str">
        <f>IF(Tbl.Kosten[[#This Row],[Anr.]]=EP$7,Tbl.Kosten[[#This Row],[Totaal kosten]],"")</f>
        <v/>
      </c>
      <c r="EQ210" s="122" t="str">
        <f>IF(Tbl.Kosten[[#This Row],[Anr.]]=EQ$7,Tbl.Kosten[[#This Row],[Totaal kosten]],"")</f>
        <v/>
      </c>
    </row>
    <row r="211" spans="2:147" x14ac:dyDescent="0.35">
      <c r="B211" s="99"/>
      <c r="C211" s="68"/>
      <c r="D211" s="119"/>
      <c r="E211" s="100"/>
      <c r="F211" s="13">
        <f>_xlfn.XLOOKUP(Tbl.Kosten[[#This Row],[Medewerker e/o 
functie]],Tbl.Uurtarief[Medewerker en/of functie],Tbl.Uurtarief[Uurtarief],"",,)</f>
        <v>0</v>
      </c>
      <c r="G211" s="118">
        <f>PRODUCT(Tbl.Kosten[[#This Row],[Uren]],Tbl.Kosten[[#This Row],[Uurtarief]])</f>
        <v>0</v>
      </c>
      <c r="H211" s="100"/>
      <c r="I211" s="98"/>
      <c r="J211" s="97">
        <f>Tbl.Kosten[[#This Row],[Aantal]]*Tbl.Kosten[[#This Row],[Tarief]]</f>
        <v>0</v>
      </c>
      <c r="K211" s="118">
        <f>Tbl.Kosten[[#This Row],[Subtotaal andere kosten]]+Tbl.Kosten[[#This Row],[Subtotaal arbeidskosten]]</f>
        <v>0</v>
      </c>
      <c r="L211" s="190">
        <f>IF(Tbl.Kosten[[#This Row],[Subtotaal andere kosten]]&lt;&gt;0,"Andere kosten",(_xlfn.XLOOKUP(Tbl.Kosten[[#This Row],[Medewerker e/o 
functie]],Tbl.Uurtarief[Medewerker en/of functie],Tbl.Uurtarief[Kostensoort],"",,)))</f>
        <v>0</v>
      </c>
      <c r="M211" s="190" t="str">
        <f>IF(AND(Tbl.Kosten[[#This Row],[Subtotaal arbeidskosten]]&lt;&gt;0,Tbl.Kosten[[#This Row],[Subtotaal andere kosten]]&lt;&gt;0),"Begroot Arbeidskosten en Overige kosten op verschillende regels!","")</f>
        <v/>
      </c>
      <c r="N211" s="3" t="str">
        <f>_xlfn.XLOOKUP(Tbl.Kosten[[#This Row],[Activiteitencode]],Tbl.Activiteiten[Activiteitcode],Tbl.Activiteiten[Werkpakketcode],"",,)</f>
        <v/>
      </c>
      <c r="O211" s="9" t="str">
        <f>_xlfn.XLOOKUP(Tbl.Kosten[[#This Row],[Werkpakketcode]],Tbl.Werkpakketten[Werkpakketcode],Tbl.Werkpakketten[WPnr.],"",,)</f>
        <v/>
      </c>
      <c r="P211" s="9" t="str">
        <f>IF(Tbl.Kosten[[#This Row],[WPnr.]]=P$7,Tbl.Kosten[[#This Row],[Totaal kosten]],"")</f>
        <v/>
      </c>
      <c r="Q211" s="9" t="str">
        <f>IF(Tbl.Kosten[[#This Row],[WPnr.]]=Q$7,Tbl.Kosten[[#This Row],[Totaal kosten]],"")</f>
        <v/>
      </c>
      <c r="R211" s="9" t="str">
        <f>IF(Tbl.Kosten[[#This Row],[WPnr.]]=R$7,Tbl.Kosten[[#This Row],[Totaal kosten]],"")</f>
        <v/>
      </c>
      <c r="S211" s="9" t="str">
        <f>IF(Tbl.Kosten[[#This Row],[WPnr.]]=S$7,Tbl.Kosten[[#This Row],[Totaal kosten]],"")</f>
        <v/>
      </c>
      <c r="T211" s="9" t="str">
        <f>IF(Tbl.Kosten[[#This Row],[WPnr.]]=T$7,Tbl.Kosten[[#This Row],[Totaal kosten]],"")</f>
        <v/>
      </c>
      <c r="U211" s="9" t="str">
        <f>IF(Tbl.Kosten[[#This Row],[WPnr.]]=U$7,Tbl.Kosten[[#This Row],[Totaal kosten]],"")</f>
        <v/>
      </c>
      <c r="V211" s="9" t="str">
        <f>IF(Tbl.Kosten[[#This Row],[WPnr.]]=V$7,Tbl.Kosten[[#This Row],[Totaal kosten]],"")</f>
        <v/>
      </c>
      <c r="W211" s="9" t="str">
        <f>IF(Tbl.Kosten[[#This Row],[WPnr.]]=W$7,Tbl.Kosten[[#This Row],[Totaal kosten]],"")</f>
        <v/>
      </c>
      <c r="X211" s="9" t="str">
        <f>IF(Tbl.Kosten[[#This Row],[WPnr.]]=X$7,Tbl.Kosten[[#This Row],[Totaal kosten]],"")</f>
        <v/>
      </c>
      <c r="Y211" s="9" t="str">
        <f>IF(Tbl.Kosten[[#This Row],[WPnr.]]=Y$7,Tbl.Kosten[[#This Row],[Totaal kosten]],"")</f>
        <v/>
      </c>
      <c r="Z211" s="15" t="str">
        <f>IFERROR(VLOOKUP(Tbl.Kosten[[#This Row],[Kostensoort]],Tbl.Kostensoorten[],2,FALSE),"")</f>
        <v/>
      </c>
      <c r="AA211" s="15" t="str">
        <f>IF(Tbl.Kosten[[#This Row],[KSnr.]]=AA$7,Tbl.Kosten[[#This Row],[Totaal kosten]],"")</f>
        <v/>
      </c>
      <c r="AB211" s="15" t="str">
        <f>IF(Tbl.Kosten[[#This Row],[KSnr.]]=AB$7,Tbl.Kosten[[#This Row],[Totaal kosten]],"")</f>
        <v/>
      </c>
      <c r="AC211" s="15" t="str">
        <f>IF(Tbl.Kosten[[#This Row],[KSnr.]]=AC$7,Tbl.Kosten[[#This Row],[Totaal kosten]],"")</f>
        <v/>
      </c>
      <c r="AD211" s="15" t="str">
        <f>IF(Tbl.Kosten[[#This Row],[KSnr.]]=AD$7,Tbl.Kosten[[#This Row],[Totaal kosten]],"")</f>
        <v/>
      </c>
      <c r="AE211" s="15" t="str">
        <f>IF(Tbl.Kosten[[#This Row],[KSnr.]]=AE$7,Tbl.Kosten[[#This Row],[Totaal kosten]],"")</f>
        <v/>
      </c>
      <c r="AF211" s="15" t="str">
        <f>IF(Tbl.Kosten[[#This Row],[KSnr.]]=AF$7,Tbl.Kosten[[#This Row],[Totaal kosten]],"")</f>
        <v/>
      </c>
      <c r="AG211" s="15" t="str">
        <f>IF(Tbl.Kosten[[#This Row],[KSnr.]]=AG$7,Tbl.Kosten[[#This Row],[Totaal kosten]],"")</f>
        <v/>
      </c>
      <c r="AH211" s="15" t="str">
        <f>IF(Tbl.Kosten[[#This Row],[KSnr.]]=AH$7,Tbl.Kosten[[#This Row],[Totaal kosten]],"")</f>
        <v/>
      </c>
      <c r="AI211" s="15" t="str">
        <f>IF(Tbl.Kosten[[#This Row],[KSnr.]]=AI$7,Tbl.Kosten[[#This Row],[Totaal kosten]],"")</f>
        <v/>
      </c>
      <c r="AJ211" s="15" t="str">
        <f>IF(Tbl.Kosten[[#This Row],[KSnr.]]=AJ$7,Tbl.Kosten[[#This Row],[Totaal kosten]],"")</f>
        <v/>
      </c>
      <c r="AK211" s="15" t="str">
        <f>IF(Tbl.Kosten[[#This Row],[KSnr.]]=AK$7,Tbl.Kosten[[#This Row],[Totaal kosten]],"")</f>
        <v/>
      </c>
      <c r="AL211" s="15" t="str">
        <f>IF(Tbl.Kosten[[#This Row],[KSnr.]]=AL$7,Tbl.Kosten[[#This Row],[Totaal kosten]],"")</f>
        <v/>
      </c>
      <c r="AM211" s="15" t="str">
        <f>IF(Tbl.Kosten[[#This Row],[KSnr.]]=AM$7,Tbl.Kosten[[#This Row],[Totaal kosten]],"")</f>
        <v/>
      </c>
      <c r="AN211" s="15" t="str">
        <f>IF(Tbl.Kosten[[#This Row],[KSnr.]]=AN$7,Tbl.Kosten[[#This Row],[Totaal kosten]],"")</f>
        <v/>
      </c>
      <c r="AO211" s="15" t="str">
        <f>IF(Tbl.Kosten[[#This Row],[KSnr.]]=AO$7,Tbl.Kosten[[#This Row],[Totaal kosten]],"")</f>
        <v/>
      </c>
      <c r="AP211" s="15" t="str">
        <f>IF(Tbl.Kosten[[#This Row],[KSnr.]]=AP$7,Tbl.Kosten[[#This Row],[Totaal kosten]],"")</f>
        <v/>
      </c>
      <c r="AQ211" s="15" t="str">
        <f>IF(Tbl.Kosten[[#This Row],[KSnr.]]=AQ$7,Tbl.Kosten[[#This Row],[Totaal kosten]],"")</f>
        <v/>
      </c>
      <c r="AR211" s="15" t="str">
        <f>IF(Tbl.Kosten[[#This Row],[KSnr.]]=AR$7,Tbl.Kosten[[#This Row],[Totaal kosten]],"")</f>
        <v/>
      </c>
      <c r="AS211" s="15" t="str">
        <f>IF(Tbl.Kosten[[#This Row],[KSnr.]]=AS$7,Tbl.Kosten[[#This Row],[Totaal kosten]],"")</f>
        <v/>
      </c>
      <c r="AT211" s="15" t="str">
        <f>IF(Tbl.Kosten[[#This Row],[KSnr.]]=AT$7,Tbl.Kosten[[#This Row],[Totaal kosten]],"")</f>
        <v/>
      </c>
      <c r="AU211" s="122" t="str">
        <f>_xlfn.XLOOKUP(Tbl.Kosten[[#This Row],[Activiteitencode]],Tbl.Activiteiten[Activiteitcode],Tbl.Activiteiten[Anr.],"",,)</f>
        <v/>
      </c>
      <c r="AV211" s="122" t="str">
        <f>IF(Tbl.Kosten[[#This Row],[Anr.]]=AV$7,Tbl.Kosten[[#This Row],[Totaal kosten]],"")</f>
        <v/>
      </c>
      <c r="AW211" s="122" t="str">
        <f>IF(Tbl.Kosten[[#This Row],[Anr.]]=AW$7,Tbl.Kosten[[#This Row],[Totaal kosten]],"")</f>
        <v/>
      </c>
      <c r="AX211" s="122" t="str">
        <f>IF(Tbl.Kosten[[#This Row],[Anr.]]=AX$7,Tbl.Kosten[[#This Row],[Totaal kosten]],"")</f>
        <v/>
      </c>
      <c r="AY211" s="122" t="str">
        <f>IF(Tbl.Kosten[[#This Row],[Anr.]]=AY$7,Tbl.Kosten[[#This Row],[Totaal kosten]],"")</f>
        <v/>
      </c>
      <c r="AZ211" s="122" t="str">
        <f>IF(Tbl.Kosten[[#This Row],[Anr.]]=AZ$7,Tbl.Kosten[[#This Row],[Totaal kosten]],"")</f>
        <v/>
      </c>
      <c r="BA211" s="122" t="str">
        <f>IF(Tbl.Kosten[[#This Row],[Anr.]]=BA$7,Tbl.Kosten[[#This Row],[Totaal kosten]],"")</f>
        <v/>
      </c>
      <c r="BB211" s="122" t="str">
        <f>IF(Tbl.Kosten[[#This Row],[Anr.]]=BB$7,Tbl.Kosten[[#This Row],[Totaal kosten]],"")</f>
        <v/>
      </c>
      <c r="BC211" s="122" t="str">
        <f>IF(Tbl.Kosten[[#This Row],[Anr.]]=BC$7,Tbl.Kosten[[#This Row],[Totaal kosten]],"")</f>
        <v/>
      </c>
      <c r="BD211" s="122" t="str">
        <f>IF(Tbl.Kosten[[#This Row],[Anr.]]=BD$7,Tbl.Kosten[[#This Row],[Totaal kosten]],"")</f>
        <v/>
      </c>
      <c r="BE211" s="122" t="str">
        <f>IF(Tbl.Kosten[[#This Row],[Anr.]]=BE$7,Tbl.Kosten[[#This Row],[Totaal kosten]],"")</f>
        <v/>
      </c>
      <c r="BF211" s="122" t="str">
        <f>IF(Tbl.Kosten[[#This Row],[Anr.]]=BF$7,Tbl.Kosten[[#This Row],[Totaal kosten]],"")</f>
        <v/>
      </c>
      <c r="BG211" s="122" t="str">
        <f>IF(Tbl.Kosten[[#This Row],[Anr.]]=BG$7,Tbl.Kosten[[#This Row],[Totaal kosten]],"")</f>
        <v/>
      </c>
      <c r="BH211" s="122" t="str">
        <f>IF(Tbl.Kosten[[#This Row],[Anr.]]=BH$7,Tbl.Kosten[[#This Row],[Totaal kosten]],"")</f>
        <v/>
      </c>
      <c r="BI211" s="122" t="str">
        <f>IF(Tbl.Kosten[[#This Row],[Anr.]]=BI$7,Tbl.Kosten[[#This Row],[Totaal kosten]],"")</f>
        <v/>
      </c>
      <c r="BJ211" s="122" t="str">
        <f>IF(Tbl.Kosten[[#This Row],[Anr.]]=BJ$7,Tbl.Kosten[[#This Row],[Totaal kosten]],"")</f>
        <v/>
      </c>
      <c r="BK211" s="122" t="str">
        <f>IF(Tbl.Kosten[[#This Row],[Anr.]]=BK$7,Tbl.Kosten[[#This Row],[Totaal kosten]],"")</f>
        <v/>
      </c>
      <c r="BL211" s="122" t="str">
        <f>IF(Tbl.Kosten[[#This Row],[Anr.]]=BL$7,Tbl.Kosten[[#This Row],[Totaal kosten]],"")</f>
        <v/>
      </c>
      <c r="BM211" s="122" t="str">
        <f>IF(Tbl.Kosten[[#This Row],[Anr.]]=BM$7,Tbl.Kosten[[#This Row],[Totaal kosten]],"")</f>
        <v/>
      </c>
      <c r="BN211" s="122" t="str">
        <f>IF(Tbl.Kosten[[#This Row],[Anr.]]=BN$7,Tbl.Kosten[[#This Row],[Totaal kosten]],"")</f>
        <v/>
      </c>
      <c r="BO211" s="122" t="str">
        <f>IF(Tbl.Kosten[[#This Row],[Anr.]]=BO$7,Tbl.Kosten[[#This Row],[Totaal kosten]],"")</f>
        <v/>
      </c>
      <c r="BP211" s="122" t="str">
        <f>IF(Tbl.Kosten[[#This Row],[Anr.]]=BP$7,Tbl.Kosten[[#This Row],[Totaal kosten]],"")</f>
        <v/>
      </c>
      <c r="BQ211" s="122" t="str">
        <f>IF(Tbl.Kosten[[#This Row],[Anr.]]=BQ$7,Tbl.Kosten[[#This Row],[Totaal kosten]],"")</f>
        <v/>
      </c>
      <c r="BR211" s="122" t="str">
        <f>IF(Tbl.Kosten[[#This Row],[Anr.]]=BR$7,Tbl.Kosten[[#This Row],[Totaal kosten]],"")</f>
        <v/>
      </c>
      <c r="BS211" s="122" t="str">
        <f>IF(Tbl.Kosten[[#This Row],[Anr.]]=BS$7,Tbl.Kosten[[#This Row],[Totaal kosten]],"")</f>
        <v/>
      </c>
      <c r="BT211" s="122" t="str">
        <f>IF(Tbl.Kosten[[#This Row],[Anr.]]=BT$7,Tbl.Kosten[[#This Row],[Totaal kosten]],"")</f>
        <v/>
      </c>
      <c r="BU211" s="122" t="str">
        <f>IF(Tbl.Kosten[[#This Row],[Anr.]]=BU$7,Tbl.Kosten[[#This Row],[Totaal kosten]],"")</f>
        <v/>
      </c>
      <c r="BV211" s="122" t="str">
        <f>IF(Tbl.Kosten[[#This Row],[Anr.]]=BV$7,Tbl.Kosten[[#This Row],[Totaal kosten]],"")</f>
        <v/>
      </c>
      <c r="BW211" s="122" t="str">
        <f>IF(Tbl.Kosten[[#This Row],[Anr.]]=BW$7,Tbl.Kosten[[#This Row],[Totaal kosten]],"")</f>
        <v/>
      </c>
      <c r="BX211" s="122" t="str">
        <f>IF(Tbl.Kosten[[#This Row],[Anr.]]=BX$7,Tbl.Kosten[[#This Row],[Totaal kosten]],"")</f>
        <v/>
      </c>
      <c r="BY211" s="122" t="str">
        <f>IF(Tbl.Kosten[[#This Row],[Anr.]]=BY$7,Tbl.Kosten[[#This Row],[Totaal kosten]],"")</f>
        <v/>
      </c>
      <c r="BZ211" s="122" t="str">
        <f>IF(Tbl.Kosten[[#This Row],[Anr.]]=BZ$7,Tbl.Kosten[[#This Row],[Totaal kosten]],"")</f>
        <v/>
      </c>
      <c r="CA211" s="122" t="str">
        <f>IF(Tbl.Kosten[[#This Row],[Anr.]]=CA$7,Tbl.Kosten[[#This Row],[Totaal kosten]],"")</f>
        <v/>
      </c>
      <c r="CB211" s="122" t="str">
        <f>IF(Tbl.Kosten[[#This Row],[Anr.]]=CB$7,Tbl.Kosten[[#This Row],[Totaal kosten]],"")</f>
        <v/>
      </c>
      <c r="CC211" s="122" t="str">
        <f>IF(Tbl.Kosten[[#This Row],[Anr.]]=CC$7,Tbl.Kosten[[#This Row],[Totaal kosten]],"")</f>
        <v/>
      </c>
      <c r="CD211" s="122" t="str">
        <f>IF(Tbl.Kosten[[#This Row],[Anr.]]=CD$7,Tbl.Kosten[[#This Row],[Totaal kosten]],"")</f>
        <v/>
      </c>
      <c r="CE211" s="122" t="str">
        <f>IF(Tbl.Kosten[[#This Row],[Anr.]]=CE$7,Tbl.Kosten[[#This Row],[Totaal kosten]],"")</f>
        <v/>
      </c>
      <c r="CF211" s="122" t="str">
        <f>IF(Tbl.Kosten[[#This Row],[Anr.]]=CF$7,Tbl.Kosten[[#This Row],[Totaal kosten]],"")</f>
        <v/>
      </c>
      <c r="CG211" s="122" t="str">
        <f>IF(Tbl.Kosten[[#This Row],[Anr.]]=CG$7,Tbl.Kosten[[#This Row],[Totaal kosten]],"")</f>
        <v/>
      </c>
      <c r="CH211" s="122" t="str">
        <f>IF(Tbl.Kosten[[#This Row],[Anr.]]=CH$7,Tbl.Kosten[[#This Row],[Totaal kosten]],"")</f>
        <v/>
      </c>
      <c r="CI211" s="122" t="str">
        <f>IF(Tbl.Kosten[[#This Row],[Anr.]]=CI$7,Tbl.Kosten[[#This Row],[Totaal kosten]],"")</f>
        <v/>
      </c>
      <c r="CJ211" s="122" t="str">
        <f>IF(Tbl.Kosten[[#This Row],[Anr.]]=CJ$7,Tbl.Kosten[[#This Row],[Totaal kosten]],"")</f>
        <v/>
      </c>
      <c r="CK211" s="122" t="str">
        <f>IF(Tbl.Kosten[[#This Row],[Anr.]]=CK$7,Tbl.Kosten[[#This Row],[Totaal kosten]],"")</f>
        <v/>
      </c>
      <c r="CL211" s="122" t="str">
        <f>IF(Tbl.Kosten[[#This Row],[Anr.]]=CL$7,Tbl.Kosten[[#This Row],[Totaal kosten]],"")</f>
        <v/>
      </c>
      <c r="CM211" s="122" t="str">
        <f>IF(Tbl.Kosten[[#This Row],[Anr.]]=CM$7,Tbl.Kosten[[#This Row],[Totaal kosten]],"")</f>
        <v/>
      </c>
      <c r="CN211" s="122" t="str">
        <f>IF(Tbl.Kosten[[#This Row],[Anr.]]=CN$7,Tbl.Kosten[[#This Row],[Totaal kosten]],"")</f>
        <v/>
      </c>
      <c r="CO211" s="122" t="str">
        <f>IF(Tbl.Kosten[[#This Row],[Anr.]]=CO$7,Tbl.Kosten[[#This Row],[Totaal kosten]],"")</f>
        <v/>
      </c>
      <c r="CP211" s="122" t="str">
        <f>IF(Tbl.Kosten[[#This Row],[Anr.]]=CP$7,Tbl.Kosten[[#This Row],[Totaal kosten]],"")</f>
        <v/>
      </c>
      <c r="CQ211" s="122" t="str">
        <f>IF(Tbl.Kosten[[#This Row],[Anr.]]=CQ$7,Tbl.Kosten[[#This Row],[Totaal kosten]],"")</f>
        <v/>
      </c>
      <c r="CR211" s="122" t="str">
        <f>IF(Tbl.Kosten[[#This Row],[Anr.]]=CR$7,Tbl.Kosten[[#This Row],[Totaal kosten]],"")</f>
        <v/>
      </c>
      <c r="CS211" s="122" t="str">
        <f>IF(Tbl.Kosten[[#This Row],[Anr.]]=CS$7,Tbl.Kosten[[#This Row],[Totaal kosten]],"")</f>
        <v/>
      </c>
      <c r="CT211" s="122" t="str">
        <f>IF(Tbl.Kosten[[#This Row],[Anr.]]=CT$7,Tbl.Kosten[[#This Row],[Totaal kosten]],"")</f>
        <v/>
      </c>
      <c r="CU211" s="122" t="str">
        <f>IF(Tbl.Kosten[[#This Row],[Anr.]]=CU$7,Tbl.Kosten[[#This Row],[Totaal kosten]],"")</f>
        <v/>
      </c>
      <c r="CV211" s="122" t="str">
        <f>IF(Tbl.Kosten[[#This Row],[Anr.]]=CV$7,Tbl.Kosten[[#This Row],[Totaal kosten]],"")</f>
        <v/>
      </c>
      <c r="CW211" s="122" t="str">
        <f>IF(Tbl.Kosten[[#This Row],[Anr.]]=CW$7,Tbl.Kosten[[#This Row],[Totaal kosten]],"")</f>
        <v/>
      </c>
      <c r="CX211" s="122" t="str">
        <f>IF(Tbl.Kosten[[#This Row],[Anr.]]=CX$7,Tbl.Kosten[[#This Row],[Totaal kosten]],"")</f>
        <v/>
      </c>
      <c r="CY211" s="122" t="str">
        <f>IF(Tbl.Kosten[[#This Row],[Anr.]]=CY$7,Tbl.Kosten[[#This Row],[Totaal kosten]],"")</f>
        <v/>
      </c>
      <c r="CZ211" s="122" t="str">
        <f>IF(Tbl.Kosten[[#This Row],[Anr.]]=CZ$7,Tbl.Kosten[[#This Row],[Totaal kosten]],"")</f>
        <v/>
      </c>
      <c r="DA211" s="122" t="str">
        <f>IF(Tbl.Kosten[[#This Row],[Anr.]]=DA$7,Tbl.Kosten[[#This Row],[Totaal kosten]],"")</f>
        <v/>
      </c>
      <c r="DB211" s="122" t="str">
        <f>IF(Tbl.Kosten[[#This Row],[Anr.]]=DB$7,Tbl.Kosten[[#This Row],[Totaal kosten]],"")</f>
        <v/>
      </c>
      <c r="DC211" s="122" t="str">
        <f>IF(Tbl.Kosten[[#This Row],[Anr.]]=DC$7,Tbl.Kosten[[#This Row],[Totaal kosten]],"")</f>
        <v/>
      </c>
      <c r="DD211" s="122" t="str">
        <f>IF(Tbl.Kosten[[#This Row],[Anr.]]=DD$7,Tbl.Kosten[[#This Row],[Totaal kosten]],"")</f>
        <v/>
      </c>
      <c r="DE211" s="122" t="str">
        <f>IF(Tbl.Kosten[[#This Row],[Anr.]]=DE$7,Tbl.Kosten[[#This Row],[Totaal kosten]],"")</f>
        <v/>
      </c>
      <c r="DF211" s="122" t="str">
        <f>IF(Tbl.Kosten[[#This Row],[Anr.]]=DF$7,Tbl.Kosten[[#This Row],[Totaal kosten]],"")</f>
        <v/>
      </c>
      <c r="DG211" s="122" t="str">
        <f>IF(Tbl.Kosten[[#This Row],[Anr.]]=DG$7,Tbl.Kosten[[#This Row],[Totaal kosten]],"")</f>
        <v/>
      </c>
      <c r="DH211" s="122" t="str">
        <f>IF(Tbl.Kosten[[#This Row],[Anr.]]=DH$7,Tbl.Kosten[[#This Row],[Totaal kosten]],"")</f>
        <v/>
      </c>
      <c r="DI211" s="122" t="str">
        <f>IF(Tbl.Kosten[[#This Row],[Anr.]]=DI$7,Tbl.Kosten[[#This Row],[Totaal kosten]],"")</f>
        <v/>
      </c>
      <c r="DJ211" s="122" t="str">
        <f>IF(Tbl.Kosten[[#This Row],[Anr.]]=DJ$7,Tbl.Kosten[[#This Row],[Totaal kosten]],"")</f>
        <v/>
      </c>
      <c r="DK211" s="122" t="str">
        <f>IF(Tbl.Kosten[[#This Row],[Anr.]]=DK$7,Tbl.Kosten[[#This Row],[Totaal kosten]],"")</f>
        <v/>
      </c>
      <c r="DL211" s="122" t="str">
        <f>IF(Tbl.Kosten[[#This Row],[Anr.]]=DL$7,Tbl.Kosten[[#This Row],[Totaal kosten]],"")</f>
        <v/>
      </c>
      <c r="DM211" s="122" t="str">
        <f>IF(Tbl.Kosten[[#This Row],[Anr.]]=DM$7,Tbl.Kosten[[#This Row],[Totaal kosten]],"")</f>
        <v/>
      </c>
      <c r="DN211" s="122" t="str">
        <f>IF(Tbl.Kosten[[#This Row],[Anr.]]=DN$7,Tbl.Kosten[[#This Row],[Totaal kosten]],"")</f>
        <v/>
      </c>
      <c r="DO211" s="122" t="str">
        <f>IF(Tbl.Kosten[[#This Row],[Anr.]]=DO$7,Tbl.Kosten[[#This Row],[Totaal kosten]],"")</f>
        <v/>
      </c>
      <c r="DP211" s="122" t="str">
        <f>IF(Tbl.Kosten[[#This Row],[Anr.]]=DP$7,Tbl.Kosten[[#This Row],[Totaal kosten]],"")</f>
        <v/>
      </c>
      <c r="DQ211" s="122" t="str">
        <f>IF(Tbl.Kosten[[#This Row],[Anr.]]=DQ$7,Tbl.Kosten[[#This Row],[Totaal kosten]],"")</f>
        <v/>
      </c>
      <c r="DR211" s="122" t="str">
        <f>IF(Tbl.Kosten[[#This Row],[Anr.]]=DR$7,Tbl.Kosten[[#This Row],[Totaal kosten]],"")</f>
        <v/>
      </c>
      <c r="DS211" s="122" t="str">
        <f>IF(Tbl.Kosten[[#This Row],[Anr.]]=DS$7,Tbl.Kosten[[#This Row],[Totaal kosten]],"")</f>
        <v/>
      </c>
      <c r="DT211" s="122" t="str">
        <f>IF(Tbl.Kosten[[#This Row],[Anr.]]=DT$7,Tbl.Kosten[[#This Row],[Totaal kosten]],"")</f>
        <v/>
      </c>
      <c r="DU211" s="122" t="str">
        <f>IF(Tbl.Kosten[[#This Row],[Anr.]]=DU$7,Tbl.Kosten[[#This Row],[Totaal kosten]],"")</f>
        <v/>
      </c>
      <c r="DV211" s="122" t="str">
        <f>IF(Tbl.Kosten[[#This Row],[Anr.]]=DV$7,Tbl.Kosten[[#This Row],[Totaal kosten]],"")</f>
        <v/>
      </c>
      <c r="DW211" s="122" t="str">
        <f>IF(Tbl.Kosten[[#This Row],[Anr.]]=DW$7,Tbl.Kosten[[#This Row],[Totaal kosten]],"")</f>
        <v/>
      </c>
      <c r="DX211" s="122" t="str">
        <f>IF(Tbl.Kosten[[#This Row],[Anr.]]=DX$7,Tbl.Kosten[[#This Row],[Totaal kosten]],"")</f>
        <v/>
      </c>
      <c r="DY211" s="122" t="str">
        <f>IF(Tbl.Kosten[[#This Row],[Anr.]]=DY$7,Tbl.Kosten[[#This Row],[Totaal kosten]],"")</f>
        <v/>
      </c>
      <c r="DZ211" s="122" t="str">
        <f>IF(Tbl.Kosten[[#This Row],[Anr.]]=DZ$7,Tbl.Kosten[[#This Row],[Totaal kosten]],"")</f>
        <v/>
      </c>
      <c r="EA211" s="122" t="str">
        <f>IF(Tbl.Kosten[[#This Row],[Anr.]]=EA$7,Tbl.Kosten[[#This Row],[Totaal kosten]],"")</f>
        <v/>
      </c>
      <c r="EB211" s="122" t="str">
        <f>IF(Tbl.Kosten[[#This Row],[Anr.]]=EB$7,Tbl.Kosten[[#This Row],[Totaal kosten]],"")</f>
        <v/>
      </c>
      <c r="EC211" s="122" t="str">
        <f>IF(Tbl.Kosten[[#This Row],[Anr.]]=EC$7,Tbl.Kosten[[#This Row],[Totaal kosten]],"")</f>
        <v/>
      </c>
      <c r="ED211" s="122" t="str">
        <f>IF(Tbl.Kosten[[#This Row],[Anr.]]=ED$7,Tbl.Kosten[[#This Row],[Totaal kosten]],"")</f>
        <v/>
      </c>
      <c r="EE211" s="122" t="str">
        <f>IF(Tbl.Kosten[[#This Row],[Anr.]]=EE$7,Tbl.Kosten[[#This Row],[Totaal kosten]],"")</f>
        <v/>
      </c>
      <c r="EF211" s="122" t="str">
        <f>IF(Tbl.Kosten[[#This Row],[Anr.]]=EF$7,Tbl.Kosten[[#This Row],[Totaal kosten]],"")</f>
        <v/>
      </c>
      <c r="EG211" s="122" t="str">
        <f>IF(Tbl.Kosten[[#This Row],[Anr.]]=EG$7,Tbl.Kosten[[#This Row],[Totaal kosten]],"")</f>
        <v/>
      </c>
      <c r="EH211" s="122" t="str">
        <f>IF(Tbl.Kosten[[#This Row],[Anr.]]=EH$7,Tbl.Kosten[[#This Row],[Totaal kosten]],"")</f>
        <v/>
      </c>
      <c r="EI211" s="122" t="str">
        <f>IF(Tbl.Kosten[[#This Row],[Anr.]]=EI$7,Tbl.Kosten[[#This Row],[Totaal kosten]],"")</f>
        <v/>
      </c>
      <c r="EJ211" s="122" t="str">
        <f>IF(Tbl.Kosten[[#This Row],[Anr.]]=EJ$7,Tbl.Kosten[[#This Row],[Totaal kosten]],"")</f>
        <v/>
      </c>
      <c r="EK211" s="122" t="str">
        <f>IF(Tbl.Kosten[[#This Row],[Anr.]]=EK$7,Tbl.Kosten[[#This Row],[Totaal kosten]],"")</f>
        <v/>
      </c>
      <c r="EL211" s="122" t="str">
        <f>IF(Tbl.Kosten[[#This Row],[Anr.]]=EL$7,Tbl.Kosten[[#This Row],[Totaal kosten]],"")</f>
        <v/>
      </c>
      <c r="EM211" s="122" t="str">
        <f>IF(Tbl.Kosten[[#This Row],[Anr.]]=EM$7,Tbl.Kosten[[#This Row],[Totaal kosten]],"")</f>
        <v/>
      </c>
      <c r="EN211" s="122" t="str">
        <f>IF(Tbl.Kosten[[#This Row],[Anr.]]=EN$7,Tbl.Kosten[[#This Row],[Totaal kosten]],"")</f>
        <v/>
      </c>
      <c r="EO211" s="122" t="str">
        <f>IF(Tbl.Kosten[[#This Row],[Anr.]]=EO$7,Tbl.Kosten[[#This Row],[Totaal kosten]],"")</f>
        <v/>
      </c>
      <c r="EP211" s="122" t="str">
        <f>IF(Tbl.Kosten[[#This Row],[Anr.]]=EP$7,Tbl.Kosten[[#This Row],[Totaal kosten]],"")</f>
        <v/>
      </c>
      <c r="EQ211" s="122" t="str">
        <f>IF(Tbl.Kosten[[#This Row],[Anr.]]=EQ$7,Tbl.Kosten[[#This Row],[Totaal kosten]],"")</f>
        <v/>
      </c>
    </row>
    <row r="212" spans="2:147" x14ac:dyDescent="0.35">
      <c r="B212" s="99"/>
      <c r="C212" s="68"/>
      <c r="D212" s="119"/>
      <c r="E212" s="100"/>
      <c r="F212" s="13">
        <f>_xlfn.XLOOKUP(Tbl.Kosten[[#This Row],[Medewerker e/o 
functie]],Tbl.Uurtarief[Medewerker en/of functie],Tbl.Uurtarief[Uurtarief],"",,)</f>
        <v>0</v>
      </c>
      <c r="G212" s="118">
        <f>PRODUCT(Tbl.Kosten[[#This Row],[Uren]],Tbl.Kosten[[#This Row],[Uurtarief]])</f>
        <v>0</v>
      </c>
      <c r="H212" s="100"/>
      <c r="I212" s="98"/>
      <c r="J212" s="97">
        <f>Tbl.Kosten[[#This Row],[Aantal]]*Tbl.Kosten[[#This Row],[Tarief]]</f>
        <v>0</v>
      </c>
      <c r="K212" s="118">
        <f>Tbl.Kosten[[#This Row],[Subtotaal andere kosten]]+Tbl.Kosten[[#This Row],[Subtotaal arbeidskosten]]</f>
        <v>0</v>
      </c>
      <c r="L212" s="190">
        <f>IF(Tbl.Kosten[[#This Row],[Subtotaal andere kosten]]&lt;&gt;0,"Andere kosten",(_xlfn.XLOOKUP(Tbl.Kosten[[#This Row],[Medewerker e/o 
functie]],Tbl.Uurtarief[Medewerker en/of functie],Tbl.Uurtarief[Kostensoort],"",,)))</f>
        <v>0</v>
      </c>
      <c r="M212" s="190" t="str">
        <f>IF(AND(Tbl.Kosten[[#This Row],[Subtotaal arbeidskosten]]&lt;&gt;0,Tbl.Kosten[[#This Row],[Subtotaal andere kosten]]&lt;&gt;0),"Begroot Arbeidskosten en Overige kosten op verschillende regels!","")</f>
        <v/>
      </c>
      <c r="N212" s="3" t="str">
        <f>_xlfn.XLOOKUP(Tbl.Kosten[[#This Row],[Activiteitencode]],Tbl.Activiteiten[Activiteitcode],Tbl.Activiteiten[Werkpakketcode],"",,)</f>
        <v/>
      </c>
      <c r="O212" s="9" t="str">
        <f>_xlfn.XLOOKUP(Tbl.Kosten[[#This Row],[Werkpakketcode]],Tbl.Werkpakketten[Werkpakketcode],Tbl.Werkpakketten[WPnr.],"",,)</f>
        <v/>
      </c>
      <c r="P212" s="9" t="str">
        <f>IF(Tbl.Kosten[[#This Row],[WPnr.]]=P$7,Tbl.Kosten[[#This Row],[Totaal kosten]],"")</f>
        <v/>
      </c>
      <c r="Q212" s="9" t="str">
        <f>IF(Tbl.Kosten[[#This Row],[WPnr.]]=Q$7,Tbl.Kosten[[#This Row],[Totaal kosten]],"")</f>
        <v/>
      </c>
      <c r="R212" s="9" t="str">
        <f>IF(Tbl.Kosten[[#This Row],[WPnr.]]=R$7,Tbl.Kosten[[#This Row],[Totaal kosten]],"")</f>
        <v/>
      </c>
      <c r="S212" s="9" t="str">
        <f>IF(Tbl.Kosten[[#This Row],[WPnr.]]=S$7,Tbl.Kosten[[#This Row],[Totaal kosten]],"")</f>
        <v/>
      </c>
      <c r="T212" s="9" t="str">
        <f>IF(Tbl.Kosten[[#This Row],[WPnr.]]=T$7,Tbl.Kosten[[#This Row],[Totaal kosten]],"")</f>
        <v/>
      </c>
      <c r="U212" s="9" t="str">
        <f>IF(Tbl.Kosten[[#This Row],[WPnr.]]=U$7,Tbl.Kosten[[#This Row],[Totaal kosten]],"")</f>
        <v/>
      </c>
      <c r="V212" s="9" t="str">
        <f>IF(Tbl.Kosten[[#This Row],[WPnr.]]=V$7,Tbl.Kosten[[#This Row],[Totaal kosten]],"")</f>
        <v/>
      </c>
      <c r="W212" s="9" t="str">
        <f>IF(Tbl.Kosten[[#This Row],[WPnr.]]=W$7,Tbl.Kosten[[#This Row],[Totaal kosten]],"")</f>
        <v/>
      </c>
      <c r="X212" s="9" t="str">
        <f>IF(Tbl.Kosten[[#This Row],[WPnr.]]=X$7,Tbl.Kosten[[#This Row],[Totaal kosten]],"")</f>
        <v/>
      </c>
      <c r="Y212" s="9" t="str">
        <f>IF(Tbl.Kosten[[#This Row],[WPnr.]]=Y$7,Tbl.Kosten[[#This Row],[Totaal kosten]],"")</f>
        <v/>
      </c>
      <c r="Z212" s="15" t="str">
        <f>IFERROR(VLOOKUP(Tbl.Kosten[[#This Row],[Kostensoort]],Tbl.Kostensoorten[],2,FALSE),"")</f>
        <v/>
      </c>
      <c r="AA212" s="15" t="str">
        <f>IF(Tbl.Kosten[[#This Row],[KSnr.]]=AA$7,Tbl.Kosten[[#This Row],[Totaal kosten]],"")</f>
        <v/>
      </c>
      <c r="AB212" s="15" t="str">
        <f>IF(Tbl.Kosten[[#This Row],[KSnr.]]=AB$7,Tbl.Kosten[[#This Row],[Totaal kosten]],"")</f>
        <v/>
      </c>
      <c r="AC212" s="15" t="str">
        <f>IF(Tbl.Kosten[[#This Row],[KSnr.]]=AC$7,Tbl.Kosten[[#This Row],[Totaal kosten]],"")</f>
        <v/>
      </c>
      <c r="AD212" s="15" t="str">
        <f>IF(Tbl.Kosten[[#This Row],[KSnr.]]=AD$7,Tbl.Kosten[[#This Row],[Totaal kosten]],"")</f>
        <v/>
      </c>
      <c r="AE212" s="15" t="str">
        <f>IF(Tbl.Kosten[[#This Row],[KSnr.]]=AE$7,Tbl.Kosten[[#This Row],[Totaal kosten]],"")</f>
        <v/>
      </c>
      <c r="AF212" s="15" t="str">
        <f>IF(Tbl.Kosten[[#This Row],[KSnr.]]=AF$7,Tbl.Kosten[[#This Row],[Totaal kosten]],"")</f>
        <v/>
      </c>
      <c r="AG212" s="15" t="str">
        <f>IF(Tbl.Kosten[[#This Row],[KSnr.]]=AG$7,Tbl.Kosten[[#This Row],[Totaal kosten]],"")</f>
        <v/>
      </c>
      <c r="AH212" s="15" t="str">
        <f>IF(Tbl.Kosten[[#This Row],[KSnr.]]=AH$7,Tbl.Kosten[[#This Row],[Totaal kosten]],"")</f>
        <v/>
      </c>
      <c r="AI212" s="15" t="str">
        <f>IF(Tbl.Kosten[[#This Row],[KSnr.]]=AI$7,Tbl.Kosten[[#This Row],[Totaal kosten]],"")</f>
        <v/>
      </c>
      <c r="AJ212" s="15" t="str">
        <f>IF(Tbl.Kosten[[#This Row],[KSnr.]]=AJ$7,Tbl.Kosten[[#This Row],[Totaal kosten]],"")</f>
        <v/>
      </c>
      <c r="AK212" s="15" t="str">
        <f>IF(Tbl.Kosten[[#This Row],[KSnr.]]=AK$7,Tbl.Kosten[[#This Row],[Totaal kosten]],"")</f>
        <v/>
      </c>
      <c r="AL212" s="15" t="str">
        <f>IF(Tbl.Kosten[[#This Row],[KSnr.]]=AL$7,Tbl.Kosten[[#This Row],[Totaal kosten]],"")</f>
        <v/>
      </c>
      <c r="AM212" s="15" t="str">
        <f>IF(Tbl.Kosten[[#This Row],[KSnr.]]=AM$7,Tbl.Kosten[[#This Row],[Totaal kosten]],"")</f>
        <v/>
      </c>
      <c r="AN212" s="15" t="str">
        <f>IF(Tbl.Kosten[[#This Row],[KSnr.]]=AN$7,Tbl.Kosten[[#This Row],[Totaal kosten]],"")</f>
        <v/>
      </c>
      <c r="AO212" s="15" t="str">
        <f>IF(Tbl.Kosten[[#This Row],[KSnr.]]=AO$7,Tbl.Kosten[[#This Row],[Totaal kosten]],"")</f>
        <v/>
      </c>
      <c r="AP212" s="15" t="str">
        <f>IF(Tbl.Kosten[[#This Row],[KSnr.]]=AP$7,Tbl.Kosten[[#This Row],[Totaal kosten]],"")</f>
        <v/>
      </c>
      <c r="AQ212" s="15" t="str">
        <f>IF(Tbl.Kosten[[#This Row],[KSnr.]]=AQ$7,Tbl.Kosten[[#This Row],[Totaal kosten]],"")</f>
        <v/>
      </c>
      <c r="AR212" s="15" t="str">
        <f>IF(Tbl.Kosten[[#This Row],[KSnr.]]=AR$7,Tbl.Kosten[[#This Row],[Totaal kosten]],"")</f>
        <v/>
      </c>
      <c r="AS212" s="15" t="str">
        <f>IF(Tbl.Kosten[[#This Row],[KSnr.]]=AS$7,Tbl.Kosten[[#This Row],[Totaal kosten]],"")</f>
        <v/>
      </c>
      <c r="AT212" s="15" t="str">
        <f>IF(Tbl.Kosten[[#This Row],[KSnr.]]=AT$7,Tbl.Kosten[[#This Row],[Totaal kosten]],"")</f>
        <v/>
      </c>
      <c r="AU212" s="122" t="str">
        <f>_xlfn.XLOOKUP(Tbl.Kosten[[#This Row],[Activiteitencode]],Tbl.Activiteiten[Activiteitcode],Tbl.Activiteiten[Anr.],"",,)</f>
        <v/>
      </c>
      <c r="AV212" s="122" t="str">
        <f>IF(Tbl.Kosten[[#This Row],[Anr.]]=AV$7,Tbl.Kosten[[#This Row],[Totaal kosten]],"")</f>
        <v/>
      </c>
      <c r="AW212" s="122" t="str">
        <f>IF(Tbl.Kosten[[#This Row],[Anr.]]=AW$7,Tbl.Kosten[[#This Row],[Totaal kosten]],"")</f>
        <v/>
      </c>
      <c r="AX212" s="122" t="str">
        <f>IF(Tbl.Kosten[[#This Row],[Anr.]]=AX$7,Tbl.Kosten[[#This Row],[Totaal kosten]],"")</f>
        <v/>
      </c>
      <c r="AY212" s="122" t="str">
        <f>IF(Tbl.Kosten[[#This Row],[Anr.]]=AY$7,Tbl.Kosten[[#This Row],[Totaal kosten]],"")</f>
        <v/>
      </c>
      <c r="AZ212" s="122" t="str">
        <f>IF(Tbl.Kosten[[#This Row],[Anr.]]=AZ$7,Tbl.Kosten[[#This Row],[Totaal kosten]],"")</f>
        <v/>
      </c>
      <c r="BA212" s="122" t="str">
        <f>IF(Tbl.Kosten[[#This Row],[Anr.]]=BA$7,Tbl.Kosten[[#This Row],[Totaal kosten]],"")</f>
        <v/>
      </c>
      <c r="BB212" s="122" t="str">
        <f>IF(Tbl.Kosten[[#This Row],[Anr.]]=BB$7,Tbl.Kosten[[#This Row],[Totaal kosten]],"")</f>
        <v/>
      </c>
      <c r="BC212" s="122" t="str">
        <f>IF(Tbl.Kosten[[#This Row],[Anr.]]=BC$7,Tbl.Kosten[[#This Row],[Totaal kosten]],"")</f>
        <v/>
      </c>
      <c r="BD212" s="122" t="str">
        <f>IF(Tbl.Kosten[[#This Row],[Anr.]]=BD$7,Tbl.Kosten[[#This Row],[Totaal kosten]],"")</f>
        <v/>
      </c>
      <c r="BE212" s="122" t="str">
        <f>IF(Tbl.Kosten[[#This Row],[Anr.]]=BE$7,Tbl.Kosten[[#This Row],[Totaal kosten]],"")</f>
        <v/>
      </c>
      <c r="BF212" s="122" t="str">
        <f>IF(Tbl.Kosten[[#This Row],[Anr.]]=BF$7,Tbl.Kosten[[#This Row],[Totaal kosten]],"")</f>
        <v/>
      </c>
      <c r="BG212" s="122" t="str">
        <f>IF(Tbl.Kosten[[#This Row],[Anr.]]=BG$7,Tbl.Kosten[[#This Row],[Totaal kosten]],"")</f>
        <v/>
      </c>
      <c r="BH212" s="122" t="str">
        <f>IF(Tbl.Kosten[[#This Row],[Anr.]]=BH$7,Tbl.Kosten[[#This Row],[Totaal kosten]],"")</f>
        <v/>
      </c>
      <c r="BI212" s="122" t="str">
        <f>IF(Tbl.Kosten[[#This Row],[Anr.]]=BI$7,Tbl.Kosten[[#This Row],[Totaal kosten]],"")</f>
        <v/>
      </c>
      <c r="BJ212" s="122" t="str">
        <f>IF(Tbl.Kosten[[#This Row],[Anr.]]=BJ$7,Tbl.Kosten[[#This Row],[Totaal kosten]],"")</f>
        <v/>
      </c>
      <c r="BK212" s="122" t="str">
        <f>IF(Tbl.Kosten[[#This Row],[Anr.]]=BK$7,Tbl.Kosten[[#This Row],[Totaal kosten]],"")</f>
        <v/>
      </c>
      <c r="BL212" s="122" t="str">
        <f>IF(Tbl.Kosten[[#This Row],[Anr.]]=BL$7,Tbl.Kosten[[#This Row],[Totaal kosten]],"")</f>
        <v/>
      </c>
      <c r="BM212" s="122" t="str">
        <f>IF(Tbl.Kosten[[#This Row],[Anr.]]=BM$7,Tbl.Kosten[[#This Row],[Totaal kosten]],"")</f>
        <v/>
      </c>
      <c r="BN212" s="122" t="str">
        <f>IF(Tbl.Kosten[[#This Row],[Anr.]]=BN$7,Tbl.Kosten[[#This Row],[Totaal kosten]],"")</f>
        <v/>
      </c>
      <c r="BO212" s="122" t="str">
        <f>IF(Tbl.Kosten[[#This Row],[Anr.]]=BO$7,Tbl.Kosten[[#This Row],[Totaal kosten]],"")</f>
        <v/>
      </c>
      <c r="BP212" s="122" t="str">
        <f>IF(Tbl.Kosten[[#This Row],[Anr.]]=BP$7,Tbl.Kosten[[#This Row],[Totaal kosten]],"")</f>
        <v/>
      </c>
      <c r="BQ212" s="122" t="str">
        <f>IF(Tbl.Kosten[[#This Row],[Anr.]]=BQ$7,Tbl.Kosten[[#This Row],[Totaal kosten]],"")</f>
        <v/>
      </c>
      <c r="BR212" s="122" t="str">
        <f>IF(Tbl.Kosten[[#This Row],[Anr.]]=BR$7,Tbl.Kosten[[#This Row],[Totaal kosten]],"")</f>
        <v/>
      </c>
      <c r="BS212" s="122" t="str">
        <f>IF(Tbl.Kosten[[#This Row],[Anr.]]=BS$7,Tbl.Kosten[[#This Row],[Totaal kosten]],"")</f>
        <v/>
      </c>
      <c r="BT212" s="122" t="str">
        <f>IF(Tbl.Kosten[[#This Row],[Anr.]]=BT$7,Tbl.Kosten[[#This Row],[Totaal kosten]],"")</f>
        <v/>
      </c>
      <c r="BU212" s="122" t="str">
        <f>IF(Tbl.Kosten[[#This Row],[Anr.]]=BU$7,Tbl.Kosten[[#This Row],[Totaal kosten]],"")</f>
        <v/>
      </c>
      <c r="BV212" s="122" t="str">
        <f>IF(Tbl.Kosten[[#This Row],[Anr.]]=BV$7,Tbl.Kosten[[#This Row],[Totaal kosten]],"")</f>
        <v/>
      </c>
      <c r="BW212" s="122" t="str">
        <f>IF(Tbl.Kosten[[#This Row],[Anr.]]=BW$7,Tbl.Kosten[[#This Row],[Totaal kosten]],"")</f>
        <v/>
      </c>
      <c r="BX212" s="122" t="str">
        <f>IF(Tbl.Kosten[[#This Row],[Anr.]]=BX$7,Tbl.Kosten[[#This Row],[Totaal kosten]],"")</f>
        <v/>
      </c>
      <c r="BY212" s="122" t="str">
        <f>IF(Tbl.Kosten[[#This Row],[Anr.]]=BY$7,Tbl.Kosten[[#This Row],[Totaal kosten]],"")</f>
        <v/>
      </c>
      <c r="BZ212" s="122" t="str">
        <f>IF(Tbl.Kosten[[#This Row],[Anr.]]=BZ$7,Tbl.Kosten[[#This Row],[Totaal kosten]],"")</f>
        <v/>
      </c>
      <c r="CA212" s="122" t="str">
        <f>IF(Tbl.Kosten[[#This Row],[Anr.]]=CA$7,Tbl.Kosten[[#This Row],[Totaal kosten]],"")</f>
        <v/>
      </c>
      <c r="CB212" s="122" t="str">
        <f>IF(Tbl.Kosten[[#This Row],[Anr.]]=CB$7,Tbl.Kosten[[#This Row],[Totaal kosten]],"")</f>
        <v/>
      </c>
      <c r="CC212" s="122" t="str">
        <f>IF(Tbl.Kosten[[#This Row],[Anr.]]=CC$7,Tbl.Kosten[[#This Row],[Totaal kosten]],"")</f>
        <v/>
      </c>
      <c r="CD212" s="122" t="str">
        <f>IF(Tbl.Kosten[[#This Row],[Anr.]]=CD$7,Tbl.Kosten[[#This Row],[Totaal kosten]],"")</f>
        <v/>
      </c>
      <c r="CE212" s="122" t="str">
        <f>IF(Tbl.Kosten[[#This Row],[Anr.]]=CE$7,Tbl.Kosten[[#This Row],[Totaal kosten]],"")</f>
        <v/>
      </c>
      <c r="CF212" s="122" t="str">
        <f>IF(Tbl.Kosten[[#This Row],[Anr.]]=CF$7,Tbl.Kosten[[#This Row],[Totaal kosten]],"")</f>
        <v/>
      </c>
      <c r="CG212" s="122" t="str">
        <f>IF(Tbl.Kosten[[#This Row],[Anr.]]=CG$7,Tbl.Kosten[[#This Row],[Totaal kosten]],"")</f>
        <v/>
      </c>
      <c r="CH212" s="122" t="str">
        <f>IF(Tbl.Kosten[[#This Row],[Anr.]]=CH$7,Tbl.Kosten[[#This Row],[Totaal kosten]],"")</f>
        <v/>
      </c>
      <c r="CI212" s="122" t="str">
        <f>IF(Tbl.Kosten[[#This Row],[Anr.]]=CI$7,Tbl.Kosten[[#This Row],[Totaal kosten]],"")</f>
        <v/>
      </c>
      <c r="CJ212" s="122" t="str">
        <f>IF(Tbl.Kosten[[#This Row],[Anr.]]=CJ$7,Tbl.Kosten[[#This Row],[Totaal kosten]],"")</f>
        <v/>
      </c>
      <c r="CK212" s="122" t="str">
        <f>IF(Tbl.Kosten[[#This Row],[Anr.]]=CK$7,Tbl.Kosten[[#This Row],[Totaal kosten]],"")</f>
        <v/>
      </c>
      <c r="CL212" s="122" t="str">
        <f>IF(Tbl.Kosten[[#This Row],[Anr.]]=CL$7,Tbl.Kosten[[#This Row],[Totaal kosten]],"")</f>
        <v/>
      </c>
      <c r="CM212" s="122" t="str">
        <f>IF(Tbl.Kosten[[#This Row],[Anr.]]=CM$7,Tbl.Kosten[[#This Row],[Totaal kosten]],"")</f>
        <v/>
      </c>
      <c r="CN212" s="122" t="str">
        <f>IF(Tbl.Kosten[[#This Row],[Anr.]]=CN$7,Tbl.Kosten[[#This Row],[Totaal kosten]],"")</f>
        <v/>
      </c>
      <c r="CO212" s="122" t="str">
        <f>IF(Tbl.Kosten[[#This Row],[Anr.]]=CO$7,Tbl.Kosten[[#This Row],[Totaal kosten]],"")</f>
        <v/>
      </c>
      <c r="CP212" s="122" t="str">
        <f>IF(Tbl.Kosten[[#This Row],[Anr.]]=CP$7,Tbl.Kosten[[#This Row],[Totaal kosten]],"")</f>
        <v/>
      </c>
      <c r="CQ212" s="122" t="str">
        <f>IF(Tbl.Kosten[[#This Row],[Anr.]]=CQ$7,Tbl.Kosten[[#This Row],[Totaal kosten]],"")</f>
        <v/>
      </c>
      <c r="CR212" s="122" t="str">
        <f>IF(Tbl.Kosten[[#This Row],[Anr.]]=CR$7,Tbl.Kosten[[#This Row],[Totaal kosten]],"")</f>
        <v/>
      </c>
      <c r="CS212" s="122" t="str">
        <f>IF(Tbl.Kosten[[#This Row],[Anr.]]=CS$7,Tbl.Kosten[[#This Row],[Totaal kosten]],"")</f>
        <v/>
      </c>
      <c r="CT212" s="122" t="str">
        <f>IF(Tbl.Kosten[[#This Row],[Anr.]]=CT$7,Tbl.Kosten[[#This Row],[Totaal kosten]],"")</f>
        <v/>
      </c>
      <c r="CU212" s="122" t="str">
        <f>IF(Tbl.Kosten[[#This Row],[Anr.]]=CU$7,Tbl.Kosten[[#This Row],[Totaal kosten]],"")</f>
        <v/>
      </c>
      <c r="CV212" s="122" t="str">
        <f>IF(Tbl.Kosten[[#This Row],[Anr.]]=CV$7,Tbl.Kosten[[#This Row],[Totaal kosten]],"")</f>
        <v/>
      </c>
      <c r="CW212" s="122" t="str">
        <f>IF(Tbl.Kosten[[#This Row],[Anr.]]=CW$7,Tbl.Kosten[[#This Row],[Totaal kosten]],"")</f>
        <v/>
      </c>
      <c r="CX212" s="122" t="str">
        <f>IF(Tbl.Kosten[[#This Row],[Anr.]]=CX$7,Tbl.Kosten[[#This Row],[Totaal kosten]],"")</f>
        <v/>
      </c>
      <c r="CY212" s="122" t="str">
        <f>IF(Tbl.Kosten[[#This Row],[Anr.]]=CY$7,Tbl.Kosten[[#This Row],[Totaal kosten]],"")</f>
        <v/>
      </c>
      <c r="CZ212" s="122" t="str">
        <f>IF(Tbl.Kosten[[#This Row],[Anr.]]=CZ$7,Tbl.Kosten[[#This Row],[Totaal kosten]],"")</f>
        <v/>
      </c>
      <c r="DA212" s="122" t="str">
        <f>IF(Tbl.Kosten[[#This Row],[Anr.]]=DA$7,Tbl.Kosten[[#This Row],[Totaal kosten]],"")</f>
        <v/>
      </c>
      <c r="DB212" s="122" t="str">
        <f>IF(Tbl.Kosten[[#This Row],[Anr.]]=DB$7,Tbl.Kosten[[#This Row],[Totaal kosten]],"")</f>
        <v/>
      </c>
      <c r="DC212" s="122" t="str">
        <f>IF(Tbl.Kosten[[#This Row],[Anr.]]=DC$7,Tbl.Kosten[[#This Row],[Totaal kosten]],"")</f>
        <v/>
      </c>
      <c r="DD212" s="122" t="str">
        <f>IF(Tbl.Kosten[[#This Row],[Anr.]]=DD$7,Tbl.Kosten[[#This Row],[Totaal kosten]],"")</f>
        <v/>
      </c>
      <c r="DE212" s="122" t="str">
        <f>IF(Tbl.Kosten[[#This Row],[Anr.]]=DE$7,Tbl.Kosten[[#This Row],[Totaal kosten]],"")</f>
        <v/>
      </c>
      <c r="DF212" s="122" t="str">
        <f>IF(Tbl.Kosten[[#This Row],[Anr.]]=DF$7,Tbl.Kosten[[#This Row],[Totaal kosten]],"")</f>
        <v/>
      </c>
      <c r="DG212" s="122" t="str">
        <f>IF(Tbl.Kosten[[#This Row],[Anr.]]=DG$7,Tbl.Kosten[[#This Row],[Totaal kosten]],"")</f>
        <v/>
      </c>
      <c r="DH212" s="122" t="str">
        <f>IF(Tbl.Kosten[[#This Row],[Anr.]]=DH$7,Tbl.Kosten[[#This Row],[Totaal kosten]],"")</f>
        <v/>
      </c>
      <c r="DI212" s="122" t="str">
        <f>IF(Tbl.Kosten[[#This Row],[Anr.]]=DI$7,Tbl.Kosten[[#This Row],[Totaal kosten]],"")</f>
        <v/>
      </c>
      <c r="DJ212" s="122" t="str">
        <f>IF(Tbl.Kosten[[#This Row],[Anr.]]=DJ$7,Tbl.Kosten[[#This Row],[Totaal kosten]],"")</f>
        <v/>
      </c>
      <c r="DK212" s="122" t="str">
        <f>IF(Tbl.Kosten[[#This Row],[Anr.]]=DK$7,Tbl.Kosten[[#This Row],[Totaal kosten]],"")</f>
        <v/>
      </c>
      <c r="DL212" s="122" t="str">
        <f>IF(Tbl.Kosten[[#This Row],[Anr.]]=DL$7,Tbl.Kosten[[#This Row],[Totaal kosten]],"")</f>
        <v/>
      </c>
      <c r="DM212" s="122" t="str">
        <f>IF(Tbl.Kosten[[#This Row],[Anr.]]=DM$7,Tbl.Kosten[[#This Row],[Totaal kosten]],"")</f>
        <v/>
      </c>
      <c r="DN212" s="122" t="str">
        <f>IF(Tbl.Kosten[[#This Row],[Anr.]]=DN$7,Tbl.Kosten[[#This Row],[Totaal kosten]],"")</f>
        <v/>
      </c>
      <c r="DO212" s="122" t="str">
        <f>IF(Tbl.Kosten[[#This Row],[Anr.]]=DO$7,Tbl.Kosten[[#This Row],[Totaal kosten]],"")</f>
        <v/>
      </c>
      <c r="DP212" s="122" t="str">
        <f>IF(Tbl.Kosten[[#This Row],[Anr.]]=DP$7,Tbl.Kosten[[#This Row],[Totaal kosten]],"")</f>
        <v/>
      </c>
      <c r="DQ212" s="122" t="str">
        <f>IF(Tbl.Kosten[[#This Row],[Anr.]]=DQ$7,Tbl.Kosten[[#This Row],[Totaal kosten]],"")</f>
        <v/>
      </c>
      <c r="DR212" s="122" t="str">
        <f>IF(Tbl.Kosten[[#This Row],[Anr.]]=DR$7,Tbl.Kosten[[#This Row],[Totaal kosten]],"")</f>
        <v/>
      </c>
      <c r="DS212" s="122" t="str">
        <f>IF(Tbl.Kosten[[#This Row],[Anr.]]=DS$7,Tbl.Kosten[[#This Row],[Totaal kosten]],"")</f>
        <v/>
      </c>
      <c r="DT212" s="122" t="str">
        <f>IF(Tbl.Kosten[[#This Row],[Anr.]]=DT$7,Tbl.Kosten[[#This Row],[Totaal kosten]],"")</f>
        <v/>
      </c>
      <c r="DU212" s="122" t="str">
        <f>IF(Tbl.Kosten[[#This Row],[Anr.]]=DU$7,Tbl.Kosten[[#This Row],[Totaal kosten]],"")</f>
        <v/>
      </c>
      <c r="DV212" s="122" t="str">
        <f>IF(Tbl.Kosten[[#This Row],[Anr.]]=DV$7,Tbl.Kosten[[#This Row],[Totaal kosten]],"")</f>
        <v/>
      </c>
      <c r="DW212" s="122" t="str">
        <f>IF(Tbl.Kosten[[#This Row],[Anr.]]=DW$7,Tbl.Kosten[[#This Row],[Totaal kosten]],"")</f>
        <v/>
      </c>
      <c r="DX212" s="122" t="str">
        <f>IF(Tbl.Kosten[[#This Row],[Anr.]]=DX$7,Tbl.Kosten[[#This Row],[Totaal kosten]],"")</f>
        <v/>
      </c>
      <c r="DY212" s="122" t="str">
        <f>IF(Tbl.Kosten[[#This Row],[Anr.]]=DY$7,Tbl.Kosten[[#This Row],[Totaal kosten]],"")</f>
        <v/>
      </c>
      <c r="DZ212" s="122" t="str">
        <f>IF(Tbl.Kosten[[#This Row],[Anr.]]=DZ$7,Tbl.Kosten[[#This Row],[Totaal kosten]],"")</f>
        <v/>
      </c>
      <c r="EA212" s="122" t="str">
        <f>IF(Tbl.Kosten[[#This Row],[Anr.]]=EA$7,Tbl.Kosten[[#This Row],[Totaal kosten]],"")</f>
        <v/>
      </c>
      <c r="EB212" s="122" t="str">
        <f>IF(Tbl.Kosten[[#This Row],[Anr.]]=EB$7,Tbl.Kosten[[#This Row],[Totaal kosten]],"")</f>
        <v/>
      </c>
      <c r="EC212" s="122" t="str">
        <f>IF(Tbl.Kosten[[#This Row],[Anr.]]=EC$7,Tbl.Kosten[[#This Row],[Totaal kosten]],"")</f>
        <v/>
      </c>
      <c r="ED212" s="122" t="str">
        <f>IF(Tbl.Kosten[[#This Row],[Anr.]]=ED$7,Tbl.Kosten[[#This Row],[Totaal kosten]],"")</f>
        <v/>
      </c>
      <c r="EE212" s="122" t="str">
        <f>IF(Tbl.Kosten[[#This Row],[Anr.]]=EE$7,Tbl.Kosten[[#This Row],[Totaal kosten]],"")</f>
        <v/>
      </c>
      <c r="EF212" s="122" t="str">
        <f>IF(Tbl.Kosten[[#This Row],[Anr.]]=EF$7,Tbl.Kosten[[#This Row],[Totaal kosten]],"")</f>
        <v/>
      </c>
      <c r="EG212" s="122" t="str">
        <f>IF(Tbl.Kosten[[#This Row],[Anr.]]=EG$7,Tbl.Kosten[[#This Row],[Totaal kosten]],"")</f>
        <v/>
      </c>
      <c r="EH212" s="122" t="str">
        <f>IF(Tbl.Kosten[[#This Row],[Anr.]]=EH$7,Tbl.Kosten[[#This Row],[Totaal kosten]],"")</f>
        <v/>
      </c>
      <c r="EI212" s="122" t="str">
        <f>IF(Tbl.Kosten[[#This Row],[Anr.]]=EI$7,Tbl.Kosten[[#This Row],[Totaal kosten]],"")</f>
        <v/>
      </c>
      <c r="EJ212" s="122" t="str">
        <f>IF(Tbl.Kosten[[#This Row],[Anr.]]=EJ$7,Tbl.Kosten[[#This Row],[Totaal kosten]],"")</f>
        <v/>
      </c>
      <c r="EK212" s="122" t="str">
        <f>IF(Tbl.Kosten[[#This Row],[Anr.]]=EK$7,Tbl.Kosten[[#This Row],[Totaal kosten]],"")</f>
        <v/>
      </c>
      <c r="EL212" s="122" t="str">
        <f>IF(Tbl.Kosten[[#This Row],[Anr.]]=EL$7,Tbl.Kosten[[#This Row],[Totaal kosten]],"")</f>
        <v/>
      </c>
      <c r="EM212" s="122" t="str">
        <f>IF(Tbl.Kosten[[#This Row],[Anr.]]=EM$7,Tbl.Kosten[[#This Row],[Totaal kosten]],"")</f>
        <v/>
      </c>
      <c r="EN212" s="122" t="str">
        <f>IF(Tbl.Kosten[[#This Row],[Anr.]]=EN$7,Tbl.Kosten[[#This Row],[Totaal kosten]],"")</f>
        <v/>
      </c>
      <c r="EO212" s="122" t="str">
        <f>IF(Tbl.Kosten[[#This Row],[Anr.]]=EO$7,Tbl.Kosten[[#This Row],[Totaal kosten]],"")</f>
        <v/>
      </c>
      <c r="EP212" s="122" t="str">
        <f>IF(Tbl.Kosten[[#This Row],[Anr.]]=EP$7,Tbl.Kosten[[#This Row],[Totaal kosten]],"")</f>
        <v/>
      </c>
      <c r="EQ212" s="122" t="str">
        <f>IF(Tbl.Kosten[[#This Row],[Anr.]]=EQ$7,Tbl.Kosten[[#This Row],[Totaal kosten]],"")</f>
        <v/>
      </c>
    </row>
    <row r="213" spans="2:147" x14ac:dyDescent="0.35">
      <c r="B213" s="99"/>
      <c r="C213" s="68"/>
      <c r="D213" s="119"/>
      <c r="E213" s="100"/>
      <c r="F213" s="13">
        <f>_xlfn.XLOOKUP(Tbl.Kosten[[#This Row],[Medewerker e/o 
functie]],Tbl.Uurtarief[Medewerker en/of functie],Tbl.Uurtarief[Uurtarief],"",,)</f>
        <v>0</v>
      </c>
      <c r="G213" s="118">
        <f>PRODUCT(Tbl.Kosten[[#This Row],[Uren]],Tbl.Kosten[[#This Row],[Uurtarief]])</f>
        <v>0</v>
      </c>
      <c r="H213" s="100"/>
      <c r="I213" s="98"/>
      <c r="J213" s="97">
        <f>Tbl.Kosten[[#This Row],[Aantal]]*Tbl.Kosten[[#This Row],[Tarief]]</f>
        <v>0</v>
      </c>
      <c r="K213" s="118">
        <f>Tbl.Kosten[[#This Row],[Subtotaal andere kosten]]+Tbl.Kosten[[#This Row],[Subtotaal arbeidskosten]]</f>
        <v>0</v>
      </c>
      <c r="L213" s="190">
        <f>IF(Tbl.Kosten[[#This Row],[Subtotaal andere kosten]]&lt;&gt;0,"Andere kosten",(_xlfn.XLOOKUP(Tbl.Kosten[[#This Row],[Medewerker e/o 
functie]],Tbl.Uurtarief[Medewerker en/of functie],Tbl.Uurtarief[Kostensoort],"",,)))</f>
        <v>0</v>
      </c>
      <c r="M213" s="190" t="str">
        <f>IF(AND(Tbl.Kosten[[#This Row],[Subtotaal arbeidskosten]]&lt;&gt;0,Tbl.Kosten[[#This Row],[Subtotaal andere kosten]]&lt;&gt;0),"Begroot Arbeidskosten en Overige kosten op verschillende regels!","")</f>
        <v/>
      </c>
      <c r="N213" s="3" t="str">
        <f>_xlfn.XLOOKUP(Tbl.Kosten[[#This Row],[Activiteitencode]],Tbl.Activiteiten[Activiteitcode],Tbl.Activiteiten[Werkpakketcode],"",,)</f>
        <v/>
      </c>
      <c r="O213" s="9" t="str">
        <f>_xlfn.XLOOKUP(Tbl.Kosten[[#This Row],[Werkpakketcode]],Tbl.Werkpakketten[Werkpakketcode],Tbl.Werkpakketten[WPnr.],"",,)</f>
        <v/>
      </c>
      <c r="P213" s="9" t="str">
        <f>IF(Tbl.Kosten[[#This Row],[WPnr.]]=P$7,Tbl.Kosten[[#This Row],[Totaal kosten]],"")</f>
        <v/>
      </c>
      <c r="Q213" s="9" t="str">
        <f>IF(Tbl.Kosten[[#This Row],[WPnr.]]=Q$7,Tbl.Kosten[[#This Row],[Totaal kosten]],"")</f>
        <v/>
      </c>
      <c r="R213" s="9" t="str">
        <f>IF(Tbl.Kosten[[#This Row],[WPnr.]]=R$7,Tbl.Kosten[[#This Row],[Totaal kosten]],"")</f>
        <v/>
      </c>
      <c r="S213" s="9" t="str">
        <f>IF(Tbl.Kosten[[#This Row],[WPnr.]]=S$7,Tbl.Kosten[[#This Row],[Totaal kosten]],"")</f>
        <v/>
      </c>
      <c r="T213" s="9" t="str">
        <f>IF(Tbl.Kosten[[#This Row],[WPnr.]]=T$7,Tbl.Kosten[[#This Row],[Totaal kosten]],"")</f>
        <v/>
      </c>
      <c r="U213" s="9" t="str">
        <f>IF(Tbl.Kosten[[#This Row],[WPnr.]]=U$7,Tbl.Kosten[[#This Row],[Totaal kosten]],"")</f>
        <v/>
      </c>
      <c r="V213" s="9" t="str">
        <f>IF(Tbl.Kosten[[#This Row],[WPnr.]]=V$7,Tbl.Kosten[[#This Row],[Totaal kosten]],"")</f>
        <v/>
      </c>
      <c r="W213" s="9" t="str">
        <f>IF(Tbl.Kosten[[#This Row],[WPnr.]]=W$7,Tbl.Kosten[[#This Row],[Totaal kosten]],"")</f>
        <v/>
      </c>
      <c r="X213" s="9" t="str">
        <f>IF(Tbl.Kosten[[#This Row],[WPnr.]]=X$7,Tbl.Kosten[[#This Row],[Totaal kosten]],"")</f>
        <v/>
      </c>
      <c r="Y213" s="9" t="str">
        <f>IF(Tbl.Kosten[[#This Row],[WPnr.]]=Y$7,Tbl.Kosten[[#This Row],[Totaal kosten]],"")</f>
        <v/>
      </c>
      <c r="Z213" s="15" t="str">
        <f>IFERROR(VLOOKUP(Tbl.Kosten[[#This Row],[Kostensoort]],Tbl.Kostensoorten[],2,FALSE),"")</f>
        <v/>
      </c>
      <c r="AA213" s="15" t="str">
        <f>IF(Tbl.Kosten[[#This Row],[KSnr.]]=AA$7,Tbl.Kosten[[#This Row],[Totaal kosten]],"")</f>
        <v/>
      </c>
      <c r="AB213" s="15" t="str">
        <f>IF(Tbl.Kosten[[#This Row],[KSnr.]]=AB$7,Tbl.Kosten[[#This Row],[Totaal kosten]],"")</f>
        <v/>
      </c>
      <c r="AC213" s="15" t="str">
        <f>IF(Tbl.Kosten[[#This Row],[KSnr.]]=AC$7,Tbl.Kosten[[#This Row],[Totaal kosten]],"")</f>
        <v/>
      </c>
      <c r="AD213" s="15" t="str">
        <f>IF(Tbl.Kosten[[#This Row],[KSnr.]]=AD$7,Tbl.Kosten[[#This Row],[Totaal kosten]],"")</f>
        <v/>
      </c>
      <c r="AE213" s="15" t="str">
        <f>IF(Tbl.Kosten[[#This Row],[KSnr.]]=AE$7,Tbl.Kosten[[#This Row],[Totaal kosten]],"")</f>
        <v/>
      </c>
      <c r="AF213" s="15" t="str">
        <f>IF(Tbl.Kosten[[#This Row],[KSnr.]]=AF$7,Tbl.Kosten[[#This Row],[Totaal kosten]],"")</f>
        <v/>
      </c>
      <c r="AG213" s="15" t="str">
        <f>IF(Tbl.Kosten[[#This Row],[KSnr.]]=AG$7,Tbl.Kosten[[#This Row],[Totaal kosten]],"")</f>
        <v/>
      </c>
      <c r="AH213" s="15" t="str">
        <f>IF(Tbl.Kosten[[#This Row],[KSnr.]]=AH$7,Tbl.Kosten[[#This Row],[Totaal kosten]],"")</f>
        <v/>
      </c>
      <c r="AI213" s="15" t="str">
        <f>IF(Tbl.Kosten[[#This Row],[KSnr.]]=AI$7,Tbl.Kosten[[#This Row],[Totaal kosten]],"")</f>
        <v/>
      </c>
      <c r="AJ213" s="15" t="str">
        <f>IF(Tbl.Kosten[[#This Row],[KSnr.]]=AJ$7,Tbl.Kosten[[#This Row],[Totaal kosten]],"")</f>
        <v/>
      </c>
      <c r="AK213" s="15" t="str">
        <f>IF(Tbl.Kosten[[#This Row],[KSnr.]]=AK$7,Tbl.Kosten[[#This Row],[Totaal kosten]],"")</f>
        <v/>
      </c>
      <c r="AL213" s="15" t="str">
        <f>IF(Tbl.Kosten[[#This Row],[KSnr.]]=AL$7,Tbl.Kosten[[#This Row],[Totaal kosten]],"")</f>
        <v/>
      </c>
      <c r="AM213" s="15" t="str">
        <f>IF(Tbl.Kosten[[#This Row],[KSnr.]]=AM$7,Tbl.Kosten[[#This Row],[Totaal kosten]],"")</f>
        <v/>
      </c>
      <c r="AN213" s="15" t="str">
        <f>IF(Tbl.Kosten[[#This Row],[KSnr.]]=AN$7,Tbl.Kosten[[#This Row],[Totaal kosten]],"")</f>
        <v/>
      </c>
      <c r="AO213" s="15" t="str">
        <f>IF(Tbl.Kosten[[#This Row],[KSnr.]]=AO$7,Tbl.Kosten[[#This Row],[Totaal kosten]],"")</f>
        <v/>
      </c>
      <c r="AP213" s="15" t="str">
        <f>IF(Tbl.Kosten[[#This Row],[KSnr.]]=AP$7,Tbl.Kosten[[#This Row],[Totaal kosten]],"")</f>
        <v/>
      </c>
      <c r="AQ213" s="15" t="str">
        <f>IF(Tbl.Kosten[[#This Row],[KSnr.]]=AQ$7,Tbl.Kosten[[#This Row],[Totaal kosten]],"")</f>
        <v/>
      </c>
      <c r="AR213" s="15" t="str">
        <f>IF(Tbl.Kosten[[#This Row],[KSnr.]]=AR$7,Tbl.Kosten[[#This Row],[Totaal kosten]],"")</f>
        <v/>
      </c>
      <c r="AS213" s="15" t="str">
        <f>IF(Tbl.Kosten[[#This Row],[KSnr.]]=AS$7,Tbl.Kosten[[#This Row],[Totaal kosten]],"")</f>
        <v/>
      </c>
      <c r="AT213" s="15" t="str">
        <f>IF(Tbl.Kosten[[#This Row],[KSnr.]]=AT$7,Tbl.Kosten[[#This Row],[Totaal kosten]],"")</f>
        <v/>
      </c>
      <c r="AU213" s="122" t="str">
        <f>_xlfn.XLOOKUP(Tbl.Kosten[[#This Row],[Activiteitencode]],Tbl.Activiteiten[Activiteitcode],Tbl.Activiteiten[Anr.],"",,)</f>
        <v/>
      </c>
      <c r="AV213" s="122" t="str">
        <f>IF(Tbl.Kosten[[#This Row],[Anr.]]=AV$7,Tbl.Kosten[[#This Row],[Totaal kosten]],"")</f>
        <v/>
      </c>
      <c r="AW213" s="122" t="str">
        <f>IF(Tbl.Kosten[[#This Row],[Anr.]]=AW$7,Tbl.Kosten[[#This Row],[Totaal kosten]],"")</f>
        <v/>
      </c>
      <c r="AX213" s="122" t="str">
        <f>IF(Tbl.Kosten[[#This Row],[Anr.]]=AX$7,Tbl.Kosten[[#This Row],[Totaal kosten]],"")</f>
        <v/>
      </c>
      <c r="AY213" s="122" t="str">
        <f>IF(Tbl.Kosten[[#This Row],[Anr.]]=AY$7,Tbl.Kosten[[#This Row],[Totaal kosten]],"")</f>
        <v/>
      </c>
      <c r="AZ213" s="122" t="str">
        <f>IF(Tbl.Kosten[[#This Row],[Anr.]]=AZ$7,Tbl.Kosten[[#This Row],[Totaal kosten]],"")</f>
        <v/>
      </c>
      <c r="BA213" s="122" t="str">
        <f>IF(Tbl.Kosten[[#This Row],[Anr.]]=BA$7,Tbl.Kosten[[#This Row],[Totaal kosten]],"")</f>
        <v/>
      </c>
      <c r="BB213" s="122" t="str">
        <f>IF(Tbl.Kosten[[#This Row],[Anr.]]=BB$7,Tbl.Kosten[[#This Row],[Totaal kosten]],"")</f>
        <v/>
      </c>
      <c r="BC213" s="122" t="str">
        <f>IF(Tbl.Kosten[[#This Row],[Anr.]]=BC$7,Tbl.Kosten[[#This Row],[Totaal kosten]],"")</f>
        <v/>
      </c>
      <c r="BD213" s="122" t="str">
        <f>IF(Tbl.Kosten[[#This Row],[Anr.]]=BD$7,Tbl.Kosten[[#This Row],[Totaal kosten]],"")</f>
        <v/>
      </c>
      <c r="BE213" s="122" t="str">
        <f>IF(Tbl.Kosten[[#This Row],[Anr.]]=BE$7,Tbl.Kosten[[#This Row],[Totaal kosten]],"")</f>
        <v/>
      </c>
      <c r="BF213" s="122" t="str">
        <f>IF(Tbl.Kosten[[#This Row],[Anr.]]=BF$7,Tbl.Kosten[[#This Row],[Totaal kosten]],"")</f>
        <v/>
      </c>
      <c r="BG213" s="122" t="str">
        <f>IF(Tbl.Kosten[[#This Row],[Anr.]]=BG$7,Tbl.Kosten[[#This Row],[Totaal kosten]],"")</f>
        <v/>
      </c>
      <c r="BH213" s="122" t="str">
        <f>IF(Tbl.Kosten[[#This Row],[Anr.]]=BH$7,Tbl.Kosten[[#This Row],[Totaal kosten]],"")</f>
        <v/>
      </c>
      <c r="BI213" s="122" t="str">
        <f>IF(Tbl.Kosten[[#This Row],[Anr.]]=BI$7,Tbl.Kosten[[#This Row],[Totaal kosten]],"")</f>
        <v/>
      </c>
      <c r="BJ213" s="122" t="str">
        <f>IF(Tbl.Kosten[[#This Row],[Anr.]]=BJ$7,Tbl.Kosten[[#This Row],[Totaal kosten]],"")</f>
        <v/>
      </c>
      <c r="BK213" s="122" t="str">
        <f>IF(Tbl.Kosten[[#This Row],[Anr.]]=BK$7,Tbl.Kosten[[#This Row],[Totaal kosten]],"")</f>
        <v/>
      </c>
      <c r="BL213" s="122" t="str">
        <f>IF(Tbl.Kosten[[#This Row],[Anr.]]=BL$7,Tbl.Kosten[[#This Row],[Totaal kosten]],"")</f>
        <v/>
      </c>
      <c r="BM213" s="122" t="str">
        <f>IF(Tbl.Kosten[[#This Row],[Anr.]]=BM$7,Tbl.Kosten[[#This Row],[Totaal kosten]],"")</f>
        <v/>
      </c>
      <c r="BN213" s="122" t="str">
        <f>IF(Tbl.Kosten[[#This Row],[Anr.]]=BN$7,Tbl.Kosten[[#This Row],[Totaal kosten]],"")</f>
        <v/>
      </c>
      <c r="BO213" s="122" t="str">
        <f>IF(Tbl.Kosten[[#This Row],[Anr.]]=BO$7,Tbl.Kosten[[#This Row],[Totaal kosten]],"")</f>
        <v/>
      </c>
      <c r="BP213" s="122" t="str">
        <f>IF(Tbl.Kosten[[#This Row],[Anr.]]=BP$7,Tbl.Kosten[[#This Row],[Totaal kosten]],"")</f>
        <v/>
      </c>
      <c r="BQ213" s="122" t="str">
        <f>IF(Tbl.Kosten[[#This Row],[Anr.]]=BQ$7,Tbl.Kosten[[#This Row],[Totaal kosten]],"")</f>
        <v/>
      </c>
      <c r="BR213" s="122" t="str">
        <f>IF(Tbl.Kosten[[#This Row],[Anr.]]=BR$7,Tbl.Kosten[[#This Row],[Totaal kosten]],"")</f>
        <v/>
      </c>
      <c r="BS213" s="122" t="str">
        <f>IF(Tbl.Kosten[[#This Row],[Anr.]]=BS$7,Tbl.Kosten[[#This Row],[Totaal kosten]],"")</f>
        <v/>
      </c>
      <c r="BT213" s="122" t="str">
        <f>IF(Tbl.Kosten[[#This Row],[Anr.]]=BT$7,Tbl.Kosten[[#This Row],[Totaal kosten]],"")</f>
        <v/>
      </c>
      <c r="BU213" s="122" t="str">
        <f>IF(Tbl.Kosten[[#This Row],[Anr.]]=BU$7,Tbl.Kosten[[#This Row],[Totaal kosten]],"")</f>
        <v/>
      </c>
      <c r="BV213" s="122" t="str">
        <f>IF(Tbl.Kosten[[#This Row],[Anr.]]=BV$7,Tbl.Kosten[[#This Row],[Totaal kosten]],"")</f>
        <v/>
      </c>
      <c r="BW213" s="122" t="str">
        <f>IF(Tbl.Kosten[[#This Row],[Anr.]]=BW$7,Tbl.Kosten[[#This Row],[Totaal kosten]],"")</f>
        <v/>
      </c>
      <c r="BX213" s="122" t="str">
        <f>IF(Tbl.Kosten[[#This Row],[Anr.]]=BX$7,Tbl.Kosten[[#This Row],[Totaal kosten]],"")</f>
        <v/>
      </c>
      <c r="BY213" s="122" t="str">
        <f>IF(Tbl.Kosten[[#This Row],[Anr.]]=BY$7,Tbl.Kosten[[#This Row],[Totaal kosten]],"")</f>
        <v/>
      </c>
      <c r="BZ213" s="122" t="str">
        <f>IF(Tbl.Kosten[[#This Row],[Anr.]]=BZ$7,Tbl.Kosten[[#This Row],[Totaal kosten]],"")</f>
        <v/>
      </c>
      <c r="CA213" s="122" t="str">
        <f>IF(Tbl.Kosten[[#This Row],[Anr.]]=CA$7,Tbl.Kosten[[#This Row],[Totaal kosten]],"")</f>
        <v/>
      </c>
      <c r="CB213" s="122" t="str">
        <f>IF(Tbl.Kosten[[#This Row],[Anr.]]=CB$7,Tbl.Kosten[[#This Row],[Totaal kosten]],"")</f>
        <v/>
      </c>
      <c r="CC213" s="122" t="str">
        <f>IF(Tbl.Kosten[[#This Row],[Anr.]]=CC$7,Tbl.Kosten[[#This Row],[Totaal kosten]],"")</f>
        <v/>
      </c>
      <c r="CD213" s="122" t="str">
        <f>IF(Tbl.Kosten[[#This Row],[Anr.]]=CD$7,Tbl.Kosten[[#This Row],[Totaal kosten]],"")</f>
        <v/>
      </c>
      <c r="CE213" s="122" t="str">
        <f>IF(Tbl.Kosten[[#This Row],[Anr.]]=CE$7,Tbl.Kosten[[#This Row],[Totaal kosten]],"")</f>
        <v/>
      </c>
      <c r="CF213" s="122" t="str">
        <f>IF(Tbl.Kosten[[#This Row],[Anr.]]=CF$7,Tbl.Kosten[[#This Row],[Totaal kosten]],"")</f>
        <v/>
      </c>
      <c r="CG213" s="122" t="str">
        <f>IF(Tbl.Kosten[[#This Row],[Anr.]]=CG$7,Tbl.Kosten[[#This Row],[Totaal kosten]],"")</f>
        <v/>
      </c>
      <c r="CH213" s="122" t="str">
        <f>IF(Tbl.Kosten[[#This Row],[Anr.]]=CH$7,Tbl.Kosten[[#This Row],[Totaal kosten]],"")</f>
        <v/>
      </c>
      <c r="CI213" s="122" t="str">
        <f>IF(Tbl.Kosten[[#This Row],[Anr.]]=CI$7,Tbl.Kosten[[#This Row],[Totaal kosten]],"")</f>
        <v/>
      </c>
      <c r="CJ213" s="122" t="str">
        <f>IF(Tbl.Kosten[[#This Row],[Anr.]]=CJ$7,Tbl.Kosten[[#This Row],[Totaal kosten]],"")</f>
        <v/>
      </c>
      <c r="CK213" s="122" t="str">
        <f>IF(Tbl.Kosten[[#This Row],[Anr.]]=CK$7,Tbl.Kosten[[#This Row],[Totaal kosten]],"")</f>
        <v/>
      </c>
      <c r="CL213" s="122" t="str">
        <f>IF(Tbl.Kosten[[#This Row],[Anr.]]=CL$7,Tbl.Kosten[[#This Row],[Totaal kosten]],"")</f>
        <v/>
      </c>
      <c r="CM213" s="122" t="str">
        <f>IF(Tbl.Kosten[[#This Row],[Anr.]]=CM$7,Tbl.Kosten[[#This Row],[Totaal kosten]],"")</f>
        <v/>
      </c>
      <c r="CN213" s="122" t="str">
        <f>IF(Tbl.Kosten[[#This Row],[Anr.]]=CN$7,Tbl.Kosten[[#This Row],[Totaal kosten]],"")</f>
        <v/>
      </c>
      <c r="CO213" s="122" t="str">
        <f>IF(Tbl.Kosten[[#This Row],[Anr.]]=CO$7,Tbl.Kosten[[#This Row],[Totaal kosten]],"")</f>
        <v/>
      </c>
      <c r="CP213" s="122" t="str">
        <f>IF(Tbl.Kosten[[#This Row],[Anr.]]=CP$7,Tbl.Kosten[[#This Row],[Totaal kosten]],"")</f>
        <v/>
      </c>
      <c r="CQ213" s="122" t="str">
        <f>IF(Tbl.Kosten[[#This Row],[Anr.]]=CQ$7,Tbl.Kosten[[#This Row],[Totaal kosten]],"")</f>
        <v/>
      </c>
      <c r="CR213" s="122" t="str">
        <f>IF(Tbl.Kosten[[#This Row],[Anr.]]=CR$7,Tbl.Kosten[[#This Row],[Totaal kosten]],"")</f>
        <v/>
      </c>
      <c r="CS213" s="122" t="str">
        <f>IF(Tbl.Kosten[[#This Row],[Anr.]]=CS$7,Tbl.Kosten[[#This Row],[Totaal kosten]],"")</f>
        <v/>
      </c>
      <c r="CT213" s="122" t="str">
        <f>IF(Tbl.Kosten[[#This Row],[Anr.]]=CT$7,Tbl.Kosten[[#This Row],[Totaal kosten]],"")</f>
        <v/>
      </c>
      <c r="CU213" s="122" t="str">
        <f>IF(Tbl.Kosten[[#This Row],[Anr.]]=CU$7,Tbl.Kosten[[#This Row],[Totaal kosten]],"")</f>
        <v/>
      </c>
      <c r="CV213" s="122" t="str">
        <f>IF(Tbl.Kosten[[#This Row],[Anr.]]=CV$7,Tbl.Kosten[[#This Row],[Totaal kosten]],"")</f>
        <v/>
      </c>
      <c r="CW213" s="122" t="str">
        <f>IF(Tbl.Kosten[[#This Row],[Anr.]]=CW$7,Tbl.Kosten[[#This Row],[Totaal kosten]],"")</f>
        <v/>
      </c>
      <c r="CX213" s="122" t="str">
        <f>IF(Tbl.Kosten[[#This Row],[Anr.]]=CX$7,Tbl.Kosten[[#This Row],[Totaal kosten]],"")</f>
        <v/>
      </c>
      <c r="CY213" s="122" t="str">
        <f>IF(Tbl.Kosten[[#This Row],[Anr.]]=CY$7,Tbl.Kosten[[#This Row],[Totaal kosten]],"")</f>
        <v/>
      </c>
      <c r="CZ213" s="122" t="str">
        <f>IF(Tbl.Kosten[[#This Row],[Anr.]]=CZ$7,Tbl.Kosten[[#This Row],[Totaal kosten]],"")</f>
        <v/>
      </c>
      <c r="DA213" s="122" t="str">
        <f>IF(Tbl.Kosten[[#This Row],[Anr.]]=DA$7,Tbl.Kosten[[#This Row],[Totaal kosten]],"")</f>
        <v/>
      </c>
      <c r="DB213" s="122" t="str">
        <f>IF(Tbl.Kosten[[#This Row],[Anr.]]=DB$7,Tbl.Kosten[[#This Row],[Totaal kosten]],"")</f>
        <v/>
      </c>
      <c r="DC213" s="122" t="str">
        <f>IF(Tbl.Kosten[[#This Row],[Anr.]]=DC$7,Tbl.Kosten[[#This Row],[Totaal kosten]],"")</f>
        <v/>
      </c>
      <c r="DD213" s="122" t="str">
        <f>IF(Tbl.Kosten[[#This Row],[Anr.]]=DD$7,Tbl.Kosten[[#This Row],[Totaal kosten]],"")</f>
        <v/>
      </c>
      <c r="DE213" s="122" t="str">
        <f>IF(Tbl.Kosten[[#This Row],[Anr.]]=DE$7,Tbl.Kosten[[#This Row],[Totaal kosten]],"")</f>
        <v/>
      </c>
      <c r="DF213" s="122" t="str">
        <f>IF(Tbl.Kosten[[#This Row],[Anr.]]=DF$7,Tbl.Kosten[[#This Row],[Totaal kosten]],"")</f>
        <v/>
      </c>
      <c r="DG213" s="122" t="str">
        <f>IF(Tbl.Kosten[[#This Row],[Anr.]]=DG$7,Tbl.Kosten[[#This Row],[Totaal kosten]],"")</f>
        <v/>
      </c>
      <c r="DH213" s="122" t="str">
        <f>IF(Tbl.Kosten[[#This Row],[Anr.]]=DH$7,Tbl.Kosten[[#This Row],[Totaal kosten]],"")</f>
        <v/>
      </c>
      <c r="DI213" s="122" t="str">
        <f>IF(Tbl.Kosten[[#This Row],[Anr.]]=DI$7,Tbl.Kosten[[#This Row],[Totaal kosten]],"")</f>
        <v/>
      </c>
      <c r="DJ213" s="122" t="str">
        <f>IF(Tbl.Kosten[[#This Row],[Anr.]]=DJ$7,Tbl.Kosten[[#This Row],[Totaal kosten]],"")</f>
        <v/>
      </c>
      <c r="DK213" s="122" t="str">
        <f>IF(Tbl.Kosten[[#This Row],[Anr.]]=DK$7,Tbl.Kosten[[#This Row],[Totaal kosten]],"")</f>
        <v/>
      </c>
      <c r="DL213" s="122" t="str">
        <f>IF(Tbl.Kosten[[#This Row],[Anr.]]=DL$7,Tbl.Kosten[[#This Row],[Totaal kosten]],"")</f>
        <v/>
      </c>
      <c r="DM213" s="122" t="str">
        <f>IF(Tbl.Kosten[[#This Row],[Anr.]]=DM$7,Tbl.Kosten[[#This Row],[Totaal kosten]],"")</f>
        <v/>
      </c>
      <c r="DN213" s="122" t="str">
        <f>IF(Tbl.Kosten[[#This Row],[Anr.]]=DN$7,Tbl.Kosten[[#This Row],[Totaal kosten]],"")</f>
        <v/>
      </c>
      <c r="DO213" s="122" t="str">
        <f>IF(Tbl.Kosten[[#This Row],[Anr.]]=DO$7,Tbl.Kosten[[#This Row],[Totaal kosten]],"")</f>
        <v/>
      </c>
      <c r="DP213" s="122" t="str">
        <f>IF(Tbl.Kosten[[#This Row],[Anr.]]=DP$7,Tbl.Kosten[[#This Row],[Totaal kosten]],"")</f>
        <v/>
      </c>
      <c r="DQ213" s="122" t="str">
        <f>IF(Tbl.Kosten[[#This Row],[Anr.]]=DQ$7,Tbl.Kosten[[#This Row],[Totaal kosten]],"")</f>
        <v/>
      </c>
      <c r="DR213" s="122" t="str">
        <f>IF(Tbl.Kosten[[#This Row],[Anr.]]=DR$7,Tbl.Kosten[[#This Row],[Totaal kosten]],"")</f>
        <v/>
      </c>
      <c r="DS213" s="122" t="str">
        <f>IF(Tbl.Kosten[[#This Row],[Anr.]]=DS$7,Tbl.Kosten[[#This Row],[Totaal kosten]],"")</f>
        <v/>
      </c>
      <c r="DT213" s="122" t="str">
        <f>IF(Tbl.Kosten[[#This Row],[Anr.]]=DT$7,Tbl.Kosten[[#This Row],[Totaal kosten]],"")</f>
        <v/>
      </c>
      <c r="DU213" s="122" t="str">
        <f>IF(Tbl.Kosten[[#This Row],[Anr.]]=DU$7,Tbl.Kosten[[#This Row],[Totaal kosten]],"")</f>
        <v/>
      </c>
      <c r="DV213" s="122" t="str">
        <f>IF(Tbl.Kosten[[#This Row],[Anr.]]=DV$7,Tbl.Kosten[[#This Row],[Totaal kosten]],"")</f>
        <v/>
      </c>
      <c r="DW213" s="122" t="str">
        <f>IF(Tbl.Kosten[[#This Row],[Anr.]]=DW$7,Tbl.Kosten[[#This Row],[Totaal kosten]],"")</f>
        <v/>
      </c>
      <c r="DX213" s="122" t="str">
        <f>IF(Tbl.Kosten[[#This Row],[Anr.]]=DX$7,Tbl.Kosten[[#This Row],[Totaal kosten]],"")</f>
        <v/>
      </c>
      <c r="DY213" s="122" t="str">
        <f>IF(Tbl.Kosten[[#This Row],[Anr.]]=DY$7,Tbl.Kosten[[#This Row],[Totaal kosten]],"")</f>
        <v/>
      </c>
      <c r="DZ213" s="122" t="str">
        <f>IF(Tbl.Kosten[[#This Row],[Anr.]]=DZ$7,Tbl.Kosten[[#This Row],[Totaal kosten]],"")</f>
        <v/>
      </c>
      <c r="EA213" s="122" t="str">
        <f>IF(Tbl.Kosten[[#This Row],[Anr.]]=EA$7,Tbl.Kosten[[#This Row],[Totaal kosten]],"")</f>
        <v/>
      </c>
      <c r="EB213" s="122" t="str">
        <f>IF(Tbl.Kosten[[#This Row],[Anr.]]=EB$7,Tbl.Kosten[[#This Row],[Totaal kosten]],"")</f>
        <v/>
      </c>
      <c r="EC213" s="122" t="str">
        <f>IF(Tbl.Kosten[[#This Row],[Anr.]]=EC$7,Tbl.Kosten[[#This Row],[Totaal kosten]],"")</f>
        <v/>
      </c>
      <c r="ED213" s="122" t="str">
        <f>IF(Tbl.Kosten[[#This Row],[Anr.]]=ED$7,Tbl.Kosten[[#This Row],[Totaal kosten]],"")</f>
        <v/>
      </c>
      <c r="EE213" s="122" t="str">
        <f>IF(Tbl.Kosten[[#This Row],[Anr.]]=EE$7,Tbl.Kosten[[#This Row],[Totaal kosten]],"")</f>
        <v/>
      </c>
      <c r="EF213" s="122" t="str">
        <f>IF(Tbl.Kosten[[#This Row],[Anr.]]=EF$7,Tbl.Kosten[[#This Row],[Totaal kosten]],"")</f>
        <v/>
      </c>
      <c r="EG213" s="122" t="str">
        <f>IF(Tbl.Kosten[[#This Row],[Anr.]]=EG$7,Tbl.Kosten[[#This Row],[Totaal kosten]],"")</f>
        <v/>
      </c>
      <c r="EH213" s="122" t="str">
        <f>IF(Tbl.Kosten[[#This Row],[Anr.]]=EH$7,Tbl.Kosten[[#This Row],[Totaal kosten]],"")</f>
        <v/>
      </c>
      <c r="EI213" s="122" t="str">
        <f>IF(Tbl.Kosten[[#This Row],[Anr.]]=EI$7,Tbl.Kosten[[#This Row],[Totaal kosten]],"")</f>
        <v/>
      </c>
      <c r="EJ213" s="122" t="str">
        <f>IF(Tbl.Kosten[[#This Row],[Anr.]]=EJ$7,Tbl.Kosten[[#This Row],[Totaal kosten]],"")</f>
        <v/>
      </c>
      <c r="EK213" s="122" t="str">
        <f>IF(Tbl.Kosten[[#This Row],[Anr.]]=EK$7,Tbl.Kosten[[#This Row],[Totaal kosten]],"")</f>
        <v/>
      </c>
      <c r="EL213" s="122" t="str">
        <f>IF(Tbl.Kosten[[#This Row],[Anr.]]=EL$7,Tbl.Kosten[[#This Row],[Totaal kosten]],"")</f>
        <v/>
      </c>
      <c r="EM213" s="122" t="str">
        <f>IF(Tbl.Kosten[[#This Row],[Anr.]]=EM$7,Tbl.Kosten[[#This Row],[Totaal kosten]],"")</f>
        <v/>
      </c>
      <c r="EN213" s="122" t="str">
        <f>IF(Tbl.Kosten[[#This Row],[Anr.]]=EN$7,Tbl.Kosten[[#This Row],[Totaal kosten]],"")</f>
        <v/>
      </c>
      <c r="EO213" s="122" t="str">
        <f>IF(Tbl.Kosten[[#This Row],[Anr.]]=EO$7,Tbl.Kosten[[#This Row],[Totaal kosten]],"")</f>
        <v/>
      </c>
      <c r="EP213" s="122" t="str">
        <f>IF(Tbl.Kosten[[#This Row],[Anr.]]=EP$7,Tbl.Kosten[[#This Row],[Totaal kosten]],"")</f>
        <v/>
      </c>
      <c r="EQ213" s="122" t="str">
        <f>IF(Tbl.Kosten[[#This Row],[Anr.]]=EQ$7,Tbl.Kosten[[#This Row],[Totaal kosten]],"")</f>
        <v/>
      </c>
    </row>
    <row r="214" spans="2:147" x14ac:dyDescent="0.35">
      <c r="B214" s="99"/>
      <c r="C214" s="68"/>
      <c r="D214" s="119"/>
      <c r="E214" s="100"/>
      <c r="F214" s="13">
        <f>_xlfn.XLOOKUP(Tbl.Kosten[[#This Row],[Medewerker e/o 
functie]],Tbl.Uurtarief[Medewerker en/of functie],Tbl.Uurtarief[Uurtarief],"",,)</f>
        <v>0</v>
      </c>
      <c r="G214" s="118">
        <f>PRODUCT(Tbl.Kosten[[#This Row],[Uren]],Tbl.Kosten[[#This Row],[Uurtarief]])</f>
        <v>0</v>
      </c>
      <c r="H214" s="100"/>
      <c r="I214" s="98"/>
      <c r="J214" s="97">
        <f>Tbl.Kosten[[#This Row],[Aantal]]*Tbl.Kosten[[#This Row],[Tarief]]</f>
        <v>0</v>
      </c>
      <c r="K214" s="118">
        <f>Tbl.Kosten[[#This Row],[Subtotaal andere kosten]]+Tbl.Kosten[[#This Row],[Subtotaal arbeidskosten]]</f>
        <v>0</v>
      </c>
      <c r="L214" s="190">
        <f>IF(Tbl.Kosten[[#This Row],[Subtotaal andere kosten]]&lt;&gt;0,"Andere kosten",(_xlfn.XLOOKUP(Tbl.Kosten[[#This Row],[Medewerker e/o 
functie]],Tbl.Uurtarief[Medewerker en/of functie],Tbl.Uurtarief[Kostensoort],"",,)))</f>
        <v>0</v>
      </c>
      <c r="M214" s="190" t="str">
        <f>IF(AND(Tbl.Kosten[[#This Row],[Subtotaal arbeidskosten]]&lt;&gt;0,Tbl.Kosten[[#This Row],[Subtotaal andere kosten]]&lt;&gt;0),"Begroot Arbeidskosten en Overige kosten op verschillende regels!","")</f>
        <v/>
      </c>
      <c r="N214" s="3" t="str">
        <f>_xlfn.XLOOKUP(Tbl.Kosten[[#This Row],[Activiteitencode]],Tbl.Activiteiten[Activiteitcode],Tbl.Activiteiten[Werkpakketcode],"",,)</f>
        <v/>
      </c>
      <c r="O214" s="9" t="str">
        <f>_xlfn.XLOOKUP(Tbl.Kosten[[#This Row],[Werkpakketcode]],Tbl.Werkpakketten[Werkpakketcode],Tbl.Werkpakketten[WPnr.],"",,)</f>
        <v/>
      </c>
      <c r="P214" s="9" t="str">
        <f>IF(Tbl.Kosten[[#This Row],[WPnr.]]=P$7,Tbl.Kosten[[#This Row],[Totaal kosten]],"")</f>
        <v/>
      </c>
      <c r="Q214" s="9" t="str">
        <f>IF(Tbl.Kosten[[#This Row],[WPnr.]]=Q$7,Tbl.Kosten[[#This Row],[Totaal kosten]],"")</f>
        <v/>
      </c>
      <c r="R214" s="9" t="str">
        <f>IF(Tbl.Kosten[[#This Row],[WPnr.]]=R$7,Tbl.Kosten[[#This Row],[Totaal kosten]],"")</f>
        <v/>
      </c>
      <c r="S214" s="9" t="str">
        <f>IF(Tbl.Kosten[[#This Row],[WPnr.]]=S$7,Tbl.Kosten[[#This Row],[Totaal kosten]],"")</f>
        <v/>
      </c>
      <c r="T214" s="9" t="str">
        <f>IF(Tbl.Kosten[[#This Row],[WPnr.]]=T$7,Tbl.Kosten[[#This Row],[Totaal kosten]],"")</f>
        <v/>
      </c>
      <c r="U214" s="9" t="str">
        <f>IF(Tbl.Kosten[[#This Row],[WPnr.]]=U$7,Tbl.Kosten[[#This Row],[Totaal kosten]],"")</f>
        <v/>
      </c>
      <c r="V214" s="9" t="str">
        <f>IF(Tbl.Kosten[[#This Row],[WPnr.]]=V$7,Tbl.Kosten[[#This Row],[Totaal kosten]],"")</f>
        <v/>
      </c>
      <c r="W214" s="9" t="str">
        <f>IF(Tbl.Kosten[[#This Row],[WPnr.]]=W$7,Tbl.Kosten[[#This Row],[Totaal kosten]],"")</f>
        <v/>
      </c>
      <c r="X214" s="9" t="str">
        <f>IF(Tbl.Kosten[[#This Row],[WPnr.]]=X$7,Tbl.Kosten[[#This Row],[Totaal kosten]],"")</f>
        <v/>
      </c>
      <c r="Y214" s="9" t="str">
        <f>IF(Tbl.Kosten[[#This Row],[WPnr.]]=Y$7,Tbl.Kosten[[#This Row],[Totaal kosten]],"")</f>
        <v/>
      </c>
      <c r="Z214" s="15" t="str">
        <f>IFERROR(VLOOKUP(Tbl.Kosten[[#This Row],[Kostensoort]],Tbl.Kostensoorten[],2,FALSE),"")</f>
        <v/>
      </c>
      <c r="AA214" s="15" t="str">
        <f>IF(Tbl.Kosten[[#This Row],[KSnr.]]=AA$7,Tbl.Kosten[[#This Row],[Totaal kosten]],"")</f>
        <v/>
      </c>
      <c r="AB214" s="15" t="str">
        <f>IF(Tbl.Kosten[[#This Row],[KSnr.]]=AB$7,Tbl.Kosten[[#This Row],[Totaal kosten]],"")</f>
        <v/>
      </c>
      <c r="AC214" s="15" t="str">
        <f>IF(Tbl.Kosten[[#This Row],[KSnr.]]=AC$7,Tbl.Kosten[[#This Row],[Totaal kosten]],"")</f>
        <v/>
      </c>
      <c r="AD214" s="15" t="str">
        <f>IF(Tbl.Kosten[[#This Row],[KSnr.]]=AD$7,Tbl.Kosten[[#This Row],[Totaal kosten]],"")</f>
        <v/>
      </c>
      <c r="AE214" s="15" t="str">
        <f>IF(Tbl.Kosten[[#This Row],[KSnr.]]=AE$7,Tbl.Kosten[[#This Row],[Totaal kosten]],"")</f>
        <v/>
      </c>
      <c r="AF214" s="15" t="str">
        <f>IF(Tbl.Kosten[[#This Row],[KSnr.]]=AF$7,Tbl.Kosten[[#This Row],[Totaal kosten]],"")</f>
        <v/>
      </c>
      <c r="AG214" s="15" t="str">
        <f>IF(Tbl.Kosten[[#This Row],[KSnr.]]=AG$7,Tbl.Kosten[[#This Row],[Totaal kosten]],"")</f>
        <v/>
      </c>
      <c r="AH214" s="15" t="str">
        <f>IF(Tbl.Kosten[[#This Row],[KSnr.]]=AH$7,Tbl.Kosten[[#This Row],[Totaal kosten]],"")</f>
        <v/>
      </c>
      <c r="AI214" s="15" t="str">
        <f>IF(Tbl.Kosten[[#This Row],[KSnr.]]=AI$7,Tbl.Kosten[[#This Row],[Totaal kosten]],"")</f>
        <v/>
      </c>
      <c r="AJ214" s="15" t="str">
        <f>IF(Tbl.Kosten[[#This Row],[KSnr.]]=AJ$7,Tbl.Kosten[[#This Row],[Totaal kosten]],"")</f>
        <v/>
      </c>
      <c r="AK214" s="15" t="str">
        <f>IF(Tbl.Kosten[[#This Row],[KSnr.]]=AK$7,Tbl.Kosten[[#This Row],[Totaal kosten]],"")</f>
        <v/>
      </c>
      <c r="AL214" s="15" t="str">
        <f>IF(Tbl.Kosten[[#This Row],[KSnr.]]=AL$7,Tbl.Kosten[[#This Row],[Totaal kosten]],"")</f>
        <v/>
      </c>
      <c r="AM214" s="15" t="str">
        <f>IF(Tbl.Kosten[[#This Row],[KSnr.]]=AM$7,Tbl.Kosten[[#This Row],[Totaal kosten]],"")</f>
        <v/>
      </c>
      <c r="AN214" s="15" t="str">
        <f>IF(Tbl.Kosten[[#This Row],[KSnr.]]=AN$7,Tbl.Kosten[[#This Row],[Totaal kosten]],"")</f>
        <v/>
      </c>
      <c r="AO214" s="15" t="str">
        <f>IF(Tbl.Kosten[[#This Row],[KSnr.]]=AO$7,Tbl.Kosten[[#This Row],[Totaal kosten]],"")</f>
        <v/>
      </c>
      <c r="AP214" s="15" t="str">
        <f>IF(Tbl.Kosten[[#This Row],[KSnr.]]=AP$7,Tbl.Kosten[[#This Row],[Totaal kosten]],"")</f>
        <v/>
      </c>
      <c r="AQ214" s="15" t="str">
        <f>IF(Tbl.Kosten[[#This Row],[KSnr.]]=AQ$7,Tbl.Kosten[[#This Row],[Totaal kosten]],"")</f>
        <v/>
      </c>
      <c r="AR214" s="15" t="str">
        <f>IF(Tbl.Kosten[[#This Row],[KSnr.]]=AR$7,Tbl.Kosten[[#This Row],[Totaal kosten]],"")</f>
        <v/>
      </c>
      <c r="AS214" s="15" t="str">
        <f>IF(Tbl.Kosten[[#This Row],[KSnr.]]=AS$7,Tbl.Kosten[[#This Row],[Totaal kosten]],"")</f>
        <v/>
      </c>
      <c r="AT214" s="15" t="str">
        <f>IF(Tbl.Kosten[[#This Row],[KSnr.]]=AT$7,Tbl.Kosten[[#This Row],[Totaal kosten]],"")</f>
        <v/>
      </c>
      <c r="AU214" s="122" t="str">
        <f>_xlfn.XLOOKUP(Tbl.Kosten[[#This Row],[Activiteitencode]],Tbl.Activiteiten[Activiteitcode],Tbl.Activiteiten[Anr.],"",,)</f>
        <v/>
      </c>
      <c r="AV214" s="122" t="str">
        <f>IF(Tbl.Kosten[[#This Row],[Anr.]]=AV$7,Tbl.Kosten[[#This Row],[Totaal kosten]],"")</f>
        <v/>
      </c>
      <c r="AW214" s="122" t="str">
        <f>IF(Tbl.Kosten[[#This Row],[Anr.]]=AW$7,Tbl.Kosten[[#This Row],[Totaal kosten]],"")</f>
        <v/>
      </c>
      <c r="AX214" s="122" t="str">
        <f>IF(Tbl.Kosten[[#This Row],[Anr.]]=AX$7,Tbl.Kosten[[#This Row],[Totaal kosten]],"")</f>
        <v/>
      </c>
      <c r="AY214" s="122" t="str">
        <f>IF(Tbl.Kosten[[#This Row],[Anr.]]=AY$7,Tbl.Kosten[[#This Row],[Totaal kosten]],"")</f>
        <v/>
      </c>
      <c r="AZ214" s="122" t="str">
        <f>IF(Tbl.Kosten[[#This Row],[Anr.]]=AZ$7,Tbl.Kosten[[#This Row],[Totaal kosten]],"")</f>
        <v/>
      </c>
      <c r="BA214" s="122" t="str">
        <f>IF(Tbl.Kosten[[#This Row],[Anr.]]=BA$7,Tbl.Kosten[[#This Row],[Totaal kosten]],"")</f>
        <v/>
      </c>
      <c r="BB214" s="122" t="str">
        <f>IF(Tbl.Kosten[[#This Row],[Anr.]]=BB$7,Tbl.Kosten[[#This Row],[Totaal kosten]],"")</f>
        <v/>
      </c>
      <c r="BC214" s="122" t="str">
        <f>IF(Tbl.Kosten[[#This Row],[Anr.]]=BC$7,Tbl.Kosten[[#This Row],[Totaal kosten]],"")</f>
        <v/>
      </c>
      <c r="BD214" s="122" t="str">
        <f>IF(Tbl.Kosten[[#This Row],[Anr.]]=BD$7,Tbl.Kosten[[#This Row],[Totaal kosten]],"")</f>
        <v/>
      </c>
      <c r="BE214" s="122" t="str">
        <f>IF(Tbl.Kosten[[#This Row],[Anr.]]=BE$7,Tbl.Kosten[[#This Row],[Totaal kosten]],"")</f>
        <v/>
      </c>
      <c r="BF214" s="122" t="str">
        <f>IF(Tbl.Kosten[[#This Row],[Anr.]]=BF$7,Tbl.Kosten[[#This Row],[Totaal kosten]],"")</f>
        <v/>
      </c>
      <c r="BG214" s="122" t="str">
        <f>IF(Tbl.Kosten[[#This Row],[Anr.]]=BG$7,Tbl.Kosten[[#This Row],[Totaal kosten]],"")</f>
        <v/>
      </c>
      <c r="BH214" s="122" t="str">
        <f>IF(Tbl.Kosten[[#This Row],[Anr.]]=BH$7,Tbl.Kosten[[#This Row],[Totaal kosten]],"")</f>
        <v/>
      </c>
      <c r="BI214" s="122" t="str">
        <f>IF(Tbl.Kosten[[#This Row],[Anr.]]=BI$7,Tbl.Kosten[[#This Row],[Totaal kosten]],"")</f>
        <v/>
      </c>
      <c r="BJ214" s="122" t="str">
        <f>IF(Tbl.Kosten[[#This Row],[Anr.]]=BJ$7,Tbl.Kosten[[#This Row],[Totaal kosten]],"")</f>
        <v/>
      </c>
      <c r="BK214" s="122" t="str">
        <f>IF(Tbl.Kosten[[#This Row],[Anr.]]=BK$7,Tbl.Kosten[[#This Row],[Totaal kosten]],"")</f>
        <v/>
      </c>
      <c r="BL214" s="122" t="str">
        <f>IF(Tbl.Kosten[[#This Row],[Anr.]]=BL$7,Tbl.Kosten[[#This Row],[Totaal kosten]],"")</f>
        <v/>
      </c>
      <c r="BM214" s="122" t="str">
        <f>IF(Tbl.Kosten[[#This Row],[Anr.]]=BM$7,Tbl.Kosten[[#This Row],[Totaal kosten]],"")</f>
        <v/>
      </c>
      <c r="BN214" s="122" t="str">
        <f>IF(Tbl.Kosten[[#This Row],[Anr.]]=BN$7,Tbl.Kosten[[#This Row],[Totaal kosten]],"")</f>
        <v/>
      </c>
      <c r="BO214" s="122" t="str">
        <f>IF(Tbl.Kosten[[#This Row],[Anr.]]=BO$7,Tbl.Kosten[[#This Row],[Totaal kosten]],"")</f>
        <v/>
      </c>
      <c r="BP214" s="122" t="str">
        <f>IF(Tbl.Kosten[[#This Row],[Anr.]]=BP$7,Tbl.Kosten[[#This Row],[Totaal kosten]],"")</f>
        <v/>
      </c>
      <c r="BQ214" s="122" t="str">
        <f>IF(Tbl.Kosten[[#This Row],[Anr.]]=BQ$7,Tbl.Kosten[[#This Row],[Totaal kosten]],"")</f>
        <v/>
      </c>
      <c r="BR214" s="122" t="str">
        <f>IF(Tbl.Kosten[[#This Row],[Anr.]]=BR$7,Tbl.Kosten[[#This Row],[Totaal kosten]],"")</f>
        <v/>
      </c>
      <c r="BS214" s="122" t="str">
        <f>IF(Tbl.Kosten[[#This Row],[Anr.]]=BS$7,Tbl.Kosten[[#This Row],[Totaal kosten]],"")</f>
        <v/>
      </c>
      <c r="BT214" s="122" t="str">
        <f>IF(Tbl.Kosten[[#This Row],[Anr.]]=BT$7,Tbl.Kosten[[#This Row],[Totaal kosten]],"")</f>
        <v/>
      </c>
      <c r="BU214" s="122" t="str">
        <f>IF(Tbl.Kosten[[#This Row],[Anr.]]=BU$7,Tbl.Kosten[[#This Row],[Totaal kosten]],"")</f>
        <v/>
      </c>
      <c r="BV214" s="122" t="str">
        <f>IF(Tbl.Kosten[[#This Row],[Anr.]]=BV$7,Tbl.Kosten[[#This Row],[Totaal kosten]],"")</f>
        <v/>
      </c>
      <c r="BW214" s="122" t="str">
        <f>IF(Tbl.Kosten[[#This Row],[Anr.]]=BW$7,Tbl.Kosten[[#This Row],[Totaal kosten]],"")</f>
        <v/>
      </c>
      <c r="BX214" s="122" t="str">
        <f>IF(Tbl.Kosten[[#This Row],[Anr.]]=BX$7,Tbl.Kosten[[#This Row],[Totaal kosten]],"")</f>
        <v/>
      </c>
      <c r="BY214" s="122" t="str">
        <f>IF(Tbl.Kosten[[#This Row],[Anr.]]=BY$7,Tbl.Kosten[[#This Row],[Totaal kosten]],"")</f>
        <v/>
      </c>
      <c r="BZ214" s="122" t="str">
        <f>IF(Tbl.Kosten[[#This Row],[Anr.]]=BZ$7,Tbl.Kosten[[#This Row],[Totaal kosten]],"")</f>
        <v/>
      </c>
      <c r="CA214" s="122" t="str">
        <f>IF(Tbl.Kosten[[#This Row],[Anr.]]=CA$7,Tbl.Kosten[[#This Row],[Totaal kosten]],"")</f>
        <v/>
      </c>
      <c r="CB214" s="122" t="str">
        <f>IF(Tbl.Kosten[[#This Row],[Anr.]]=CB$7,Tbl.Kosten[[#This Row],[Totaal kosten]],"")</f>
        <v/>
      </c>
      <c r="CC214" s="122" t="str">
        <f>IF(Tbl.Kosten[[#This Row],[Anr.]]=CC$7,Tbl.Kosten[[#This Row],[Totaal kosten]],"")</f>
        <v/>
      </c>
      <c r="CD214" s="122" t="str">
        <f>IF(Tbl.Kosten[[#This Row],[Anr.]]=CD$7,Tbl.Kosten[[#This Row],[Totaal kosten]],"")</f>
        <v/>
      </c>
      <c r="CE214" s="122" t="str">
        <f>IF(Tbl.Kosten[[#This Row],[Anr.]]=CE$7,Tbl.Kosten[[#This Row],[Totaal kosten]],"")</f>
        <v/>
      </c>
      <c r="CF214" s="122" t="str">
        <f>IF(Tbl.Kosten[[#This Row],[Anr.]]=CF$7,Tbl.Kosten[[#This Row],[Totaal kosten]],"")</f>
        <v/>
      </c>
      <c r="CG214" s="122" t="str">
        <f>IF(Tbl.Kosten[[#This Row],[Anr.]]=CG$7,Tbl.Kosten[[#This Row],[Totaal kosten]],"")</f>
        <v/>
      </c>
      <c r="CH214" s="122" t="str">
        <f>IF(Tbl.Kosten[[#This Row],[Anr.]]=CH$7,Tbl.Kosten[[#This Row],[Totaal kosten]],"")</f>
        <v/>
      </c>
      <c r="CI214" s="122" t="str">
        <f>IF(Tbl.Kosten[[#This Row],[Anr.]]=CI$7,Tbl.Kosten[[#This Row],[Totaal kosten]],"")</f>
        <v/>
      </c>
      <c r="CJ214" s="122" t="str">
        <f>IF(Tbl.Kosten[[#This Row],[Anr.]]=CJ$7,Tbl.Kosten[[#This Row],[Totaal kosten]],"")</f>
        <v/>
      </c>
      <c r="CK214" s="122" t="str">
        <f>IF(Tbl.Kosten[[#This Row],[Anr.]]=CK$7,Tbl.Kosten[[#This Row],[Totaal kosten]],"")</f>
        <v/>
      </c>
      <c r="CL214" s="122" t="str">
        <f>IF(Tbl.Kosten[[#This Row],[Anr.]]=CL$7,Tbl.Kosten[[#This Row],[Totaal kosten]],"")</f>
        <v/>
      </c>
      <c r="CM214" s="122" t="str">
        <f>IF(Tbl.Kosten[[#This Row],[Anr.]]=CM$7,Tbl.Kosten[[#This Row],[Totaal kosten]],"")</f>
        <v/>
      </c>
      <c r="CN214" s="122" t="str">
        <f>IF(Tbl.Kosten[[#This Row],[Anr.]]=CN$7,Tbl.Kosten[[#This Row],[Totaal kosten]],"")</f>
        <v/>
      </c>
      <c r="CO214" s="122" t="str">
        <f>IF(Tbl.Kosten[[#This Row],[Anr.]]=CO$7,Tbl.Kosten[[#This Row],[Totaal kosten]],"")</f>
        <v/>
      </c>
      <c r="CP214" s="122" t="str">
        <f>IF(Tbl.Kosten[[#This Row],[Anr.]]=CP$7,Tbl.Kosten[[#This Row],[Totaal kosten]],"")</f>
        <v/>
      </c>
      <c r="CQ214" s="122" t="str">
        <f>IF(Tbl.Kosten[[#This Row],[Anr.]]=CQ$7,Tbl.Kosten[[#This Row],[Totaal kosten]],"")</f>
        <v/>
      </c>
      <c r="CR214" s="122" t="str">
        <f>IF(Tbl.Kosten[[#This Row],[Anr.]]=CR$7,Tbl.Kosten[[#This Row],[Totaal kosten]],"")</f>
        <v/>
      </c>
      <c r="CS214" s="122" t="str">
        <f>IF(Tbl.Kosten[[#This Row],[Anr.]]=CS$7,Tbl.Kosten[[#This Row],[Totaal kosten]],"")</f>
        <v/>
      </c>
      <c r="CT214" s="122" t="str">
        <f>IF(Tbl.Kosten[[#This Row],[Anr.]]=CT$7,Tbl.Kosten[[#This Row],[Totaal kosten]],"")</f>
        <v/>
      </c>
      <c r="CU214" s="122" t="str">
        <f>IF(Tbl.Kosten[[#This Row],[Anr.]]=CU$7,Tbl.Kosten[[#This Row],[Totaal kosten]],"")</f>
        <v/>
      </c>
      <c r="CV214" s="122" t="str">
        <f>IF(Tbl.Kosten[[#This Row],[Anr.]]=CV$7,Tbl.Kosten[[#This Row],[Totaal kosten]],"")</f>
        <v/>
      </c>
      <c r="CW214" s="122" t="str">
        <f>IF(Tbl.Kosten[[#This Row],[Anr.]]=CW$7,Tbl.Kosten[[#This Row],[Totaal kosten]],"")</f>
        <v/>
      </c>
      <c r="CX214" s="122" t="str">
        <f>IF(Tbl.Kosten[[#This Row],[Anr.]]=CX$7,Tbl.Kosten[[#This Row],[Totaal kosten]],"")</f>
        <v/>
      </c>
      <c r="CY214" s="122" t="str">
        <f>IF(Tbl.Kosten[[#This Row],[Anr.]]=CY$7,Tbl.Kosten[[#This Row],[Totaal kosten]],"")</f>
        <v/>
      </c>
      <c r="CZ214" s="122" t="str">
        <f>IF(Tbl.Kosten[[#This Row],[Anr.]]=CZ$7,Tbl.Kosten[[#This Row],[Totaal kosten]],"")</f>
        <v/>
      </c>
      <c r="DA214" s="122" t="str">
        <f>IF(Tbl.Kosten[[#This Row],[Anr.]]=DA$7,Tbl.Kosten[[#This Row],[Totaal kosten]],"")</f>
        <v/>
      </c>
      <c r="DB214" s="122" t="str">
        <f>IF(Tbl.Kosten[[#This Row],[Anr.]]=DB$7,Tbl.Kosten[[#This Row],[Totaal kosten]],"")</f>
        <v/>
      </c>
      <c r="DC214" s="122" t="str">
        <f>IF(Tbl.Kosten[[#This Row],[Anr.]]=DC$7,Tbl.Kosten[[#This Row],[Totaal kosten]],"")</f>
        <v/>
      </c>
      <c r="DD214" s="122" t="str">
        <f>IF(Tbl.Kosten[[#This Row],[Anr.]]=DD$7,Tbl.Kosten[[#This Row],[Totaal kosten]],"")</f>
        <v/>
      </c>
      <c r="DE214" s="122" t="str">
        <f>IF(Tbl.Kosten[[#This Row],[Anr.]]=DE$7,Tbl.Kosten[[#This Row],[Totaal kosten]],"")</f>
        <v/>
      </c>
      <c r="DF214" s="122" t="str">
        <f>IF(Tbl.Kosten[[#This Row],[Anr.]]=DF$7,Tbl.Kosten[[#This Row],[Totaal kosten]],"")</f>
        <v/>
      </c>
      <c r="DG214" s="122" t="str">
        <f>IF(Tbl.Kosten[[#This Row],[Anr.]]=DG$7,Tbl.Kosten[[#This Row],[Totaal kosten]],"")</f>
        <v/>
      </c>
      <c r="DH214" s="122" t="str">
        <f>IF(Tbl.Kosten[[#This Row],[Anr.]]=DH$7,Tbl.Kosten[[#This Row],[Totaal kosten]],"")</f>
        <v/>
      </c>
      <c r="DI214" s="122" t="str">
        <f>IF(Tbl.Kosten[[#This Row],[Anr.]]=DI$7,Tbl.Kosten[[#This Row],[Totaal kosten]],"")</f>
        <v/>
      </c>
      <c r="DJ214" s="122" t="str">
        <f>IF(Tbl.Kosten[[#This Row],[Anr.]]=DJ$7,Tbl.Kosten[[#This Row],[Totaal kosten]],"")</f>
        <v/>
      </c>
      <c r="DK214" s="122" t="str">
        <f>IF(Tbl.Kosten[[#This Row],[Anr.]]=DK$7,Tbl.Kosten[[#This Row],[Totaal kosten]],"")</f>
        <v/>
      </c>
      <c r="DL214" s="122" t="str">
        <f>IF(Tbl.Kosten[[#This Row],[Anr.]]=DL$7,Tbl.Kosten[[#This Row],[Totaal kosten]],"")</f>
        <v/>
      </c>
      <c r="DM214" s="122" t="str">
        <f>IF(Tbl.Kosten[[#This Row],[Anr.]]=DM$7,Tbl.Kosten[[#This Row],[Totaal kosten]],"")</f>
        <v/>
      </c>
      <c r="DN214" s="122" t="str">
        <f>IF(Tbl.Kosten[[#This Row],[Anr.]]=DN$7,Tbl.Kosten[[#This Row],[Totaal kosten]],"")</f>
        <v/>
      </c>
      <c r="DO214" s="122" t="str">
        <f>IF(Tbl.Kosten[[#This Row],[Anr.]]=DO$7,Tbl.Kosten[[#This Row],[Totaal kosten]],"")</f>
        <v/>
      </c>
      <c r="DP214" s="122" t="str">
        <f>IF(Tbl.Kosten[[#This Row],[Anr.]]=DP$7,Tbl.Kosten[[#This Row],[Totaal kosten]],"")</f>
        <v/>
      </c>
      <c r="DQ214" s="122" t="str">
        <f>IF(Tbl.Kosten[[#This Row],[Anr.]]=DQ$7,Tbl.Kosten[[#This Row],[Totaal kosten]],"")</f>
        <v/>
      </c>
      <c r="DR214" s="122" t="str">
        <f>IF(Tbl.Kosten[[#This Row],[Anr.]]=DR$7,Tbl.Kosten[[#This Row],[Totaal kosten]],"")</f>
        <v/>
      </c>
      <c r="DS214" s="122" t="str">
        <f>IF(Tbl.Kosten[[#This Row],[Anr.]]=DS$7,Tbl.Kosten[[#This Row],[Totaal kosten]],"")</f>
        <v/>
      </c>
      <c r="DT214" s="122" t="str">
        <f>IF(Tbl.Kosten[[#This Row],[Anr.]]=DT$7,Tbl.Kosten[[#This Row],[Totaal kosten]],"")</f>
        <v/>
      </c>
      <c r="DU214" s="122" t="str">
        <f>IF(Tbl.Kosten[[#This Row],[Anr.]]=DU$7,Tbl.Kosten[[#This Row],[Totaal kosten]],"")</f>
        <v/>
      </c>
      <c r="DV214" s="122" t="str">
        <f>IF(Tbl.Kosten[[#This Row],[Anr.]]=DV$7,Tbl.Kosten[[#This Row],[Totaal kosten]],"")</f>
        <v/>
      </c>
      <c r="DW214" s="122" t="str">
        <f>IF(Tbl.Kosten[[#This Row],[Anr.]]=DW$7,Tbl.Kosten[[#This Row],[Totaal kosten]],"")</f>
        <v/>
      </c>
      <c r="DX214" s="122" t="str">
        <f>IF(Tbl.Kosten[[#This Row],[Anr.]]=DX$7,Tbl.Kosten[[#This Row],[Totaal kosten]],"")</f>
        <v/>
      </c>
      <c r="DY214" s="122" t="str">
        <f>IF(Tbl.Kosten[[#This Row],[Anr.]]=DY$7,Tbl.Kosten[[#This Row],[Totaal kosten]],"")</f>
        <v/>
      </c>
      <c r="DZ214" s="122" t="str">
        <f>IF(Tbl.Kosten[[#This Row],[Anr.]]=DZ$7,Tbl.Kosten[[#This Row],[Totaal kosten]],"")</f>
        <v/>
      </c>
      <c r="EA214" s="122" t="str">
        <f>IF(Tbl.Kosten[[#This Row],[Anr.]]=EA$7,Tbl.Kosten[[#This Row],[Totaal kosten]],"")</f>
        <v/>
      </c>
      <c r="EB214" s="122" t="str">
        <f>IF(Tbl.Kosten[[#This Row],[Anr.]]=EB$7,Tbl.Kosten[[#This Row],[Totaal kosten]],"")</f>
        <v/>
      </c>
      <c r="EC214" s="122" t="str">
        <f>IF(Tbl.Kosten[[#This Row],[Anr.]]=EC$7,Tbl.Kosten[[#This Row],[Totaal kosten]],"")</f>
        <v/>
      </c>
      <c r="ED214" s="122" t="str">
        <f>IF(Tbl.Kosten[[#This Row],[Anr.]]=ED$7,Tbl.Kosten[[#This Row],[Totaal kosten]],"")</f>
        <v/>
      </c>
      <c r="EE214" s="122" t="str">
        <f>IF(Tbl.Kosten[[#This Row],[Anr.]]=EE$7,Tbl.Kosten[[#This Row],[Totaal kosten]],"")</f>
        <v/>
      </c>
      <c r="EF214" s="122" t="str">
        <f>IF(Tbl.Kosten[[#This Row],[Anr.]]=EF$7,Tbl.Kosten[[#This Row],[Totaal kosten]],"")</f>
        <v/>
      </c>
      <c r="EG214" s="122" t="str">
        <f>IF(Tbl.Kosten[[#This Row],[Anr.]]=EG$7,Tbl.Kosten[[#This Row],[Totaal kosten]],"")</f>
        <v/>
      </c>
      <c r="EH214" s="122" t="str">
        <f>IF(Tbl.Kosten[[#This Row],[Anr.]]=EH$7,Tbl.Kosten[[#This Row],[Totaal kosten]],"")</f>
        <v/>
      </c>
      <c r="EI214" s="122" t="str">
        <f>IF(Tbl.Kosten[[#This Row],[Anr.]]=EI$7,Tbl.Kosten[[#This Row],[Totaal kosten]],"")</f>
        <v/>
      </c>
      <c r="EJ214" s="122" t="str">
        <f>IF(Tbl.Kosten[[#This Row],[Anr.]]=EJ$7,Tbl.Kosten[[#This Row],[Totaal kosten]],"")</f>
        <v/>
      </c>
      <c r="EK214" s="122" t="str">
        <f>IF(Tbl.Kosten[[#This Row],[Anr.]]=EK$7,Tbl.Kosten[[#This Row],[Totaal kosten]],"")</f>
        <v/>
      </c>
      <c r="EL214" s="122" t="str">
        <f>IF(Tbl.Kosten[[#This Row],[Anr.]]=EL$7,Tbl.Kosten[[#This Row],[Totaal kosten]],"")</f>
        <v/>
      </c>
      <c r="EM214" s="122" t="str">
        <f>IF(Tbl.Kosten[[#This Row],[Anr.]]=EM$7,Tbl.Kosten[[#This Row],[Totaal kosten]],"")</f>
        <v/>
      </c>
      <c r="EN214" s="122" t="str">
        <f>IF(Tbl.Kosten[[#This Row],[Anr.]]=EN$7,Tbl.Kosten[[#This Row],[Totaal kosten]],"")</f>
        <v/>
      </c>
      <c r="EO214" s="122" t="str">
        <f>IF(Tbl.Kosten[[#This Row],[Anr.]]=EO$7,Tbl.Kosten[[#This Row],[Totaal kosten]],"")</f>
        <v/>
      </c>
      <c r="EP214" s="122" t="str">
        <f>IF(Tbl.Kosten[[#This Row],[Anr.]]=EP$7,Tbl.Kosten[[#This Row],[Totaal kosten]],"")</f>
        <v/>
      </c>
      <c r="EQ214" s="122" t="str">
        <f>IF(Tbl.Kosten[[#This Row],[Anr.]]=EQ$7,Tbl.Kosten[[#This Row],[Totaal kosten]],"")</f>
        <v/>
      </c>
    </row>
    <row r="215" spans="2:147" x14ac:dyDescent="0.35">
      <c r="B215" s="99"/>
      <c r="C215" s="68"/>
      <c r="D215" s="119"/>
      <c r="E215" s="100"/>
      <c r="F215" s="13">
        <f>_xlfn.XLOOKUP(Tbl.Kosten[[#This Row],[Medewerker e/o 
functie]],Tbl.Uurtarief[Medewerker en/of functie],Tbl.Uurtarief[Uurtarief],"",,)</f>
        <v>0</v>
      </c>
      <c r="G215" s="118">
        <f>PRODUCT(Tbl.Kosten[[#This Row],[Uren]],Tbl.Kosten[[#This Row],[Uurtarief]])</f>
        <v>0</v>
      </c>
      <c r="H215" s="100"/>
      <c r="I215" s="98"/>
      <c r="J215" s="97">
        <f>Tbl.Kosten[[#This Row],[Aantal]]*Tbl.Kosten[[#This Row],[Tarief]]</f>
        <v>0</v>
      </c>
      <c r="K215" s="118">
        <f>Tbl.Kosten[[#This Row],[Subtotaal andere kosten]]+Tbl.Kosten[[#This Row],[Subtotaal arbeidskosten]]</f>
        <v>0</v>
      </c>
      <c r="L215" s="190">
        <f>IF(Tbl.Kosten[[#This Row],[Subtotaal andere kosten]]&lt;&gt;0,"Andere kosten",(_xlfn.XLOOKUP(Tbl.Kosten[[#This Row],[Medewerker e/o 
functie]],Tbl.Uurtarief[Medewerker en/of functie],Tbl.Uurtarief[Kostensoort],"",,)))</f>
        <v>0</v>
      </c>
      <c r="M215" s="190" t="str">
        <f>IF(AND(Tbl.Kosten[[#This Row],[Subtotaal arbeidskosten]]&lt;&gt;0,Tbl.Kosten[[#This Row],[Subtotaal andere kosten]]&lt;&gt;0),"Begroot Arbeidskosten en Overige kosten op verschillende regels!","")</f>
        <v/>
      </c>
      <c r="N215" s="3" t="str">
        <f>_xlfn.XLOOKUP(Tbl.Kosten[[#This Row],[Activiteitencode]],Tbl.Activiteiten[Activiteitcode],Tbl.Activiteiten[Werkpakketcode],"",,)</f>
        <v/>
      </c>
      <c r="O215" s="9" t="str">
        <f>_xlfn.XLOOKUP(Tbl.Kosten[[#This Row],[Werkpakketcode]],Tbl.Werkpakketten[Werkpakketcode],Tbl.Werkpakketten[WPnr.],"",,)</f>
        <v/>
      </c>
      <c r="P215" s="9" t="str">
        <f>IF(Tbl.Kosten[[#This Row],[WPnr.]]=P$7,Tbl.Kosten[[#This Row],[Totaal kosten]],"")</f>
        <v/>
      </c>
      <c r="Q215" s="9" t="str">
        <f>IF(Tbl.Kosten[[#This Row],[WPnr.]]=Q$7,Tbl.Kosten[[#This Row],[Totaal kosten]],"")</f>
        <v/>
      </c>
      <c r="R215" s="9" t="str">
        <f>IF(Tbl.Kosten[[#This Row],[WPnr.]]=R$7,Tbl.Kosten[[#This Row],[Totaal kosten]],"")</f>
        <v/>
      </c>
      <c r="S215" s="9" t="str">
        <f>IF(Tbl.Kosten[[#This Row],[WPnr.]]=S$7,Tbl.Kosten[[#This Row],[Totaal kosten]],"")</f>
        <v/>
      </c>
      <c r="T215" s="9" t="str">
        <f>IF(Tbl.Kosten[[#This Row],[WPnr.]]=T$7,Tbl.Kosten[[#This Row],[Totaal kosten]],"")</f>
        <v/>
      </c>
      <c r="U215" s="9" t="str">
        <f>IF(Tbl.Kosten[[#This Row],[WPnr.]]=U$7,Tbl.Kosten[[#This Row],[Totaal kosten]],"")</f>
        <v/>
      </c>
      <c r="V215" s="9" t="str">
        <f>IF(Tbl.Kosten[[#This Row],[WPnr.]]=V$7,Tbl.Kosten[[#This Row],[Totaal kosten]],"")</f>
        <v/>
      </c>
      <c r="W215" s="9" t="str">
        <f>IF(Tbl.Kosten[[#This Row],[WPnr.]]=W$7,Tbl.Kosten[[#This Row],[Totaal kosten]],"")</f>
        <v/>
      </c>
      <c r="X215" s="9" t="str">
        <f>IF(Tbl.Kosten[[#This Row],[WPnr.]]=X$7,Tbl.Kosten[[#This Row],[Totaal kosten]],"")</f>
        <v/>
      </c>
      <c r="Y215" s="9" t="str">
        <f>IF(Tbl.Kosten[[#This Row],[WPnr.]]=Y$7,Tbl.Kosten[[#This Row],[Totaal kosten]],"")</f>
        <v/>
      </c>
      <c r="Z215" s="15" t="str">
        <f>IFERROR(VLOOKUP(Tbl.Kosten[[#This Row],[Kostensoort]],Tbl.Kostensoorten[],2,FALSE),"")</f>
        <v/>
      </c>
      <c r="AA215" s="15" t="str">
        <f>IF(Tbl.Kosten[[#This Row],[KSnr.]]=AA$7,Tbl.Kosten[[#This Row],[Totaal kosten]],"")</f>
        <v/>
      </c>
      <c r="AB215" s="15" t="str">
        <f>IF(Tbl.Kosten[[#This Row],[KSnr.]]=AB$7,Tbl.Kosten[[#This Row],[Totaal kosten]],"")</f>
        <v/>
      </c>
      <c r="AC215" s="15" t="str">
        <f>IF(Tbl.Kosten[[#This Row],[KSnr.]]=AC$7,Tbl.Kosten[[#This Row],[Totaal kosten]],"")</f>
        <v/>
      </c>
      <c r="AD215" s="15" t="str">
        <f>IF(Tbl.Kosten[[#This Row],[KSnr.]]=AD$7,Tbl.Kosten[[#This Row],[Totaal kosten]],"")</f>
        <v/>
      </c>
      <c r="AE215" s="15" t="str">
        <f>IF(Tbl.Kosten[[#This Row],[KSnr.]]=AE$7,Tbl.Kosten[[#This Row],[Totaal kosten]],"")</f>
        <v/>
      </c>
      <c r="AF215" s="15" t="str">
        <f>IF(Tbl.Kosten[[#This Row],[KSnr.]]=AF$7,Tbl.Kosten[[#This Row],[Totaal kosten]],"")</f>
        <v/>
      </c>
      <c r="AG215" s="15" t="str">
        <f>IF(Tbl.Kosten[[#This Row],[KSnr.]]=AG$7,Tbl.Kosten[[#This Row],[Totaal kosten]],"")</f>
        <v/>
      </c>
      <c r="AH215" s="15" t="str">
        <f>IF(Tbl.Kosten[[#This Row],[KSnr.]]=AH$7,Tbl.Kosten[[#This Row],[Totaal kosten]],"")</f>
        <v/>
      </c>
      <c r="AI215" s="15" t="str">
        <f>IF(Tbl.Kosten[[#This Row],[KSnr.]]=AI$7,Tbl.Kosten[[#This Row],[Totaal kosten]],"")</f>
        <v/>
      </c>
      <c r="AJ215" s="15" t="str">
        <f>IF(Tbl.Kosten[[#This Row],[KSnr.]]=AJ$7,Tbl.Kosten[[#This Row],[Totaal kosten]],"")</f>
        <v/>
      </c>
      <c r="AK215" s="15" t="str">
        <f>IF(Tbl.Kosten[[#This Row],[KSnr.]]=AK$7,Tbl.Kosten[[#This Row],[Totaal kosten]],"")</f>
        <v/>
      </c>
      <c r="AL215" s="15" t="str">
        <f>IF(Tbl.Kosten[[#This Row],[KSnr.]]=AL$7,Tbl.Kosten[[#This Row],[Totaal kosten]],"")</f>
        <v/>
      </c>
      <c r="AM215" s="15" t="str">
        <f>IF(Tbl.Kosten[[#This Row],[KSnr.]]=AM$7,Tbl.Kosten[[#This Row],[Totaal kosten]],"")</f>
        <v/>
      </c>
      <c r="AN215" s="15" t="str">
        <f>IF(Tbl.Kosten[[#This Row],[KSnr.]]=AN$7,Tbl.Kosten[[#This Row],[Totaal kosten]],"")</f>
        <v/>
      </c>
      <c r="AO215" s="15" t="str">
        <f>IF(Tbl.Kosten[[#This Row],[KSnr.]]=AO$7,Tbl.Kosten[[#This Row],[Totaal kosten]],"")</f>
        <v/>
      </c>
      <c r="AP215" s="15" t="str">
        <f>IF(Tbl.Kosten[[#This Row],[KSnr.]]=AP$7,Tbl.Kosten[[#This Row],[Totaal kosten]],"")</f>
        <v/>
      </c>
      <c r="AQ215" s="15" t="str">
        <f>IF(Tbl.Kosten[[#This Row],[KSnr.]]=AQ$7,Tbl.Kosten[[#This Row],[Totaal kosten]],"")</f>
        <v/>
      </c>
      <c r="AR215" s="15" t="str">
        <f>IF(Tbl.Kosten[[#This Row],[KSnr.]]=AR$7,Tbl.Kosten[[#This Row],[Totaal kosten]],"")</f>
        <v/>
      </c>
      <c r="AS215" s="15" t="str">
        <f>IF(Tbl.Kosten[[#This Row],[KSnr.]]=AS$7,Tbl.Kosten[[#This Row],[Totaal kosten]],"")</f>
        <v/>
      </c>
      <c r="AT215" s="15" t="str">
        <f>IF(Tbl.Kosten[[#This Row],[KSnr.]]=AT$7,Tbl.Kosten[[#This Row],[Totaal kosten]],"")</f>
        <v/>
      </c>
      <c r="AU215" s="122" t="str">
        <f>_xlfn.XLOOKUP(Tbl.Kosten[[#This Row],[Activiteitencode]],Tbl.Activiteiten[Activiteitcode],Tbl.Activiteiten[Anr.],"",,)</f>
        <v/>
      </c>
      <c r="AV215" s="122" t="str">
        <f>IF(Tbl.Kosten[[#This Row],[Anr.]]=AV$7,Tbl.Kosten[[#This Row],[Totaal kosten]],"")</f>
        <v/>
      </c>
      <c r="AW215" s="122" t="str">
        <f>IF(Tbl.Kosten[[#This Row],[Anr.]]=AW$7,Tbl.Kosten[[#This Row],[Totaal kosten]],"")</f>
        <v/>
      </c>
      <c r="AX215" s="122" t="str">
        <f>IF(Tbl.Kosten[[#This Row],[Anr.]]=AX$7,Tbl.Kosten[[#This Row],[Totaal kosten]],"")</f>
        <v/>
      </c>
      <c r="AY215" s="122" t="str">
        <f>IF(Tbl.Kosten[[#This Row],[Anr.]]=AY$7,Tbl.Kosten[[#This Row],[Totaal kosten]],"")</f>
        <v/>
      </c>
      <c r="AZ215" s="122" t="str">
        <f>IF(Tbl.Kosten[[#This Row],[Anr.]]=AZ$7,Tbl.Kosten[[#This Row],[Totaal kosten]],"")</f>
        <v/>
      </c>
      <c r="BA215" s="122" t="str">
        <f>IF(Tbl.Kosten[[#This Row],[Anr.]]=BA$7,Tbl.Kosten[[#This Row],[Totaal kosten]],"")</f>
        <v/>
      </c>
      <c r="BB215" s="122" t="str">
        <f>IF(Tbl.Kosten[[#This Row],[Anr.]]=BB$7,Tbl.Kosten[[#This Row],[Totaal kosten]],"")</f>
        <v/>
      </c>
      <c r="BC215" s="122" t="str">
        <f>IF(Tbl.Kosten[[#This Row],[Anr.]]=BC$7,Tbl.Kosten[[#This Row],[Totaal kosten]],"")</f>
        <v/>
      </c>
      <c r="BD215" s="122" t="str">
        <f>IF(Tbl.Kosten[[#This Row],[Anr.]]=BD$7,Tbl.Kosten[[#This Row],[Totaal kosten]],"")</f>
        <v/>
      </c>
      <c r="BE215" s="122" t="str">
        <f>IF(Tbl.Kosten[[#This Row],[Anr.]]=BE$7,Tbl.Kosten[[#This Row],[Totaal kosten]],"")</f>
        <v/>
      </c>
      <c r="BF215" s="122" t="str">
        <f>IF(Tbl.Kosten[[#This Row],[Anr.]]=BF$7,Tbl.Kosten[[#This Row],[Totaal kosten]],"")</f>
        <v/>
      </c>
      <c r="BG215" s="122" t="str">
        <f>IF(Tbl.Kosten[[#This Row],[Anr.]]=BG$7,Tbl.Kosten[[#This Row],[Totaal kosten]],"")</f>
        <v/>
      </c>
      <c r="BH215" s="122" t="str">
        <f>IF(Tbl.Kosten[[#This Row],[Anr.]]=BH$7,Tbl.Kosten[[#This Row],[Totaal kosten]],"")</f>
        <v/>
      </c>
      <c r="BI215" s="122" t="str">
        <f>IF(Tbl.Kosten[[#This Row],[Anr.]]=BI$7,Tbl.Kosten[[#This Row],[Totaal kosten]],"")</f>
        <v/>
      </c>
      <c r="BJ215" s="122" t="str">
        <f>IF(Tbl.Kosten[[#This Row],[Anr.]]=BJ$7,Tbl.Kosten[[#This Row],[Totaal kosten]],"")</f>
        <v/>
      </c>
      <c r="BK215" s="122" t="str">
        <f>IF(Tbl.Kosten[[#This Row],[Anr.]]=BK$7,Tbl.Kosten[[#This Row],[Totaal kosten]],"")</f>
        <v/>
      </c>
      <c r="BL215" s="122" t="str">
        <f>IF(Tbl.Kosten[[#This Row],[Anr.]]=BL$7,Tbl.Kosten[[#This Row],[Totaal kosten]],"")</f>
        <v/>
      </c>
      <c r="BM215" s="122" t="str">
        <f>IF(Tbl.Kosten[[#This Row],[Anr.]]=BM$7,Tbl.Kosten[[#This Row],[Totaal kosten]],"")</f>
        <v/>
      </c>
      <c r="BN215" s="122" t="str">
        <f>IF(Tbl.Kosten[[#This Row],[Anr.]]=BN$7,Tbl.Kosten[[#This Row],[Totaal kosten]],"")</f>
        <v/>
      </c>
      <c r="BO215" s="122" t="str">
        <f>IF(Tbl.Kosten[[#This Row],[Anr.]]=BO$7,Tbl.Kosten[[#This Row],[Totaal kosten]],"")</f>
        <v/>
      </c>
      <c r="BP215" s="122" t="str">
        <f>IF(Tbl.Kosten[[#This Row],[Anr.]]=BP$7,Tbl.Kosten[[#This Row],[Totaal kosten]],"")</f>
        <v/>
      </c>
      <c r="BQ215" s="122" t="str">
        <f>IF(Tbl.Kosten[[#This Row],[Anr.]]=BQ$7,Tbl.Kosten[[#This Row],[Totaal kosten]],"")</f>
        <v/>
      </c>
      <c r="BR215" s="122" t="str">
        <f>IF(Tbl.Kosten[[#This Row],[Anr.]]=BR$7,Tbl.Kosten[[#This Row],[Totaal kosten]],"")</f>
        <v/>
      </c>
      <c r="BS215" s="122" t="str">
        <f>IF(Tbl.Kosten[[#This Row],[Anr.]]=BS$7,Tbl.Kosten[[#This Row],[Totaal kosten]],"")</f>
        <v/>
      </c>
      <c r="BT215" s="122" t="str">
        <f>IF(Tbl.Kosten[[#This Row],[Anr.]]=BT$7,Tbl.Kosten[[#This Row],[Totaal kosten]],"")</f>
        <v/>
      </c>
      <c r="BU215" s="122" t="str">
        <f>IF(Tbl.Kosten[[#This Row],[Anr.]]=BU$7,Tbl.Kosten[[#This Row],[Totaal kosten]],"")</f>
        <v/>
      </c>
      <c r="BV215" s="122" t="str">
        <f>IF(Tbl.Kosten[[#This Row],[Anr.]]=BV$7,Tbl.Kosten[[#This Row],[Totaal kosten]],"")</f>
        <v/>
      </c>
      <c r="BW215" s="122" t="str">
        <f>IF(Tbl.Kosten[[#This Row],[Anr.]]=BW$7,Tbl.Kosten[[#This Row],[Totaal kosten]],"")</f>
        <v/>
      </c>
      <c r="BX215" s="122" t="str">
        <f>IF(Tbl.Kosten[[#This Row],[Anr.]]=BX$7,Tbl.Kosten[[#This Row],[Totaal kosten]],"")</f>
        <v/>
      </c>
      <c r="BY215" s="122" t="str">
        <f>IF(Tbl.Kosten[[#This Row],[Anr.]]=BY$7,Tbl.Kosten[[#This Row],[Totaal kosten]],"")</f>
        <v/>
      </c>
      <c r="BZ215" s="122" t="str">
        <f>IF(Tbl.Kosten[[#This Row],[Anr.]]=BZ$7,Tbl.Kosten[[#This Row],[Totaal kosten]],"")</f>
        <v/>
      </c>
      <c r="CA215" s="122" t="str">
        <f>IF(Tbl.Kosten[[#This Row],[Anr.]]=CA$7,Tbl.Kosten[[#This Row],[Totaal kosten]],"")</f>
        <v/>
      </c>
      <c r="CB215" s="122" t="str">
        <f>IF(Tbl.Kosten[[#This Row],[Anr.]]=CB$7,Tbl.Kosten[[#This Row],[Totaal kosten]],"")</f>
        <v/>
      </c>
      <c r="CC215" s="122" t="str">
        <f>IF(Tbl.Kosten[[#This Row],[Anr.]]=CC$7,Tbl.Kosten[[#This Row],[Totaal kosten]],"")</f>
        <v/>
      </c>
      <c r="CD215" s="122" t="str">
        <f>IF(Tbl.Kosten[[#This Row],[Anr.]]=CD$7,Tbl.Kosten[[#This Row],[Totaal kosten]],"")</f>
        <v/>
      </c>
      <c r="CE215" s="122" t="str">
        <f>IF(Tbl.Kosten[[#This Row],[Anr.]]=CE$7,Tbl.Kosten[[#This Row],[Totaal kosten]],"")</f>
        <v/>
      </c>
      <c r="CF215" s="122" t="str">
        <f>IF(Tbl.Kosten[[#This Row],[Anr.]]=CF$7,Tbl.Kosten[[#This Row],[Totaal kosten]],"")</f>
        <v/>
      </c>
      <c r="CG215" s="122" t="str">
        <f>IF(Tbl.Kosten[[#This Row],[Anr.]]=CG$7,Tbl.Kosten[[#This Row],[Totaal kosten]],"")</f>
        <v/>
      </c>
      <c r="CH215" s="122" t="str">
        <f>IF(Tbl.Kosten[[#This Row],[Anr.]]=CH$7,Tbl.Kosten[[#This Row],[Totaal kosten]],"")</f>
        <v/>
      </c>
      <c r="CI215" s="122" t="str">
        <f>IF(Tbl.Kosten[[#This Row],[Anr.]]=CI$7,Tbl.Kosten[[#This Row],[Totaal kosten]],"")</f>
        <v/>
      </c>
      <c r="CJ215" s="122" t="str">
        <f>IF(Tbl.Kosten[[#This Row],[Anr.]]=CJ$7,Tbl.Kosten[[#This Row],[Totaal kosten]],"")</f>
        <v/>
      </c>
      <c r="CK215" s="122" t="str">
        <f>IF(Tbl.Kosten[[#This Row],[Anr.]]=CK$7,Tbl.Kosten[[#This Row],[Totaal kosten]],"")</f>
        <v/>
      </c>
      <c r="CL215" s="122" t="str">
        <f>IF(Tbl.Kosten[[#This Row],[Anr.]]=CL$7,Tbl.Kosten[[#This Row],[Totaal kosten]],"")</f>
        <v/>
      </c>
      <c r="CM215" s="122" t="str">
        <f>IF(Tbl.Kosten[[#This Row],[Anr.]]=CM$7,Tbl.Kosten[[#This Row],[Totaal kosten]],"")</f>
        <v/>
      </c>
      <c r="CN215" s="122" t="str">
        <f>IF(Tbl.Kosten[[#This Row],[Anr.]]=CN$7,Tbl.Kosten[[#This Row],[Totaal kosten]],"")</f>
        <v/>
      </c>
      <c r="CO215" s="122" t="str">
        <f>IF(Tbl.Kosten[[#This Row],[Anr.]]=CO$7,Tbl.Kosten[[#This Row],[Totaal kosten]],"")</f>
        <v/>
      </c>
      <c r="CP215" s="122" t="str">
        <f>IF(Tbl.Kosten[[#This Row],[Anr.]]=CP$7,Tbl.Kosten[[#This Row],[Totaal kosten]],"")</f>
        <v/>
      </c>
      <c r="CQ215" s="122" t="str">
        <f>IF(Tbl.Kosten[[#This Row],[Anr.]]=CQ$7,Tbl.Kosten[[#This Row],[Totaal kosten]],"")</f>
        <v/>
      </c>
      <c r="CR215" s="122" t="str">
        <f>IF(Tbl.Kosten[[#This Row],[Anr.]]=CR$7,Tbl.Kosten[[#This Row],[Totaal kosten]],"")</f>
        <v/>
      </c>
      <c r="CS215" s="122" t="str">
        <f>IF(Tbl.Kosten[[#This Row],[Anr.]]=CS$7,Tbl.Kosten[[#This Row],[Totaal kosten]],"")</f>
        <v/>
      </c>
      <c r="CT215" s="122" t="str">
        <f>IF(Tbl.Kosten[[#This Row],[Anr.]]=CT$7,Tbl.Kosten[[#This Row],[Totaal kosten]],"")</f>
        <v/>
      </c>
      <c r="CU215" s="122" t="str">
        <f>IF(Tbl.Kosten[[#This Row],[Anr.]]=CU$7,Tbl.Kosten[[#This Row],[Totaal kosten]],"")</f>
        <v/>
      </c>
      <c r="CV215" s="122" t="str">
        <f>IF(Tbl.Kosten[[#This Row],[Anr.]]=CV$7,Tbl.Kosten[[#This Row],[Totaal kosten]],"")</f>
        <v/>
      </c>
      <c r="CW215" s="122" t="str">
        <f>IF(Tbl.Kosten[[#This Row],[Anr.]]=CW$7,Tbl.Kosten[[#This Row],[Totaal kosten]],"")</f>
        <v/>
      </c>
      <c r="CX215" s="122" t="str">
        <f>IF(Tbl.Kosten[[#This Row],[Anr.]]=CX$7,Tbl.Kosten[[#This Row],[Totaal kosten]],"")</f>
        <v/>
      </c>
      <c r="CY215" s="122" t="str">
        <f>IF(Tbl.Kosten[[#This Row],[Anr.]]=CY$7,Tbl.Kosten[[#This Row],[Totaal kosten]],"")</f>
        <v/>
      </c>
      <c r="CZ215" s="122" t="str">
        <f>IF(Tbl.Kosten[[#This Row],[Anr.]]=CZ$7,Tbl.Kosten[[#This Row],[Totaal kosten]],"")</f>
        <v/>
      </c>
      <c r="DA215" s="122" t="str">
        <f>IF(Tbl.Kosten[[#This Row],[Anr.]]=DA$7,Tbl.Kosten[[#This Row],[Totaal kosten]],"")</f>
        <v/>
      </c>
      <c r="DB215" s="122" t="str">
        <f>IF(Tbl.Kosten[[#This Row],[Anr.]]=DB$7,Tbl.Kosten[[#This Row],[Totaal kosten]],"")</f>
        <v/>
      </c>
      <c r="DC215" s="122" t="str">
        <f>IF(Tbl.Kosten[[#This Row],[Anr.]]=DC$7,Tbl.Kosten[[#This Row],[Totaal kosten]],"")</f>
        <v/>
      </c>
      <c r="DD215" s="122" t="str">
        <f>IF(Tbl.Kosten[[#This Row],[Anr.]]=DD$7,Tbl.Kosten[[#This Row],[Totaal kosten]],"")</f>
        <v/>
      </c>
      <c r="DE215" s="122" t="str">
        <f>IF(Tbl.Kosten[[#This Row],[Anr.]]=DE$7,Tbl.Kosten[[#This Row],[Totaal kosten]],"")</f>
        <v/>
      </c>
      <c r="DF215" s="122" t="str">
        <f>IF(Tbl.Kosten[[#This Row],[Anr.]]=DF$7,Tbl.Kosten[[#This Row],[Totaal kosten]],"")</f>
        <v/>
      </c>
      <c r="DG215" s="122" t="str">
        <f>IF(Tbl.Kosten[[#This Row],[Anr.]]=DG$7,Tbl.Kosten[[#This Row],[Totaal kosten]],"")</f>
        <v/>
      </c>
      <c r="DH215" s="122" t="str">
        <f>IF(Tbl.Kosten[[#This Row],[Anr.]]=DH$7,Tbl.Kosten[[#This Row],[Totaal kosten]],"")</f>
        <v/>
      </c>
      <c r="DI215" s="122" t="str">
        <f>IF(Tbl.Kosten[[#This Row],[Anr.]]=DI$7,Tbl.Kosten[[#This Row],[Totaal kosten]],"")</f>
        <v/>
      </c>
      <c r="DJ215" s="122" t="str">
        <f>IF(Tbl.Kosten[[#This Row],[Anr.]]=DJ$7,Tbl.Kosten[[#This Row],[Totaal kosten]],"")</f>
        <v/>
      </c>
      <c r="DK215" s="122" t="str">
        <f>IF(Tbl.Kosten[[#This Row],[Anr.]]=DK$7,Tbl.Kosten[[#This Row],[Totaal kosten]],"")</f>
        <v/>
      </c>
      <c r="DL215" s="122" t="str">
        <f>IF(Tbl.Kosten[[#This Row],[Anr.]]=DL$7,Tbl.Kosten[[#This Row],[Totaal kosten]],"")</f>
        <v/>
      </c>
      <c r="DM215" s="122" t="str">
        <f>IF(Tbl.Kosten[[#This Row],[Anr.]]=DM$7,Tbl.Kosten[[#This Row],[Totaal kosten]],"")</f>
        <v/>
      </c>
      <c r="DN215" s="122" t="str">
        <f>IF(Tbl.Kosten[[#This Row],[Anr.]]=DN$7,Tbl.Kosten[[#This Row],[Totaal kosten]],"")</f>
        <v/>
      </c>
      <c r="DO215" s="122" t="str">
        <f>IF(Tbl.Kosten[[#This Row],[Anr.]]=DO$7,Tbl.Kosten[[#This Row],[Totaal kosten]],"")</f>
        <v/>
      </c>
      <c r="DP215" s="122" t="str">
        <f>IF(Tbl.Kosten[[#This Row],[Anr.]]=DP$7,Tbl.Kosten[[#This Row],[Totaal kosten]],"")</f>
        <v/>
      </c>
      <c r="DQ215" s="122" t="str">
        <f>IF(Tbl.Kosten[[#This Row],[Anr.]]=DQ$7,Tbl.Kosten[[#This Row],[Totaal kosten]],"")</f>
        <v/>
      </c>
      <c r="DR215" s="122" t="str">
        <f>IF(Tbl.Kosten[[#This Row],[Anr.]]=DR$7,Tbl.Kosten[[#This Row],[Totaal kosten]],"")</f>
        <v/>
      </c>
      <c r="DS215" s="122" t="str">
        <f>IF(Tbl.Kosten[[#This Row],[Anr.]]=DS$7,Tbl.Kosten[[#This Row],[Totaal kosten]],"")</f>
        <v/>
      </c>
      <c r="DT215" s="122" t="str">
        <f>IF(Tbl.Kosten[[#This Row],[Anr.]]=DT$7,Tbl.Kosten[[#This Row],[Totaal kosten]],"")</f>
        <v/>
      </c>
      <c r="DU215" s="122" t="str">
        <f>IF(Tbl.Kosten[[#This Row],[Anr.]]=DU$7,Tbl.Kosten[[#This Row],[Totaal kosten]],"")</f>
        <v/>
      </c>
      <c r="DV215" s="122" t="str">
        <f>IF(Tbl.Kosten[[#This Row],[Anr.]]=DV$7,Tbl.Kosten[[#This Row],[Totaal kosten]],"")</f>
        <v/>
      </c>
      <c r="DW215" s="122" t="str">
        <f>IF(Tbl.Kosten[[#This Row],[Anr.]]=DW$7,Tbl.Kosten[[#This Row],[Totaal kosten]],"")</f>
        <v/>
      </c>
      <c r="DX215" s="122" t="str">
        <f>IF(Tbl.Kosten[[#This Row],[Anr.]]=DX$7,Tbl.Kosten[[#This Row],[Totaal kosten]],"")</f>
        <v/>
      </c>
      <c r="DY215" s="122" t="str">
        <f>IF(Tbl.Kosten[[#This Row],[Anr.]]=DY$7,Tbl.Kosten[[#This Row],[Totaal kosten]],"")</f>
        <v/>
      </c>
      <c r="DZ215" s="122" t="str">
        <f>IF(Tbl.Kosten[[#This Row],[Anr.]]=DZ$7,Tbl.Kosten[[#This Row],[Totaal kosten]],"")</f>
        <v/>
      </c>
      <c r="EA215" s="122" t="str">
        <f>IF(Tbl.Kosten[[#This Row],[Anr.]]=EA$7,Tbl.Kosten[[#This Row],[Totaal kosten]],"")</f>
        <v/>
      </c>
      <c r="EB215" s="122" t="str">
        <f>IF(Tbl.Kosten[[#This Row],[Anr.]]=EB$7,Tbl.Kosten[[#This Row],[Totaal kosten]],"")</f>
        <v/>
      </c>
      <c r="EC215" s="122" t="str">
        <f>IF(Tbl.Kosten[[#This Row],[Anr.]]=EC$7,Tbl.Kosten[[#This Row],[Totaal kosten]],"")</f>
        <v/>
      </c>
      <c r="ED215" s="122" t="str">
        <f>IF(Tbl.Kosten[[#This Row],[Anr.]]=ED$7,Tbl.Kosten[[#This Row],[Totaal kosten]],"")</f>
        <v/>
      </c>
      <c r="EE215" s="122" t="str">
        <f>IF(Tbl.Kosten[[#This Row],[Anr.]]=EE$7,Tbl.Kosten[[#This Row],[Totaal kosten]],"")</f>
        <v/>
      </c>
      <c r="EF215" s="122" t="str">
        <f>IF(Tbl.Kosten[[#This Row],[Anr.]]=EF$7,Tbl.Kosten[[#This Row],[Totaal kosten]],"")</f>
        <v/>
      </c>
      <c r="EG215" s="122" t="str">
        <f>IF(Tbl.Kosten[[#This Row],[Anr.]]=EG$7,Tbl.Kosten[[#This Row],[Totaal kosten]],"")</f>
        <v/>
      </c>
      <c r="EH215" s="122" t="str">
        <f>IF(Tbl.Kosten[[#This Row],[Anr.]]=EH$7,Tbl.Kosten[[#This Row],[Totaal kosten]],"")</f>
        <v/>
      </c>
      <c r="EI215" s="122" t="str">
        <f>IF(Tbl.Kosten[[#This Row],[Anr.]]=EI$7,Tbl.Kosten[[#This Row],[Totaal kosten]],"")</f>
        <v/>
      </c>
      <c r="EJ215" s="122" t="str">
        <f>IF(Tbl.Kosten[[#This Row],[Anr.]]=EJ$7,Tbl.Kosten[[#This Row],[Totaal kosten]],"")</f>
        <v/>
      </c>
      <c r="EK215" s="122" t="str">
        <f>IF(Tbl.Kosten[[#This Row],[Anr.]]=EK$7,Tbl.Kosten[[#This Row],[Totaal kosten]],"")</f>
        <v/>
      </c>
      <c r="EL215" s="122" t="str">
        <f>IF(Tbl.Kosten[[#This Row],[Anr.]]=EL$7,Tbl.Kosten[[#This Row],[Totaal kosten]],"")</f>
        <v/>
      </c>
      <c r="EM215" s="122" t="str">
        <f>IF(Tbl.Kosten[[#This Row],[Anr.]]=EM$7,Tbl.Kosten[[#This Row],[Totaal kosten]],"")</f>
        <v/>
      </c>
      <c r="EN215" s="122" t="str">
        <f>IF(Tbl.Kosten[[#This Row],[Anr.]]=EN$7,Tbl.Kosten[[#This Row],[Totaal kosten]],"")</f>
        <v/>
      </c>
      <c r="EO215" s="122" t="str">
        <f>IF(Tbl.Kosten[[#This Row],[Anr.]]=EO$7,Tbl.Kosten[[#This Row],[Totaal kosten]],"")</f>
        <v/>
      </c>
      <c r="EP215" s="122" t="str">
        <f>IF(Tbl.Kosten[[#This Row],[Anr.]]=EP$7,Tbl.Kosten[[#This Row],[Totaal kosten]],"")</f>
        <v/>
      </c>
      <c r="EQ215" s="122" t="str">
        <f>IF(Tbl.Kosten[[#This Row],[Anr.]]=EQ$7,Tbl.Kosten[[#This Row],[Totaal kosten]],"")</f>
        <v/>
      </c>
    </row>
    <row r="216" spans="2:147" x14ac:dyDescent="0.35">
      <c r="B216" s="99"/>
      <c r="C216" s="68"/>
      <c r="D216" s="119"/>
      <c r="E216" s="100"/>
      <c r="F216" s="13">
        <f>_xlfn.XLOOKUP(Tbl.Kosten[[#This Row],[Medewerker e/o 
functie]],Tbl.Uurtarief[Medewerker en/of functie],Tbl.Uurtarief[Uurtarief],"",,)</f>
        <v>0</v>
      </c>
      <c r="G216" s="118">
        <f>PRODUCT(Tbl.Kosten[[#This Row],[Uren]],Tbl.Kosten[[#This Row],[Uurtarief]])</f>
        <v>0</v>
      </c>
      <c r="H216" s="100"/>
      <c r="I216" s="98"/>
      <c r="J216" s="97">
        <f>Tbl.Kosten[[#This Row],[Aantal]]*Tbl.Kosten[[#This Row],[Tarief]]</f>
        <v>0</v>
      </c>
      <c r="K216" s="118">
        <f>Tbl.Kosten[[#This Row],[Subtotaal andere kosten]]+Tbl.Kosten[[#This Row],[Subtotaal arbeidskosten]]</f>
        <v>0</v>
      </c>
      <c r="L216" s="190">
        <f>IF(Tbl.Kosten[[#This Row],[Subtotaal andere kosten]]&lt;&gt;0,"Andere kosten",(_xlfn.XLOOKUP(Tbl.Kosten[[#This Row],[Medewerker e/o 
functie]],Tbl.Uurtarief[Medewerker en/of functie],Tbl.Uurtarief[Kostensoort],"",,)))</f>
        <v>0</v>
      </c>
      <c r="M216" s="190" t="str">
        <f>IF(AND(Tbl.Kosten[[#This Row],[Subtotaal arbeidskosten]]&lt;&gt;0,Tbl.Kosten[[#This Row],[Subtotaal andere kosten]]&lt;&gt;0),"Begroot Arbeidskosten en Overige kosten op verschillende regels!","")</f>
        <v/>
      </c>
      <c r="N216" s="3" t="str">
        <f>_xlfn.XLOOKUP(Tbl.Kosten[[#This Row],[Activiteitencode]],Tbl.Activiteiten[Activiteitcode],Tbl.Activiteiten[Werkpakketcode],"",,)</f>
        <v/>
      </c>
      <c r="O216" s="9" t="str">
        <f>_xlfn.XLOOKUP(Tbl.Kosten[[#This Row],[Werkpakketcode]],Tbl.Werkpakketten[Werkpakketcode],Tbl.Werkpakketten[WPnr.],"",,)</f>
        <v/>
      </c>
      <c r="P216" s="9" t="str">
        <f>IF(Tbl.Kosten[[#This Row],[WPnr.]]=P$7,Tbl.Kosten[[#This Row],[Totaal kosten]],"")</f>
        <v/>
      </c>
      <c r="Q216" s="9" t="str">
        <f>IF(Tbl.Kosten[[#This Row],[WPnr.]]=Q$7,Tbl.Kosten[[#This Row],[Totaal kosten]],"")</f>
        <v/>
      </c>
      <c r="R216" s="9" t="str">
        <f>IF(Tbl.Kosten[[#This Row],[WPnr.]]=R$7,Tbl.Kosten[[#This Row],[Totaal kosten]],"")</f>
        <v/>
      </c>
      <c r="S216" s="9" t="str">
        <f>IF(Tbl.Kosten[[#This Row],[WPnr.]]=S$7,Tbl.Kosten[[#This Row],[Totaal kosten]],"")</f>
        <v/>
      </c>
      <c r="T216" s="9" t="str">
        <f>IF(Tbl.Kosten[[#This Row],[WPnr.]]=T$7,Tbl.Kosten[[#This Row],[Totaal kosten]],"")</f>
        <v/>
      </c>
      <c r="U216" s="9" t="str">
        <f>IF(Tbl.Kosten[[#This Row],[WPnr.]]=U$7,Tbl.Kosten[[#This Row],[Totaal kosten]],"")</f>
        <v/>
      </c>
      <c r="V216" s="9" t="str">
        <f>IF(Tbl.Kosten[[#This Row],[WPnr.]]=V$7,Tbl.Kosten[[#This Row],[Totaal kosten]],"")</f>
        <v/>
      </c>
      <c r="W216" s="9" t="str">
        <f>IF(Tbl.Kosten[[#This Row],[WPnr.]]=W$7,Tbl.Kosten[[#This Row],[Totaal kosten]],"")</f>
        <v/>
      </c>
      <c r="X216" s="9" t="str">
        <f>IF(Tbl.Kosten[[#This Row],[WPnr.]]=X$7,Tbl.Kosten[[#This Row],[Totaal kosten]],"")</f>
        <v/>
      </c>
      <c r="Y216" s="9" t="str">
        <f>IF(Tbl.Kosten[[#This Row],[WPnr.]]=Y$7,Tbl.Kosten[[#This Row],[Totaal kosten]],"")</f>
        <v/>
      </c>
      <c r="Z216" s="15" t="str">
        <f>IFERROR(VLOOKUP(Tbl.Kosten[[#This Row],[Kostensoort]],Tbl.Kostensoorten[],2,FALSE),"")</f>
        <v/>
      </c>
      <c r="AA216" s="15" t="str">
        <f>IF(Tbl.Kosten[[#This Row],[KSnr.]]=AA$7,Tbl.Kosten[[#This Row],[Totaal kosten]],"")</f>
        <v/>
      </c>
      <c r="AB216" s="15" t="str">
        <f>IF(Tbl.Kosten[[#This Row],[KSnr.]]=AB$7,Tbl.Kosten[[#This Row],[Totaal kosten]],"")</f>
        <v/>
      </c>
      <c r="AC216" s="15" t="str">
        <f>IF(Tbl.Kosten[[#This Row],[KSnr.]]=AC$7,Tbl.Kosten[[#This Row],[Totaal kosten]],"")</f>
        <v/>
      </c>
      <c r="AD216" s="15" t="str">
        <f>IF(Tbl.Kosten[[#This Row],[KSnr.]]=AD$7,Tbl.Kosten[[#This Row],[Totaal kosten]],"")</f>
        <v/>
      </c>
      <c r="AE216" s="15" t="str">
        <f>IF(Tbl.Kosten[[#This Row],[KSnr.]]=AE$7,Tbl.Kosten[[#This Row],[Totaal kosten]],"")</f>
        <v/>
      </c>
      <c r="AF216" s="15" t="str">
        <f>IF(Tbl.Kosten[[#This Row],[KSnr.]]=AF$7,Tbl.Kosten[[#This Row],[Totaal kosten]],"")</f>
        <v/>
      </c>
      <c r="AG216" s="15" t="str">
        <f>IF(Tbl.Kosten[[#This Row],[KSnr.]]=AG$7,Tbl.Kosten[[#This Row],[Totaal kosten]],"")</f>
        <v/>
      </c>
      <c r="AH216" s="15" t="str">
        <f>IF(Tbl.Kosten[[#This Row],[KSnr.]]=AH$7,Tbl.Kosten[[#This Row],[Totaal kosten]],"")</f>
        <v/>
      </c>
      <c r="AI216" s="15" t="str">
        <f>IF(Tbl.Kosten[[#This Row],[KSnr.]]=AI$7,Tbl.Kosten[[#This Row],[Totaal kosten]],"")</f>
        <v/>
      </c>
      <c r="AJ216" s="15" t="str">
        <f>IF(Tbl.Kosten[[#This Row],[KSnr.]]=AJ$7,Tbl.Kosten[[#This Row],[Totaal kosten]],"")</f>
        <v/>
      </c>
      <c r="AK216" s="15" t="str">
        <f>IF(Tbl.Kosten[[#This Row],[KSnr.]]=AK$7,Tbl.Kosten[[#This Row],[Totaal kosten]],"")</f>
        <v/>
      </c>
      <c r="AL216" s="15" t="str">
        <f>IF(Tbl.Kosten[[#This Row],[KSnr.]]=AL$7,Tbl.Kosten[[#This Row],[Totaal kosten]],"")</f>
        <v/>
      </c>
      <c r="AM216" s="15" t="str">
        <f>IF(Tbl.Kosten[[#This Row],[KSnr.]]=AM$7,Tbl.Kosten[[#This Row],[Totaal kosten]],"")</f>
        <v/>
      </c>
      <c r="AN216" s="15" t="str">
        <f>IF(Tbl.Kosten[[#This Row],[KSnr.]]=AN$7,Tbl.Kosten[[#This Row],[Totaal kosten]],"")</f>
        <v/>
      </c>
      <c r="AO216" s="15" t="str">
        <f>IF(Tbl.Kosten[[#This Row],[KSnr.]]=AO$7,Tbl.Kosten[[#This Row],[Totaal kosten]],"")</f>
        <v/>
      </c>
      <c r="AP216" s="15" t="str">
        <f>IF(Tbl.Kosten[[#This Row],[KSnr.]]=AP$7,Tbl.Kosten[[#This Row],[Totaal kosten]],"")</f>
        <v/>
      </c>
      <c r="AQ216" s="15" t="str">
        <f>IF(Tbl.Kosten[[#This Row],[KSnr.]]=AQ$7,Tbl.Kosten[[#This Row],[Totaal kosten]],"")</f>
        <v/>
      </c>
      <c r="AR216" s="15" t="str">
        <f>IF(Tbl.Kosten[[#This Row],[KSnr.]]=AR$7,Tbl.Kosten[[#This Row],[Totaal kosten]],"")</f>
        <v/>
      </c>
      <c r="AS216" s="15" t="str">
        <f>IF(Tbl.Kosten[[#This Row],[KSnr.]]=AS$7,Tbl.Kosten[[#This Row],[Totaal kosten]],"")</f>
        <v/>
      </c>
      <c r="AT216" s="15" t="str">
        <f>IF(Tbl.Kosten[[#This Row],[KSnr.]]=AT$7,Tbl.Kosten[[#This Row],[Totaal kosten]],"")</f>
        <v/>
      </c>
      <c r="AU216" s="122" t="str">
        <f>_xlfn.XLOOKUP(Tbl.Kosten[[#This Row],[Activiteitencode]],Tbl.Activiteiten[Activiteitcode],Tbl.Activiteiten[Anr.],"",,)</f>
        <v/>
      </c>
      <c r="AV216" s="122" t="str">
        <f>IF(Tbl.Kosten[[#This Row],[Anr.]]=AV$7,Tbl.Kosten[[#This Row],[Totaal kosten]],"")</f>
        <v/>
      </c>
      <c r="AW216" s="122" t="str">
        <f>IF(Tbl.Kosten[[#This Row],[Anr.]]=AW$7,Tbl.Kosten[[#This Row],[Totaal kosten]],"")</f>
        <v/>
      </c>
      <c r="AX216" s="122" t="str">
        <f>IF(Tbl.Kosten[[#This Row],[Anr.]]=AX$7,Tbl.Kosten[[#This Row],[Totaal kosten]],"")</f>
        <v/>
      </c>
      <c r="AY216" s="122" t="str">
        <f>IF(Tbl.Kosten[[#This Row],[Anr.]]=AY$7,Tbl.Kosten[[#This Row],[Totaal kosten]],"")</f>
        <v/>
      </c>
      <c r="AZ216" s="122" t="str">
        <f>IF(Tbl.Kosten[[#This Row],[Anr.]]=AZ$7,Tbl.Kosten[[#This Row],[Totaal kosten]],"")</f>
        <v/>
      </c>
      <c r="BA216" s="122" t="str">
        <f>IF(Tbl.Kosten[[#This Row],[Anr.]]=BA$7,Tbl.Kosten[[#This Row],[Totaal kosten]],"")</f>
        <v/>
      </c>
      <c r="BB216" s="122" t="str">
        <f>IF(Tbl.Kosten[[#This Row],[Anr.]]=BB$7,Tbl.Kosten[[#This Row],[Totaal kosten]],"")</f>
        <v/>
      </c>
      <c r="BC216" s="122" t="str">
        <f>IF(Tbl.Kosten[[#This Row],[Anr.]]=BC$7,Tbl.Kosten[[#This Row],[Totaal kosten]],"")</f>
        <v/>
      </c>
      <c r="BD216" s="122" t="str">
        <f>IF(Tbl.Kosten[[#This Row],[Anr.]]=BD$7,Tbl.Kosten[[#This Row],[Totaal kosten]],"")</f>
        <v/>
      </c>
      <c r="BE216" s="122" t="str">
        <f>IF(Tbl.Kosten[[#This Row],[Anr.]]=BE$7,Tbl.Kosten[[#This Row],[Totaal kosten]],"")</f>
        <v/>
      </c>
      <c r="BF216" s="122" t="str">
        <f>IF(Tbl.Kosten[[#This Row],[Anr.]]=BF$7,Tbl.Kosten[[#This Row],[Totaal kosten]],"")</f>
        <v/>
      </c>
      <c r="BG216" s="122" t="str">
        <f>IF(Tbl.Kosten[[#This Row],[Anr.]]=BG$7,Tbl.Kosten[[#This Row],[Totaal kosten]],"")</f>
        <v/>
      </c>
      <c r="BH216" s="122" t="str">
        <f>IF(Tbl.Kosten[[#This Row],[Anr.]]=BH$7,Tbl.Kosten[[#This Row],[Totaal kosten]],"")</f>
        <v/>
      </c>
      <c r="BI216" s="122" t="str">
        <f>IF(Tbl.Kosten[[#This Row],[Anr.]]=BI$7,Tbl.Kosten[[#This Row],[Totaal kosten]],"")</f>
        <v/>
      </c>
      <c r="BJ216" s="122" t="str">
        <f>IF(Tbl.Kosten[[#This Row],[Anr.]]=BJ$7,Tbl.Kosten[[#This Row],[Totaal kosten]],"")</f>
        <v/>
      </c>
      <c r="BK216" s="122" t="str">
        <f>IF(Tbl.Kosten[[#This Row],[Anr.]]=BK$7,Tbl.Kosten[[#This Row],[Totaal kosten]],"")</f>
        <v/>
      </c>
      <c r="BL216" s="122" t="str">
        <f>IF(Tbl.Kosten[[#This Row],[Anr.]]=BL$7,Tbl.Kosten[[#This Row],[Totaal kosten]],"")</f>
        <v/>
      </c>
      <c r="BM216" s="122" t="str">
        <f>IF(Tbl.Kosten[[#This Row],[Anr.]]=BM$7,Tbl.Kosten[[#This Row],[Totaal kosten]],"")</f>
        <v/>
      </c>
      <c r="BN216" s="122" t="str">
        <f>IF(Tbl.Kosten[[#This Row],[Anr.]]=BN$7,Tbl.Kosten[[#This Row],[Totaal kosten]],"")</f>
        <v/>
      </c>
      <c r="BO216" s="122" t="str">
        <f>IF(Tbl.Kosten[[#This Row],[Anr.]]=BO$7,Tbl.Kosten[[#This Row],[Totaal kosten]],"")</f>
        <v/>
      </c>
      <c r="BP216" s="122" t="str">
        <f>IF(Tbl.Kosten[[#This Row],[Anr.]]=BP$7,Tbl.Kosten[[#This Row],[Totaal kosten]],"")</f>
        <v/>
      </c>
      <c r="BQ216" s="122" t="str">
        <f>IF(Tbl.Kosten[[#This Row],[Anr.]]=BQ$7,Tbl.Kosten[[#This Row],[Totaal kosten]],"")</f>
        <v/>
      </c>
      <c r="BR216" s="122" t="str">
        <f>IF(Tbl.Kosten[[#This Row],[Anr.]]=BR$7,Tbl.Kosten[[#This Row],[Totaal kosten]],"")</f>
        <v/>
      </c>
      <c r="BS216" s="122" t="str">
        <f>IF(Tbl.Kosten[[#This Row],[Anr.]]=BS$7,Tbl.Kosten[[#This Row],[Totaal kosten]],"")</f>
        <v/>
      </c>
      <c r="BT216" s="122" t="str">
        <f>IF(Tbl.Kosten[[#This Row],[Anr.]]=BT$7,Tbl.Kosten[[#This Row],[Totaal kosten]],"")</f>
        <v/>
      </c>
      <c r="BU216" s="122" t="str">
        <f>IF(Tbl.Kosten[[#This Row],[Anr.]]=BU$7,Tbl.Kosten[[#This Row],[Totaal kosten]],"")</f>
        <v/>
      </c>
      <c r="BV216" s="122" t="str">
        <f>IF(Tbl.Kosten[[#This Row],[Anr.]]=BV$7,Tbl.Kosten[[#This Row],[Totaal kosten]],"")</f>
        <v/>
      </c>
      <c r="BW216" s="122" t="str">
        <f>IF(Tbl.Kosten[[#This Row],[Anr.]]=BW$7,Tbl.Kosten[[#This Row],[Totaal kosten]],"")</f>
        <v/>
      </c>
      <c r="BX216" s="122" t="str">
        <f>IF(Tbl.Kosten[[#This Row],[Anr.]]=BX$7,Tbl.Kosten[[#This Row],[Totaal kosten]],"")</f>
        <v/>
      </c>
      <c r="BY216" s="122" t="str">
        <f>IF(Tbl.Kosten[[#This Row],[Anr.]]=BY$7,Tbl.Kosten[[#This Row],[Totaal kosten]],"")</f>
        <v/>
      </c>
      <c r="BZ216" s="122" t="str">
        <f>IF(Tbl.Kosten[[#This Row],[Anr.]]=BZ$7,Tbl.Kosten[[#This Row],[Totaal kosten]],"")</f>
        <v/>
      </c>
      <c r="CA216" s="122" t="str">
        <f>IF(Tbl.Kosten[[#This Row],[Anr.]]=CA$7,Tbl.Kosten[[#This Row],[Totaal kosten]],"")</f>
        <v/>
      </c>
      <c r="CB216" s="122" t="str">
        <f>IF(Tbl.Kosten[[#This Row],[Anr.]]=CB$7,Tbl.Kosten[[#This Row],[Totaal kosten]],"")</f>
        <v/>
      </c>
      <c r="CC216" s="122" t="str">
        <f>IF(Tbl.Kosten[[#This Row],[Anr.]]=CC$7,Tbl.Kosten[[#This Row],[Totaal kosten]],"")</f>
        <v/>
      </c>
      <c r="CD216" s="122" t="str">
        <f>IF(Tbl.Kosten[[#This Row],[Anr.]]=CD$7,Tbl.Kosten[[#This Row],[Totaal kosten]],"")</f>
        <v/>
      </c>
      <c r="CE216" s="122" t="str">
        <f>IF(Tbl.Kosten[[#This Row],[Anr.]]=CE$7,Tbl.Kosten[[#This Row],[Totaal kosten]],"")</f>
        <v/>
      </c>
      <c r="CF216" s="122" t="str">
        <f>IF(Tbl.Kosten[[#This Row],[Anr.]]=CF$7,Tbl.Kosten[[#This Row],[Totaal kosten]],"")</f>
        <v/>
      </c>
      <c r="CG216" s="122" t="str">
        <f>IF(Tbl.Kosten[[#This Row],[Anr.]]=CG$7,Tbl.Kosten[[#This Row],[Totaal kosten]],"")</f>
        <v/>
      </c>
      <c r="CH216" s="122" t="str">
        <f>IF(Tbl.Kosten[[#This Row],[Anr.]]=CH$7,Tbl.Kosten[[#This Row],[Totaal kosten]],"")</f>
        <v/>
      </c>
      <c r="CI216" s="122" t="str">
        <f>IF(Tbl.Kosten[[#This Row],[Anr.]]=CI$7,Tbl.Kosten[[#This Row],[Totaal kosten]],"")</f>
        <v/>
      </c>
      <c r="CJ216" s="122" t="str">
        <f>IF(Tbl.Kosten[[#This Row],[Anr.]]=CJ$7,Tbl.Kosten[[#This Row],[Totaal kosten]],"")</f>
        <v/>
      </c>
      <c r="CK216" s="122" t="str">
        <f>IF(Tbl.Kosten[[#This Row],[Anr.]]=CK$7,Tbl.Kosten[[#This Row],[Totaal kosten]],"")</f>
        <v/>
      </c>
      <c r="CL216" s="122" t="str">
        <f>IF(Tbl.Kosten[[#This Row],[Anr.]]=CL$7,Tbl.Kosten[[#This Row],[Totaal kosten]],"")</f>
        <v/>
      </c>
      <c r="CM216" s="122" t="str">
        <f>IF(Tbl.Kosten[[#This Row],[Anr.]]=CM$7,Tbl.Kosten[[#This Row],[Totaal kosten]],"")</f>
        <v/>
      </c>
      <c r="CN216" s="122" t="str">
        <f>IF(Tbl.Kosten[[#This Row],[Anr.]]=CN$7,Tbl.Kosten[[#This Row],[Totaal kosten]],"")</f>
        <v/>
      </c>
      <c r="CO216" s="122" t="str">
        <f>IF(Tbl.Kosten[[#This Row],[Anr.]]=CO$7,Tbl.Kosten[[#This Row],[Totaal kosten]],"")</f>
        <v/>
      </c>
      <c r="CP216" s="122" t="str">
        <f>IF(Tbl.Kosten[[#This Row],[Anr.]]=CP$7,Tbl.Kosten[[#This Row],[Totaal kosten]],"")</f>
        <v/>
      </c>
      <c r="CQ216" s="122" t="str">
        <f>IF(Tbl.Kosten[[#This Row],[Anr.]]=CQ$7,Tbl.Kosten[[#This Row],[Totaal kosten]],"")</f>
        <v/>
      </c>
      <c r="CR216" s="122" t="str">
        <f>IF(Tbl.Kosten[[#This Row],[Anr.]]=CR$7,Tbl.Kosten[[#This Row],[Totaal kosten]],"")</f>
        <v/>
      </c>
      <c r="CS216" s="122" t="str">
        <f>IF(Tbl.Kosten[[#This Row],[Anr.]]=CS$7,Tbl.Kosten[[#This Row],[Totaal kosten]],"")</f>
        <v/>
      </c>
      <c r="CT216" s="122" t="str">
        <f>IF(Tbl.Kosten[[#This Row],[Anr.]]=CT$7,Tbl.Kosten[[#This Row],[Totaal kosten]],"")</f>
        <v/>
      </c>
      <c r="CU216" s="122" t="str">
        <f>IF(Tbl.Kosten[[#This Row],[Anr.]]=CU$7,Tbl.Kosten[[#This Row],[Totaal kosten]],"")</f>
        <v/>
      </c>
      <c r="CV216" s="122" t="str">
        <f>IF(Tbl.Kosten[[#This Row],[Anr.]]=CV$7,Tbl.Kosten[[#This Row],[Totaal kosten]],"")</f>
        <v/>
      </c>
      <c r="CW216" s="122" t="str">
        <f>IF(Tbl.Kosten[[#This Row],[Anr.]]=CW$7,Tbl.Kosten[[#This Row],[Totaal kosten]],"")</f>
        <v/>
      </c>
      <c r="CX216" s="122" t="str">
        <f>IF(Tbl.Kosten[[#This Row],[Anr.]]=CX$7,Tbl.Kosten[[#This Row],[Totaal kosten]],"")</f>
        <v/>
      </c>
      <c r="CY216" s="122" t="str">
        <f>IF(Tbl.Kosten[[#This Row],[Anr.]]=CY$7,Tbl.Kosten[[#This Row],[Totaal kosten]],"")</f>
        <v/>
      </c>
      <c r="CZ216" s="122" t="str">
        <f>IF(Tbl.Kosten[[#This Row],[Anr.]]=CZ$7,Tbl.Kosten[[#This Row],[Totaal kosten]],"")</f>
        <v/>
      </c>
      <c r="DA216" s="122" t="str">
        <f>IF(Tbl.Kosten[[#This Row],[Anr.]]=DA$7,Tbl.Kosten[[#This Row],[Totaal kosten]],"")</f>
        <v/>
      </c>
      <c r="DB216" s="122" t="str">
        <f>IF(Tbl.Kosten[[#This Row],[Anr.]]=DB$7,Tbl.Kosten[[#This Row],[Totaal kosten]],"")</f>
        <v/>
      </c>
      <c r="DC216" s="122" t="str">
        <f>IF(Tbl.Kosten[[#This Row],[Anr.]]=DC$7,Tbl.Kosten[[#This Row],[Totaal kosten]],"")</f>
        <v/>
      </c>
      <c r="DD216" s="122" t="str">
        <f>IF(Tbl.Kosten[[#This Row],[Anr.]]=DD$7,Tbl.Kosten[[#This Row],[Totaal kosten]],"")</f>
        <v/>
      </c>
      <c r="DE216" s="122" t="str">
        <f>IF(Tbl.Kosten[[#This Row],[Anr.]]=DE$7,Tbl.Kosten[[#This Row],[Totaal kosten]],"")</f>
        <v/>
      </c>
      <c r="DF216" s="122" t="str">
        <f>IF(Tbl.Kosten[[#This Row],[Anr.]]=DF$7,Tbl.Kosten[[#This Row],[Totaal kosten]],"")</f>
        <v/>
      </c>
      <c r="DG216" s="122" t="str">
        <f>IF(Tbl.Kosten[[#This Row],[Anr.]]=DG$7,Tbl.Kosten[[#This Row],[Totaal kosten]],"")</f>
        <v/>
      </c>
      <c r="DH216" s="122" t="str">
        <f>IF(Tbl.Kosten[[#This Row],[Anr.]]=DH$7,Tbl.Kosten[[#This Row],[Totaal kosten]],"")</f>
        <v/>
      </c>
      <c r="DI216" s="122" t="str">
        <f>IF(Tbl.Kosten[[#This Row],[Anr.]]=DI$7,Tbl.Kosten[[#This Row],[Totaal kosten]],"")</f>
        <v/>
      </c>
      <c r="DJ216" s="122" t="str">
        <f>IF(Tbl.Kosten[[#This Row],[Anr.]]=DJ$7,Tbl.Kosten[[#This Row],[Totaal kosten]],"")</f>
        <v/>
      </c>
      <c r="DK216" s="122" t="str">
        <f>IF(Tbl.Kosten[[#This Row],[Anr.]]=DK$7,Tbl.Kosten[[#This Row],[Totaal kosten]],"")</f>
        <v/>
      </c>
      <c r="DL216" s="122" t="str">
        <f>IF(Tbl.Kosten[[#This Row],[Anr.]]=DL$7,Tbl.Kosten[[#This Row],[Totaal kosten]],"")</f>
        <v/>
      </c>
      <c r="DM216" s="122" t="str">
        <f>IF(Tbl.Kosten[[#This Row],[Anr.]]=DM$7,Tbl.Kosten[[#This Row],[Totaal kosten]],"")</f>
        <v/>
      </c>
      <c r="DN216" s="122" t="str">
        <f>IF(Tbl.Kosten[[#This Row],[Anr.]]=DN$7,Tbl.Kosten[[#This Row],[Totaal kosten]],"")</f>
        <v/>
      </c>
      <c r="DO216" s="122" t="str">
        <f>IF(Tbl.Kosten[[#This Row],[Anr.]]=DO$7,Tbl.Kosten[[#This Row],[Totaal kosten]],"")</f>
        <v/>
      </c>
      <c r="DP216" s="122" t="str">
        <f>IF(Tbl.Kosten[[#This Row],[Anr.]]=DP$7,Tbl.Kosten[[#This Row],[Totaal kosten]],"")</f>
        <v/>
      </c>
      <c r="DQ216" s="122" t="str">
        <f>IF(Tbl.Kosten[[#This Row],[Anr.]]=DQ$7,Tbl.Kosten[[#This Row],[Totaal kosten]],"")</f>
        <v/>
      </c>
      <c r="DR216" s="122" t="str">
        <f>IF(Tbl.Kosten[[#This Row],[Anr.]]=DR$7,Tbl.Kosten[[#This Row],[Totaal kosten]],"")</f>
        <v/>
      </c>
      <c r="DS216" s="122" t="str">
        <f>IF(Tbl.Kosten[[#This Row],[Anr.]]=DS$7,Tbl.Kosten[[#This Row],[Totaal kosten]],"")</f>
        <v/>
      </c>
      <c r="DT216" s="122" t="str">
        <f>IF(Tbl.Kosten[[#This Row],[Anr.]]=DT$7,Tbl.Kosten[[#This Row],[Totaal kosten]],"")</f>
        <v/>
      </c>
      <c r="DU216" s="122" t="str">
        <f>IF(Tbl.Kosten[[#This Row],[Anr.]]=DU$7,Tbl.Kosten[[#This Row],[Totaal kosten]],"")</f>
        <v/>
      </c>
      <c r="DV216" s="122" t="str">
        <f>IF(Tbl.Kosten[[#This Row],[Anr.]]=DV$7,Tbl.Kosten[[#This Row],[Totaal kosten]],"")</f>
        <v/>
      </c>
      <c r="DW216" s="122" t="str">
        <f>IF(Tbl.Kosten[[#This Row],[Anr.]]=DW$7,Tbl.Kosten[[#This Row],[Totaal kosten]],"")</f>
        <v/>
      </c>
      <c r="DX216" s="122" t="str">
        <f>IF(Tbl.Kosten[[#This Row],[Anr.]]=DX$7,Tbl.Kosten[[#This Row],[Totaal kosten]],"")</f>
        <v/>
      </c>
      <c r="DY216" s="122" t="str">
        <f>IF(Tbl.Kosten[[#This Row],[Anr.]]=DY$7,Tbl.Kosten[[#This Row],[Totaal kosten]],"")</f>
        <v/>
      </c>
      <c r="DZ216" s="122" t="str">
        <f>IF(Tbl.Kosten[[#This Row],[Anr.]]=DZ$7,Tbl.Kosten[[#This Row],[Totaal kosten]],"")</f>
        <v/>
      </c>
      <c r="EA216" s="122" t="str">
        <f>IF(Tbl.Kosten[[#This Row],[Anr.]]=EA$7,Tbl.Kosten[[#This Row],[Totaal kosten]],"")</f>
        <v/>
      </c>
      <c r="EB216" s="122" t="str">
        <f>IF(Tbl.Kosten[[#This Row],[Anr.]]=EB$7,Tbl.Kosten[[#This Row],[Totaal kosten]],"")</f>
        <v/>
      </c>
      <c r="EC216" s="122" t="str">
        <f>IF(Tbl.Kosten[[#This Row],[Anr.]]=EC$7,Tbl.Kosten[[#This Row],[Totaal kosten]],"")</f>
        <v/>
      </c>
      <c r="ED216" s="122" t="str">
        <f>IF(Tbl.Kosten[[#This Row],[Anr.]]=ED$7,Tbl.Kosten[[#This Row],[Totaal kosten]],"")</f>
        <v/>
      </c>
      <c r="EE216" s="122" t="str">
        <f>IF(Tbl.Kosten[[#This Row],[Anr.]]=EE$7,Tbl.Kosten[[#This Row],[Totaal kosten]],"")</f>
        <v/>
      </c>
      <c r="EF216" s="122" t="str">
        <f>IF(Tbl.Kosten[[#This Row],[Anr.]]=EF$7,Tbl.Kosten[[#This Row],[Totaal kosten]],"")</f>
        <v/>
      </c>
      <c r="EG216" s="122" t="str">
        <f>IF(Tbl.Kosten[[#This Row],[Anr.]]=EG$7,Tbl.Kosten[[#This Row],[Totaal kosten]],"")</f>
        <v/>
      </c>
      <c r="EH216" s="122" t="str">
        <f>IF(Tbl.Kosten[[#This Row],[Anr.]]=EH$7,Tbl.Kosten[[#This Row],[Totaal kosten]],"")</f>
        <v/>
      </c>
      <c r="EI216" s="122" t="str">
        <f>IF(Tbl.Kosten[[#This Row],[Anr.]]=EI$7,Tbl.Kosten[[#This Row],[Totaal kosten]],"")</f>
        <v/>
      </c>
      <c r="EJ216" s="122" t="str">
        <f>IF(Tbl.Kosten[[#This Row],[Anr.]]=EJ$7,Tbl.Kosten[[#This Row],[Totaal kosten]],"")</f>
        <v/>
      </c>
      <c r="EK216" s="122" t="str">
        <f>IF(Tbl.Kosten[[#This Row],[Anr.]]=EK$7,Tbl.Kosten[[#This Row],[Totaal kosten]],"")</f>
        <v/>
      </c>
      <c r="EL216" s="122" t="str">
        <f>IF(Tbl.Kosten[[#This Row],[Anr.]]=EL$7,Tbl.Kosten[[#This Row],[Totaal kosten]],"")</f>
        <v/>
      </c>
      <c r="EM216" s="122" t="str">
        <f>IF(Tbl.Kosten[[#This Row],[Anr.]]=EM$7,Tbl.Kosten[[#This Row],[Totaal kosten]],"")</f>
        <v/>
      </c>
      <c r="EN216" s="122" t="str">
        <f>IF(Tbl.Kosten[[#This Row],[Anr.]]=EN$7,Tbl.Kosten[[#This Row],[Totaal kosten]],"")</f>
        <v/>
      </c>
      <c r="EO216" s="122" t="str">
        <f>IF(Tbl.Kosten[[#This Row],[Anr.]]=EO$7,Tbl.Kosten[[#This Row],[Totaal kosten]],"")</f>
        <v/>
      </c>
      <c r="EP216" s="122" t="str">
        <f>IF(Tbl.Kosten[[#This Row],[Anr.]]=EP$7,Tbl.Kosten[[#This Row],[Totaal kosten]],"")</f>
        <v/>
      </c>
      <c r="EQ216" s="122" t="str">
        <f>IF(Tbl.Kosten[[#This Row],[Anr.]]=EQ$7,Tbl.Kosten[[#This Row],[Totaal kosten]],"")</f>
        <v/>
      </c>
    </row>
    <row r="217" spans="2:147" x14ac:dyDescent="0.35">
      <c r="B217" s="99"/>
      <c r="C217" s="68"/>
      <c r="D217" s="119"/>
      <c r="E217" s="100"/>
      <c r="F217" s="13">
        <f>_xlfn.XLOOKUP(Tbl.Kosten[[#This Row],[Medewerker e/o 
functie]],Tbl.Uurtarief[Medewerker en/of functie],Tbl.Uurtarief[Uurtarief],"",,)</f>
        <v>0</v>
      </c>
      <c r="G217" s="118">
        <f>PRODUCT(Tbl.Kosten[[#This Row],[Uren]],Tbl.Kosten[[#This Row],[Uurtarief]])</f>
        <v>0</v>
      </c>
      <c r="H217" s="100"/>
      <c r="I217" s="98"/>
      <c r="J217" s="97">
        <f>Tbl.Kosten[[#This Row],[Aantal]]*Tbl.Kosten[[#This Row],[Tarief]]</f>
        <v>0</v>
      </c>
      <c r="K217" s="118">
        <f>Tbl.Kosten[[#This Row],[Subtotaal andere kosten]]+Tbl.Kosten[[#This Row],[Subtotaal arbeidskosten]]</f>
        <v>0</v>
      </c>
      <c r="L217" s="190">
        <f>IF(Tbl.Kosten[[#This Row],[Subtotaal andere kosten]]&lt;&gt;0,"Andere kosten",(_xlfn.XLOOKUP(Tbl.Kosten[[#This Row],[Medewerker e/o 
functie]],Tbl.Uurtarief[Medewerker en/of functie],Tbl.Uurtarief[Kostensoort],"",,)))</f>
        <v>0</v>
      </c>
      <c r="M217" s="190" t="str">
        <f>IF(AND(Tbl.Kosten[[#This Row],[Subtotaal arbeidskosten]]&lt;&gt;0,Tbl.Kosten[[#This Row],[Subtotaal andere kosten]]&lt;&gt;0),"Begroot Arbeidskosten en Overige kosten op verschillende regels!","")</f>
        <v/>
      </c>
      <c r="N217" s="3" t="str">
        <f>_xlfn.XLOOKUP(Tbl.Kosten[[#This Row],[Activiteitencode]],Tbl.Activiteiten[Activiteitcode],Tbl.Activiteiten[Werkpakketcode],"",,)</f>
        <v/>
      </c>
      <c r="O217" s="9" t="str">
        <f>_xlfn.XLOOKUP(Tbl.Kosten[[#This Row],[Werkpakketcode]],Tbl.Werkpakketten[Werkpakketcode],Tbl.Werkpakketten[WPnr.],"",,)</f>
        <v/>
      </c>
      <c r="P217" s="9" t="str">
        <f>IF(Tbl.Kosten[[#This Row],[WPnr.]]=P$7,Tbl.Kosten[[#This Row],[Totaal kosten]],"")</f>
        <v/>
      </c>
      <c r="Q217" s="9" t="str">
        <f>IF(Tbl.Kosten[[#This Row],[WPnr.]]=Q$7,Tbl.Kosten[[#This Row],[Totaal kosten]],"")</f>
        <v/>
      </c>
      <c r="R217" s="9" t="str">
        <f>IF(Tbl.Kosten[[#This Row],[WPnr.]]=R$7,Tbl.Kosten[[#This Row],[Totaal kosten]],"")</f>
        <v/>
      </c>
      <c r="S217" s="9" t="str">
        <f>IF(Tbl.Kosten[[#This Row],[WPnr.]]=S$7,Tbl.Kosten[[#This Row],[Totaal kosten]],"")</f>
        <v/>
      </c>
      <c r="T217" s="9" t="str">
        <f>IF(Tbl.Kosten[[#This Row],[WPnr.]]=T$7,Tbl.Kosten[[#This Row],[Totaal kosten]],"")</f>
        <v/>
      </c>
      <c r="U217" s="9" t="str">
        <f>IF(Tbl.Kosten[[#This Row],[WPnr.]]=U$7,Tbl.Kosten[[#This Row],[Totaal kosten]],"")</f>
        <v/>
      </c>
      <c r="V217" s="9" t="str">
        <f>IF(Tbl.Kosten[[#This Row],[WPnr.]]=V$7,Tbl.Kosten[[#This Row],[Totaal kosten]],"")</f>
        <v/>
      </c>
      <c r="W217" s="9" t="str">
        <f>IF(Tbl.Kosten[[#This Row],[WPnr.]]=W$7,Tbl.Kosten[[#This Row],[Totaal kosten]],"")</f>
        <v/>
      </c>
      <c r="X217" s="9" t="str">
        <f>IF(Tbl.Kosten[[#This Row],[WPnr.]]=X$7,Tbl.Kosten[[#This Row],[Totaal kosten]],"")</f>
        <v/>
      </c>
      <c r="Y217" s="9" t="str">
        <f>IF(Tbl.Kosten[[#This Row],[WPnr.]]=Y$7,Tbl.Kosten[[#This Row],[Totaal kosten]],"")</f>
        <v/>
      </c>
      <c r="Z217" s="15" t="str">
        <f>IFERROR(VLOOKUP(Tbl.Kosten[[#This Row],[Kostensoort]],Tbl.Kostensoorten[],2,FALSE),"")</f>
        <v/>
      </c>
      <c r="AA217" s="15" t="str">
        <f>IF(Tbl.Kosten[[#This Row],[KSnr.]]=AA$7,Tbl.Kosten[[#This Row],[Totaal kosten]],"")</f>
        <v/>
      </c>
      <c r="AB217" s="15" t="str">
        <f>IF(Tbl.Kosten[[#This Row],[KSnr.]]=AB$7,Tbl.Kosten[[#This Row],[Totaal kosten]],"")</f>
        <v/>
      </c>
      <c r="AC217" s="15" t="str">
        <f>IF(Tbl.Kosten[[#This Row],[KSnr.]]=AC$7,Tbl.Kosten[[#This Row],[Totaal kosten]],"")</f>
        <v/>
      </c>
      <c r="AD217" s="15" t="str">
        <f>IF(Tbl.Kosten[[#This Row],[KSnr.]]=AD$7,Tbl.Kosten[[#This Row],[Totaal kosten]],"")</f>
        <v/>
      </c>
      <c r="AE217" s="15" t="str">
        <f>IF(Tbl.Kosten[[#This Row],[KSnr.]]=AE$7,Tbl.Kosten[[#This Row],[Totaal kosten]],"")</f>
        <v/>
      </c>
      <c r="AF217" s="15" t="str">
        <f>IF(Tbl.Kosten[[#This Row],[KSnr.]]=AF$7,Tbl.Kosten[[#This Row],[Totaal kosten]],"")</f>
        <v/>
      </c>
      <c r="AG217" s="15" t="str">
        <f>IF(Tbl.Kosten[[#This Row],[KSnr.]]=AG$7,Tbl.Kosten[[#This Row],[Totaal kosten]],"")</f>
        <v/>
      </c>
      <c r="AH217" s="15" t="str">
        <f>IF(Tbl.Kosten[[#This Row],[KSnr.]]=AH$7,Tbl.Kosten[[#This Row],[Totaal kosten]],"")</f>
        <v/>
      </c>
      <c r="AI217" s="15" t="str">
        <f>IF(Tbl.Kosten[[#This Row],[KSnr.]]=AI$7,Tbl.Kosten[[#This Row],[Totaal kosten]],"")</f>
        <v/>
      </c>
      <c r="AJ217" s="15" t="str">
        <f>IF(Tbl.Kosten[[#This Row],[KSnr.]]=AJ$7,Tbl.Kosten[[#This Row],[Totaal kosten]],"")</f>
        <v/>
      </c>
      <c r="AK217" s="15" t="str">
        <f>IF(Tbl.Kosten[[#This Row],[KSnr.]]=AK$7,Tbl.Kosten[[#This Row],[Totaal kosten]],"")</f>
        <v/>
      </c>
      <c r="AL217" s="15" t="str">
        <f>IF(Tbl.Kosten[[#This Row],[KSnr.]]=AL$7,Tbl.Kosten[[#This Row],[Totaal kosten]],"")</f>
        <v/>
      </c>
      <c r="AM217" s="15" t="str">
        <f>IF(Tbl.Kosten[[#This Row],[KSnr.]]=AM$7,Tbl.Kosten[[#This Row],[Totaal kosten]],"")</f>
        <v/>
      </c>
      <c r="AN217" s="15" t="str">
        <f>IF(Tbl.Kosten[[#This Row],[KSnr.]]=AN$7,Tbl.Kosten[[#This Row],[Totaal kosten]],"")</f>
        <v/>
      </c>
      <c r="AO217" s="15" t="str">
        <f>IF(Tbl.Kosten[[#This Row],[KSnr.]]=AO$7,Tbl.Kosten[[#This Row],[Totaal kosten]],"")</f>
        <v/>
      </c>
      <c r="AP217" s="15" t="str">
        <f>IF(Tbl.Kosten[[#This Row],[KSnr.]]=AP$7,Tbl.Kosten[[#This Row],[Totaal kosten]],"")</f>
        <v/>
      </c>
      <c r="AQ217" s="15" t="str">
        <f>IF(Tbl.Kosten[[#This Row],[KSnr.]]=AQ$7,Tbl.Kosten[[#This Row],[Totaal kosten]],"")</f>
        <v/>
      </c>
      <c r="AR217" s="15" t="str">
        <f>IF(Tbl.Kosten[[#This Row],[KSnr.]]=AR$7,Tbl.Kosten[[#This Row],[Totaal kosten]],"")</f>
        <v/>
      </c>
      <c r="AS217" s="15" t="str">
        <f>IF(Tbl.Kosten[[#This Row],[KSnr.]]=AS$7,Tbl.Kosten[[#This Row],[Totaal kosten]],"")</f>
        <v/>
      </c>
      <c r="AT217" s="15" t="str">
        <f>IF(Tbl.Kosten[[#This Row],[KSnr.]]=AT$7,Tbl.Kosten[[#This Row],[Totaal kosten]],"")</f>
        <v/>
      </c>
      <c r="AU217" s="122" t="str">
        <f>_xlfn.XLOOKUP(Tbl.Kosten[[#This Row],[Activiteitencode]],Tbl.Activiteiten[Activiteitcode],Tbl.Activiteiten[Anr.],"",,)</f>
        <v/>
      </c>
      <c r="AV217" s="122" t="str">
        <f>IF(Tbl.Kosten[[#This Row],[Anr.]]=AV$7,Tbl.Kosten[[#This Row],[Totaal kosten]],"")</f>
        <v/>
      </c>
      <c r="AW217" s="122" t="str">
        <f>IF(Tbl.Kosten[[#This Row],[Anr.]]=AW$7,Tbl.Kosten[[#This Row],[Totaal kosten]],"")</f>
        <v/>
      </c>
      <c r="AX217" s="122" t="str">
        <f>IF(Tbl.Kosten[[#This Row],[Anr.]]=AX$7,Tbl.Kosten[[#This Row],[Totaal kosten]],"")</f>
        <v/>
      </c>
      <c r="AY217" s="122" t="str">
        <f>IF(Tbl.Kosten[[#This Row],[Anr.]]=AY$7,Tbl.Kosten[[#This Row],[Totaal kosten]],"")</f>
        <v/>
      </c>
      <c r="AZ217" s="122" t="str">
        <f>IF(Tbl.Kosten[[#This Row],[Anr.]]=AZ$7,Tbl.Kosten[[#This Row],[Totaal kosten]],"")</f>
        <v/>
      </c>
      <c r="BA217" s="122" t="str">
        <f>IF(Tbl.Kosten[[#This Row],[Anr.]]=BA$7,Tbl.Kosten[[#This Row],[Totaal kosten]],"")</f>
        <v/>
      </c>
      <c r="BB217" s="122" t="str">
        <f>IF(Tbl.Kosten[[#This Row],[Anr.]]=BB$7,Tbl.Kosten[[#This Row],[Totaal kosten]],"")</f>
        <v/>
      </c>
      <c r="BC217" s="122" t="str">
        <f>IF(Tbl.Kosten[[#This Row],[Anr.]]=BC$7,Tbl.Kosten[[#This Row],[Totaal kosten]],"")</f>
        <v/>
      </c>
      <c r="BD217" s="122" t="str">
        <f>IF(Tbl.Kosten[[#This Row],[Anr.]]=BD$7,Tbl.Kosten[[#This Row],[Totaal kosten]],"")</f>
        <v/>
      </c>
      <c r="BE217" s="122" t="str">
        <f>IF(Tbl.Kosten[[#This Row],[Anr.]]=BE$7,Tbl.Kosten[[#This Row],[Totaal kosten]],"")</f>
        <v/>
      </c>
      <c r="BF217" s="122" t="str">
        <f>IF(Tbl.Kosten[[#This Row],[Anr.]]=BF$7,Tbl.Kosten[[#This Row],[Totaal kosten]],"")</f>
        <v/>
      </c>
      <c r="BG217" s="122" t="str">
        <f>IF(Tbl.Kosten[[#This Row],[Anr.]]=BG$7,Tbl.Kosten[[#This Row],[Totaal kosten]],"")</f>
        <v/>
      </c>
      <c r="BH217" s="122" t="str">
        <f>IF(Tbl.Kosten[[#This Row],[Anr.]]=BH$7,Tbl.Kosten[[#This Row],[Totaal kosten]],"")</f>
        <v/>
      </c>
      <c r="BI217" s="122" t="str">
        <f>IF(Tbl.Kosten[[#This Row],[Anr.]]=BI$7,Tbl.Kosten[[#This Row],[Totaal kosten]],"")</f>
        <v/>
      </c>
      <c r="BJ217" s="122" t="str">
        <f>IF(Tbl.Kosten[[#This Row],[Anr.]]=BJ$7,Tbl.Kosten[[#This Row],[Totaal kosten]],"")</f>
        <v/>
      </c>
      <c r="BK217" s="122" t="str">
        <f>IF(Tbl.Kosten[[#This Row],[Anr.]]=BK$7,Tbl.Kosten[[#This Row],[Totaal kosten]],"")</f>
        <v/>
      </c>
      <c r="BL217" s="122" t="str">
        <f>IF(Tbl.Kosten[[#This Row],[Anr.]]=BL$7,Tbl.Kosten[[#This Row],[Totaal kosten]],"")</f>
        <v/>
      </c>
      <c r="BM217" s="122" t="str">
        <f>IF(Tbl.Kosten[[#This Row],[Anr.]]=BM$7,Tbl.Kosten[[#This Row],[Totaal kosten]],"")</f>
        <v/>
      </c>
      <c r="BN217" s="122" t="str">
        <f>IF(Tbl.Kosten[[#This Row],[Anr.]]=BN$7,Tbl.Kosten[[#This Row],[Totaal kosten]],"")</f>
        <v/>
      </c>
      <c r="BO217" s="122" t="str">
        <f>IF(Tbl.Kosten[[#This Row],[Anr.]]=BO$7,Tbl.Kosten[[#This Row],[Totaal kosten]],"")</f>
        <v/>
      </c>
      <c r="BP217" s="122" t="str">
        <f>IF(Tbl.Kosten[[#This Row],[Anr.]]=BP$7,Tbl.Kosten[[#This Row],[Totaal kosten]],"")</f>
        <v/>
      </c>
      <c r="BQ217" s="122" t="str">
        <f>IF(Tbl.Kosten[[#This Row],[Anr.]]=BQ$7,Tbl.Kosten[[#This Row],[Totaal kosten]],"")</f>
        <v/>
      </c>
      <c r="BR217" s="122" t="str">
        <f>IF(Tbl.Kosten[[#This Row],[Anr.]]=BR$7,Tbl.Kosten[[#This Row],[Totaal kosten]],"")</f>
        <v/>
      </c>
      <c r="BS217" s="122" t="str">
        <f>IF(Tbl.Kosten[[#This Row],[Anr.]]=BS$7,Tbl.Kosten[[#This Row],[Totaal kosten]],"")</f>
        <v/>
      </c>
      <c r="BT217" s="122" t="str">
        <f>IF(Tbl.Kosten[[#This Row],[Anr.]]=BT$7,Tbl.Kosten[[#This Row],[Totaal kosten]],"")</f>
        <v/>
      </c>
      <c r="BU217" s="122" t="str">
        <f>IF(Tbl.Kosten[[#This Row],[Anr.]]=BU$7,Tbl.Kosten[[#This Row],[Totaal kosten]],"")</f>
        <v/>
      </c>
      <c r="BV217" s="122" t="str">
        <f>IF(Tbl.Kosten[[#This Row],[Anr.]]=BV$7,Tbl.Kosten[[#This Row],[Totaal kosten]],"")</f>
        <v/>
      </c>
      <c r="BW217" s="122" t="str">
        <f>IF(Tbl.Kosten[[#This Row],[Anr.]]=BW$7,Tbl.Kosten[[#This Row],[Totaal kosten]],"")</f>
        <v/>
      </c>
      <c r="BX217" s="122" t="str">
        <f>IF(Tbl.Kosten[[#This Row],[Anr.]]=BX$7,Tbl.Kosten[[#This Row],[Totaal kosten]],"")</f>
        <v/>
      </c>
      <c r="BY217" s="122" t="str">
        <f>IF(Tbl.Kosten[[#This Row],[Anr.]]=BY$7,Tbl.Kosten[[#This Row],[Totaal kosten]],"")</f>
        <v/>
      </c>
      <c r="BZ217" s="122" t="str">
        <f>IF(Tbl.Kosten[[#This Row],[Anr.]]=BZ$7,Tbl.Kosten[[#This Row],[Totaal kosten]],"")</f>
        <v/>
      </c>
      <c r="CA217" s="122" t="str">
        <f>IF(Tbl.Kosten[[#This Row],[Anr.]]=CA$7,Tbl.Kosten[[#This Row],[Totaal kosten]],"")</f>
        <v/>
      </c>
      <c r="CB217" s="122" t="str">
        <f>IF(Tbl.Kosten[[#This Row],[Anr.]]=CB$7,Tbl.Kosten[[#This Row],[Totaal kosten]],"")</f>
        <v/>
      </c>
      <c r="CC217" s="122" t="str">
        <f>IF(Tbl.Kosten[[#This Row],[Anr.]]=CC$7,Tbl.Kosten[[#This Row],[Totaal kosten]],"")</f>
        <v/>
      </c>
      <c r="CD217" s="122" t="str">
        <f>IF(Tbl.Kosten[[#This Row],[Anr.]]=CD$7,Tbl.Kosten[[#This Row],[Totaal kosten]],"")</f>
        <v/>
      </c>
      <c r="CE217" s="122" t="str">
        <f>IF(Tbl.Kosten[[#This Row],[Anr.]]=CE$7,Tbl.Kosten[[#This Row],[Totaal kosten]],"")</f>
        <v/>
      </c>
      <c r="CF217" s="122" t="str">
        <f>IF(Tbl.Kosten[[#This Row],[Anr.]]=CF$7,Tbl.Kosten[[#This Row],[Totaal kosten]],"")</f>
        <v/>
      </c>
      <c r="CG217" s="122" t="str">
        <f>IF(Tbl.Kosten[[#This Row],[Anr.]]=CG$7,Tbl.Kosten[[#This Row],[Totaal kosten]],"")</f>
        <v/>
      </c>
      <c r="CH217" s="122" t="str">
        <f>IF(Tbl.Kosten[[#This Row],[Anr.]]=CH$7,Tbl.Kosten[[#This Row],[Totaal kosten]],"")</f>
        <v/>
      </c>
      <c r="CI217" s="122" t="str">
        <f>IF(Tbl.Kosten[[#This Row],[Anr.]]=CI$7,Tbl.Kosten[[#This Row],[Totaal kosten]],"")</f>
        <v/>
      </c>
      <c r="CJ217" s="122" t="str">
        <f>IF(Tbl.Kosten[[#This Row],[Anr.]]=CJ$7,Tbl.Kosten[[#This Row],[Totaal kosten]],"")</f>
        <v/>
      </c>
      <c r="CK217" s="122" t="str">
        <f>IF(Tbl.Kosten[[#This Row],[Anr.]]=CK$7,Tbl.Kosten[[#This Row],[Totaal kosten]],"")</f>
        <v/>
      </c>
      <c r="CL217" s="122" t="str">
        <f>IF(Tbl.Kosten[[#This Row],[Anr.]]=CL$7,Tbl.Kosten[[#This Row],[Totaal kosten]],"")</f>
        <v/>
      </c>
      <c r="CM217" s="122" t="str">
        <f>IF(Tbl.Kosten[[#This Row],[Anr.]]=CM$7,Tbl.Kosten[[#This Row],[Totaal kosten]],"")</f>
        <v/>
      </c>
      <c r="CN217" s="122" t="str">
        <f>IF(Tbl.Kosten[[#This Row],[Anr.]]=CN$7,Tbl.Kosten[[#This Row],[Totaal kosten]],"")</f>
        <v/>
      </c>
      <c r="CO217" s="122" t="str">
        <f>IF(Tbl.Kosten[[#This Row],[Anr.]]=CO$7,Tbl.Kosten[[#This Row],[Totaal kosten]],"")</f>
        <v/>
      </c>
      <c r="CP217" s="122" t="str">
        <f>IF(Tbl.Kosten[[#This Row],[Anr.]]=CP$7,Tbl.Kosten[[#This Row],[Totaal kosten]],"")</f>
        <v/>
      </c>
      <c r="CQ217" s="122" t="str">
        <f>IF(Tbl.Kosten[[#This Row],[Anr.]]=CQ$7,Tbl.Kosten[[#This Row],[Totaal kosten]],"")</f>
        <v/>
      </c>
      <c r="CR217" s="122" t="str">
        <f>IF(Tbl.Kosten[[#This Row],[Anr.]]=CR$7,Tbl.Kosten[[#This Row],[Totaal kosten]],"")</f>
        <v/>
      </c>
      <c r="CS217" s="122" t="str">
        <f>IF(Tbl.Kosten[[#This Row],[Anr.]]=CS$7,Tbl.Kosten[[#This Row],[Totaal kosten]],"")</f>
        <v/>
      </c>
      <c r="CT217" s="122" t="str">
        <f>IF(Tbl.Kosten[[#This Row],[Anr.]]=CT$7,Tbl.Kosten[[#This Row],[Totaal kosten]],"")</f>
        <v/>
      </c>
      <c r="CU217" s="122" t="str">
        <f>IF(Tbl.Kosten[[#This Row],[Anr.]]=CU$7,Tbl.Kosten[[#This Row],[Totaal kosten]],"")</f>
        <v/>
      </c>
      <c r="CV217" s="122" t="str">
        <f>IF(Tbl.Kosten[[#This Row],[Anr.]]=CV$7,Tbl.Kosten[[#This Row],[Totaal kosten]],"")</f>
        <v/>
      </c>
      <c r="CW217" s="122" t="str">
        <f>IF(Tbl.Kosten[[#This Row],[Anr.]]=CW$7,Tbl.Kosten[[#This Row],[Totaal kosten]],"")</f>
        <v/>
      </c>
      <c r="CX217" s="122" t="str">
        <f>IF(Tbl.Kosten[[#This Row],[Anr.]]=CX$7,Tbl.Kosten[[#This Row],[Totaal kosten]],"")</f>
        <v/>
      </c>
      <c r="CY217" s="122" t="str">
        <f>IF(Tbl.Kosten[[#This Row],[Anr.]]=CY$7,Tbl.Kosten[[#This Row],[Totaal kosten]],"")</f>
        <v/>
      </c>
      <c r="CZ217" s="122" t="str">
        <f>IF(Tbl.Kosten[[#This Row],[Anr.]]=CZ$7,Tbl.Kosten[[#This Row],[Totaal kosten]],"")</f>
        <v/>
      </c>
      <c r="DA217" s="122" t="str">
        <f>IF(Tbl.Kosten[[#This Row],[Anr.]]=DA$7,Tbl.Kosten[[#This Row],[Totaal kosten]],"")</f>
        <v/>
      </c>
      <c r="DB217" s="122" t="str">
        <f>IF(Tbl.Kosten[[#This Row],[Anr.]]=DB$7,Tbl.Kosten[[#This Row],[Totaal kosten]],"")</f>
        <v/>
      </c>
      <c r="DC217" s="122" t="str">
        <f>IF(Tbl.Kosten[[#This Row],[Anr.]]=DC$7,Tbl.Kosten[[#This Row],[Totaal kosten]],"")</f>
        <v/>
      </c>
      <c r="DD217" s="122" t="str">
        <f>IF(Tbl.Kosten[[#This Row],[Anr.]]=DD$7,Tbl.Kosten[[#This Row],[Totaal kosten]],"")</f>
        <v/>
      </c>
      <c r="DE217" s="122" t="str">
        <f>IF(Tbl.Kosten[[#This Row],[Anr.]]=DE$7,Tbl.Kosten[[#This Row],[Totaal kosten]],"")</f>
        <v/>
      </c>
      <c r="DF217" s="122" t="str">
        <f>IF(Tbl.Kosten[[#This Row],[Anr.]]=DF$7,Tbl.Kosten[[#This Row],[Totaal kosten]],"")</f>
        <v/>
      </c>
      <c r="DG217" s="122" t="str">
        <f>IF(Tbl.Kosten[[#This Row],[Anr.]]=DG$7,Tbl.Kosten[[#This Row],[Totaal kosten]],"")</f>
        <v/>
      </c>
      <c r="DH217" s="122" t="str">
        <f>IF(Tbl.Kosten[[#This Row],[Anr.]]=DH$7,Tbl.Kosten[[#This Row],[Totaal kosten]],"")</f>
        <v/>
      </c>
      <c r="DI217" s="122" t="str">
        <f>IF(Tbl.Kosten[[#This Row],[Anr.]]=DI$7,Tbl.Kosten[[#This Row],[Totaal kosten]],"")</f>
        <v/>
      </c>
      <c r="DJ217" s="122" t="str">
        <f>IF(Tbl.Kosten[[#This Row],[Anr.]]=DJ$7,Tbl.Kosten[[#This Row],[Totaal kosten]],"")</f>
        <v/>
      </c>
      <c r="DK217" s="122" t="str">
        <f>IF(Tbl.Kosten[[#This Row],[Anr.]]=DK$7,Tbl.Kosten[[#This Row],[Totaal kosten]],"")</f>
        <v/>
      </c>
      <c r="DL217" s="122" t="str">
        <f>IF(Tbl.Kosten[[#This Row],[Anr.]]=DL$7,Tbl.Kosten[[#This Row],[Totaal kosten]],"")</f>
        <v/>
      </c>
      <c r="DM217" s="122" t="str">
        <f>IF(Tbl.Kosten[[#This Row],[Anr.]]=DM$7,Tbl.Kosten[[#This Row],[Totaal kosten]],"")</f>
        <v/>
      </c>
      <c r="DN217" s="122" t="str">
        <f>IF(Tbl.Kosten[[#This Row],[Anr.]]=DN$7,Tbl.Kosten[[#This Row],[Totaal kosten]],"")</f>
        <v/>
      </c>
      <c r="DO217" s="122" t="str">
        <f>IF(Tbl.Kosten[[#This Row],[Anr.]]=DO$7,Tbl.Kosten[[#This Row],[Totaal kosten]],"")</f>
        <v/>
      </c>
      <c r="DP217" s="122" t="str">
        <f>IF(Tbl.Kosten[[#This Row],[Anr.]]=DP$7,Tbl.Kosten[[#This Row],[Totaal kosten]],"")</f>
        <v/>
      </c>
      <c r="DQ217" s="122" t="str">
        <f>IF(Tbl.Kosten[[#This Row],[Anr.]]=DQ$7,Tbl.Kosten[[#This Row],[Totaal kosten]],"")</f>
        <v/>
      </c>
      <c r="DR217" s="122" t="str">
        <f>IF(Tbl.Kosten[[#This Row],[Anr.]]=DR$7,Tbl.Kosten[[#This Row],[Totaal kosten]],"")</f>
        <v/>
      </c>
      <c r="DS217" s="122" t="str">
        <f>IF(Tbl.Kosten[[#This Row],[Anr.]]=DS$7,Tbl.Kosten[[#This Row],[Totaal kosten]],"")</f>
        <v/>
      </c>
      <c r="DT217" s="122" t="str">
        <f>IF(Tbl.Kosten[[#This Row],[Anr.]]=DT$7,Tbl.Kosten[[#This Row],[Totaal kosten]],"")</f>
        <v/>
      </c>
      <c r="DU217" s="122" t="str">
        <f>IF(Tbl.Kosten[[#This Row],[Anr.]]=DU$7,Tbl.Kosten[[#This Row],[Totaal kosten]],"")</f>
        <v/>
      </c>
      <c r="DV217" s="122" t="str">
        <f>IF(Tbl.Kosten[[#This Row],[Anr.]]=DV$7,Tbl.Kosten[[#This Row],[Totaal kosten]],"")</f>
        <v/>
      </c>
      <c r="DW217" s="122" t="str">
        <f>IF(Tbl.Kosten[[#This Row],[Anr.]]=DW$7,Tbl.Kosten[[#This Row],[Totaal kosten]],"")</f>
        <v/>
      </c>
      <c r="DX217" s="122" t="str">
        <f>IF(Tbl.Kosten[[#This Row],[Anr.]]=DX$7,Tbl.Kosten[[#This Row],[Totaal kosten]],"")</f>
        <v/>
      </c>
      <c r="DY217" s="122" t="str">
        <f>IF(Tbl.Kosten[[#This Row],[Anr.]]=DY$7,Tbl.Kosten[[#This Row],[Totaal kosten]],"")</f>
        <v/>
      </c>
      <c r="DZ217" s="122" t="str">
        <f>IF(Tbl.Kosten[[#This Row],[Anr.]]=DZ$7,Tbl.Kosten[[#This Row],[Totaal kosten]],"")</f>
        <v/>
      </c>
      <c r="EA217" s="122" t="str">
        <f>IF(Tbl.Kosten[[#This Row],[Anr.]]=EA$7,Tbl.Kosten[[#This Row],[Totaal kosten]],"")</f>
        <v/>
      </c>
      <c r="EB217" s="122" t="str">
        <f>IF(Tbl.Kosten[[#This Row],[Anr.]]=EB$7,Tbl.Kosten[[#This Row],[Totaal kosten]],"")</f>
        <v/>
      </c>
      <c r="EC217" s="122" t="str">
        <f>IF(Tbl.Kosten[[#This Row],[Anr.]]=EC$7,Tbl.Kosten[[#This Row],[Totaal kosten]],"")</f>
        <v/>
      </c>
      <c r="ED217" s="122" t="str">
        <f>IF(Tbl.Kosten[[#This Row],[Anr.]]=ED$7,Tbl.Kosten[[#This Row],[Totaal kosten]],"")</f>
        <v/>
      </c>
      <c r="EE217" s="122" t="str">
        <f>IF(Tbl.Kosten[[#This Row],[Anr.]]=EE$7,Tbl.Kosten[[#This Row],[Totaal kosten]],"")</f>
        <v/>
      </c>
      <c r="EF217" s="122" t="str">
        <f>IF(Tbl.Kosten[[#This Row],[Anr.]]=EF$7,Tbl.Kosten[[#This Row],[Totaal kosten]],"")</f>
        <v/>
      </c>
      <c r="EG217" s="122" t="str">
        <f>IF(Tbl.Kosten[[#This Row],[Anr.]]=EG$7,Tbl.Kosten[[#This Row],[Totaal kosten]],"")</f>
        <v/>
      </c>
      <c r="EH217" s="122" t="str">
        <f>IF(Tbl.Kosten[[#This Row],[Anr.]]=EH$7,Tbl.Kosten[[#This Row],[Totaal kosten]],"")</f>
        <v/>
      </c>
      <c r="EI217" s="122" t="str">
        <f>IF(Tbl.Kosten[[#This Row],[Anr.]]=EI$7,Tbl.Kosten[[#This Row],[Totaal kosten]],"")</f>
        <v/>
      </c>
      <c r="EJ217" s="122" t="str">
        <f>IF(Tbl.Kosten[[#This Row],[Anr.]]=EJ$7,Tbl.Kosten[[#This Row],[Totaal kosten]],"")</f>
        <v/>
      </c>
      <c r="EK217" s="122" t="str">
        <f>IF(Tbl.Kosten[[#This Row],[Anr.]]=EK$7,Tbl.Kosten[[#This Row],[Totaal kosten]],"")</f>
        <v/>
      </c>
      <c r="EL217" s="122" t="str">
        <f>IF(Tbl.Kosten[[#This Row],[Anr.]]=EL$7,Tbl.Kosten[[#This Row],[Totaal kosten]],"")</f>
        <v/>
      </c>
      <c r="EM217" s="122" t="str">
        <f>IF(Tbl.Kosten[[#This Row],[Anr.]]=EM$7,Tbl.Kosten[[#This Row],[Totaal kosten]],"")</f>
        <v/>
      </c>
      <c r="EN217" s="122" t="str">
        <f>IF(Tbl.Kosten[[#This Row],[Anr.]]=EN$7,Tbl.Kosten[[#This Row],[Totaal kosten]],"")</f>
        <v/>
      </c>
      <c r="EO217" s="122" t="str">
        <f>IF(Tbl.Kosten[[#This Row],[Anr.]]=EO$7,Tbl.Kosten[[#This Row],[Totaal kosten]],"")</f>
        <v/>
      </c>
      <c r="EP217" s="122" t="str">
        <f>IF(Tbl.Kosten[[#This Row],[Anr.]]=EP$7,Tbl.Kosten[[#This Row],[Totaal kosten]],"")</f>
        <v/>
      </c>
      <c r="EQ217" s="122" t="str">
        <f>IF(Tbl.Kosten[[#This Row],[Anr.]]=EQ$7,Tbl.Kosten[[#This Row],[Totaal kosten]],"")</f>
        <v/>
      </c>
    </row>
    <row r="218" spans="2:147" x14ac:dyDescent="0.35">
      <c r="B218" s="99"/>
      <c r="C218" s="68"/>
      <c r="D218" s="119"/>
      <c r="E218" s="100"/>
      <c r="F218" s="13">
        <f>_xlfn.XLOOKUP(Tbl.Kosten[[#This Row],[Medewerker e/o 
functie]],Tbl.Uurtarief[Medewerker en/of functie],Tbl.Uurtarief[Uurtarief],"",,)</f>
        <v>0</v>
      </c>
      <c r="G218" s="118">
        <f>PRODUCT(Tbl.Kosten[[#This Row],[Uren]],Tbl.Kosten[[#This Row],[Uurtarief]])</f>
        <v>0</v>
      </c>
      <c r="H218" s="100"/>
      <c r="I218" s="98"/>
      <c r="J218" s="97">
        <f>Tbl.Kosten[[#This Row],[Aantal]]*Tbl.Kosten[[#This Row],[Tarief]]</f>
        <v>0</v>
      </c>
      <c r="K218" s="118">
        <f>Tbl.Kosten[[#This Row],[Subtotaal andere kosten]]+Tbl.Kosten[[#This Row],[Subtotaal arbeidskosten]]</f>
        <v>0</v>
      </c>
      <c r="L218" s="190">
        <f>IF(Tbl.Kosten[[#This Row],[Subtotaal andere kosten]]&lt;&gt;0,"Andere kosten",(_xlfn.XLOOKUP(Tbl.Kosten[[#This Row],[Medewerker e/o 
functie]],Tbl.Uurtarief[Medewerker en/of functie],Tbl.Uurtarief[Kostensoort],"",,)))</f>
        <v>0</v>
      </c>
      <c r="M218" s="190" t="str">
        <f>IF(AND(Tbl.Kosten[[#This Row],[Subtotaal arbeidskosten]]&lt;&gt;0,Tbl.Kosten[[#This Row],[Subtotaal andere kosten]]&lt;&gt;0),"Begroot Arbeidskosten en Overige kosten op verschillende regels!","")</f>
        <v/>
      </c>
      <c r="N218" s="3" t="str">
        <f>_xlfn.XLOOKUP(Tbl.Kosten[[#This Row],[Activiteitencode]],Tbl.Activiteiten[Activiteitcode],Tbl.Activiteiten[Werkpakketcode],"",,)</f>
        <v/>
      </c>
      <c r="O218" s="9" t="str">
        <f>_xlfn.XLOOKUP(Tbl.Kosten[[#This Row],[Werkpakketcode]],Tbl.Werkpakketten[Werkpakketcode],Tbl.Werkpakketten[WPnr.],"",,)</f>
        <v/>
      </c>
      <c r="P218" s="9" t="str">
        <f>IF(Tbl.Kosten[[#This Row],[WPnr.]]=P$7,Tbl.Kosten[[#This Row],[Totaal kosten]],"")</f>
        <v/>
      </c>
      <c r="Q218" s="9" t="str">
        <f>IF(Tbl.Kosten[[#This Row],[WPnr.]]=Q$7,Tbl.Kosten[[#This Row],[Totaal kosten]],"")</f>
        <v/>
      </c>
      <c r="R218" s="9" t="str">
        <f>IF(Tbl.Kosten[[#This Row],[WPnr.]]=R$7,Tbl.Kosten[[#This Row],[Totaal kosten]],"")</f>
        <v/>
      </c>
      <c r="S218" s="9" t="str">
        <f>IF(Tbl.Kosten[[#This Row],[WPnr.]]=S$7,Tbl.Kosten[[#This Row],[Totaal kosten]],"")</f>
        <v/>
      </c>
      <c r="T218" s="9" t="str">
        <f>IF(Tbl.Kosten[[#This Row],[WPnr.]]=T$7,Tbl.Kosten[[#This Row],[Totaal kosten]],"")</f>
        <v/>
      </c>
      <c r="U218" s="9" t="str">
        <f>IF(Tbl.Kosten[[#This Row],[WPnr.]]=U$7,Tbl.Kosten[[#This Row],[Totaal kosten]],"")</f>
        <v/>
      </c>
      <c r="V218" s="9" t="str">
        <f>IF(Tbl.Kosten[[#This Row],[WPnr.]]=V$7,Tbl.Kosten[[#This Row],[Totaal kosten]],"")</f>
        <v/>
      </c>
      <c r="W218" s="9" t="str">
        <f>IF(Tbl.Kosten[[#This Row],[WPnr.]]=W$7,Tbl.Kosten[[#This Row],[Totaal kosten]],"")</f>
        <v/>
      </c>
      <c r="X218" s="9" t="str">
        <f>IF(Tbl.Kosten[[#This Row],[WPnr.]]=X$7,Tbl.Kosten[[#This Row],[Totaal kosten]],"")</f>
        <v/>
      </c>
      <c r="Y218" s="9" t="str">
        <f>IF(Tbl.Kosten[[#This Row],[WPnr.]]=Y$7,Tbl.Kosten[[#This Row],[Totaal kosten]],"")</f>
        <v/>
      </c>
      <c r="Z218" s="15" t="str">
        <f>IFERROR(VLOOKUP(Tbl.Kosten[[#This Row],[Kostensoort]],Tbl.Kostensoorten[],2,FALSE),"")</f>
        <v/>
      </c>
      <c r="AA218" s="15" t="str">
        <f>IF(Tbl.Kosten[[#This Row],[KSnr.]]=AA$7,Tbl.Kosten[[#This Row],[Totaal kosten]],"")</f>
        <v/>
      </c>
      <c r="AB218" s="15" t="str">
        <f>IF(Tbl.Kosten[[#This Row],[KSnr.]]=AB$7,Tbl.Kosten[[#This Row],[Totaal kosten]],"")</f>
        <v/>
      </c>
      <c r="AC218" s="15" t="str">
        <f>IF(Tbl.Kosten[[#This Row],[KSnr.]]=AC$7,Tbl.Kosten[[#This Row],[Totaal kosten]],"")</f>
        <v/>
      </c>
      <c r="AD218" s="15" t="str">
        <f>IF(Tbl.Kosten[[#This Row],[KSnr.]]=AD$7,Tbl.Kosten[[#This Row],[Totaal kosten]],"")</f>
        <v/>
      </c>
      <c r="AE218" s="15" t="str">
        <f>IF(Tbl.Kosten[[#This Row],[KSnr.]]=AE$7,Tbl.Kosten[[#This Row],[Totaal kosten]],"")</f>
        <v/>
      </c>
      <c r="AF218" s="15" t="str">
        <f>IF(Tbl.Kosten[[#This Row],[KSnr.]]=AF$7,Tbl.Kosten[[#This Row],[Totaal kosten]],"")</f>
        <v/>
      </c>
      <c r="AG218" s="15" t="str">
        <f>IF(Tbl.Kosten[[#This Row],[KSnr.]]=AG$7,Tbl.Kosten[[#This Row],[Totaal kosten]],"")</f>
        <v/>
      </c>
      <c r="AH218" s="15" t="str">
        <f>IF(Tbl.Kosten[[#This Row],[KSnr.]]=AH$7,Tbl.Kosten[[#This Row],[Totaal kosten]],"")</f>
        <v/>
      </c>
      <c r="AI218" s="15" t="str">
        <f>IF(Tbl.Kosten[[#This Row],[KSnr.]]=AI$7,Tbl.Kosten[[#This Row],[Totaal kosten]],"")</f>
        <v/>
      </c>
      <c r="AJ218" s="15" t="str">
        <f>IF(Tbl.Kosten[[#This Row],[KSnr.]]=AJ$7,Tbl.Kosten[[#This Row],[Totaal kosten]],"")</f>
        <v/>
      </c>
      <c r="AK218" s="15" t="str">
        <f>IF(Tbl.Kosten[[#This Row],[KSnr.]]=AK$7,Tbl.Kosten[[#This Row],[Totaal kosten]],"")</f>
        <v/>
      </c>
      <c r="AL218" s="15" t="str">
        <f>IF(Tbl.Kosten[[#This Row],[KSnr.]]=AL$7,Tbl.Kosten[[#This Row],[Totaal kosten]],"")</f>
        <v/>
      </c>
      <c r="AM218" s="15" t="str">
        <f>IF(Tbl.Kosten[[#This Row],[KSnr.]]=AM$7,Tbl.Kosten[[#This Row],[Totaal kosten]],"")</f>
        <v/>
      </c>
      <c r="AN218" s="15" t="str">
        <f>IF(Tbl.Kosten[[#This Row],[KSnr.]]=AN$7,Tbl.Kosten[[#This Row],[Totaal kosten]],"")</f>
        <v/>
      </c>
      <c r="AO218" s="15" t="str">
        <f>IF(Tbl.Kosten[[#This Row],[KSnr.]]=AO$7,Tbl.Kosten[[#This Row],[Totaal kosten]],"")</f>
        <v/>
      </c>
      <c r="AP218" s="15" t="str">
        <f>IF(Tbl.Kosten[[#This Row],[KSnr.]]=AP$7,Tbl.Kosten[[#This Row],[Totaal kosten]],"")</f>
        <v/>
      </c>
      <c r="AQ218" s="15" t="str">
        <f>IF(Tbl.Kosten[[#This Row],[KSnr.]]=AQ$7,Tbl.Kosten[[#This Row],[Totaal kosten]],"")</f>
        <v/>
      </c>
      <c r="AR218" s="15" t="str">
        <f>IF(Tbl.Kosten[[#This Row],[KSnr.]]=AR$7,Tbl.Kosten[[#This Row],[Totaal kosten]],"")</f>
        <v/>
      </c>
      <c r="AS218" s="15" t="str">
        <f>IF(Tbl.Kosten[[#This Row],[KSnr.]]=AS$7,Tbl.Kosten[[#This Row],[Totaal kosten]],"")</f>
        <v/>
      </c>
      <c r="AT218" s="15" t="str">
        <f>IF(Tbl.Kosten[[#This Row],[KSnr.]]=AT$7,Tbl.Kosten[[#This Row],[Totaal kosten]],"")</f>
        <v/>
      </c>
      <c r="AU218" s="122" t="str">
        <f>_xlfn.XLOOKUP(Tbl.Kosten[[#This Row],[Activiteitencode]],Tbl.Activiteiten[Activiteitcode],Tbl.Activiteiten[Anr.],"",,)</f>
        <v/>
      </c>
      <c r="AV218" s="122" t="str">
        <f>IF(Tbl.Kosten[[#This Row],[Anr.]]=AV$7,Tbl.Kosten[[#This Row],[Totaal kosten]],"")</f>
        <v/>
      </c>
      <c r="AW218" s="122" t="str">
        <f>IF(Tbl.Kosten[[#This Row],[Anr.]]=AW$7,Tbl.Kosten[[#This Row],[Totaal kosten]],"")</f>
        <v/>
      </c>
      <c r="AX218" s="122" t="str">
        <f>IF(Tbl.Kosten[[#This Row],[Anr.]]=AX$7,Tbl.Kosten[[#This Row],[Totaal kosten]],"")</f>
        <v/>
      </c>
      <c r="AY218" s="122" t="str">
        <f>IF(Tbl.Kosten[[#This Row],[Anr.]]=AY$7,Tbl.Kosten[[#This Row],[Totaal kosten]],"")</f>
        <v/>
      </c>
      <c r="AZ218" s="122" t="str">
        <f>IF(Tbl.Kosten[[#This Row],[Anr.]]=AZ$7,Tbl.Kosten[[#This Row],[Totaal kosten]],"")</f>
        <v/>
      </c>
      <c r="BA218" s="122" t="str">
        <f>IF(Tbl.Kosten[[#This Row],[Anr.]]=BA$7,Tbl.Kosten[[#This Row],[Totaal kosten]],"")</f>
        <v/>
      </c>
      <c r="BB218" s="122" t="str">
        <f>IF(Tbl.Kosten[[#This Row],[Anr.]]=BB$7,Tbl.Kosten[[#This Row],[Totaal kosten]],"")</f>
        <v/>
      </c>
      <c r="BC218" s="122" t="str">
        <f>IF(Tbl.Kosten[[#This Row],[Anr.]]=BC$7,Tbl.Kosten[[#This Row],[Totaal kosten]],"")</f>
        <v/>
      </c>
      <c r="BD218" s="122" t="str">
        <f>IF(Tbl.Kosten[[#This Row],[Anr.]]=BD$7,Tbl.Kosten[[#This Row],[Totaal kosten]],"")</f>
        <v/>
      </c>
      <c r="BE218" s="122" t="str">
        <f>IF(Tbl.Kosten[[#This Row],[Anr.]]=BE$7,Tbl.Kosten[[#This Row],[Totaal kosten]],"")</f>
        <v/>
      </c>
      <c r="BF218" s="122" t="str">
        <f>IF(Tbl.Kosten[[#This Row],[Anr.]]=BF$7,Tbl.Kosten[[#This Row],[Totaal kosten]],"")</f>
        <v/>
      </c>
      <c r="BG218" s="122" t="str">
        <f>IF(Tbl.Kosten[[#This Row],[Anr.]]=BG$7,Tbl.Kosten[[#This Row],[Totaal kosten]],"")</f>
        <v/>
      </c>
      <c r="BH218" s="122" t="str">
        <f>IF(Tbl.Kosten[[#This Row],[Anr.]]=BH$7,Tbl.Kosten[[#This Row],[Totaal kosten]],"")</f>
        <v/>
      </c>
      <c r="BI218" s="122" t="str">
        <f>IF(Tbl.Kosten[[#This Row],[Anr.]]=BI$7,Tbl.Kosten[[#This Row],[Totaal kosten]],"")</f>
        <v/>
      </c>
      <c r="BJ218" s="122" t="str">
        <f>IF(Tbl.Kosten[[#This Row],[Anr.]]=BJ$7,Tbl.Kosten[[#This Row],[Totaal kosten]],"")</f>
        <v/>
      </c>
      <c r="BK218" s="122" t="str">
        <f>IF(Tbl.Kosten[[#This Row],[Anr.]]=BK$7,Tbl.Kosten[[#This Row],[Totaal kosten]],"")</f>
        <v/>
      </c>
      <c r="BL218" s="122" t="str">
        <f>IF(Tbl.Kosten[[#This Row],[Anr.]]=BL$7,Tbl.Kosten[[#This Row],[Totaal kosten]],"")</f>
        <v/>
      </c>
      <c r="BM218" s="122" t="str">
        <f>IF(Tbl.Kosten[[#This Row],[Anr.]]=BM$7,Tbl.Kosten[[#This Row],[Totaal kosten]],"")</f>
        <v/>
      </c>
      <c r="BN218" s="122" t="str">
        <f>IF(Tbl.Kosten[[#This Row],[Anr.]]=BN$7,Tbl.Kosten[[#This Row],[Totaal kosten]],"")</f>
        <v/>
      </c>
      <c r="BO218" s="122" t="str">
        <f>IF(Tbl.Kosten[[#This Row],[Anr.]]=BO$7,Tbl.Kosten[[#This Row],[Totaal kosten]],"")</f>
        <v/>
      </c>
      <c r="BP218" s="122" t="str">
        <f>IF(Tbl.Kosten[[#This Row],[Anr.]]=BP$7,Tbl.Kosten[[#This Row],[Totaal kosten]],"")</f>
        <v/>
      </c>
      <c r="BQ218" s="122" t="str">
        <f>IF(Tbl.Kosten[[#This Row],[Anr.]]=BQ$7,Tbl.Kosten[[#This Row],[Totaal kosten]],"")</f>
        <v/>
      </c>
      <c r="BR218" s="122" t="str">
        <f>IF(Tbl.Kosten[[#This Row],[Anr.]]=BR$7,Tbl.Kosten[[#This Row],[Totaal kosten]],"")</f>
        <v/>
      </c>
      <c r="BS218" s="122" t="str">
        <f>IF(Tbl.Kosten[[#This Row],[Anr.]]=BS$7,Tbl.Kosten[[#This Row],[Totaal kosten]],"")</f>
        <v/>
      </c>
      <c r="BT218" s="122" t="str">
        <f>IF(Tbl.Kosten[[#This Row],[Anr.]]=BT$7,Tbl.Kosten[[#This Row],[Totaal kosten]],"")</f>
        <v/>
      </c>
      <c r="BU218" s="122" t="str">
        <f>IF(Tbl.Kosten[[#This Row],[Anr.]]=BU$7,Tbl.Kosten[[#This Row],[Totaal kosten]],"")</f>
        <v/>
      </c>
      <c r="BV218" s="122" t="str">
        <f>IF(Tbl.Kosten[[#This Row],[Anr.]]=BV$7,Tbl.Kosten[[#This Row],[Totaal kosten]],"")</f>
        <v/>
      </c>
      <c r="BW218" s="122" t="str">
        <f>IF(Tbl.Kosten[[#This Row],[Anr.]]=BW$7,Tbl.Kosten[[#This Row],[Totaal kosten]],"")</f>
        <v/>
      </c>
      <c r="BX218" s="122" t="str">
        <f>IF(Tbl.Kosten[[#This Row],[Anr.]]=BX$7,Tbl.Kosten[[#This Row],[Totaal kosten]],"")</f>
        <v/>
      </c>
      <c r="BY218" s="122" t="str">
        <f>IF(Tbl.Kosten[[#This Row],[Anr.]]=BY$7,Tbl.Kosten[[#This Row],[Totaal kosten]],"")</f>
        <v/>
      </c>
      <c r="BZ218" s="122" t="str">
        <f>IF(Tbl.Kosten[[#This Row],[Anr.]]=BZ$7,Tbl.Kosten[[#This Row],[Totaal kosten]],"")</f>
        <v/>
      </c>
      <c r="CA218" s="122" t="str">
        <f>IF(Tbl.Kosten[[#This Row],[Anr.]]=CA$7,Tbl.Kosten[[#This Row],[Totaal kosten]],"")</f>
        <v/>
      </c>
      <c r="CB218" s="122" t="str">
        <f>IF(Tbl.Kosten[[#This Row],[Anr.]]=CB$7,Tbl.Kosten[[#This Row],[Totaal kosten]],"")</f>
        <v/>
      </c>
      <c r="CC218" s="122" t="str">
        <f>IF(Tbl.Kosten[[#This Row],[Anr.]]=CC$7,Tbl.Kosten[[#This Row],[Totaal kosten]],"")</f>
        <v/>
      </c>
      <c r="CD218" s="122" t="str">
        <f>IF(Tbl.Kosten[[#This Row],[Anr.]]=CD$7,Tbl.Kosten[[#This Row],[Totaal kosten]],"")</f>
        <v/>
      </c>
      <c r="CE218" s="122" t="str">
        <f>IF(Tbl.Kosten[[#This Row],[Anr.]]=CE$7,Tbl.Kosten[[#This Row],[Totaal kosten]],"")</f>
        <v/>
      </c>
      <c r="CF218" s="122" t="str">
        <f>IF(Tbl.Kosten[[#This Row],[Anr.]]=CF$7,Tbl.Kosten[[#This Row],[Totaal kosten]],"")</f>
        <v/>
      </c>
      <c r="CG218" s="122" t="str">
        <f>IF(Tbl.Kosten[[#This Row],[Anr.]]=CG$7,Tbl.Kosten[[#This Row],[Totaal kosten]],"")</f>
        <v/>
      </c>
      <c r="CH218" s="122" t="str">
        <f>IF(Tbl.Kosten[[#This Row],[Anr.]]=CH$7,Tbl.Kosten[[#This Row],[Totaal kosten]],"")</f>
        <v/>
      </c>
      <c r="CI218" s="122" t="str">
        <f>IF(Tbl.Kosten[[#This Row],[Anr.]]=CI$7,Tbl.Kosten[[#This Row],[Totaal kosten]],"")</f>
        <v/>
      </c>
      <c r="CJ218" s="122" t="str">
        <f>IF(Tbl.Kosten[[#This Row],[Anr.]]=CJ$7,Tbl.Kosten[[#This Row],[Totaal kosten]],"")</f>
        <v/>
      </c>
      <c r="CK218" s="122" t="str">
        <f>IF(Tbl.Kosten[[#This Row],[Anr.]]=CK$7,Tbl.Kosten[[#This Row],[Totaal kosten]],"")</f>
        <v/>
      </c>
      <c r="CL218" s="122" t="str">
        <f>IF(Tbl.Kosten[[#This Row],[Anr.]]=CL$7,Tbl.Kosten[[#This Row],[Totaal kosten]],"")</f>
        <v/>
      </c>
      <c r="CM218" s="122" t="str">
        <f>IF(Tbl.Kosten[[#This Row],[Anr.]]=CM$7,Tbl.Kosten[[#This Row],[Totaal kosten]],"")</f>
        <v/>
      </c>
      <c r="CN218" s="122" t="str">
        <f>IF(Tbl.Kosten[[#This Row],[Anr.]]=CN$7,Tbl.Kosten[[#This Row],[Totaal kosten]],"")</f>
        <v/>
      </c>
      <c r="CO218" s="122" t="str">
        <f>IF(Tbl.Kosten[[#This Row],[Anr.]]=CO$7,Tbl.Kosten[[#This Row],[Totaal kosten]],"")</f>
        <v/>
      </c>
      <c r="CP218" s="122" t="str">
        <f>IF(Tbl.Kosten[[#This Row],[Anr.]]=CP$7,Tbl.Kosten[[#This Row],[Totaal kosten]],"")</f>
        <v/>
      </c>
      <c r="CQ218" s="122" t="str">
        <f>IF(Tbl.Kosten[[#This Row],[Anr.]]=CQ$7,Tbl.Kosten[[#This Row],[Totaal kosten]],"")</f>
        <v/>
      </c>
      <c r="CR218" s="122" t="str">
        <f>IF(Tbl.Kosten[[#This Row],[Anr.]]=CR$7,Tbl.Kosten[[#This Row],[Totaal kosten]],"")</f>
        <v/>
      </c>
      <c r="CS218" s="122" t="str">
        <f>IF(Tbl.Kosten[[#This Row],[Anr.]]=CS$7,Tbl.Kosten[[#This Row],[Totaal kosten]],"")</f>
        <v/>
      </c>
      <c r="CT218" s="122" t="str">
        <f>IF(Tbl.Kosten[[#This Row],[Anr.]]=CT$7,Tbl.Kosten[[#This Row],[Totaal kosten]],"")</f>
        <v/>
      </c>
      <c r="CU218" s="122" t="str">
        <f>IF(Tbl.Kosten[[#This Row],[Anr.]]=CU$7,Tbl.Kosten[[#This Row],[Totaal kosten]],"")</f>
        <v/>
      </c>
      <c r="CV218" s="122" t="str">
        <f>IF(Tbl.Kosten[[#This Row],[Anr.]]=CV$7,Tbl.Kosten[[#This Row],[Totaal kosten]],"")</f>
        <v/>
      </c>
      <c r="CW218" s="122" t="str">
        <f>IF(Tbl.Kosten[[#This Row],[Anr.]]=CW$7,Tbl.Kosten[[#This Row],[Totaal kosten]],"")</f>
        <v/>
      </c>
      <c r="CX218" s="122" t="str">
        <f>IF(Tbl.Kosten[[#This Row],[Anr.]]=CX$7,Tbl.Kosten[[#This Row],[Totaal kosten]],"")</f>
        <v/>
      </c>
      <c r="CY218" s="122" t="str">
        <f>IF(Tbl.Kosten[[#This Row],[Anr.]]=CY$7,Tbl.Kosten[[#This Row],[Totaal kosten]],"")</f>
        <v/>
      </c>
      <c r="CZ218" s="122" t="str">
        <f>IF(Tbl.Kosten[[#This Row],[Anr.]]=CZ$7,Tbl.Kosten[[#This Row],[Totaal kosten]],"")</f>
        <v/>
      </c>
      <c r="DA218" s="122" t="str">
        <f>IF(Tbl.Kosten[[#This Row],[Anr.]]=DA$7,Tbl.Kosten[[#This Row],[Totaal kosten]],"")</f>
        <v/>
      </c>
      <c r="DB218" s="122" t="str">
        <f>IF(Tbl.Kosten[[#This Row],[Anr.]]=DB$7,Tbl.Kosten[[#This Row],[Totaal kosten]],"")</f>
        <v/>
      </c>
      <c r="DC218" s="122" t="str">
        <f>IF(Tbl.Kosten[[#This Row],[Anr.]]=DC$7,Tbl.Kosten[[#This Row],[Totaal kosten]],"")</f>
        <v/>
      </c>
      <c r="DD218" s="122" t="str">
        <f>IF(Tbl.Kosten[[#This Row],[Anr.]]=DD$7,Tbl.Kosten[[#This Row],[Totaal kosten]],"")</f>
        <v/>
      </c>
      <c r="DE218" s="122" t="str">
        <f>IF(Tbl.Kosten[[#This Row],[Anr.]]=DE$7,Tbl.Kosten[[#This Row],[Totaal kosten]],"")</f>
        <v/>
      </c>
      <c r="DF218" s="122" t="str">
        <f>IF(Tbl.Kosten[[#This Row],[Anr.]]=DF$7,Tbl.Kosten[[#This Row],[Totaal kosten]],"")</f>
        <v/>
      </c>
      <c r="DG218" s="122" t="str">
        <f>IF(Tbl.Kosten[[#This Row],[Anr.]]=DG$7,Tbl.Kosten[[#This Row],[Totaal kosten]],"")</f>
        <v/>
      </c>
      <c r="DH218" s="122" t="str">
        <f>IF(Tbl.Kosten[[#This Row],[Anr.]]=DH$7,Tbl.Kosten[[#This Row],[Totaal kosten]],"")</f>
        <v/>
      </c>
      <c r="DI218" s="122" t="str">
        <f>IF(Tbl.Kosten[[#This Row],[Anr.]]=DI$7,Tbl.Kosten[[#This Row],[Totaal kosten]],"")</f>
        <v/>
      </c>
      <c r="DJ218" s="122" t="str">
        <f>IF(Tbl.Kosten[[#This Row],[Anr.]]=DJ$7,Tbl.Kosten[[#This Row],[Totaal kosten]],"")</f>
        <v/>
      </c>
      <c r="DK218" s="122" t="str">
        <f>IF(Tbl.Kosten[[#This Row],[Anr.]]=DK$7,Tbl.Kosten[[#This Row],[Totaal kosten]],"")</f>
        <v/>
      </c>
      <c r="DL218" s="122" t="str">
        <f>IF(Tbl.Kosten[[#This Row],[Anr.]]=DL$7,Tbl.Kosten[[#This Row],[Totaal kosten]],"")</f>
        <v/>
      </c>
      <c r="DM218" s="122" t="str">
        <f>IF(Tbl.Kosten[[#This Row],[Anr.]]=DM$7,Tbl.Kosten[[#This Row],[Totaal kosten]],"")</f>
        <v/>
      </c>
      <c r="DN218" s="122" t="str">
        <f>IF(Tbl.Kosten[[#This Row],[Anr.]]=DN$7,Tbl.Kosten[[#This Row],[Totaal kosten]],"")</f>
        <v/>
      </c>
      <c r="DO218" s="122" t="str">
        <f>IF(Tbl.Kosten[[#This Row],[Anr.]]=DO$7,Tbl.Kosten[[#This Row],[Totaal kosten]],"")</f>
        <v/>
      </c>
      <c r="DP218" s="122" t="str">
        <f>IF(Tbl.Kosten[[#This Row],[Anr.]]=DP$7,Tbl.Kosten[[#This Row],[Totaal kosten]],"")</f>
        <v/>
      </c>
      <c r="DQ218" s="122" t="str">
        <f>IF(Tbl.Kosten[[#This Row],[Anr.]]=DQ$7,Tbl.Kosten[[#This Row],[Totaal kosten]],"")</f>
        <v/>
      </c>
      <c r="DR218" s="122" t="str">
        <f>IF(Tbl.Kosten[[#This Row],[Anr.]]=DR$7,Tbl.Kosten[[#This Row],[Totaal kosten]],"")</f>
        <v/>
      </c>
      <c r="DS218" s="122" t="str">
        <f>IF(Tbl.Kosten[[#This Row],[Anr.]]=DS$7,Tbl.Kosten[[#This Row],[Totaal kosten]],"")</f>
        <v/>
      </c>
      <c r="DT218" s="122" t="str">
        <f>IF(Tbl.Kosten[[#This Row],[Anr.]]=DT$7,Tbl.Kosten[[#This Row],[Totaal kosten]],"")</f>
        <v/>
      </c>
      <c r="DU218" s="122" t="str">
        <f>IF(Tbl.Kosten[[#This Row],[Anr.]]=DU$7,Tbl.Kosten[[#This Row],[Totaal kosten]],"")</f>
        <v/>
      </c>
      <c r="DV218" s="122" t="str">
        <f>IF(Tbl.Kosten[[#This Row],[Anr.]]=DV$7,Tbl.Kosten[[#This Row],[Totaal kosten]],"")</f>
        <v/>
      </c>
      <c r="DW218" s="122" t="str">
        <f>IF(Tbl.Kosten[[#This Row],[Anr.]]=DW$7,Tbl.Kosten[[#This Row],[Totaal kosten]],"")</f>
        <v/>
      </c>
      <c r="DX218" s="122" t="str">
        <f>IF(Tbl.Kosten[[#This Row],[Anr.]]=DX$7,Tbl.Kosten[[#This Row],[Totaal kosten]],"")</f>
        <v/>
      </c>
      <c r="DY218" s="122" t="str">
        <f>IF(Tbl.Kosten[[#This Row],[Anr.]]=DY$7,Tbl.Kosten[[#This Row],[Totaal kosten]],"")</f>
        <v/>
      </c>
      <c r="DZ218" s="122" t="str">
        <f>IF(Tbl.Kosten[[#This Row],[Anr.]]=DZ$7,Tbl.Kosten[[#This Row],[Totaal kosten]],"")</f>
        <v/>
      </c>
      <c r="EA218" s="122" t="str">
        <f>IF(Tbl.Kosten[[#This Row],[Anr.]]=EA$7,Tbl.Kosten[[#This Row],[Totaal kosten]],"")</f>
        <v/>
      </c>
      <c r="EB218" s="122" t="str">
        <f>IF(Tbl.Kosten[[#This Row],[Anr.]]=EB$7,Tbl.Kosten[[#This Row],[Totaal kosten]],"")</f>
        <v/>
      </c>
      <c r="EC218" s="122" t="str">
        <f>IF(Tbl.Kosten[[#This Row],[Anr.]]=EC$7,Tbl.Kosten[[#This Row],[Totaal kosten]],"")</f>
        <v/>
      </c>
      <c r="ED218" s="122" t="str">
        <f>IF(Tbl.Kosten[[#This Row],[Anr.]]=ED$7,Tbl.Kosten[[#This Row],[Totaal kosten]],"")</f>
        <v/>
      </c>
      <c r="EE218" s="122" t="str">
        <f>IF(Tbl.Kosten[[#This Row],[Anr.]]=EE$7,Tbl.Kosten[[#This Row],[Totaal kosten]],"")</f>
        <v/>
      </c>
      <c r="EF218" s="122" t="str">
        <f>IF(Tbl.Kosten[[#This Row],[Anr.]]=EF$7,Tbl.Kosten[[#This Row],[Totaal kosten]],"")</f>
        <v/>
      </c>
      <c r="EG218" s="122" t="str">
        <f>IF(Tbl.Kosten[[#This Row],[Anr.]]=EG$7,Tbl.Kosten[[#This Row],[Totaal kosten]],"")</f>
        <v/>
      </c>
      <c r="EH218" s="122" t="str">
        <f>IF(Tbl.Kosten[[#This Row],[Anr.]]=EH$7,Tbl.Kosten[[#This Row],[Totaal kosten]],"")</f>
        <v/>
      </c>
      <c r="EI218" s="122" t="str">
        <f>IF(Tbl.Kosten[[#This Row],[Anr.]]=EI$7,Tbl.Kosten[[#This Row],[Totaal kosten]],"")</f>
        <v/>
      </c>
      <c r="EJ218" s="122" t="str">
        <f>IF(Tbl.Kosten[[#This Row],[Anr.]]=EJ$7,Tbl.Kosten[[#This Row],[Totaal kosten]],"")</f>
        <v/>
      </c>
      <c r="EK218" s="122" t="str">
        <f>IF(Tbl.Kosten[[#This Row],[Anr.]]=EK$7,Tbl.Kosten[[#This Row],[Totaal kosten]],"")</f>
        <v/>
      </c>
      <c r="EL218" s="122" t="str">
        <f>IF(Tbl.Kosten[[#This Row],[Anr.]]=EL$7,Tbl.Kosten[[#This Row],[Totaal kosten]],"")</f>
        <v/>
      </c>
      <c r="EM218" s="122" t="str">
        <f>IF(Tbl.Kosten[[#This Row],[Anr.]]=EM$7,Tbl.Kosten[[#This Row],[Totaal kosten]],"")</f>
        <v/>
      </c>
      <c r="EN218" s="122" t="str">
        <f>IF(Tbl.Kosten[[#This Row],[Anr.]]=EN$7,Tbl.Kosten[[#This Row],[Totaal kosten]],"")</f>
        <v/>
      </c>
      <c r="EO218" s="122" t="str">
        <f>IF(Tbl.Kosten[[#This Row],[Anr.]]=EO$7,Tbl.Kosten[[#This Row],[Totaal kosten]],"")</f>
        <v/>
      </c>
      <c r="EP218" s="122" t="str">
        <f>IF(Tbl.Kosten[[#This Row],[Anr.]]=EP$7,Tbl.Kosten[[#This Row],[Totaal kosten]],"")</f>
        <v/>
      </c>
      <c r="EQ218" s="122" t="str">
        <f>IF(Tbl.Kosten[[#This Row],[Anr.]]=EQ$7,Tbl.Kosten[[#This Row],[Totaal kosten]],"")</f>
        <v/>
      </c>
    </row>
    <row r="219" spans="2:147" x14ac:dyDescent="0.35">
      <c r="B219" s="99"/>
      <c r="C219" s="68"/>
      <c r="D219" s="119"/>
      <c r="E219" s="100"/>
      <c r="F219" s="13">
        <f>_xlfn.XLOOKUP(Tbl.Kosten[[#This Row],[Medewerker e/o 
functie]],Tbl.Uurtarief[Medewerker en/of functie],Tbl.Uurtarief[Uurtarief],"",,)</f>
        <v>0</v>
      </c>
      <c r="G219" s="118">
        <f>PRODUCT(Tbl.Kosten[[#This Row],[Uren]],Tbl.Kosten[[#This Row],[Uurtarief]])</f>
        <v>0</v>
      </c>
      <c r="H219" s="100"/>
      <c r="I219" s="98"/>
      <c r="J219" s="97">
        <f>Tbl.Kosten[[#This Row],[Aantal]]*Tbl.Kosten[[#This Row],[Tarief]]</f>
        <v>0</v>
      </c>
      <c r="K219" s="118">
        <f>Tbl.Kosten[[#This Row],[Subtotaal andere kosten]]+Tbl.Kosten[[#This Row],[Subtotaal arbeidskosten]]</f>
        <v>0</v>
      </c>
      <c r="L219" s="190">
        <f>IF(Tbl.Kosten[[#This Row],[Subtotaal andere kosten]]&lt;&gt;0,"Andere kosten",(_xlfn.XLOOKUP(Tbl.Kosten[[#This Row],[Medewerker e/o 
functie]],Tbl.Uurtarief[Medewerker en/of functie],Tbl.Uurtarief[Kostensoort],"",,)))</f>
        <v>0</v>
      </c>
      <c r="M219" s="190" t="str">
        <f>IF(AND(Tbl.Kosten[[#This Row],[Subtotaal arbeidskosten]]&lt;&gt;0,Tbl.Kosten[[#This Row],[Subtotaal andere kosten]]&lt;&gt;0),"Begroot Arbeidskosten en Overige kosten op verschillende regels!","")</f>
        <v/>
      </c>
      <c r="N219" s="3" t="str">
        <f>_xlfn.XLOOKUP(Tbl.Kosten[[#This Row],[Activiteitencode]],Tbl.Activiteiten[Activiteitcode],Tbl.Activiteiten[Werkpakketcode],"",,)</f>
        <v/>
      </c>
      <c r="O219" s="9" t="str">
        <f>_xlfn.XLOOKUP(Tbl.Kosten[[#This Row],[Werkpakketcode]],Tbl.Werkpakketten[Werkpakketcode],Tbl.Werkpakketten[WPnr.],"",,)</f>
        <v/>
      </c>
      <c r="P219" s="9" t="str">
        <f>IF(Tbl.Kosten[[#This Row],[WPnr.]]=P$7,Tbl.Kosten[[#This Row],[Totaal kosten]],"")</f>
        <v/>
      </c>
      <c r="Q219" s="9" t="str">
        <f>IF(Tbl.Kosten[[#This Row],[WPnr.]]=Q$7,Tbl.Kosten[[#This Row],[Totaal kosten]],"")</f>
        <v/>
      </c>
      <c r="R219" s="9" t="str">
        <f>IF(Tbl.Kosten[[#This Row],[WPnr.]]=R$7,Tbl.Kosten[[#This Row],[Totaal kosten]],"")</f>
        <v/>
      </c>
      <c r="S219" s="9" t="str">
        <f>IF(Tbl.Kosten[[#This Row],[WPnr.]]=S$7,Tbl.Kosten[[#This Row],[Totaal kosten]],"")</f>
        <v/>
      </c>
      <c r="T219" s="9" t="str">
        <f>IF(Tbl.Kosten[[#This Row],[WPnr.]]=T$7,Tbl.Kosten[[#This Row],[Totaal kosten]],"")</f>
        <v/>
      </c>
      <c r="U219" s="9" t="str">
        <f>IF(Tbl.Kosten[[#This Row],[WPnr.]]=U$7,Tbl.Kosten[[#This Row],[Totaal kosten]],"")</f>
        <v/>
      </c>
      <c r="V219" s="9" t="str">
        <f>IF(Tbl.Kosten[[#This Row],[WPnr.]]=V$7,Tbl.Kosten[[#This Row],[Totaal kosten]],"")</f>
        <v/>
      </c>
      <c r="W219" s="9" t="str">
        <f>IF(Tbl.Kosten[[#This Row],[WPnr.]]=W$7,Tbl.Kosten[[#This Row],[Totaal kosten]],"")</f>
        <v/>
      </c>
      <c r="X219" s="9" t="str">
        <f>IF(Tbl.Kosten[[#This Row],[WPnr.]]=X$7,Tbl.Kosten[[#This Row],[Totaal kosten]],"")</f>
        <v/>
      </c>
      <c r="Y219" s="9" t="str">
        <f>IF(Tbl.Kosten[[#This Row],[WPnr.]]=Y$7,Tbl.Kosten[[#This Row],[Totaal kosten]],"")</f>
        <v/>
      </c>
      <c r="Z219" s="15" t="str">
        <f>IFERROR(VLOOKUP(Tbl.Kosten[[#This Row],[Kostensoort]],Tbl.Kostensoorten[],2,FALSE),"")</f>
        <v/>
      </c>
      <c r="AA219" s="15" t="str">
        <f>IF(Tbl.Kosten[[#This Row],[KSnr.]]=AA$7,Tbl.Kosten[[#This Row],[Totaal kosten]],"")</f>
        <v/>
      </c>
      <c r="AB219" s="15" t="str">
        <f>IF(Tbl.Kosten[[#This Row],[KSnr.]]=AB$7,Tbl.Kosten[[#This Row],[Totaal kosten]],"")</f>
        <v/>
      </c>
      <c r="AC219" s="15" t="str">
        <f>IF(Tbl.Kosten[[#This Row],[KSnr.]]=AC$7,Tbl.Kosten[[#This Row],[Totaal kosten]],"")</f>
        <v/>
      </c>
      <c r="AD219" s="15" t="str">
        <f>IF(Tbl.Kosten[[#This Row],[KSnr.]]=AD$7,Tbl.Kosten[[#This Row],[Totaal kosten]],"")</f>
        <v/>
      </c>
      <c r="AE219" s="15" t="str">
        <f>IF(Tbl.Kosten[[#This Row],[KSnr.]]=AE$7,Tbl.Kosten[[#This Row],[Totaal kosten]],"")</f>
        <v/>
      </c>
      <c r="AF219" s="15" t="str">
        <f>IF(Tbl.Kosten[[#This Row],[KSnr.]]=AF$7,Tbl.Kosten[[#This Row],[Totaal kosten]],"")</f>
        <v/>
      </c>
      <c r="AG219" s="15" t="str">
        <f>IF(Tbl.Kosten[[#This Row],[KSnr.]]=AG$7,Tbl.Kosten[[#This Row],[Totaal kosten]],"")</f>
        <v/>
      </c>
      <c r="AH219" s="15" t="str">
        <f>IF(Tbl.Kosten[[#This Row],[KSnr.]]=AH$7,Tbl.Kosten[[#This Row],[Totaal kosten]],"")</f>
        <v/>
      </c>
      <c r="AI219" s="15" t="str">
        <f>IF(Tbl.Kosten[[#This Row],[KSnr.]]=AI$7,Tbl.Kosten[[#This Row],[Totaal kosten]],"")</f>
        <v/>
      </c>
      <c r="AJ219" s="15" t="str">
        <f>IF(Tbl.Kosten[[#This Row],[KSnr.]]=AJ$7,Tbl.Kosten[[#This Row],[Totaal kosten]],"")</f>
        <v/>
      </c>
      <c r="AK219" s="15" t="str">
        <f>IF(Tbl.Kosten[[#This Row],[KSnr.]]=AK$7,Tbl.Kosten[[#This Row],[Totaal kosten]],"")</f>
        <v/>
      </c>
      <c r="AL219" s="15" t="str">
        <f>IF(Tbl.Kosten[[#This Row],[KSnr.]]=AL$7,Tbl.Kosten[[#This Row],[Totaal kosten]],"")</f>
        <v/>
      </c>
      <c r="AM219" s="15" t="str">
        <f>IF(Tbl.Kosten[[#This Row],[KSnr.]]=AM$7,Tbl.Kosten[[#This Row],[Totaal kosten]],"")</f>
        <v/>
      </c>
      <c r="AN219" s="15" t="str">
        <f>IF(Tbl.Kosten[[#This Row],[KSnr.]]=AN$7,Tbl.Kosten[[#This Row],[Totaal kosten]],"")</f>
        <v/>
      </c>
      <c r="AO219" s="15" t="str">
        <f>IF(Tbl.Kosten[[#This Row],[KSnr.]]=AO$7,Tbl.Kosten[[#This Row],[Totaal kosten]],"")</f>
        <v/>
      </c>
      <c r="AP219" s="15" t="str">
        <f>IF(Tbl.Kosten[[#This Row],[KSnr.]]=AP$7,Tbl.Kosten[[#This Row],[Totaal kosten]],"")</f>
        <v/>
      </c>
      <c r="AQ219" s="15" t="str">
        <f>IF(Tbl.Kosten[[#This Row],[KSnr.]]=AQ$7,Tbl.Kosten[[#This Row],[Totaal kosten]],"")</f>
        <v/>
      </c>
      <c r="AR219" s="15" t="str">
        <f>IF(Tbl.Kosten[[#This Row],[KSnr.]]=AR$7,Tbl.Kosten[[#This Row],[Totaal kosten]],"")</f>
        <v/>
      </c>
      <c r="AS219" s="15" t="str">
        <f>IF(Tbl.Kosten[[#This Row],[KSnr.]]=AS$7,Tbl.Kosten[[#This Row],[Totaal kosten]],"")</f>
        <v/>
      </c>
      <c r="AT219" s="15" t="str">
        <f>IF(Tbl.Kosten[[#This Row],[KSnr.]]=AT$7,Tbl.Kosten[[#This Row],[Totaal kosten]],"")</f>
        <v/>
      </c>
      <c r="AU219" s="122" t="str">
        <f>_xlfn.XLOOKUP(Tbl.Kosten[[#This Row],[Activiteitencode]],Tbl.Activiteiten[Activiteitcode],Tbl.Activiteiten[Anr.],"",,)</f>
        <v/>
      </c>
      <c r="AV219" s="122" t="str">
        <f>IF(Tbl.Kosten[[#This Row],[Anr.]]=AV$7,Tbl.Kosten[[#This Row],[Totaal kosten]],"")</f>
        <v/>
      </c>
      <c r="AW219" s="122" t="str">
        <f>IF(Tbl.Kosten[[#This Row],[Anr.]]=AW$7,Tbl.Kosten[[#This Row],[Totaal kosten]],"")</f>
        <v/>
      </c>
      <c r="AX219" s="122" t="str">
        <f>IF(Tbl.Kosten[[#This Row],[Anr.]]=AX$7,Tbl.Kosten[[#This Row],[Totaal kosten]],"")</f>
        <v/>
      </c>
      <c r="AY219" s="122" t="str">
        <f>IF(Tbl.Kosten[[#This Row],[Anr.]]=AY$7,Tbl.Kosten[[#This Row],[Totaal kosten]],"")</f>
        <v/>
      </c>
      <c r="AZ219" s="122" t="str">
        <f>IF(Tbl.Kosten[[#This Row],[Anr.]]=AZ$7,Tbl.Kosten[[#This Row],[Totaal kosten]],"")</f>
        <v/>
      </c>
      <c r="BA219" s="122" t="str">
        <f>IF(Tbl.Kosten[[#This Row],[Anr.]]=BA$7,Tbl.Kosten[[#This Row],[Totaal kosten]],"")</f>
        <v/>
      </c>
      <c r="BB219" s="122" t="str">
        <f>IF(Tbl.Kosten[[#This Row],[Anr.]]=BB$7,Tbl.Kosten[[#This Row],[Totaal kosten]],"")</f>
        <v/>
      </c>
      <c r="BC219" s="122" t="str">
        <f>IF(Tbl.Kosten[[#This Row],[Anr.]]=BC$7,Tbl.Kosten[[#This Row],[Totaal kosten]],"")</f>
        <v/>
      </c>
      <c r="BD219" s="122" t="str">
        <f>IF(Tbl.Kosten[[#This Row],[Anr.]]=BD$7,Tbl.Kosten[[#This Row],[Totaal kosten]],"")</f>
        <v/>
      </c>
      <c r="BE219" s="122" t="str">
        <f>IF(Tbl.Kosten[[#This Row],[Anr.]]=BE$7,Tbl.Kosten[[#This Row],[Totaal kosten]],"")</f>
        <v/>
      </c>
      <c r="BF219" s="122" t="str">
        <f>IF(Tbl.Kosten[[#This Row],[Anr.]]=BF$7,Tbl.Kosten[[#This Row],[Totaal kosten]],"")</f>
        <v/>
      </c>
      <c r="BG219" s="122" t="str">
        <f>IF(Tbl.Kosten[[#This Row],[Anr.]]=BG$7,Tbl.Kosten[[#This Row],[Totaal kosten]],"")</f>
        <v/>
      </c>
      <c r="BH219" s="122" t="str">
        <f>IF(Tbl.Kosten[[#This Row],[Anr.]]=BH$7,Tbl.Kosten[[#This Row],[Totaal kosten]],"")</f>
        <v/>
      </c>
      <c r="BI219" s="122" t="str">
        <f>IF(Tbl.Kosten[[#This Row],[Anr.]]=BI$7,Tbl.Kosten[[#This Row],[Totaal kosten]],"")</f>
        <v/>
      </c>
      <c r="BJ219" s="122" t="str">
        <f>IF(Tbl.Kosten[[#This Row],[Anr.]]=BJ$7,Tbl.Kosten[[#This Row],[Totaal kosten]],"")</f>
        <v/>
      </c>
      <c r="BK219" s="122" t="str">
        <f>IF(Tbl.Kosten[[#This Row],[Anr.]]=BK$7,Tbl.Kosten[[#This Row],[Totaal kosten]],"")</f>
        <v/>
      </c>
      <c r="BL219" s="122" t="str">
        <f>IF(Tbl.Kosten[[#This Row],[Anr.]]=BL$7,Tbl.Kosten[[#This Row],[Totaal kosten]],"")</f>
        <v/>
      </c>
      <c r="BM219" s="122" t="str">
        <f>IF(Tbl.Kosten[[#This Row],[Anr.]]=BM$7,Tbl.Kosten[[#This Row],[Totaal kosten]],"")</f>
        <v/>
      </c>
      <c r="BN219" s="122" t="str">
        <f>IF(Tbl.Kosten[[#This Row],[Anr.]]=BN$7,Tbl.Kosten[[#This Row],[Totaal kosten]],"")</f>
        <v/>
      </c>
      <c r="BO219" s="122" t="str">
        <f>IF(Tbl.Kosten[[#This Row],[Anr.]]=BO$7,Tbl.Kosten[[#This Row],[Totaal kosten]],"")</f>
        <v/>
      </c>
      <c r="BP219" s="122" t="str">
        <f>IF(Tbl.Kosten[[#This Row],[Anr.]]=BP$7,Tbl.Kosten[[#This Row],[Totaal kosten]],"")</f>
        <v/>
      </c>
      <c r="BQ219" s="122" t="str">
        <f>IF(Tbl.Kosten[[#This Row],[Anr.]]=BQ$7,Tbl.Kosten[[#This Row],[Totaal kosten]],"")</f>
        <v/>
      </c>
      <c r="BR219" s="122" t="str">
        <f>IF(Tbl.Kosten[[#This Row],[Anr.]]=BR$7,Tbl.Kosten[[#This Row],[Totaal kosten]],"")</f>
        <v/>
      </c>
      <c r="BS219" s="122" t="str">
        <f>IF(Tbl.Kosten[[#This Row],[Anr.]]=BS$7,Tbl.Kosten[[#This Row],[Totaal kosten]],"")</f>
        <v/>
      </c>
      <c r="BT219" s="122" t="str">
        <f>IF(Tbl.Kosten[[#This Row],[Anr.]]=BT$7,Tbl.Kosten[[#This Row],[Totaal kosten]],"")</f>
        <v/>
      </c>
      <c r="BU219" s="122" t="str">
        <f>IF(Tbl.Kosten[[#This Row],[Anr.]]=BU$7,Tbl.Kosten[[#This Row],[Totaal kosten]],"")</f>
        <v/>
      </c>
      <c r="BV219" s="122" t="str">
        <f>IF(Tbl.Kosten[[#This Row],[Anr.]]=BV$7,Tbl.Kosten[[#This Row],[Totaal kosten]],"")</f>
        <v/>
      </c>
      <c r="BW219" s="122" t="str">
        <f>IF(Tbl.Kosten[[#This Row],[Anr.]]=BW$7,Tbl.Kosten[[#This Row],[Totaal kosten]],"")</f>
        <v/>
      </c>
      <c r="BX219" s="122" t="str">
        <f>IF(Tbl.Kosten[[#This Row],[Anr.]]=BX$7,Tbl.Kosten[[#This Row],[Totaal kosten]],"")</f>
        <v/>
      </c>
      <c r="BY219" s="122" t="str">
        <f>IF(Tbl.Kosten[[#This Row],[Anr.]]=BY$7,Tbl.Kosten[[#This Row],[Totaal kosten]],"")</f>
        <v/>
      </c>
      <c r="BZ219" s="122" t="str">
        <f>IF(Tbl.Kosten[[#This Row],[Anr.]]=BZ$7,Tbl.Kosten[[#This Row],[Totaal kosten]],"")</f>
        <v/>
      </c>
      <c r="CA219" s="122" t="str">
        <f>IF(Tbl.Kosten[[#This Row],[Anr.]]=CA$7,Tbl.Kosten[[#This Row],[Totaal kosten]],"")</f>
        <v/>
      </c>
      <c r="CB219" s="122" t="str">
        <f>IF(Tbl.Kosten[[#This Row],[Anr.]]=CB$7,Tbl.Kosten[[#This Row],[Totaal kosten]],"")</f>
        <v/>
      </c>
      <c r="CC219" s="122" t="str">
        <f>IF(Tbl.Kosten[[#This Row],[Anr.]]=CC$7,Tbl.Kosten[[#This Row],[Totaal kosten]],"")</f>
        <v/>
      </c>
      <c r="CD219" s="122" t="str">
        <f>IF(Tbl.Kosten[[#This Row],[Anr.]]=CD$7,Tbl.Kosten[[#This Row],[Totaal kosten]],"")</f>
        <v/>
      </c>
      <c r="CE219" s="122" t="str">
        <f>IF(Tbl.Kosten[[#This Row],[Anr.]]=CE$7,Tbl.Kosten[[#This Row],[Totaal kosten]],"")</f>
        <v/>
      </c>
      <c r="CF219" s="122" t="str">
        <f>IF(Tbl.Kosten[[#This Row],[Anr.]]=CF$7,Tbl.Kosten[[#This Row],[Totaal kosten]],"")</f>
        <v/>
      </c>
      <c r="CG219" s="122" t="str">
        <f>IF(Tbl.Kosten[[#This Row],[Anr.]]=CG$7,Tbl.Kosten[[#This Row],[Totaal kosten]],"")</f>
        <v/>
      </c>
      <c r="CH219" s="122" t="str">
        <f>IF(Tbl.Kosten[[#This Row],[Anr.]]=CH$7,Tbl.Kosten[[#This Row],[Totaal kosten]],"")</f>
        <v/>
      </c>
      <c r="CI219" s="122" t="str">
        <f>IF(Tbl.Kosten[[#This Row],[Anr.]]=CI$7,Tbl.Kosten[[#This Row],[Totaal kosten]],"")</f>
        <v/>
      </c>
      <c r="CJ219" s="122" t="str">
        <f>IF(Tbl.Kosten[[#This Row],[Anr.]]=CJ$7,Tbl.Kosten[[#This Row],[Totaal kosten]],"")</f>
        <v/>
      </c>
      <c r="CK219" s="122" t="str">
        <f>IF(Tbl.Kosten[[#This Row],[Anr.]]=CK$7,Tbl.Kosten[[#This Row],[Totaal kosten]],"")</f>
        <v/>
      </c>
      <c r="CL219" s="122" t="str">
        <f>IF(Tbl.Kosten[[#This Row],[Anr.]]=CL$7,Tbl.Kosten[[#This Row],[Totaal kosten]],"")</f>
        <v/>
      </c>
      <c r="CM219" s="122" t="str">
        <f>IF(Tbl.Kosten[[#This Row],[Anr.]]=CM$7,Tbl.Kosten[[#This Row],[Totaal kosten]],"")</f>
        <v/>
      </c>
      <c r="CN219" s="122" t="str">
        <f>IF(Tbl.Kosten[[#This Row],[Anr.]]=CN$7,Tbl.Kosten[[#This Row],[Totaal kosten]],"")</f>
        <v/>
      </c>
      <c r="CO219" s="122" t="str">
        <f>IF(Tbl.Kosten[[#This Row],[Anr.]]=CO$7,Tbl.Kosten[[#This Row],[Totaal kosten]],"")</f>
        <v/>
      </c>
      <c r="CP219" s="122" t="str">
        <f>IF(Tbl.Kosten[[#This Row],[Anr.]]=CP$7,Tbl.Kosten[[#This Row],[Totaal kosten]],"")</f>
        <v/>
      </c>
      <c r="CQ219" s="122" t="str">
        <f>IF(Tbl.Kosten[[#This Row],[Anr.]]=CQ$7,Tbl.Kosten[[#This Row],[Totaal kosten]],"")</f>
        <v/>
      </c>
      <c r="CR219" s="122" t="str">
        <f>IF(Tbl.Kosten[[#This Row],[Anr.]]=CR$7,Tbl.Kosten[[#This Row],[Totaal kosten]],"")</f>
        <v/>
      </c>
      <c r="CS219" s="122" t="str">
        <f>IF(Tbl.Kosten[[#This Row],[Anr.]]=CS$7,Tbl.Kosten[[#This Row],[Totaal kosten]],"")</f>
        <v/>
      </c>
      <c r="CT219" s="122" t="str">
        <f>IF(Tbl.Kosten[[#This Row],[Anr.]]=CT$7,Tbl.Kosten[[#This Row],[Totaal kosten]],"")</f>
        <v/>
      </c>
      <c r="CU219" s="122" t="str">
        <f>IF(Tbl.Kosten[[#This Row],[Anr.]]=CU$7,Tbl.Kosten[[#This Row],[Totaal kosten]],"")</f>
        <v/>
      </c>
      <c r="CV219" s="122" t="str">
        <f>IF(Tbl.Kosten[[#This Row],[Anr.]]=CV$7,Tbl.Kosten[[#This Row],[Totaal kosten]],"")</f>
        <v/>
      </c>
      <c r="CW219" s="122" t="str">
        <f>IF(Tbl.Kosten[[#This Row],[Anr.]]=CW$7,Tbl.Kosten[[#This Row],[Totaal kosten]],"")</f>
        <v/>
      </c>
      <c r="CX219" s="122" t="str">
        <f>IF(Tbl.Kosten[[#This Row],[Anr.]]=CX$7,Tbl.Kosten[[#This Row],[Totaal kosten]],"")</f>
        <v/>
      </c>
      <c r="CY219" s="122" t="str">
        <f>IF(Tbl.Kosten[[#This Row],[Anr.]]=CY$7,Tbl.Kosten[[#This Row],[Totaal kosten]],"")</f>
        <v/>
      </c>
      <c r="CZ219" s="122" t="str">
        <f>IF(Tbl.Kosten[[#This Row],[Anr.]]=CZ$7,Tbl.Kosten[[#This Row],[Totaal kosten]],"")</f>
        <v/>
      </c>
      <c r="DA219" s="122" t="str">
        <f>IF(Tbl.Kosten[[#This Row],[Anr.]]=DA$7,Tbl.Kosten[[#This Row],[Totaal kosten]],"")</f>
        <v/>
      </c>
      <c r="DB219" s="122" t="str">
        <f>IF(Tbl.Kosten[[#This Row],[Anr.]]=DB$7,Tbl.Kosten[[#This Row],[Totaal kosten]],"")</f>
        <v/>
      </c>
      <c r="DC219" s="122" t="str">
        <f>IF(Tbl.Kosten[[#This Row],[Anr.]]=DC$7,Tbl.Kosten[[#This Row],[Totaal kosten]],"")</f>
        <v/>
      </c>
      <c r="DD219" s="122" t="str">
        <f>IF(Tbl.Kosten[[#This Row],[Anr.]]=DD$7,Tbl.Kosten[[#This Row],[Totaal kosten]],"")</f>
        <v/>
      </c>
      <c r="DE219" s="122" t="str">
        <f>IF(Tbl.Kosten[[#This Row],[Anr.]]=DE$7,Tbl.Kosten[[#This Row],[Totaal kosten]],"")</f>
        <v/>
      </c>
      <c r="DF219" s="122" t="str">
        <f>IF(Tbl.Kosten[[#This Row],[Anr.]]=DF$7,Tbl.Kosten[[#This Row],[Totaal kosten]],"")</f>
        <v/>
      </c>
      <c r="DG219" s="122" t="str">
        <f>IF(Tbl.Kosten[[#This Row],[Anr.]]=DG$7,Tbl.Kosten[[#This Row],[Totaal kosten]],"")</f>
        <v/>
      </c>
      <c r="DH219" s="122" t="str">
        <f>IF(Tbl.Kosten[[#This Row],[Anr.]]=DH$7,Tbl.Kosten[[#This Row],[Totaal kosten]],"")</f>
        <v/>
      </c>
      <c r="DI219" s="122" t="str">
        <f>IF(Tbl.Kosten[[#This Row],[Anr.]]=DI$7,Tbl.Kosten[[#This Row],[Totaal kosten]],"")</f>
        <v/>
      </c>
      <c r="DJ219" s="122" t="str">
        <f>IF(Tbl.Kosten[[#This Row],[Anr.]]=DJ$7,Tbl.Kosten[[#This Row],[Totaal kosten]],"")</f>
        <v/>
      </c>
      <c r="DK219" s="122" t="str">
        <f>IF(Tbl.Kosten[[#This Row],[Anr.]]=DK$7,Tbl.Kosten[[#This Row],[Totaal kosten]],"")</f>
        <v/>
      </c>
      <c r="DL219" s="122" t="str">
        <f>IF(Tbl.Kosten[[#This Row],[Anr.]]=DL$7,Tbl.Kosten[[#This Row],[Totaal kosten]],"")</f>
        <v/>
      </c>
      <c r="DM219" s="122" t="str">
        <f>IF(Tbl.Kosten[[#This Row],[Anr.]]=DM$7,Tbl.Kosten[[#This Row],[Totaal kosten]],"")</f>
        <v/>
      </c>
      <c r="DN219" s="122" t="str">
        <f>IF(Tbl.Kosten[[#This Row],[Anr.]]=DN$7,Tbl.Kosten[[#This Row],[Totaal kosten]],"")</f>
        <v/>
      </c>
      <c r="DO219" s="122" t="str">
        <f>IF(Tbl.Kosten[[#This Row],[Anr.]]=DO$7,Tbl.Kosten[[#This Row],[Totaal kosten]],"")</f>
        <v/>
      </c>
      <c r="DP219" s="122" t="str">
        <f>IF(Tbl.Kosten[[#This Row],[Anr.]]=DP$7,Tbl.Kosten[[#This Row],[Totaal kosten]],"")</f>
        <v/>
      </c>
      <c r="DQ219" s="122" t="str">
        <f>IF(Tbl.Kosten[[#This Row],[Anr.]]=DQ$7,Tbl.Kosten[[#This Row],[Totaal kosten]],"")</f>
        <v/>
      </c>
      <c r="DR219" s="122" t="str">
        <f>IF(Tbl.Kosten[[#This Row],[Anr.]]=DR$7,Tbl.Kosten[[#This Row],[Totaal kosten]],"")</f>
        <v/>
      </c>
      <c r="DS219" s="122" t="str">
        <f>IF(Tbl.Kosten[[#This Row],[Anr.]]=DS$7,Tbl.Kosten[[#This Row],[Totaal kosten]],"")</f>
        <v/>
      </c>
      <c r="DT219" s="122" t="str">
        <f>IF(Tbl.Kosten[[#This Row],[Anr.]]=DT$7,Tbl.Kosten[[#This Row],[Totaal kosten]],"")</f>
        <v/>
      </c>
      <c r="DU219" s="122" t="str">
        <f>IF(Tbl.Kosten[[#This Row],[Anr.]]=DU$7,Tbl.Kosten[[#This Row],[Totaal kosten]],"")</f>
        <v/>
      </c>
      <c r="DV219" s="122" t="str">
        <f>IF(Tbl.Kosten[[#This Row],[Anr.]]=DV$7,Tbl.Kosten[[#This Row],[Totaal kosten]],"")</f>
        <v/>
      </c>
      <c r="DW219" s="122" t="str">
        <f>IF(Tbl.Kosten[[#This Row],[Anr.]]=DW$7,Tbl.Kosten[[#This Row],[Totaal kosten]],"")</f>
        <v/>
      </c>
      <c r="DX219" s="122" t="str">
        <f>IF(Tbl.Kosten[[#This Row],[Anr.]]=DX$7,Tbl.Kosten[[#This Row],[Totaal kosten]],"")</f>
        <v/>
      </c>
      <c r="DY219" s="122" t="str">
        <f>IF(Tbl.Kosten[[#This Row],[Anr.]]=DY$7,Tbl.Kosten[[#This Row],[Totaal kosten]],"")</f>
        <v/>
      </c>
      <c r="DZ219" s="122" t="str">
        <f>IF(Tbl.Kosten[[#This Row],[Anr.]]=DZ$7,Tbl.Kosten[[#This Row],[Totaal kosten]],"")</f>
        <v/>
      </c>
      <c r="EA219" s="122" t="str">
        <f>IF(Tbl.Kosten[[#This Row],[Anr.]]=EA$7,Tbl.Kosten[[#This Row],[Totaal kosten]],"")</f>
        <v/>
      </c>
      <c r="EB219" s="122" t="str">
        <f>IF(Tbl.Kosten[[#This Row],[Anr.]]=EB$7,Tbl.Kosten[[#This Row],[Totaal kosten]],"")</f>
        <v/>
      </c>
      <c r="EC219" s="122" t="str">
        <f>IF(Tbl.Kosten[[#This Row],[Anr.]]=EC$7,Tbl.Kosten[[#This Row],[Totaal kosten]],"")</f>
        <v/>
      </c>
      <c r="ED219" s="122" t="str">
        <f>IF(Tbl.Kosten[[#This Row],[Anr.]]=ED$7,Tbl.Kosten[[#This Row],[Totaal kosten]],"")</f>
        <v/>
      </c>
      <c r="EE219" s="122" t="str">
        <f>IF(Tbl.Kosten[[#This Row],[Anr.]]=EE$7,Tbl.Kosten[[#This Row],[Totaal kosten]],"")</f>
        <v/>
      </c>
      <c r="EF219" s="122" t="str">
        <f>IF(Tbl.Kosten[[#This Row],[Anr.]]=EF$7,Tbl.Kosten[[#This Row],[Totaal kosten]],"")</f>
        <v/>
      </c>
      <c r="EG219" s="122" t="str">
        <f>IF(Tbl.Kosten[[#This Row],[Anr.]]=EG$7,Tbl.Kosten[[#This Row],[Totaal kosten]],"")</f>
        <v/>
      </c>
      <c r="EH219" s="122" t="str">
        <f>IF(Tbl.Kosten[[#This Row],[Anr.]]=EH$7,Tbl.Kosten[[#This Row],[Totaal kosten]],"")</f>
        <v/>
      </c>
      <c r="EI219" s="122" t="str">
        <f>IF(Tbl.Kosten[[#This Row],[Anr.]]=EI$7,Tbl.Kosten[[#This Row],[Totaal kosten]],"")</f>
        <v/>
      </c>
      <c r="EJ219" s="122" t="str">
        <f>IF(Tbl.Kosten[[#This Row],[Anr.]]=EJ$7,Tbl.Kosten[[#This Row],[Totaal kosten]],"")</f>
        <v/>
      </c>
      <c r="EK219" s="122" t="str">
        <f>IF(Tbl.Kosten[[#This Row],[Anr.]]=EK$7,Tbl.Kosten[[#This Row],[Totaal kosten]],"")</f>
        <v/>
      </c>
      <c r="EL219" s="122" t="str">
        <f>IF(Tbl.Kosten[[#This Row],[Anr.]]=EL$7,Tbl.Kosten[[#This Row],[Totaal kosten]],"")</f>
        <v/>
      </c>
      <c r="EM219" s="122" t="str">
        <f>IF(Tbl.Kosten[[#This Row],[Anr.]]=EM$7,Tbl.Kosten[[#This Row],[Totaal kosten]],"")</f>
        <v/>
      </c>
      <c r="EN219" s="122" t="str">
        <f>IF(Tbl.Kosten[[#This Row],[Anr.]]=EN$7,Tbl.Kosten[[#This Row],[Totaal kosten]],"")</f>
        <v/>
      </c>
      <c r="EO219" s="122" t="str">
        <f>IF(Tbl.Kosten[[#This Row],[Anr.]]=EO$7,Tbl.Kosten[[#This Row],[Totaal kosten]],"")</f>
        <v/>
      </c>
      <c r="EP219" s="122" t="str">
        <f>IF(Tbl.Kosten[[#This Row],[Anr.]]=EP$7,Tbl.Kosten[[#This Row],[Totaal kosten]],"")</f>
        <v/>
      </c>
      <c r="EQ219" s="122" t="str">
        <f>IF(Tbl.Kosten[[#This Row],[Anr.]]=EQ$7,Tbl.Kosten[[#This Row],[Totaal kosten]],"")</f>
        <v/>
      </c>
    </row>
    <row r="220" spans="2:147" x14ac:dyDescent="0.35">
      <c r="B220" s="99"/>
      <c r="C220" s="68"/>
      <c r="D220" s="119"/>
      <c r="E220" s="100"/>
      <c r="F220" s="13">
        <f>_xlfn.XLOOKUP(Tbl.Kosten[[#This Row],[Medewerker e/o 
functie]],Tbl.Uurtarief[Medewerker en/of functie],Tbl.Uurtarief[Uurtarief],"",,)</f>
        <v>0</v>
      </c>
      <c r="G220" s="118">
        <f>PRODUCT(Tbl.Kosten[[#This Row],[Uren]],Tbl.Kosten[[#This Row],[Uurtarief]])</f>
        <v>0</v>
      </c>
      <c r="H220" s="100"/>
      <c r="I220" s="98"/>
      <c r="J220" s="97">
        <f>Tbl.Kosten[[#This Row],[Aantal]]*Tbl.Kosten[[#This Row],[Tarief]]</f>
        <v>0</v>
      </c>
      <c r="K220" s="118">
        <f>Tbl.Kosten[[#This Row],[Subtotaal andere kosten]]+Tbl.Kosten[[#This Row],[Subtotaal arbeidskosten]]</f>
        <v>0</v>
      </c>
      <c r="L220" s="190">
        <f>IF(Tbl.Kosten[[#This Row],[Subtotaal andere kosten]]&lt;&gt;0,"Andere kosten",(_xlfn.XLOOKUP(Tbl.Kosten[[#This Row],[Medewerker e/o 
functie]],Tbl.Uurtarief[Medewerker en/of functie],Tbl.Uurtarief[Kostensoort],"",,)))</f>
        <v>0</v>
      </c>
      <c r="M220" s="190" t="str">
        <f>IF(AND(Tbl.Kosten[[#This Row],[Subtotaal arbeidskosten]]&lt;&gt;0,Tbl.Kosten[[#This Row],[Subtotaal andere kosten]]&lt;&gt;0),"Begroot Arbeidskosten en Overige kosten op verschillende regels!","")</f>
        <v/>
      </c>
      <c r="N220" s="3" t="str">
        <f>_xlfn.XLOOKUP(Tbl.Kosten[[#This Row],[Activiteitencode]],Tbl.Activiteiten[Activiteitcode],Tbl.Activiteiten[Werkpakketcode],"",,)</f>
        <v/>
      </c>
      <c r="O220" s="9" t="str">
        <f>_xlfn.XLOOKUP(Tbl.Kosten[[#This Row],[Werkpakketcode]],Tbl.Werkpakketten[Werkpakketcode],Tbl.Werkpakketten[WPnr.],"",,)</f>
        <v/>
      </c>
      <c r="P220" s="9" t="str">
        <f>IF(Tbl.Kosten[[#This Row],[WPnr.]]=P$7,Tbl.Kosten[[#This Row],[Totaal kosten]],"")</f>
        <v/>
      </c>
      <c r="Q220" s="9" t="str">
        <f>IF(Tbl.Kosten[[#This Row],[WPnr.]]=Q$7,Tbl.Kosten[[#This Row],[Totaal kosten]],"")</f>
        <v/>
      </c>
      <c r="R220" s="9" t="str">
        <f>IF(Tbl.Kosten[[#This Row],[WPnr.]]=R$7,Tbl.Kosten[[#This Row],[Totaal kosten]],"")</f>
        <v/>
      </c>
      <c r="S220" s="9" t="str">
        <f>IF(Tbl.Kosten[[#This Row],[WPnr.]]=S$7,Tbl.Kosten[[#This Row],[Totaal kosten]],"")</f>
        <v/>
      </c>
      <c r="T220" s="9" t="str">
        <f>IF(Tbl.Kosten[[#This Row],[WPnr.]]=T$7,Tbl.Kosten[[#This Row],[Totaal kosten]],"")</f>
        <v/>
      </c>
      <c r="U220" s="9" t="str">
        <f>IF(Tbl.Kosten[[#This Row],[WPnr.]]=U$7,Tbl.Kosten[[#This Row],[Totaal kosten]],"")</f>
        <v/>
      </c>
      <c r="V220" s="9" t="str">
        <f>IF(Tbl.Kosten[[#This Row],[WPnr.]]=V$7,Tbl.Kosten[[#This Row],[Totaal kosten]],"")</f>
        <v/>
      </c>
      <c r="W220" s="9" t="str">
        <f>IF(Tbl.Kosten[[#This Row],[WPnr.]]=W$7,Tbl.Kosten[[#This Row],[Totaal kosten]],"")</f>
        <v/>
      </c>
      <c r="X220" s="9" t="str">
        <f>IF(Tbl.Kosten[[#This Row],[WPnr.]]=X$7,Tbl.Kosten[[#This Row],[Totaal kosten]],"")</f>
        <v/>
      </c>
      <c r="Y220" s="9" t="str">
        <f>IF(Tbl.Kosten[[#This Row],[WPnr.]]=Y$7,Tbl.Kosten[[#This Row],[Totaal kosten]],"")</f>
        <v/>
      </c>
      <c r="Z220" s="15" t="str">
        <f>IFERROR(VLOOKUP(Tbl.Kosten[[#This Row],[Kostensoort]],Tbl.Kostensoorten[],2,FALSE),"")</f>
        <v/>
      </c>
      <c r="AA220" s="15" t="str">
        <f>IF(Tbl.Kosten[[#This Row],[KSnr.]]=AA$7,Tbl.Kosten[[#This Row],[Totaal kosten]],"")</f>
        <v/>
      </c>
      <c r="AB220" s="15" t="str">
        <f>IF(Tbl.Kosten[[#This Row],[KSnr.]]=AB$7,Tbl.Kosten[[#This Row],[Totaal kosten]],"")</f>
        <v/>
      </c>
      <c r="AC220" s="15" t="str">
        <f>IF(Tbl.Kosten[[#This Row],[KSnr.]]=AC$7,Tbl.Kosten[[#This Row],[Totaal kosten]],"")</f>
        <v/>
      </c>
      <c r="AD220" s="15" t="str">
        <f>IF(Tbl.Kosten[[#This Row],[KSnr.]]=AD$7,Tbl.Kosten[[#This Row],[Totaal kosten]],"")</f>
        <v/>
      </c>
      <c r="AE220" s="15" t="str">
        <f>IF(Tbl.Kosten[[#This Row],[KSnr.]]=AE$7,Tbl.Kosten[[#This Row],[Totaal kosten]],"")</f>
        <v/>
      </c>
      <c r="AF220" s="15" t="str">
        <f>IF(Tbl.Kosten[[#This Row],[KSnr.]]=AF$7,Tbl.Kosten[[#This Row],[Totaal kosten]],"")</f>
        <v/>
      </c>
      <c r="AG220" s="15" t="str">
        <f>IF(Tbl.Kosten[[#This Row],[KSnr.]]=AG$7,Tbl.Kosten[[#This Row],[Totaal kosten]],"")</f>
        <v/>
      </c>
      <c r="AH220" s="15" t="str">
        <f>IF(Tbl.Kosten[[#This Row],[KSnr.]]=AH$7,Tbl.Kosten[[#This Row],[Totaal kosten]],"")</f>
        <v/>
      </c>
      <c r="AI220" s="15" t="str">
        <f>IF(Tbl.Kosten[[#This Row],[KSnr.]]=AI$7,Tbl.Kosten[[#This Row],[Totaal kosten]],"")</f>
        <v/>
      </c>
      <c r="AJ220" s="15" t="str">
        <f>IF(Tbl.Kosten[[#This Row],[KSnr.]]=AJ$7,Tbl.Kosten[[#This Row],[Totaal kosten]],"")</f>
        <v/>
      </c>
      <c r="AK220" s="15" t="str">
        <f>IF(Tbl.Kosten[[#This Row],[KSnr.]]=AK$7,Tbl.Kosten[[#This Row],[Totaal kosten]],"")</f>
        <v/>
      </c>
      <c r="AL220" s="15" t="str">
        <f>IF(Tbl.Kosten[[#This Row],[KSnr.]]=AL$7,Tbl.Kosten[[#This Row],[Totaal kosten]],"")</f>
        <v/>
      </c>
      <c r="AM220" s="15" t="str">
        <f>IF(Tbl.Kosten[[#This Row],[KSnr.]]=AM$7,Tbl.Kosten[[#This Row],[Totaal kosten]],"")</f>
        <v/>
      </c>
      <c r="AN220" s="15" t="str">
        <f>IF(Tbl.Kosten[[#This Row],[KSnr.]]=AN$7,Tbl.Kosten[[#This Row],[Totaal kosten]],"")</f>
        <v/>
      </c>
      <c r="AO220" s="15" t="str">
        <f>IF(Tbl.Kosten[[#This Row],[KSnr.]]=AO$7,Tbl.Kosten[[#This Row],[Totaal kosten]],"")</f>
        <v/>
      </c>
      <c r="AP220" s="15" t="str">
        <f>IF(Tbl.Kosten[[#This Row],[KSnr.]]=AP$7,Tbl.Kosten[[#This Row],[Totaal kosten]],"")</f>
        <v/>
      </c>
      <c r="AQ220" s="15" t="str">
        <f>IF(Tbl.Kosten[[#This Row],[KSnr.]]=AQ$7,Tbl.Kosten[[#This Row],[Totaal kosten]],"")</f>
        <v/>
      </c>
      <c r="AR220" s="15" t="str">
        <f>IF(Tbl.Kosten[[#This Row],[KSnr.]]=AR$7,Tbl.Kosten[[#This Row],[Totaal kosten]],"")</f>
        <v/>
      </c>
      <c r="AS220" s="15" t="str">
        <f>IF(Tbl.Kosten[[#This Row],[KSnr.]]=AS$7,Tbl.Kosten[[#This Row],[Totaal kosten]],"")</f>
        <v/>
      </c>
      <c r="AT220" s="15" t="str">
        <f>IF(Tbl.Kosten[[#This Row],[KSnr.]]=AT$7,Tbl.Kosten[[#This Row],[Totaal kosten]],"")</f>
        <v/>
      </c>
      <c r="AU220" s="122" t="str">
        <f>_xlfn.XLOOKUP(Tbl.Kosten[[#This Row],[Activiteitencode]],Tbl.Activiteiten[Activiteitcode],Tbl.Activiteiten[Anr.],"",,)</f>
        <v/>
      </c>
      <c r="AV220" s="122" t="str">
        <f>IF(Tbl.Kosten[[#This Row],[Anr.]]=AV$7,Tbl.Kosten[[#This Row],[Totaal kosten]],"")</f>
        <v/>
      </c>
      <c r="AW220" s="122" t="str">
        <f>IF(Tbl.Kosten[[#This Row],[Anr.]]=AW$7,Tbl.Kosten[[#This Row],[Totaal kosten]],"")</f>
        <v/>
      </c>
      <c r="AX220" s="122" t="str">
        <f>IF(Tbl.Kosten[[#This Row],[Anr.]]=AX$7,Tbl.Kosten[[#This Row],[Totaal kosten]],"")</f>
        <v/>
      </c>
      <c r="AY220" s="122" t="str">
        <f>IF(Tbl.Kosten[[#This Row],[Anr.]]=AY$7,Tbl.Kosten[[#This Row],[Totaal kosten]],"")</f>
        <v/>
      </c>
      <c r="AZ220" s="122" t="str">
        <f>IF(Tbl.Kosten[[#This Row],[Anr.]]=AZ$7,Tbl.Kosten[[#This Row],[Totaal kosten]],"")</f>
        <v/>
      </c>
      <c r="BA220" s="122" t="str">
        <f>IF(Tbl.Kosten[[#This Row],[Anr.]]=BA$7,Tbl.Kosten[[#This Row],[Totaal kosten]],"")</f>
        <v/>
      </c>
      <c r="BB220" s="122" t="str">
        <f>IF(Tbl.Kosten[[#This Row],[Anr.]]=BB$7,Tbl.Kosten[[#This Row],[Totaal kosten]],"")</f>
        <v/>
      </c>
      <c r="BC220" s="122" t="str">
        <f>IF(Tbl.Kosten[[#This Row],[Anr.]]=BC$7,Tbl.Kosten[[#This Row],[Totaal kosten]],"")</f>
        <v/>
      </c>
      <c r="BD220" s="122" t="str">
        <f>IF(Tbl.Kosten[[#This Row],[Anr.]]=BD$7,Tbl.Kosten[[#This Row],[Totaal kosten]],"")</f>
        <v/>
      </c>
      <c r="BE220" s="122" t="str">
        <f>IF(Tbl.Kosten[[#This Row],[Anr.]]=BE$7,Tbl.Kosten[[#This Row],[Totaal kosten]],"")</f>
        <v/>
      </c>
      <c r="BF220" s="122" t="str">
        <f>IF(Tbl.Kosten[[#This Row],[Anr.]]=BF$7,Tbl.Kosten[[#This Row],[Totaal kosten]],"")</f>
        <v/>
      </c>
      <c r="BG220" s="122" t="str">
        <f>IF(Tbl.Kosten[[#This Row],[Anr.]]=BG$7,Tbl.Kosten[[#This Row],[Totaal kosten]],"")</f>
        <v/>
      </c>
      <c r="BH220" s="122" t="str">
        <f>IF(Tbl.Kosten[[#This Row],[Anr.]]=BH$7,Tbl.Kosten[[#This Row],[Totaal kosten]],"")</f>
        <v/>
      </c>
      <c r="BI220" s="122" t="str">
        <f>IF(Tbl.Kosten[[#This Row],[Anr.]]=BI$7,Tbl.Kosten[[#This Row],[Totaal kosten]],"")</f>
        <v/>
      </c>
      <c r="BJ220" s="122" t="str">
        <f>IF(Tbl.Kosten[[#This Row],[Anr.]]=BJ$7,Tbl.Kosten[[#This Row],[Totaal kosten]],"")</f>
        <v/>
      </c>
      <c r="BK220" s="122" t="str">
        <f>IF(Tbl.Kosten[[#This Row],[Anr.]]=BK$7,Tbl.Kosten[[#This Row],[Totaal kosten]],"")</f>
        <v/>
      </c>
      <c r="BL220" s="122" t="str">
        <f>IF(Tbl.Kosten[[#This Row],[Anr.]]=BL$7,Tbl.Kosten[[#This Row],[Totaal kosten]],"")</f>
        <v/>
      </c>
      <c r="BM220" s="122" t="str">
        <f>IF(Tbl.Kosten[[#This Row],[Anr.]]=BM$7,Tbl.Kosten[[#This Row],[Totaal kosten]],"")</f>
        <v/>
      </c>
      <c r="BN220" s="122" t="str">
        <f>IF(Tbl.Kosten[[#This Row],[Anr.]]=BN$7,Tbl.Kosten[[#This Row],[Totaal kosten]],"")</f>
        <v/>
      </c>
      <c r="BO220" s="122" t="str">
        <f>IF(Tbl.Kosten[[#This Row],[Anr.]]=BO$7,Tbl.Kosten[[#This Row],[Totaal kosten]],"")</f>
        <v/>
      </c>
      <c r="BP220" s="122" t="str">
        <f>IF(Tbl.Kosten[[#This Row],[Anr.]]=BP$7,Tbl.Kosten[[#This Row],[Totaal kosten]],"")</f>
        <v/>
      </c>
      <c r="BQ220" s="122" t="str">
        <f>IF(Tbl.Kosten[[#This Row],[Anr.]]=BQ$7,Tbl.Kosten[[#This Row],[Totaal kosten]],"")</f>
        <v/>
      </c>
      <c r="BR220" s="122" t="str">
        <f>IF(Tbl.Kosten[[#This Row],[Anr.]]=BR$7,Tbl.Kosten[[#This Row],[Totaal kosten]],"")</f>
        <v/>
      </c>
      <c r="BS220" s="122" t="str">
        <f>IF(Tbl.Kosten[[#This Row],[Anr.]]=BS$7,Tbl.Kosten[[#This Row],[Totaal kosten]],"")</f>
        <v/>
      </c>
      <c r="BT220" s="122" t="str">
        <f>IF(Tbl.Kosten[[#This Row],[Anr.]]=BT$7,Tbl.Kosten[[#This Row],[Totaal kosten]],"")</f>
        <v/>
      </c>
      <c r="BU220" s="122" t="str">
        <f>IF(Tbl.Kosten[[#This Row],[Anr.]]=BU$7,Tbl.Kosten[[#This Row],[Totaal kosten]],"")</f>
        <v/>
      </c>
      <c r="BV220" s="122" t="str">
        <f>IF(Tbl.Kosten[[#This Row],[Anr.]]=BV$7,Tbl.Kosten[[#This Row],[Totaal kosten]],"")</f>
        <v/>
      </c>
      <c r="BW220" s="122" t="str">
        <f>IF(Tbl.Kosten[[#This Row],[Anr.]]=BW$7,Tbl.Kosten[[#This Row],[Totaal kosten]],"")</f>
        <v/>
      </c>
      <c r="BX220" s="122" t="str">
        <f>IF(Tbl.Kosten[[#This Row],[Anr.]]=BX$7,Tbl.Kosten[[#This Row],[Totaal kosten]],"")</f>
        <v/>
      </c>
      <c r="BY220" s="122" t="str">
        <f>IF(Tbl.Kosten[[#This Row],[Anr.]]=BY$7,Tbl.Kosten[[#This Row],[Totaal kosten]],"")</f>
        <v/>
      </c>
      <c r="BZ220" s="122" t="str">
        <f>IF(Tbl.Kosten[[#This Row],[Anr.]]=BZ$7,Tbl.Kosten[[#This Row],[Totaal kosten]],"")</f>
        <v/>
      </c>
      <c r="CA220" s="122" t="str">
        <f>IF(Tbl.Kosten[[#This Row],[Anr.]]=CA$7,Tbl.Kosten[[#This Row],[Totaal kosten]],"")</f>
        <v/>
      </c>
      <c r="CB220" s="122" t="str">
        <f>IF(Tbl.Kosten[[#This Row],[Anr.]]=CB$7,Tbl.Kosten[[#This Row],[Totaal kosten]],"")</f>
        <v/>
      </c>
      <c r="CC220" s="122" t="str">
        <f>IF(Tbl.Kosten[[#This Row],[Anr.]]=CC$7,Tbl.Kosten[[#This Row],[Totaal kosten]],"")</f>
        <v/>
      </c>
      <c r="CD220" s="122" t="str">
        <f>IF(Tbl.Kosten[[#This Row],[Anr.]]=CD$7,Tbl.Kosten[[#This Row],[Totaal kosten]],"")</f>
        <v/>
      </c>
      <c r="CE220" s="122" t="str">
        <f>IF(Tbl.Kosten[[#This Row],[Anr.]]=CE$7,Tbl.Kosten[[#This Row],[Totaal kosten]],"")</f>
        <v/>
      </c>
      <c r="CF220" s="122" t="str">
        <f>IF(Tbl.Kosten[[#This Row],[Anr.]]=CF$7,Tbl.Kosten[[#This Row],[Totaal kosten]],"")</f>
        <v/>
      </c>
      <c r="CG220" s="122" t="str">
        <f>IF(Tbl.Kosten[[#This Row],[Anr.]]=CG$7,Tbl.Kosten[[#This Row],[Totaal kosten]],"")</f>
        <v/>
      </c>
      <c r="CH220" s="122" t="str">
        <f>IF(Tbl.Kosten[[#This Row],[Anr.]]=CH$7,Tbl.Kosten[[#This Row],[Totaal kosten]],"")</f>
        <v/>
      </c>
      <c r="CI220" s="122" t="str">
        <f>IF(Tbl.Kosten[[#This Row],[Anr.]]=CI$7,Tbl.Kosten[[#This Row],[Totaal kosten]],"")</f>
        <v/>
      </c>
      <c r="CJ220" s="122" t="str">
        <f>IF(Tbl.Kosten[[#This Row],[Anr.]]=CJ$7,Tbl.Kosten[[#This Row],[Totaal kosten]],"")</f>
        <v/>
      </c>
      <c r="CK220" s="122" t="str">
        <f>IF(Tbl.Kosten[[#This Row],[Anr.]]=CK$7,Tbl.Kosten[[#This Row],[Totaal kosten]],"")</f>
        <v/>
      </c>
      <c r="CL220" s="122" t="str">
        <f>IF(Tbl.Kosten[[#This Row],[Anr.]]=CL$7,Tbl.Kosten[[#This Row],[Totaal kosten]],"")</f>
        <v/>
      </c>
      <c r="CM220" s="122" t="str">
        <f>IF(Tbl.Kosten[[#This Row],[Anr.]]=CM$7,Tbl.Kosten[[#This Row],[Totaal kosten]],"")</f>
        <v/>
      </c>
      <c r="CN220" s="122" t="str">
        <f>IF(Tbl.Kosten[[#This Row],[Anr.]]=CN$7,Tbl.Kosten[[#This Row],[Totaal kosten]],"")</f>
        <v/>
      </c>
      <c r="CO220" s="122" t="str">
        <f>IF(Tbl.Kosten[[#This Row],[Anr.]]=CO$7,Tbl.Kosten[[#This Row],[Totaal kosten]],"")</f>
        <v/>
      </c>
      <c r="CP220" s="122" t="str">
        <f>IF(Tbl.Kosten[[#This Row],[Anr.]]=CP$7,Tbl.Kosten[[#This Row],[Totaal kosten]],"")</f>
        <v/>
      </c>
      <c r="CQ220" s="122" t="str">
        <f>IF(Tbl.Kosten[[#This Row],[Anr.]]=CQ$7,Tbl.Kosten[[#This Row],[Totaal kosten]],"")</f>
        <v/>
      </c>
      <c r="CR220" s="122" t="str">
        <f>IF(Tbl.Kosten[[#This Row],[Anr.]]=CR$7,Tbl.Kosten[[#This Row],[Totaal kosten]],"")</f>
        <v/>
      </c>
      <c r="CS220" s="122" t="str">
        <f>IF(Tbl.Kosten[[#This Row],[Anr.]]=CS$7,Tbl.Kosten[[#This Row],[Totaal kosten]],"")</f>
        <v/>
      </c>
      <c r="CT220" s="122" t="str">
        <f>IF(Tbl.Kosten[[#This Row],[Anr.]]=CT$7,Tbl.Kosten[[#This Row],[Totaal kosten]],"")</f>
        <v/>
      </c>
      <c r="CU220" s="122" t="str">
        <f>IF(Tbl.Kosten[[#This Row],[Anr.]]=CU$7,Tbl.Kosten[[#This Row],[Totaal kosten]],"")</f>
        <v/>
      </c>
      <c r="CV220" s="122" t="str">
        <f>IF(Tbl.Kosten[[#This Row],[Anr.]]=CV$7,Tbl.Kosten[[#This Row],[Totaal kosten]],"")</f>
        <v/>
      </c>
      <c r="CW220" s="122" t="str">
        <f>IF(Tbl.Kosten[[#This Row],[Anr.]]=CW$7,Tbl.Kosten[[#This Row],[Totaal kosten]],"")</f>
        <v/>
      </c>
      <c r="CX220" s="122" t="str">
        <f>IF(Tbl.Kosten[[#This Row],[Anr.]]=CX$7,Tbl.Kosten[[#This Row],[Totaal kosten]],"")</f>
        <v/>
      </c>
      <c r="CY220" s="122" t="str">
        <f>IF(Tbl.Kosten[[#This Row],[Anr.]]=CY$7,Tbl.Kosten[[#This Row],[Totaal kosten]],"")</f>
        <v/>
      </c>
      <c r="CZ220" s="122" t="str">
        <f>IF(Tbl.Kosten[[#This Row],[Anr.]]=CZ$7,Tbl.Kosten[[#This Row],[Totaal kosten]],"")</f>
        <v/>
      </c>
      <c r="DA220" s="122" t="str">
        <f>IF(Tbl.Kosten[[#This Row],[Anr.]]=DA$7,Tbl.Kosten[[#This Row],[Totaal kosten]],"")</f>
        <v/>
      </c>
      <c r="DB220" s="122" t="str">
        <f>IF(Tbl.Kosten[[#This Row],[Anr.]]=DB$7,Tbl.Kosten[[#This Row],[Totaal kosten]],"")</f>
        <v/>
      </c>
      <c r="DC220" s="122" t="str">
        <f>IF(Tbl.Kosten[[#This Row],[Anr.]]=DC$7,Tbl.Kosten[[#This Row],[Totaal kosten]],"")</f>
        <v/>
      </c>
      <c r="DD220" s="122" t="str">
        <f>IF(Tbl.Kosten[[#This Row],[Anr.]]=DD$7,Tbl.Kosten[[#This Row],[Totaal kosten]],"")</f>
        <v/>
      </c>
      <c r="DE220" s="122" t="str">
        <f>IF(Tbl.Kosten[[#This Row],[Anr.]]=DE$7,Tbl.Kosten[[#This Row],[Totaal kosten]],"")</f>
        <v/>
      </c>
      <c r="DF220" s="122" t="str">
        <f>IF(Tbl.Kosten[[#This Row],[Anr.]]=DF$7,Tbl.Kosten[[#This Row],[Totaal kosten]],"")</f>
        <v/>
      </c>
      <c r="DG220" s="122" t="str">
        <f>IF(Tbl.Kosten[[#This Row],[Anr.]]=DG$7,Tbl.Kosten[[#This Row],[Totaal kosten]],"")</f>
        <v/>
      </c>
      <c r="DH220" s="122" t="str">
        <f>IF(Tbl.Kosten[[#This Row],[Anr.]]=DH$7,Tbl.Kosten[[#This Row],[Totaal kosten]],"")</f>
        <v/>
      </c>
      <c r="DI220" s="122" t="str">
        <f>IF(Tbl.Kosten[[#This Row],[Anr.]]=DI$7,Tbl.Kosten[[#This Row],[Totaal kosten]],"")</f>
        <v/>
      </c>
      <c r="DJ220" s="122" t="str">
        <f>IF(Tbl.Kosten[[#This Row],[Anr.]]=DJ$7,Tbl.Kosten[[#This Row],[Totaal kosten]],"")</f>
        <v/>
      </c>
      <c r="DK220" s="122" t="str">
        <f>IF(Tbl.Kosten[[#This Row],[Anr.]]=DK$7,Tbl.Kosten[[#This Row],[Totaal kosten]],"")</f>
        <v/>
      </c>
      <c r="DL220" s="122" t="str">
        <f>IF(Tbl.Kosten[[#This Row],[Anr.]]=DL$7,Tbl.Kosten[[#This Row],[Totaal kosten]],"")</f>
        <v/>
      </c>
      <c r="DM220" s="122" t="str">
        <f>IF(Tbl.Kosten[[#This Row],[Anr.]]=DM$7,Tbl.Kosten[[#This Row],[Totaal kosten]],"")</f>
        <v/>
      </c>
      <c r="DN220" s="122" t="str">
        <f>IF(Tbl.Kosten[[#This Row],[Anr.]]=DN$7,Tbl.Kosten[[#This Row],[Totaal kosten]],"")</f>
        <v/>
      </c>
      <c r="DO220" s="122" t="str">
        <f>IF(Tbl.Kosten[[#This Row],[Anr.]]=DO$7,Tbl.Kosten[[#This Row],[Totaal kosten]],"")</f>
        <v/>
      </c>
      <c r="DP220" s="122" t="str">
        <f>IF(Tbl.Kosten[[#This Row],[Anr.]]=DP$7,Tbl.Kosten[[#This Row],[Totaal kosten]],"")</f>
        <v/>
      </c>
      <c r="DQ220" s="122" t="str">
        <f>IF(Tbl.Kosten[[#This Row],[Anr.]]=DQ$7,Tbl.Kosten[[#This Row],[Totaal kosten]],"")</f>
        <v/>
      </c>
      <c r="DR220" s="122" t="str">
        <f>IF(Tbl.Kosten[[#This Row],[Anr.]]=DR$7,Tbl.Kosten[[#This Row],[Totaal kosten]],"")</f>
        <v/>
      </c>
      <c r="DS220" s="122" t="str">
        <f>IF(Tbl.Kosten[[#This Row],[Anr.]]=DS$7,Tbl.Kosten[[#This Row],[Totaal kosten]],"")</f>
        <v/>
      </c>
      <c r="DT220" s="122" t="str">
        <f>IF(Tbl.Kosten[[#This Row],[Anr.]]=DT$7,Tbl.Kosten[[#This Row],[Totaal kosten]],"")</f>
        <v/>
      </c>
      <c r="DU220" s="122" t="str">
        <f>IF(Tbl.Kosten[[#This Row],[Anr.]]=DU$7,Tbl.Kosten[[#This Row],[Totaal kosten]],"")</f>
        <v/>
      </c>
      <c r="DV220" s="122" t="str">
        <f>IF(Tbl.Kosten[[#This Row],[Anr.]]=DV$7,Tbl.Kosten[[#This Row],[Totaal kosten]],"")</f>
        <v/>
      </c>
      <c r="DW220" s="122" t="str">
        <f>IF(Tbl.Kosten[[#This Row],[Anr.]]=DW$7,Tbl.Kosten[[#This Row],[Totaal kosten]],"")</f>
        <v/>
      </c>
      <c r="DX220" s="122" t="str">
        <f>IF(Tbl.Kosten[[#This Row],[Anr.]]=DX$7,Tbl.Kosten[[#This Row],[Totaal kosten]],"")</f>
        <v/>
      </c>
      <c r="DY220" s="122" t="str">
        <f>IF(Tbl.Kosten[[#This Row],[Anr.]]=DY$7,Tbl.Kosten[[#This Row],[Totaal kosten]],"")</f>
        <v/>
      </c>
      <c r="DZ220" s="122" t="str">
        <f>IF(Tbl.Kosten[[#This Row],[Anr.]]=DZ$7,Tbl.Kosten[[#This Row],[Totaal kosten]],"")</f>
        <v/>
      </c>
      <c r="EA220" s="122" t="str">
        <f>IF(Tbl.Kosten[[#This Row],[Anr.]]=EA$7,Tbl.Kosten[[#This Row],[Totaal kosten]],"")</f>
        <v/>
      </c>
      <c r="EB220" s="122" t="str">
        <f>IF(Tbl.Kosten[[#This Row],[Anr.]]=EB$7,Tbl.Kosten[[#This Row],[Totaal kosten]],"")</f>
        <v/>
      </c>
      <c r="EC220" s="122" t="str">
        <f>IF(Tbl.Kosten[[#This Row],[Anr.]]=EC$7,Tbl.Kosten[[#This Row],[Totaal kosten]],"")</f>
        <v/>
      </c>
      <c r="ED220" s="122" t="str">
        <f>IF(Tbl.Kosten[[#This Row],[Anr.]]=ED$7,Tbl.Kosten[[#This Row],[Totaal kosten]],"")</f>
        <v/>
      </c>
      <c r="EE220" s="122" t="str">
        <f>IF(Tbl.Kosten[[#This Row],[Anr.]]=EE$7,Tbl.Kosten[[#This Row],[Totaal kosten]],"")</f>
        <v/>
      </c>
      <c r="EF220" s="122" t="str">
        <f>IF(Tbl.Kosten[[#This Row],[Anr.]]=EF$7,Tbl.Kosten[[#This Row],[Totaal kosten]],"")</f>
        <v/>
      </c>
      <c r="EG220" s="122" t="str">
        <f>IF(Tbl.Kosten[[#This Row],[Anr.]]=EG$7,Tbl.Kosten[[#This Row],[Totaal kosten]],"")</f>
        <v/>
      </c>
      <c r="EH220" s="122" t="str">
        <f>IF(Tbl.Kosten[[#This Row],[Anr.]]=EH$7,Tbl.Kosten[[#This Row],[Totaal kosten]],"")</f>
        <v/>
      </c>
      <c r="EI220" s="122" t="str">
        <f>IF(Tbl.Kosten[[#This Row],[Anr.]]=EI$7,Tbl.Kosten[[#This Row],[Totaal kosten]],"")</f>
        <v/>
      </c>
      <c r="EJ220" s="122" t="str">
        <f>IF(Tbl.Kosten[[#This Row],[Anr.]]=EJ$7,Tbl.Kosten[[#This Row],[Totaal kosten]],"")</f>
        <v/>
      </c>
      <c r="EK220" s="122" t="str">
        <f>IF(Tbl.Kosten[[#This Row],[Anr.]]=EK$7,Tbl.Kosten[[#This Row],[Totaal kosten]],"")</f>
        <v/>
      </c>
      <c r="EL220" s="122" t="str">
        <f>IF(Tbl.Kosten[[#This Row],[Anr.]]=EL$7,Tbl.Kosten[[#This Row],[Totaal kosten]],"")</f>
        <v/>
      </c>
      <c r="EM220" s="122" t="str">
        <f>IF(Tbl.Kosten[[#This Row],[Anr.]]=EM$7,Tbl.Kosten[[#This Row],[Totaal kosten]],"")</f>
        <v/>
      </c>
      <c r="EN220" s="122" t="str">
        <f>IF(Tbl.Kosten[[#This Row],[Anr.]]=EN$7,Tbl.Kosten[[#This Row],[Totaal kosten]],"")</f>
        <v/>
      </c>
      <c r="EO220" s="122" t="str">
        <f>IF(Tbl.Kosten[[#This Row],[Anr.]]=EO$7,Tbl.Kosten[[#This Row],[Totaal kosten]],"")</f>
        <v/>
      </c>
      <c r="EP220" s="122" t="str">
        <f>IF(Tbl.Kosten[[#This Row],[Anr.]]=EP$7,Tbl.Kosten[[#This Row],[Totaal kosten]],"")</f>
        <v/>
      </c>
      <c r="EQ220" s="122" t="str">
        <f>IF(Tbl.Kosten[[#This Row],[Anr.]]=EQ$7,Tbl.Kosten[[#This Row],[Totaal kosten]],"")</f>
        <v/>
      </c>
    </row>
    <row r="221" spans="2:147" x14ac:dyDescent="0.35">
      <c r="B221" s="99"/>
      <c r="C221" s="68"/>
      <c r="D221" s="119"/>
      <c r="E221" s="100"/>
      <c r="F221" s="13">
        <f>_xlfn.XLOOKUP(Tbl.Kosten[[#This Row],[Medewerker e/o 
functie]],Tbl.Uurtarief[Medewerker en/of functie],Tbl.Uurtarief[Uurtarief],"",,)</f>
        <v>0</v>
      </c>
      <c r="G221" s="118">
        <f>PRODUCT(Tbl.Kosten[[#This Row],[Uren]],Tbl.Kosten[[#This Row],[Uurtarief]])</f>
        <v>0</v>
      </c>
      <c r="H221" s="100"/>
      <c r="I221" s="98"/>
      <c r="J221" s="97">
        <f>Tbl.Kosten[[#This Row],[Aantal]]*Tbl.Kosten[[#This Row],[Tarief]]</f>
        <v>0</v>
      </c>
      <c r="K221" s="118">
        <f>Tbl.Kosten[[#This Row],[Subtotaal andere kosten]]+Tbl.Kosten[[#This Row],[Subtotaal arbeidskosten]]</f>
        <v>0</v>
      </c>
      <c r="L221" s="190">
        <f>IF(Tbl.Kosten[[#This Row],[Subtotaal andere kosten]]&lt;&gt;0,"Andere kosten",(_xlfn.XLOOKUP(Tbl.Kosten[[#This Row],[Medewerker e/o 
functie]],Tbl.Uurtarief[Medewerker en/of functie],Tbl.Uurtarief[Kostensoort],"",,)))</f>
        <v>0</v>
      </c>
      <c r="M221" s="190" t="str">
        <f>IF(AND(Tbl.Kosten[[#This Row],[Subtotaal arbeidskosten]]&lt;&gt;0,Tbl.Kosten[[#This Row],[Subtotaal andere kosten]]&lt;&gt;0),"Begroot Arbeidskosten en Overige kosten op verschillende regels!","")</f>
        <v/>
      </c>
      <c r="N221" s="3" t="str">
        <f>_xlfn.XLOOKUP(Tbl.Kosten[[#This Row],[Activiteitencode]],Tbl.Activiteiten[Activiteitcode],Tbl.Activiteiten[Werkpakketcode],"",,)</f>
        <v/>
      </c>
      <c r="O221" s="9" t="str">
        <f>_xlfn.XLOOKUP(Tbl.Kosten[[#This Row],[Werkpakketcode]],Tbl.Werkpakketten[Werkpakketcode],Tbl.Werkpakketten[WPnr.],"",,)</f>
        <v/>
      </c>
      <c r="P221" s="9" t="str">
        <f>IF(Tbl.Kosten[[#This Row],[WPnr.]]=P$7,Tbl.Kosten[[#This Row],[Totaal kosten]],"")</f>
        <v/>
      </c>
      <c r="Q221" s="9" t="str">
        <f>IF(Tbl.Kosten[[#This Row],[WPnr.]]=Q$7,Tbl.Kosten[[#This Row],[Totaal kosten]],"")</f>
        <v/>
      </c>
      <c r="R221" s="9" t="str">
        <f>IF(Tbl.Kosten[[#This Row],[WPnr.]]=R$7,Tbl.Kosten[[#This Row],[Totaal kosten]],"")</f>
        <v/>
      </c>
      <c r="S221" s="9" t="str">
        <f>IF(Tbl.Kosten[[#This Row],[WPnr.]]=S$7,Tbl.Kosten[[#This Row],[Totaal kosten]],"")</f>
        <v/>
      </c>
      <c r="T221" s="9" t="str">
        <f>IF(Tbl.Kosten[[#This Row],[WPnr.]]=T$7,Tbl.Kosten[[#This Row],[Totaal kosten]],"")</f>
        <v/>
      </c>
      <c r="U221" s="9" t="str">
        <f>IF(Tbl.Kosten[[#This Row],[WPnr.]]=U$7,Tbl.Kosten[[#This Row],[Totaal kosten]],"")</f>
        <v/>
      </c>
      <c r="V221" s="9" t="str">
        <f>IF(Tbl.Kosten[[#This Row],[WPnr.]]=V$7,Tbl.Kosten[[#This Row],[Totaal kosten]],"")</f>
        <v/>
      </c>
      <c r="W221" s="9" t="str">
        <f>IF(Tbl.Kosten[[#This Row],[WPnr.]]=W$7,Tbl.Kosten[[#This Row],[Totaal kosten]],"")</f>
        <v/>
      </c>
      <c r="X221" s="9" t="str">
        <f>IF(Tbl.Kosten[[#This Row],[WPnr.]]=X$7,Tbl.Kosten[[#This Row],[Totaal kosten]],"")</f>
        <v/>
      </c>
      <c r="Y221" s="9" t="str">
        <f>IF(Tbl.Kosten[[#This Row],[WPnr.]]=Y$7,Tbl.Kosten[[#This Row],[Totaal kosten]],"")</f>
        <v/>
      </c>
      <c r="Z221" s="15" t="str">
        <f>IFERROR(VLOOKUP(Tbl.Kosten[[#This Row],[Kostensoort]],Tbl.Kostensoorten[],2,FALSE),"")</f>
        <v/>
      </c>
      <c r="AA221" s="15" t="str">
        <f>IF(Tbl.Kosten[[#This Row],[KSnr.]]=AA$7,Tbl.Kosten[[#This Row],[Totaal kosten]],"")</f>
        <v/>
      </c>
      <c r="AB221" s="15" t="str">
        <f>IF(Tbl.Kosten[[#This Row],[KSnr.]]=AB$7,Tbl.Kosten[[#This Row],[Totaal kosten]],"")</f>
        <v/>
      </c>
      <c r="AC221" s="15" t="str">
        <f>IF(Tbl.Kosten[[#This Row],[KSnr.]]=AC$7,Tbl.Kosten[[#This Row],[Totaal kosten]],"")</f>
        <v/>
      </c>
      <c r="AD221" s="15" t="str">
        <f>IF(Tbl.Kosten[[#This Row],[KSnr.]]=AD$7,Tbl.Kosten[[#This Row],[Totaal kosten]],"")</f>
        <v/>
      </c>
      <c r="AE221" s="15" t="str">
        <f>IF(Tbl.Kosten[[#This Row],[KSnr.]]=AE$7,Tbl.Kosten[[#This Row],[Totaal kosten]],"")</f>
        <v/>
      </c>
      <c r="AF221" s="15" t="str">
        <f>IF(Tbl.Kosten[[#This Row],[KSnr.]]=AF$7,Tbl.Kosten[[#This Row],[Totaal kosten]],"")</f>
        <v/>
      </c>
      <c r="AG221" s="15" t="str">
        <f>IF(Tbl.Kosten[[#This Row],[KSnr.]]=AG$7,Tbl.Kosten[[#This Row],[Totaal kosten]],"")</f>
        <v/>
      </c>
      <c r="AH221" s="15" t="str">
        <f>IF(Tbl.Kosten[[#This Row],[KSnr.]]=AH$7,Tbl.Kosten[[#This Row],[Totaal kosten]],"")</f>
        <v/>
      </c>
      <c r="AI221" s="15" t="str">
        <f>IF(Tbl.Kosten[[#This Row],[KSnr.]]=AI$7,Tbl.Kosten[[#This Row],[Totaal kosten]],"")</f>
        <v/>
      </c>
      <c r="AJ221" s="15" t="str">
        <f>IF(Tbl.Kosten[[#This Row],[KSnr.]]=AJ$7,Tbl.Kosten[[#This Row],[Totaal kosten]],"")</f>
        <v/>
      </c>
      <c r="AK221" s="15" t="str">
        <f>IF(Tbl.Kosten[[#This Row],[KSnr.]]=AK$7,Tbl.Kosten[[#This Row],[Totaal kosten]],"")</f>
        <v/>
      </c>
      <c r="AL221" s="15" t="str">
        <f>IF(Tbl.Kosten[[#This Row],[KSnr.]]=AL$7,Tbl.Kosten[[#This Row],[Totaal kosten]],"")</f>
        <v/>
      </c>
      <c r="AM221" s="15" t="str">
        <f>IF(Tbl.Kosten[[#This Row],[KSnr.]]=AM$7,Tbl.Kosten[[#This Row],[Totaal kosten]],"")</f>
        <v/>
      </c>
      <c r="AN221" s="15" t="str">
        <f>IF(Tbl.Kosten[[#This Row],[KSnr.]]=AN$7,Tbl.Kosten[[#This Row],[Totaal kosten]],"")</f>
        <v/>
      </c>
      <c r="AO221" s="15" t="str">
        <f>IF(Tbl.Kosten[[#This Row],[KSnr.]]=AO$7,Tbl.Kosten[[#This Row],[Totaal kosten]],"")</f>
        <v/>
      </c>
      <c r="AP221" s="15" t="str">
        <f>IF(Tbl.Kosten[[#This Row],[KSnr.]]=AP$7,Tbl.Kosten[[#This Row],[Totaal kosten]],"")</f>
        <v/>
      </c>
      <c r="AQ221" s="15" t="str">
        <f>IF(Tbl.Kosten[[#This Row],[KSnr.]]=AQ$7,Tbl.Kosten[[#This Row],[Totaal kosten]],"")</f>
        <v/>
      </c>
      <c r="AR221" s="15" t="str">
        <f>IF(Tbl.Kosten[[#This Row],[KSnr.]]=AR$7,Tbl.Kosten[[#This Row],[Totaal kosten]],"")</f>
        <v/>
      </c>
      <c r="AS221" s="15" t="str">
        <f>IF(Tbl.Kosten[[#This Row],[KSnr.]]=AS$7,Tbl.Kosten[[#This Row],[Totaal kosten]],"")</f>
        <v/>
      </c>
      <c r="AT221" s="15" t="str">
        <f>IF(Tbl.Kosten[[#This Row],[KSnr.]]=AT$7,Tbl.Kosten[[#This Row],[Totaal kosten]],"")</f>
        <v/>
      </c>
      <c r="AU221" s="122" t="str">
        <f>_xlfn.XLOOKUP(Tbl.Kosten[[#This Row],[Activiteitencode]],Tbl.Activiteiten[Activiteitcode],Tbl.Activiteiten[Anr.],"",,)</f>
        <v/>
      </c>
      <c r="AV221" s="122" t="str">
        <f>IF(Tbl.Kosten[[#This Row],[Anr.]]=AV$7,Tbl.Kosten[[#This Row],[Totaal kosten]],"")</f>
        <v/>
      </c>
      <c r="AW221" s="122" t="str">
        <f>IF(Tbl.Kosten[[#This Row],[Anr.]]=AW$7,Tbl.Kosten[[#This Row],[Totaal kosten]],"")</f>
        <v/>
      </c>
      <c r="AX221" s="122" t="str">
        <f>IF(Tbl.Kosten[[#This Row],[Anr.]]=AX$7,Tbl.Kosten[[#This Row],[Totaal kosten]],"")</f>
        <v/>
      </c>
      <c r="AY221" s="122" t="str">
        <f>IF(Tbl.Kosten[[#This Row],[Anr.]]=AY$7,Tbl.Kosten[[#This Row],[Totaal kosten]],"")</f>
        <v/>
      </c>
      <c r="AZ221" s="122" t="str">
        <f>IF(Tbl.Kosten[[#This Row],[Anr.]]=AZ$7,Tbl.Kosten[[#This Row],[Totaal kosten]],"")</f>
        <v/>
      </c>
      <c r="BA221" s="122" t="str">
        <f>IF(Tbl.Kosten[[#This Row],[Anr.]]=BA$7,Tbl.Kosten[[#This Row],[Totaal kosten]],"")</f>
        <v/>
      </c>
      <c r="BB221" s="122" t="str">
        <f>IF(Tbl.Kosten[[#This Row],[Anr.]]=BB$7,Tbl.Kosten[[#This Row],[Totaal kosten]],"")</f>
        <v/>
      </c>
      <c r="BC221" s="122" t="str">
        <f>IF(Tbl.Kosten[[#This Row],[Anr.]]=BC$7,Tbl.Kosten[[#This Row],[Totaal kosten]],"")</f>
        <v/>
      </c>
      <c r="BD221" s="122" t="str">
        <f>IF(Tbl.Kosten[[#This Row],[Anr.]]=BD$7,Tbl.Kosten[[#This Row],[Totaal kosten]],"")</f>
        <v/>
      </c>
      <c r="BE221" s="122" t="str">
        <f>IF(Tbl.Kosten[[#This Row],[Anr.]]=BE$7,Tbl.Kosten[[#This Row],[Totaal kosten]],"")</f>
        <v/>
      </c>
      <c r="BF221" s="122" t="str">
        <f>IF(Tbl.Kosten[[#This Row],[Anr.]]=BF$7,Tbl.Kosten[[#This Row],[Totaal kosten]],"")</f>
        <v/>
      </c>
      <c r="BG221" s="122" t="str">
        <f>IF(Tbl.Kosten[[#This Row],[Anr.]]=BG$7,Tbl.Kosten[[#This Row],[Totaal kosten]],"")</f>
        <v/>
      </c>
      <c r="BH221" s="122" t="str">
        <f>IF(Tbl.Kosten[[#This Row],[Anr.]]=BH$7,Tbl.Kosten[[#This Row],[Totaal kosten]],"")</f>
        <v/>
      </c>
      <c r="BI221" s="122" t="str">
        <f>IF(Tbl.Kosten[[#This Row],[Anr.]]=BI$7,Tbl.Kosten[[#This Row],[Totaal kosten]],"")</f>
        <v/>
      </c>
      <c r="BJ221" s="122" t="str">
        <f>IF(Tbl.Kosten[[#This Row],[Anr.]]=BJ$7,Tbl.Kosten[[#This Row],[Totaal kosten]],"")</f>
        <v/>
      </c>
      <c r="BK221" s="122" t="str">
        <f>IF(Tbl.Kosten[[#This Row],[Anr.]]=BK$7,Tbl.Kosten[[#This Row],[Totaal kosten]],"")</f>
        <v/>
      </c>
      <c r="BL221" s="122" t="str">
        <f>IF(Tbl.Kosten[[#This Row],[Anr.]]=BL$7,Tbl.Kosten[[#This Row],[Totaal kosten]],"")</f>
        <v/>
      </c>
      <c r="BM221" s="122" t="str">
        <f>IF(Tbl.Kosten[[#This Row],[Anr.]]=BM$7,Tbl.Kosten[[#This Row],[Totaal kosten]],"")</f>
        <v/>
      </c>
      <c r="BN221" s="122" t="str">
        <f>IF(Tbl.Kosten[[#This Row],[Anr.]]=BN$7,Tbl.Kosten[[#This Row],[Totaal kosten]],"")</f>
        <v/>
      </c>
      <c r="BO221" s="122" t="str">
        <f>IF(Tbl.Kosten[[#This Row],[Anr.]]=BO$7,Tbl.Kosten[[#This Row],[Totaal kosten]],"")</f>
        <v/>
      </c>
      <c r="BP221" s="122" t="str">
        <f>IF(Tbl.Kosten[[#This Row],[Anr.]]=BP$7,Tbl.Kosten[[#This Row],[Totaal kosten]],"")</f>
        <v/>
      </c>
      <c r="BQ221" s="122" t="str">
        <f>IF(Tbl.Kosten[[#This Row],[Anr.]]=BQ$7,Tbl.Kosten[[#This Row],[Totaal kosten]],"")</f>
        <v/>
      </c>
      <c r="BR221" s="122" t="str">
        <f>IF(Tbl.Kosten[[#This Row],[Anr.]]=BR$7,Tbl.Kosten[[#This Row],[Totaal kosten]],"")</f>
        <v/>
      </c>
      <c r="BS221" s="122" t="str">
        <f>IF(Tbl.Kosten[[#This Row],[Anr.]]=BS$7,Tbl.Kosten[[#This Row],[Totaal kosten]],"")</f>
        <v/>
      </c>
      <c r="BT221" s="122" t="str">
        <f>IF(Tbl.Kosten[[#This Row],[Anr.]]=BT$7,Tbl.Kosten[[#This Row],[Totaal kosten]],"")</f>
        <v/>
      </c>
      <c r="BU221" s="122" t="str">
        <f>IF(Tbl.Kosten[[#This Row],[Anr.]]=BU$7,Tbl.Kosten[[#This Row],[Totaal kosten]],"")</f>
        <v/>
      </c>
      <c r="BV221" s="122" t="str">
        <f>IF(Tbl.Kosten[[#This Row],[Anr.]]=BV$7,Tbl.Kosten[[#This Row],[Totaal kosten]],"")</f>
        <v/>
      </c>
      <c r="BW221" s="122" t="str">
        <f>IF(Tbl.Kosten[[#This Row],[Anr.]]=BW$7,Tbl.Kosten[[#This Row],[Totaal kosten]],"")</f>
        <v/>
      </c>
      <c r="BX221" s="122" t="str">
        <f>IF(Tbl.Kosten[[#This Row],[Anr.]]=BX$7,Tbl.Kosten[[#This Row],[Totaal kosten]],"")</f>
        <v/>
      </c>
      <c r="BY221" s="122" t="str">
        <f>IF(Tbl.Kosten[[#This Row],[Anr.]]=BY$7,Tbl.Kosten[[#This Row],[Totaal kosten]],"")</f>
        <v/>
      </c>
      <c r="BZ221" s="122" t="str">
        <f>IF(Tbl.Kosten[[#This Row],[Anr.]]=BZ$7,Tbl.Kosten[[#This Row],[Totaal kosten]],"")</f>
        <v/>
      </c>
      <c r="CA221" s="122" t="str">
        <f>IF(Tbl.Kosten[[#This Row],[Anr.]]=CA$7,Tbl.Kosten[[#This Row],[Totaal kosten]],"")</f>
        <v/>
      </c>
      <c r="CB221" s="122" t="str">
        <f>IF(Tbl.Kosten[[#This Row],[Anr.]]=CB$7,Tbl.Kosten[[#This Row],[Totaal kosten]],"")</f>
        <v/>
      </c>
      <c r="CC221" s="122" t="str">
        <f>IF(Tbl.Kosten[[#This Row],[Anr.]]=CC$7,Tbl.Kosten[[#This Row],[Totaal kosten]],"")</f>
        <v/>
      </c>
      <c r="CD221" s="122" t="str">
        <f>IF(Tbl.Kosten[[#This Row],[Anr.]]=CD$7,Tbl.Kosten[[#This Row],[Totaal kosten]],"")</f>
        <v/>
      </c>
      <c r="CE221" s="122" t="str">
        <f>IF(Tbl.Kosten[[#This Row],[Anr.]]=CE$7,Tbl.Kosten[[#This Row],[Totaal kosten]],"")</f>
        <v/>
      </c>
      <c r="CF221" s="122" t="str">
        <f>IF(Tbl.Kosten[[#This Row],[Anr.]]=CF$7,Tbl.Kosten[[#This Row],[Totaal kosten]],"")</f>
        <v/>
      </c>
      <c r="CG221" s="122" t="str">
        <f>IF(Tbl.Kosten[[#This Row],[Anr.]]=CG$7,Tbl.Kosten[[#This Row],[Totaal kosten]],"")</f>
        <v/>
      </c>
      <c r="CH221" s="122" t="str">
        <f>IF(Tbl.Kosten[[#This Row],[Anr.]]=CH$7,Tbl.Kosten[[#This Row],[Totaal kosten]],"")</f>
        <v/>
      </c>
      <c r="CI221" s="122" t="str">
        <f>IF(Tbl.Kosten[[#This Row],[Anr.]]=CI$7,Tbl.Kosten[[#This Row],[Totaal kosten]],"")</f>
        <v/>
      </c>
      <c r="CJ221" s="122" t="str">
        <f>IF(Tbl.Kosten[[#This Row],[Anr.]]=CJ$7,Tbl.Kosten[[#This Row],[Totaal kosten]],"")</f>
        <v/>
      </c>
      <c r="CK221" s="122" t="str">
        <f>IF(Tbl.Kosten[[#This Row],[Anr.]]=CK$7,Tbl.Kosten[[#This Row],[Totaal kosten]],"")</f>
        <v/>
      </c>
      <c r="CL221" s="122" t="str">
        <f>IF(Tbl.Kosten[[#This Row],[Anr.]]=CL$7,Tbl.Kosten[[#This Row],[Totaal kosten]],"")</f>
        <v/>
      </c>
      <c r="CM221" s="122" t="str">
        <f>IF(Tbl.Kosten[[#This Row],[Anr.]]=CM$7,Tbl.Kosten[[#This Row],[Totaal kosten]],"")</f>
        <v/>
      </c>
      <c r="CN221" s="122" t="str">
        <f>IF(Tbl.Kosten[[#This Row],[Anr.]]=CN$7,Tbl.Kosten[[#This Row],[Totaal kosten]],"")</f>
        <v/>
      </c>
      <c r="CO221" s="122" t="str">
        <f>IF(Tbl.Kosten[[#This Row],[Anr.]]=CO$7,Tbl.Kosten[[#This Row],[Totaal kosten]],"")</f>
        <v/>
      </c>
      <c r="CP221" s="122" t="str">
        <f>IF(Tbl.Kosten[[#This Row],[Anr.]]=CP$7,Tbl.Kosten[[#This Row],[Totaal kosten]],"")</f>
        <v/>
      </c>
      <c r="CQ221" s="122" t="str">
        <f>IF(Tbl.Kosten[[#This Row],[Anr.]]=CQ$7,Tbl.Kosten[[#This Row],[Totaal kosten]],"")</f>
        <v/>
      </c>
      <c r="CR221" s="122" t="str">
        <f>IF(Tbl.Kosten[[#This Row],[Anr.]]=CR$7,Tbl.Kosten[[#This Row],[Totaal kosten]],"")</f>
        <v/>
      </c>
      <c r="CS221" s="122" t="str">
        <f>IF(Tbl.Kosten[[#This Row],[Anr.]]=CS$7,Tbl.Kosten[[#This Row],[Totaal kosten]],"")</f>
        <v/>
      </c>
      <c r="CT221" s="122" t="str">
        <f>IF(Tbl.Kosten[[#This Row],[Anr.]]=CT$7,Tbl.Kosten[[#This Row],[Totaal kosten]],"")</f>
        <v/>
      </c>
      <c r="CU221" s="122" t="str">
        <f>IF(Tbl.Kosten[[#This Row],[Anr.]]=CU$7,Tbl.Kosten[[#This Row],[Totaal kosten]],"")</f>
        <v/>
      </c>
      <c r="CV221" s="122" t="str">
        <f>IF(Tbl.Kosten[[#This Row],[Anr.]]=CV$7,Tbl.Kosten[[#This Row],[Totaal kosten]],"")</f>
        <v/>
      </c>
      <c r="CW221" s="122" t="str">
        <f>IF(Tbl.Kosten[[#This Row],[Anr.]]=CW$7,Tbl.Kosten[[#This Row],[Totaal kosten]],"")</f>
        <v/>
      </c>
      <c r="CX221" s="122" t="str">
        <f>IF(Tbl.Kosten[[#This Row],[Anr.]]=CX$7,Tbl.Kosten[[#This Row],[Totaal kosten]],"")</f>
        <v/>
      </c>
      <c r="CY221" s="122" t="str">
        <f>IF(Tbl.Kosten[[#This Row],[Anr.]]=CY$7,Tbl.Kosten[[#This Row],[Totaal kosten]],"")</f>
        <v/>
      </c>
      <c r="CZ221" s="122" t="str">
        <f>IF(Tbl.Kosten[[#This Row],[Anr.]]=CZ$7,Tbl.Kosten[[#This Row],[Totaal kosten]],"")</f>
        <v/>
      </c>
      <c r="DA221" s="122" t="str">
        <f>IF(Tbl.Kosten[[#This Row],[Anr.]]=DA$7,Tbl.Kosten[[#This Row],[Totaal kosten]],"")</f>
        <v/>
      </c>
      <c r="DB221" s="122" t="str">
        <f>IF(Tbl.Kosten[[#This Row],[Anr.]]=DB$7,Tbl.Kosten[[#This Row],[Totaal kosten]],"")</f>
        <v/>
      </c>
      <c r="DC221" s="122" t="str">
        <f>IF(Tbl.Kosten[[#This Row],[Anr.]]=DC$7,Tbl.Kosten[[#This Row],[Totaal kosten]],"")</f>
        <v/>
      </c>
      <c r="DD221" s="122" t="str">
        <f>IF(Tbl.Kosten[[#This Row],[Anr.]]=DD$7,Tbl.Kosten[[#This Row],[Totaal kosten]],"")</f>
        <v/>
      </c>
      <c r="DE221" s="122" t="str">
        <f>IF(Tbl.Kosten[[#This Row],[Anr.]]=DE$7,Tbl.Kosten[[#This Row],[Totaal kosten]],"")</f>
        <v/>
      </c>
      <c r="DF221" s="122" t="str">
        <f>IF(Tbl.Kosten[[#This Row],[Anr.]]=DF$7,Tbl.Kosten[[#This Row],[Totaal kosten]],"")</f>
        <v/>
      </c>
      <c r="DG221" s="122" t="str">
        <f>IF(Tbl.Kosten[[#This Row],[Anr.]]=DG$7,Tbl.Kosten[[#This Row],[Totaal kosten]],"")</f>
        <v/>
      </c>
      <c r="DH221" s="122" t="str">
        <f>IF(Tbl.Kosten[[#This Row],[Anr.]]=DH$7,Tbl.Kosten[[#This Row],[Totaal kosten]],"")</f>
        <v/>
      </c>
      <c r="DI221" s="122" t="str">
        <f>IF(Tbl.Kosten[[#This Row],[Anr.]]=DI$7,Tbl.Kosten[[#This Row],[Totaal kosten]],"")</f>
        <v/>
      </c>
      <c r="DJ221" s="122" t="str">
        <f>IF(Tbl.Kosten[[#This Row],[Anr.]]=DJ$7,Tbl.Kosten[[#This Row],[Totaal kosten]],"")</f>
        <v/>
      </c>
      <c r="DK221" s="122" t="str">
        <f>IF(Tbl.Kosten[[#This Row],[Anr.]]=DK$7,Tbl.Kosten[[#This Row],[Totaal kosten]],"")</f>
        <v/>
      </c>
      <c r="DL221" s="122" t="str">
        <f>IF(Tbl.Kosten[[#This Row],[Anr.]]=DL$7,Tbl.Kosten[[#This Row],[Totaal kosten]],"")</f>
        <v/>
      </c>
      <c r="DM221" s="122" t="str">
        <f>IF(Tbl.Kosten[[#This Row],[Anr.]]=DM$7,Tbl.Kosten[[#This Row],[Totaal kosten]],"")</f>
        <v/>
      </c>
      <c r="DN221" s="122" t="str">
        <f>IF(Tbl.Kosten[[#This Row],[Anr.]]=DN$7,Tbl.Kosten[[#This Row],[Totaal kosten]],"")</f>
        <v/>
      </c>
      <c r="DO221" s="122" t="str">
        <f>IF(Tbl.Kosten[[#This Row],[Anr.]]=DO$7,Tbl.Kosten[[#This Row],[Totaal kosten]],"")</f>
        <v/>
      </c>
      <c r="DP221" s="122" t="str">
        <f>IF(Tbl.Kosten[[#This Row],[Anr.]]=DP$7,Tbl.Kosten[[#This Row],[Totaal kosten]],"")</f>
        <v/>
      </c>
      <c r="DQ221" s="122" t="str">
        <f>IF(Tbl.Kosten[[#This Row],[Anr.]]=DQ$7,Tbl.Kosten[[#This Row],[Totaal kosten]],"")</f>
        <v/>
      </c>
      <c r="DR221" s="122" t="str">
        <f>IF(Tbl.Kosten[[#This Row],[Anr.]]=DR$7,Tbl.Kosten[[#This Row],[Totaal kosten]],"")</f>
        <v/>
      </c>
      <c r="DS221" s="122" t="str">
        <f>IF(Tbl.Kosten[[#This Row],[Anr.]]=DS$7,Tbl.Kosten[[#This Row],[Totaal kosten]],"")</f>
        <v/>
      </c>
      <c r="DT221" s="122" t="str">
        <f>IF(Tbl.Kosten[[#This Row],[Anr.]]=DT$7,Tbl.Kosten[[#This Row],[Totaal kosten]],"")</f>
        <v/>
      </c>
      <c r="DU221" s="122" t="str">
        <f>IF(Tbl.Kosten[[#This Row],[Anr.]]=DU$7,Tbl.Kosten[[#This Row],[Totaal kosten]],"")</f>
        <v/>
      </c>
      <c r="DV221" s="122" t="str">
        <f>IF(Tbl.Kosten[[#This Row],[Anr.]]=DV$7,Tbl.Kosten[[#This Row],[Totaal kosten]],"")</f>
        <v/>
      </c>
      <c r="DW221" s="122" t="str">
        <f>IF(Tbl.Kosten[[#This Row],[Anr.]]=DW$7,Tbl.Kosten[[#This Row],[Totaal kosten]],"")</f>
        <v/>
      </c>
      <c r="DX221" s="122" t="str">
        <f>IF(Tbl.Kosten[[#This Row],[Anr.]]=DX$7,Tbl.Kosten[[#This Row],[Totaal kosten]],"")</f>
        <v/>
      </c>
      <c r="DY221" s="122" t="str">
        <f>IF(Tbl.Kosten[[#This Row],[Anr.]]=DY$7,Tbl.Kosten[[#This Row],[Totaal kosten]],"")</f>
        <v/>
      </c>
      <c r="DZ221" s="122" t="str">
        <f>IF(Tbl.Kosten[[#This Row],[Anr.]]=DZ$7,Tbl.Kosten[[#This Row],[Totaal kosten]],"")</f>
        <v/>
      </c>
      <c r="EA221" s="122" t="str">
        <f>IF(Tbl.Kosten[[#This Row],[Anr.]]=EA$7,Tbl.Kosten[[#This Row],[Totaal kosten]],"")</f>
        <v/>
      </c>
      <c r="EB221" s="122" t="str">
        <f>IF(Tbl.Kosten[[#This Row],[Anr.]]=EB$7,Tbl.Kosten[[#This Row],[Totaal kosten]],"")</f>
        <v/>
      </c>
      <c r="EC221" s="122" t="str">
        <f>IF(Tbl.Kosten[[#This Row],[Anr.]]=EC$7,Tbl.Kosten[[#This Row],[Totaal kosten]],"")</f>
        <v/>
      </c>
      <c r="ED221" s="122" t="str">
        <f>IF(Tbl.Kosten[[#This Row],[Anr.]]=ED$7,Tbl.Kosten[[#This Row],[Totaal kosten]],"")</f>
        <v/>
      </c>
      <c r="EE221" s="122" t="str">
        <f>IF(Tbl.Kosten[[#This Row],[Anr.]]=EE$7,Tbl.Kosten[[#This Row],[Totaal kosten]],"")</f>
        <v/>
      </c>
      <c r="EF221" s="122" t="str">
        <f>IF(Tbl.Kosten[[#This Row],[Anr.]]=EF$7,Tbl.Kosten[[#This Row],[Totaal kosten]],"")</f>
        <v/>
      </c>
      <c r="EG221" s="122" t="str">
        <f>IF(Tbl.Kosten[[#This Row],[Anr.]]=EG$7,Tbl.Kosten[[#This Row],[Totaal kosten]],"")</f>
        <v/>
      </c>
      <c r="EH221" s="122" t="str">
        <f>IF(Tbl.Kosten[[#This Row],[Anr.]]=EH$7,Tbl.Kosten[[#This Row],[Totaal kosten]],"")</f>
        <v/>
      </c>
      <c r="EI221" s="122" t="str">
        <f>IF(Tbl.Kosten[[#This Row],[Anr.]]=EI$7,Tbl.Kosten[[#This Row],[Totaal kosten]],"")</f>
        <v/>
      </c>
      <c r="EJ221" s="122" t="str">
        <f>IF(Tbl.Kosten[[#This Row],[Anr.]]=EJ$7,Tbl.Kosten[[#This Row],[Totaal kosten]],"")</f>
        <v/>
      </c>
      <c r="EK221" s="122" t="str">
        <f>IF(Tbl.Kosten[[#This Row],[Anr.]]=EK$7,Tbl.Kosten[[#This Row],[Totaal kosten]],"")</f>
        <v/>
      </c>
      <c r="EL221" s="122" t="str">
        <f>IF(Tbl.Kosten[[#This Row],[Anr.]]=EL$7,Tbl.Kosten[[#This Row],[Totaal kosten]],"")</f>
        <v/>
      </c>
      <c r="EM221" s="122" t="str">
        <f>IF(Tbl.Kosten[[#This Row],[Anr.]]=EM$7,Tbl.Kosten[[#This Row],[Totaal kosten]],"")</f>
        <v/>
      </c>
      <c r="EN221" s="122" t="str">
        <f>IF(Tbl.Kosten[[#This Row],[Anr.]]=EN$7,Tbl.Kosten[[#This Row],[Totaal kosten]],"")</f>
        <v/>
      </c>
      <c r="EO221" s="122" t="str">
        <f>IF(Tbl.Kosten[[#This Row],[Anr.]]=EO$7,Tbl.Kosten[[#This Row],[Totaal kosten]],"")</f>
        <v/>
      </c>
      <c r="EP221" s="122" t="str">
        <f>IF(Tbl.Kosten[[#This Row],[Anr.]]=EP$7,Tbl.Kosten[[#This Row],[Totaal kosten]],"")</f>
        <v/>
      </c>
      <c r="EQ221" s="122" t="str">
        <f>IF(Tbl.Kosten[[#This Row],[Anr.]]=EQ$7,Tbl.Kosten[[#This Row],[Totaal kosten]],"")</f>
        <v/>
      </c>
    </row>
    <row r="222" spans="2:147" x14ac:dyDescent="0.35">
      <c r="B222" s="99"/>
      <c r="C222" s="68"/>
      <c r="D222" s="119"/>
      <c r="E222" s="100"/>
      <c r="F222" s="13">
        <f>_xlfn.XLOOKUP(Tbl.Kosten[[#This Row],[Medewerker e/o 
functie]],Tbl.Uurtarief[Medewerker en/of functie],Tbl.Uurtarief[Uurtarief],"",,)</f>
        <v>0</v>
      </c>
      <c r="G222" s="118">
        <f>PRODUCT(Tbl.Kosten[[#This Row],[Uren]],Tbl.Kosten[[#This Row],[Uurtarief]])</f>
        <v>0</v>
      </c>
      <c r="H222" s="100"/>
      <c r="I222" s="98"/>
      <c r="J222" s="97">
        <f>Tbl.Kosten[[#This Row],[Aantal]]*Tbl.Kosten[[#This Row],[Tarief]]</f>
        <v>0</v>
      </c>
      <c r="K222" s="118">
        <f>Tbl.Kosten[[#This Row],[Subtotaal andere kosten]]+Tbl.Kosten[[#This Row],[Subtotaal arbeidskosten]]</f>
        <v>0</v>
      </c>
      <c r="L222" s="190">
        <f>IF(Tbl.Kosten[[#This Row],[Subtotaal andere kosten]]&lt;&gt;0,"Andere kosten",(_xlfn.XLOOKUP(Tbl.Kosten[[#This Row],[Medewerker e/o 
functie]],Tbl.Uurtarief[Medewerker en/of functie],Tbl.Uurtarief[Kostensoort],"",,)))</f>
        <v>0</v>
      </c>
      <c r="M222" s="190" t="str">
        <f>IF(AND(Tbl.Kosten[[#This Row],[Subtotaal arbeidskosten]]&lt;&gt;0,Tbl.Kosten[[#This Row],[Subtotaal andere kosten]]&lt;&gt;0),"Begroot Arbeidskosten en Overige kosten op verschillende regels!","")</f>
        <v/>
      </c>
      <c r="N222" s="3" t="str">
        <f>_xlfn.XLOOKUP(Tbl.Kosten[[#This Row],[Activiteitencode]],Tbl.Activiteiten[Activiteitcode],Tbl.Activiteiten[Werkpakketcode],"",,)</f>
        <v/>
      </c>
      <c r="O222" s="9" t="str">
        <f>_xlfn.XLOOKUP(Tbl.Kosten[[#This Row],[Werkpakketcode]],Tbl.Werkpakketten[Werkpakketcode],Tbl.Werkpakketten[WPnr.],"",,)</f>
        <v/>
      </c>
      <c r="P222" s="9" t="str">
        <f>IF(Tbl.Kosten[[#This Row],[WPnr.]]=P$7,Tbl.Kosten[[#This Row],[Totaal kosten]],"")</f>
        <v/>
      </c>
      <c r="Q222" s="9" t="str">
        <f>IF(Tbl.Kosten[[#This Row],[WPnr.]]=Q$7,Tbl.Kosten[[#This Row],[Totaal kosten]],"")</f>
        <v/>
      </c>
      <c r="R222" s="9" t="str">
        <f>IF(Tbl.Kosten[[#This Row],[WPnr.]]=R$7,Tbl.Kosten[[#This Row],[Totaal kosten]],"")</f>
        <v/>
      </c>
      <c r="S222" s="9" t="str">
        <f>IF(Tbl.Kosten[[#This Row],[WPnr.]]=S$7,Tbl.Kosten[[#This Row],[Totaal kosten]],"")</f>
        <v/>
      </c>
      <c r="T222" s="9" t="str">
        <f>IF(Tbl.Kosten[[#This Row],[WPnr.]]=T$7,Tbl.Kosten[[#This Row],[Totaal kosten]],"")</f>
        <v/>
      </c>
      <c r="U222" s="9" t="str">
        <f>IF(Tbl.Kosten[[#This Row],[WPnr.]]=U$7,Tbl.Kosten[[#This Row],[Totaal kosten]],"")</f>
        <v/>
      </c>
      <c r="V222" s="9" t="str">
        <f>IF(Tbl.Kosten[[#This Row],[WPnr.]]=V$7,Tbl.Kosten[[#This Row],[Totaal kosten]],"")</f>
        <v/>
      </c>
      <c r="W222" s="9" t="str">
        <f>IF(Tbl.Kosten[[#This Row],[WPnr.]]=W$7,Tbl.Kosten[[#This Row],[Totaal kosten]],"")</f>
        <v/>
      </c>
      <c r="X222" s="9" t="str">
        <f>IF(Tbl.Kosten[[#This Row],[WPnr.]]=X$7,Tbl.Kosten[[#This Row],[Totaal kosten]],"")</f>
        <v/>
      </c>
      <c r="Y222" s="9" t="str">
        <f>IF(Tbl.Kosten[[#This Row],[WPnr.]]=Y$7,Tbl.Kosten[[#This Row],[Totaal kosten]],"")</f>
        <v/>
      </c>
      <c r="Z222" s="9" t="str">
        <f>IFERROR(VLOOKUP(Tbl.Kosten[[#This Row],[Kostensoort]],Tbl.Kostensoorten[],2,FALSE),"")</f>
        <v/>
      </c>
      <c r="AA222" s="9" t="str">
        <f>IF(Tbl.Kosten[[#This Row],[KSnr.]]=AA$7,Tbl.Kosten[[#This Row],[Totaal kosten]],"")</f>
        <v/>
      </c>
      <c r="AB222" s="9" t="str">
        <f>IF(Tbl.Kosten[[#This Row],[KSnr.]]=AB$7,Tbl.Kosten[[#This Row],[Totaal kosten]],"")</f>
        <v/>
      </c>
      <c r="AC222" s="9" t="str">
        <f>IF(Tbl.Kosten[[#This Row],[KSnr.]]=AC$7,Tbl.Kosten[[#This Row],[Totaal kosten]],"")</f>
        <v/>
      </c>
      <c r="AD222" s="9" t="str">
        <f>IF(Tbl.Kosten[[#This Row],[KSnr.]]=AD$7,Tbl.Kosten[[#This Row],[Totaal kosten]],"")</f>
        <v/>
      </c>
      <c r="AE222" s="9" t="str">
        <f>IF(Tbl.Kosten[[#This Row],[KSnr.]]=AE$7,Tbl.Kosten[[#This Row],[Totaal kosten]],"")</f>
        <v/>
      </c>
      <c r="AF222" s="9" t="str">
        <f>IF(Tbl.Kosten[[#This Row],[KSnr.]]=AF$7,Tbl.Kosten[[#This Row],[Totaal kosten]],"")</f>
        <v/>
      </c>
      <c r="AG222" s="9" t="str">
        <f>IF(Tbl.Kosten[[#This Row],[KSnr.]]=AG$7,Tbl.Kosten[[#This Row],[Totaal kosten]],"")</f>
        <v/>
      </c>
      <c r="AH222" s="9" t="str">
        <f>IF(Tbl.Kosten[[#This Row],[KSnr.]]=AH$7,Tbl.Kosten[[#This Row],[Totaal kosten]],"")</f>
        <v/>
      </c>
      <c r="AI222" s="9" t="str">
        <f>IF(Tbl.Kosten[[#This Row],[KSnr.]]=AI$7,Tbl.Kosten[[#This Row],[Totaal kosten]],"")</f>
        <v/>
      </c>
      <c r="AJ222" s="9" t="str">
        <f>IF(Tbl.Kosten[[#This Row],[KSnr.]]=AJ$7,Tbl.Kosten[[#This Row],[Totaal kosten]],"")</f>
        <v/>
      </c>
      <c r="AK222" s="9" t="str">
        <f>IF(Tbl.Kosten[[#This Row],[KSnr.]]=AK$7,Tbl.Kosten[[#This Row],[Totaal kosten]],"")</f>
        <v/>
      </c>
      <c r="AL222" s="9" t="str">
        <f>IF(Tbl.Kosten[[#This Row],[KSnr.]]=AL$7,Tbl.Kosten[[#This Row],[Totaal kosten]],"")</f>
        <v/>
      </c>
      <c r="AM222" s="9" t="str">
        <f>IF(Tbl.Kosten[[#This Row],[KSnr.]]=AM$7,Tbl.Kosten[[#This Row],[Totaal kosten]],"")</f>
        <v/>
      </c>
      <c r="AN222" s="9" t="str">
        <f>IF(Tbl.Kosten[[#This Row],[KSnr.]]=AN$7,Tbl.Kosten[[#This Row],[Totaal kosten]],"")</f>
        <v/>
      </c>
      <c r="AO222" s="9" t="str">
        <f>IF(Tbl.Kosten[[#This Row],[KSnr.]]=AO$7,Tbl.Kosten[[#This Row],[Totaal kosten]],"")</f>
        <v/>
      </c>
      <c r="AP222" s="9" t="str">
        <f>IF(Tbl.Kosten[[#This Row],[KSnr.]]=AP$7,Tbl.Kosten[[#This Row],[Totaal kosten]],"")</f>
        <v/>
      </c>
      <c r="AQ222" s="9" t="str">
        <f>IF(Tbl.Kosten[[#This Row],[KSnr.]]=AQ$7,Tbl.Kosten[[#This Row],[Totaal kosten]],"")</f>
        <v/>
      </c>
      <c r="AR222" s="9" t="str">
        <f>IF(Tbl.Kosten[[#This Row],[KSnr.]]=AR$7,Tbl.Kosten[[#This Row],[Totaal kosten]],"")</f>
        <v/>
      </c>
      <c r="AS222" s="9" t="str">
        <f>IF(Tbl.Kosten[[#This Row],[KSnr.]]=AS$7,Tbl.Kosten[[#This Row],[Totaal kosten]],"")</f>
        <v/>
      </c>
      <c r="AT222" s="9" t="str">
        <f>IF(Tbl.Kosten[[#This Row],[KSnr.]]=AT$7,Tbl.Kosten[[#This Row],[Totaal kosten]],"")</f>
        <v/>
      </c>
      <c r="AU222" s="122" t="str">
        <f>_xlfn.XLOOKUP(Tbl.Kosten[[#This Row],[Activiteitencode]],Tbl.Activiteiten[Activiteitcode],Tbl.Activiteiten[Anr.],"",,)</f>
        <v/>
      </c>
      <c r="AV222" s="122" t="str">
        <f>IF(Tbl.Kosten[[#This Row],[Anr.]]=AV$7,Tbl.Kosten[[#This Row],[Totaal kosten]],"")</f>
        <v/>
      </c>
      <c r="AW222" s="122" t="str">
        <f>IF(Tbl.Kosten[[#This Row],[Anr.]]=AW$7,Tbl.Kosten[[#This Row],[Totaal kosten]],"")</f>
        <v/>
      </c>
      <c r="AX222" s="122" t="str">
        <f>IF(Tbl.Kosten[[#This Row],[Anr.]]=AX$7,Tbl.Kosten[[#This Row],[Totaal kosten]],"")</f>
        <v/>
      </c>
      <c r="AY222" s="122" t="str">
        <f>IF(Tbl.Kosten[[#This Row],[Anr.]]=AY$7,Tbl.Kosten[[#This Row],[Totaal kosten]],"")</f>
        <v/>
      </c>
      <c r="AZ222" s="122" t="str">
        <f>IF(Tbl.Kosten[[#This Row],[Anr.]]=AZ$7,Tbl.Kosten[[#This Row],[Totaal kosten]],"")</f>
        <v/>
      </c>
      <c r="BA222" s="122" t="str">
        <f>IF(Tbl.Kosten[[#This Row],[Anr.]]=BA$7,Tbl.Kosten[[#This Row],[Totaal kosten]],"")</f>
        <v/>
      </c>
      <c r="BB222" s="122" t="str">
        <f>IF(Tbl.Kosten[[#This Row],[Anr.]]=BB$7,Tbl.Kosten[[#This Row],[Totaal kosten]],"")</f>
        <v/>
      </c>
      <c r="BC222" s="122" t="str">
        <f>IF(Tbl.Kosten[[#This Row],[Anr.]]=BC$7,Tbl.Kosten[[#This Row],[Totaal kosten]],"")</f>
        <v/>
      </c>
      <c r="BD222" s="122" t="str">
        <f>IF(Tbl.Kosten[[#This Row],[Anr.]]=BD$7,Tbl.Kosten[[#This Row],[Totaal kosten]],"")</f>
        <v/>
      </c>
      <c r="BE222" s="122" t="str">
        <f>IF(Tbl.Kosten[[#This Row],[Anr.]]=BE$7,Tbl.Kosten[[#This Row],[Totaal kosten]],"")</f>
        <v/>
      </c>
      <c r="BF222" s="122" t="str">
        <f>IF(Tbl.Kosten[[#This Row],[Anr.]]=BF$7,Tbl.Kosten[[#This Row],[Totaal kosten]],"")</f>
        <v/>
      </c>
      <c r="BG222" s="122" t="str">
        <f>IF(Tbl.Kosten[[#This Row],[Anr.]]=BG$7,Tbl.Kosten[[#This Row],[Totaal kosten]],"")</f>
        <v/>
      </c>
      <c r="BH222" s="122" t="str">
        <f>IF(Tbl.Kosten[[#This Row],[Anr.]]=BH$7,Tbl.Kosten[[#This Row],[Totaal kosten]],"")</f>
        <v/>
      </c>
      <c r="BI222" s="122" t="str">
        <f>IF(Tbl.Kosten[[#This Row],[Anr.]]=BI$7,Tbl.Kosten[[#This Row],[Totaal kosten]],"")</f>
        <v/>
      </c>
      <c r="BJ222" s="122" t="str">
        <f>IF(Tbl.Kosten[[#This Row],[Anr.]]=BJ$7,Tbl.Kosten[[#This Row],[Totaal kosten]],"")</f>
        <v/>
      </c>
      <c r="BK222" s="122" t="str">
        <f>IF(Tbl.Kosten[[#This Row],[Anr.]]=BK$7,Tbl.Kosten[[#This Row],[Totaal kosten]],"")</f>
        <v/>
      </c>
      <c r="BL222" s="122" t="str">
        <f>IF(Tbl.Kosten[[#This Row],[Anr.]]=BL$7,Tbl.Kosten[[#This Row],[Totaal kosten]],"")</f>
        <v/>
      </c>
      <c r="BM222" s="122" t="str">
        <f>IF(Tbl.Kosten[[#This Row],[Anr.]]=BM$7,Tbl.Kosten[[#This Row],[Totaal kosten]],"")</f>
        <v/>
      </c>
      <c r="BN222" s="122" t="str">
        <f>IF(Tbl.Kosten[[#This Row],[Anr.]]=BN$7,Tbl.Kosten[[#This Row],[Totaal kosten]],"")</f>
        <v/>
      </c>
      <c r="BO222" s="122" t="str">
        <f>IF(Tbl.Kosten[[#This Row],[Anr.]]=BO$7,Tbl.Kosten[[#This Row],[Totaal kosten]],"")</f>
        <v/>
      </c>
      <c r="BP222" s="122" t="str">
        <f>IF(Tbl.Kosten[[#This Row],[Anr.]]=BP$7,Tbl.Kosten[[#This Row],[Totaal kosten]],"")</f>
        <v/>
      </c>
      <c r="BQ222" s="122" t="str">
        <f>IF(Tbl.Kosten[[#This Row],[Anr.]]=BQ$7,Tbl.Kosten[[#This Row],[Totaal kosten]],"")</f>
        <v/>
      </c>
      <c r="BR222" s="122" t="str">
        <f>IF(Tbl.Kosten[[#This Row],[Anr.]]=BR$7,Tbl.Kosten[[#This Row],[Totaal kosten]],"")</f>
        <v/>
      </c>
      <c r="BS222" s="122" t="str">
        <f>IF(Tbl.Kosten[[#This Row],[Anr.]]=BS$7,Tbl.Kosten[[#This Row],[Totaal kosten]],"")</f>
        <v/>
      </c>
      <c r="BT222" s="122" t="str">
        <f>IF(Tbl.Kosten[[#This Row],[Anr.]]=BT$7,Tbl.Kosten[[#This Row],[Totaal kosten]],"")</f>
        <v/>
      </c>
      <c r="BU222" s="122" t="str">
        <f>IF(Tbl.Kosten[[#This Row],[Anr.]]=BU$7,Tbl.Kosten[[#This Row],[Totaal kosten]],"")</f>
        <v/>
      </c>
      <c r="BV222" s="122" t="str">
        <f>IF(Tbl.Kosten[[#This Row],[Anr.]]=BV$7,Tbl.Kosten[[#This Row],[Totaal kosten]],"")</f>
        <v/>
      </c>
      <c r="BW222" s="122" t="str">
        <f>IF(Tbl.Kosten[[#This Row],[Anr.]]=BW$7,Tbl.Kosten[[#This Row],[Totaal kosten]],"")</f>
        <v/>
      </c>
      <c r="BX222" s="122" t="str">
        <f>IF(Tbl.Kosten[[#This Row],[Anr.]]=BX$7,Tbl.Kosten[[#This Row],[Totaal kosten]],"")</f>
        <v/>
      </c>
      <c r="BY222" s="122" t="str">
        <f>IF(Tbl.Kosten[[#This Row],[Anr.]]=BY$7,Tbl.Kosten[[#This Row],[Totaal kosten]],"")</f>
        <v/>
      </c>
      <c r="BZ222" s="122" t="str">
        <f>IF(Tbl.Kosten[[#This Row],[Anr.]]=BZ$7,Tbl.Kosten[[#This Row],[Totaal kosten]],"")</f>
        <v/>
      </c>
      <c r="CA222" s="122" t="str">
        <f>IF(Tbl.Kosten[[#This Row],[Anr.]]=CA$7,Tbl.Kosten[[#This Row],[Totaal kosten]],"")</f>
        <v/>
      </c>
      <c r="CB222" s="122" t="str">
        <f>IF(Tbl.Kosten[[#This Row],[Anr.]]=CB$7,Tbl.Kosten[[#This Row],[Totaal kosten]],"")</f>
        <v/>
      </c>
      <c r="CC222" s="122" t="str">
        <f>IF(Tbl.Kosten[[#This Row],[Anr.]]=CC$7,Tbl.Kosten[[#This Row],[Totaal kosten]],"")</f>
        <v/>
      </c>
      <c r="CD222" s="122" t="str">
        <f>IF(Tbl.Kosten[[#This Row],[Anr.]]=CD$7,Tbl.Kosten[[#This Row],[Totaal kosten]],"")</f>
        <v/>
      </c>
      <c r="CE222" s="122" t="str">
        <f>IF(Tbl.Kosten[[#This Row],[Anr.]]=CE$7,Tbl.Kosten[[#This Row],[Totaal kosten]],"")</f>
        <v/>
      </c>
      <c r="CF222" s="122" t="str">
        <f>IF(Tbl.Kosten[[#This Row],[Anr.]]=CF$7,Tbl.Kosten[[#This Row],[Totaal kosten]],"")</f>
        <v/>
      </c>
      <c r="CG222" s="122" t="str">
        <f>IF(Tbl.Kosten[[#This Row],[Anr.]]=CG$7,Tbl.Kosten[[#This Row],[Totaal kosten]],"")</f>
        <v/>
      </c>
      <c r="CH222" s="122" t="str">
        <f>IF(Tbl.Kosten[[#This Row],[Anr.]]=CH$7,Tbl.Kosten[[#This Row],[Totaal kosten]],"")</f>
        <v/>
      </c>
      <c r="CI222" s="122" t="str">
        <f>IF(Tbl.Kosten[[#This Row],[Anr.]]=CI$7,Tbl.Kosten[[#This Row],[Totaal kosten]],"")</f>
        <v/>
      </c>
      <c r="CJ222" s="122" t="str">
        <f>IF(Tbl.Kosten[[#This Row],[Anr.]]=CJ$7,Tbl.Kosten[[#This Row],[Totaal kosten]],"")</f>
        <v/>
      </c>
      <c r="CK222" s="122" t="str">
        <f>IF(Tbl.Kosten[[#This Row],[Anr.]]=CK$7,Tbl.Kosten[[#This Row],[Totaal kosten]],"")</f>
        <v/>
      </c>
      <c r="CL222" s="122" t="str">
        <f>IF(Tbl.Kosten[[#This Row],[Anr.]]=CL$7,Tbl.Kosten[[#This Row],[Totaal kosten]],"")</f>
        <v/>
      </c>
      <c r="CM222" s="122" t="str">
        <f>IF(Tbl.Kosten[[#This Row],[Anr.]]=CM$7,Tbl.Kosten[[#This Row],[Totaal kosten]],"")</f>
        <v/>
      </c>
      <c r="CN222" s="122" t="str">
        <f>IF(Tbl.Kosten[[#This Row],[Anr.]]=CN$7,Tbl.Kosten[[#This Row],[Totaal kosten]],"")</f>
        <v/>
      </c>
      <c r="CO222" s="122" t="str">
        <f>IF(Tbl.Kosten[[#This Row],[Anr.]]=CO$7,Tbl.Kosten[[#This Row],[Totaal kosten]],"")</f>
        <v/>
      </c>
      <c r="CP222" s="122" t="str">
        <f>IF(Tbl.Kosten[[#This Row],[Anr.]]=CP$7,Tbl.Kosten[[#This Row],[Totaal kosten]],"")</f>
        <v/>
      </c>
      <c r="CQ222" s="122" t="str">
        <f>IF(Tbl.Kosten[[#This Row],[Anr.]]=CQ$7,Tbl.Kosten[[#This Row],[Totaal kosten]],"")</f>
        <v/>
      </c>
      <c r="CR222" s="122" t="str">
        <f>IF(Tbl.Kosten[[#This Row],[Anr.]]=CR$7,Tbl.Kosten[[#This Row],[Totaal kosten]],"")</f>
        <v/>
      </c>
      <c r="CS222" s="122" t="str">
        <f>IF(Tbl.Kosten[[#This Row],[Anr.]]=CS$7,Tbl.Kosten[[#This Row],[Totaal kosten]],"")</f>
        <v/>
      </c>
      <c r="CT222" s="122" t="str">
        <f>IF(Tbl.Kosten[[#This Row],[Anr.]]=CT$7,Tbl.Kosten[[#This Row],[Totaal kosten]],"")</f>
        <v/>
      </c>
      <c r="CU222" s="122" t="str">
        <f>IF(Tbl.Kosten[[#This Row],[Anr.]]=CU$7,Tbl.Kosten[[#This Row],[Totaal kosten]],"")</f>
        <v/>
      </c>
      <c r="CV222" s="122" t="str">
        <f>IF(Tbl.Kosten[[#This Row],[Anr.]]=CV$7,Tbl.Kosten[[#This Row],[Totaal kosten]],"")</f>
        <v/>
      </c>
      <c r="CW222" s="122" t="str">
        <f>IF(Tbl.Kosten[[#This Row],[Anr.]]=CW$7,Tbl.Kosten[[#This Row],[Totaal kosten]],"")</f>
        <v/>
      </c>
      <c r="CX222" s="122" t="str">
        <f>IF(Tbl.Kosten[[#This Row],[Anr.]]=CX$7,Tbl.Kosten[[#This Row],[Totaal kosten]],"")</f>
        <v/>
      </c>
      <c r="CY222" s="122" t="str">
        <f>IF(Tbl.Kosten[[#This Row],[Anr.]]=CY$7,Tbl.Kosten[[#This Row],[Totaal kosten]],"")</f>
        <v/>
      </c>
      <c r="CZ222" s="122" t="str">
        <f>IF(Tbl.Kosten[[#This Row],[Anr.]]=CZ$7,Tbl.Kosten[[#This Row],[Totaal kosten]],"")</f>
        <v/>
      </c>
      <c r="DA222" s="122" t="str">
        <f>IF(Tbl.Kosten[[#This Row],[Anr.]]=DA$7,Tbl.Kosten[[#This Row],[Totaal kosten]],"")</f>
        <v/>
      </c>
      <c r="DB222" s="122" t="str">
        <f>IF(Tbl.Kosten[[#This Row],[Anr.]]=DB$7,Tbl.Kosten[[#This Row],[Totaal kosten]],"")</f>
        <v/>
      </c>
      <c r="DC222" s="122" t="str">
        <f>IF(Tbl.Kosten[[#This Row],[Anr.]]=DC$7,Tbl.Kosten[[#This Row],[Totaal kosten]],"")</f>
        <v/>
      </c>
      <c r="DD222" s="122" t="str">
        <f>IF(Tbl.Kosten[[#This Row],[Anr.]]=DD$7,Tbl.Kosten[[#This Row],[Totaal kosten]],"")</f>
        <v/>
      </c>
      <c r="DE222" s="122" t="str">
        <f>IF(Tbl.Kosten[[#This Row],[Anr.]]=DE$7,Tbl.Kosten[[#This Row],[Totaal kosten]],"")</f>
        <v/>
      </c>
      <c r="DF222" s="122" t="str">
        <f>IF(Tbl.Kosten[[#This Row],[Anr.]]=DF$7,Tbl.Kosten[[#This Row],[Totaal kosten]],"")</f>
        <v/>
      </c>
      <c r="DG222" s="122" t="str">
        <f>IF(Tbl.Kosten[[#This Row],[Anr.]]=DG$7,Tbl.Kosten[[#This Row],[Totaal kosten]],"")</f>
        <v/>
      </c>
      <c r="DH222" s="122" t="str">
        <f>IF(Tbl.Kosten[[#This Row],[Anr.]]=DH$7,Tbl.Kosten[[#This Row],[Totaal kosten]],"")</f>
        <v/>
      </c>
      <c r="DI222" s="122" t="str">
        <f>IF(Tbl.Kosten[[#This Row],[Anr.]]=DI$7,Tbl.Kosten[[#This Row],[Totaal kosten]],"")</f>
        <v/>
      </c>
      <c r="DJ222" s="122" t="str">
        <f>IF(Tbl.Kosten[[#This Row],[Anr.]]=DJ$7,Tbl.Kosten[[#This Row],[Totaal kosten]],"")</f>
        <v/>
      </c>
      <c r="DK222" s="122" t="str">
        <f>IF(Tbl.Kosten[[#This Row],[Anr.]]=DK$7,Tbl.Kosten[[#This Row],[Totaal kosten]],"")</f>
        <v/>
      </c>
      <c r="DL222" s="122" t="str">
        <f>IF(Tbl.Kosten[[#This Row],[Anr.]]=DL$7,Tbl.Kosten[[#This Row],[Totaal kosten]],"")</f>
        <v/>
      </c>
      <c r="DM222" s="122" t="str">
        <f>IF(Tbl.Kosten[[#This Row],[Anr.]]=DM$7,Tbl.Kosten[[#This Row],[Totaal kosten]],"")</f>
        <v/>
      </c>
      <c r="DN222" s="122" t="str">
        <f>IF(Tbl.Kosten[[#This Row],[Anr.]]=DN$7,Tbl.Kosten[[#This Row],[Totaal kosten]],"")</f>
        <v/>
      </c>
      <c r="DO222" s="122" t="str">
        <f>IF(Tbl.Kosten[[#This Row],[Anr.]]=DO$7,Tbl.Kosten[[#This Row],[Totaal kosten]],"")</f>
        <v/>
      </c>
      <c r="DP222" s="122" t="str">
        <f>IF(Tbl.Kosten[[#This Row],[Anr.]]=DP$7,Tbl.Kosten[[#This Row],[Totaal kosten]],"")</f>
        <v/>
      </c>
      <c r="DQ222" s="122" t="str">
        <f>IF(Tbl.Kosten[[#This Row],[Anr.]]=DQ$7,Tbl.Kosten[[#This Row],[Totaal kosten]],"")</f>
        <v/>
      </c>
      <c r="DR222" s="122" t="str">
        <f>IF(Tbl.Kosten[[#This Row],[Anr.]]=DR$7,Tbl.Kosten[[#This Row],[Totaal kosten]],"")</f>
        <v/>
      </c>
      <c r="DS222" s="122" t="str">
        <f>IF(Tbl.Kosten[[#This Row],[Anr.]]=DS$7,Tbl.Kosten[[#This Row],[Totaal kosten]],"")</f>
        <v/>
      </c>
      <c r="DT222" s="122" t="str">
        <f>IF(Tbl.Kosten[[#This Row],[Anr.]]=DT$7,Tbl.Kosten[[#This Row],[Totaal kosten]],"")</f>
        <v/>
      </c>
      <c r="DU222" s="122" t="str">
        <f>IF(Tbl.Kosten[[#This Row],[Anr.]]=DU$7,Tbl.Kosten[[#This Row],[Totaal kosten]],"")</f>
        <v/>
      </c>
      <c r="DV222" s="122" t="str">
        <f>IF(Tbl.Kosten[[#This Row],[Anr.]]=DV$7,Tbl.Kosten[[#This Row],[Totaal kosten]],"")</f>
        <v/>
      </c>
      <c r="DW222" s="122" t="str">
        <f>IF(Tbl.Kosten[[#This Row],[Anr.]]=DW$7,Tbl.Kosten[[#This Row],[Totaal kosten]],"")</f>
        <v/>
      </c>
      <c r="DX222" s="122" t="str">
        <f>IF(Tbl.Kosten[[#This Row],[Anr.]]=DX$7,Tbl.Kosten[[#This Row],[Totaal kosten]],"")</f>
        <v/>
      </c>
      <c r="DY222" s="122" t="str">
        <f>IF(Tbl.Kosten[[#This Row],[Anr.]]=DY$7,Tbl.Kosten[[#This Row],[Totaal kosten]],"")</f>
        <v/>
      </c>
      <c r="DZ222" s="122" t="str">
        <f>IF(Tbl.Kosten[[#This Row],[Anr.]]=DZ$7,Tbl.Kosten[[#This Row],[Totaal kosten]],"")</f>
        <v/>
      </c>
      <c r="EA222" s="122" t="str">
        <f>IF(Tbl.Kosten[[#This Row],[Anr.]]=EA$7,Tbl.Kosten[[#This Row],[Totaal kosten]],"")</f>
        <v/>
      </c>
      <c r="EB222" s="122" t="str">
        <f>IF(Tbl.Kosten[[#This Row],[Anr.]]=EB$7,Tbl.Kosten[[#This Row],[Totaal kosten]],"")</f>
        <v/>
      </c>
      <c r="EC222" s="122" t="str">
        <f>IF(Tbl.Kosten[[#This Row],[Anr.]]=EC$7,Tbl.Kosten[[#This Row],[Totaal kosten]],"")</f>
        <v/>
      </c>
      <c r="ED222" s="122" t="str">
        <f>IF(Tbl.Kosten[[#This Row],[Anr.]]=ED$7,Tbl.Kosten[[#This Row],[Totaal kosten]],"")</f>
        <v/>
      </c>
      <c r="EE222" s="122" t="str">
        <f>IF(Tbl.Kosten[[#This Row],[Anr.]]=EE$7,Tbl.Kosten[[#This Row],[Totaal kosten]],"")</f>
        <v/>
      </c>
      <c r="EF222" s="122" t="str">
        <f>IF(Tbl.Kosten[[#This Row],[Anr.]]=EF$7,Tbl.Kosten[[#This Row],[Totaal kosten]],"")</f>
        <v/>
      </c>
      <c r="EG222" s="122" t="str">
        <f>IF(Tbl.Kosten[[#This Row],[Anr.]]=EG$7,Tbl.Kosten[[#This Row],[Totaal kosten]],"")</f>
        <v/>
      </c>
      <c r="EH222" s="122" t="str">
        <f>IF(Tbl.Kosten[[#This Row],[Anr.]]=EH$7,Tbl.Kosten[[#This Row],[Totaal kosten]],"")</f>
        <v/>
      </c>
      <c r="EI222" s="122" t="str">
        <f>IF(Tbl.Kosten[[#This Row],[Anr.]]=EI$7,Tbl.Kosten[[#This Row],[Totaal kosten]],"")</f>
        <v/>
      </c>
      <c r="EJ222" s="122" t="str">
        <f>IF(Tbl.Kosten[[#This Row],[Anr.]]=EJ$7,Tbl.Kosten[[#This Row],[Totaal kosten]],"")</f>
        <v/>
      </c>
      <c r="EK222" s="122" t="str">
        <f>IF(Tbl.Kosten[[#This Row],[Anr.]]=EK$7,Tbl.Kosten[[#This Row],[Totaal kosten]],"")</f>
        <v/>
      </c>
      <c r="EL222" s="122" t="str">
        <f>IF(Tbl.Kosten[[#This Row],[Anr.]]=EL$7,Tbl.Kosten[[#This Row],[Totaal kosten]],"")</f>
        <v/>
      </c>
      <c r="EM222" s="122" t="str">
        <f>IF(Tbl.Kosten[[#This Row],[Anr.]]=EM$7,Tbl.Kosten[[#This Row],[Totaal kosten]],"")</f>
        <v/>
      </c>
      <c r="EN222" s="122" t="str">
        <f>IF(Tbl.Kosten[[#This Row],[Anr.]]=EN$7,Tbl.Kosten[[#This Row],[Totaal kosten]],"")</f>
        <v/>
      </c>
      <c r="EO222" s="122" t="str">
        <f>IF(Tbl.Kosten[[#This Row],[Anr.]]=EO$7,Tbl.Kosten[[#This Row],[Totaal kosten]],"")</f>
        <v/>
      </c>
      <c r="EP222" s="122" t="str">
        <f>IF(Tbl.Kosten[[#This Row],[Anr.]]=EP$7,Tbl.Kosten[[#This Row],[Totaal kosten]],"")</f>
        <v/>
      </c>
      <c r="EQ222" s="122" t="str">
        <f>IF(Tbl.Kosten[[#This Row],[Anr.]]=EQ$7,Tbl.Kosten[[#This Row],[Totaal kosten]],"")</f>
        <v/>
      </c>
    </row>
    <row r="223" spans="2:147" x14ac:dyDescent="0.35">
      <c r="B223" s="99"/>
      <c r="C223" s="68"/>
      <c r="D223" s="119"/>
      <c r="E223" s="100"/>
      <c r="F223" s="13">
        <f>_xlfn.XLOOKUP(Tbl.Kosten[[#This Row],[Medewerker e/o 
functie]],Tbl.Uurtarief[Medewerker en/of functie],Tbl.Uurtarief[Uurtarief],"",,)</f>
        <v>0</v>
      </c>
      <c r="G223" s="118">
        <f>PRODUCT(Tbl.Kosten[[#This Row],[Uren]],Tbl.Kosten[[#This Row],[Uurtarief]])</f>
        <v>0</v>
      </c>
      <c r="H223" s="100"/>
      <c r="I223" s="98"/>
      <c r="J223" s="97">
        <f>Tbl.Kosten[[#This Row],[Aantal]]*Tbl.Kosten[[#This Row],[Tarief]]</f>
        <v>0</v>
      </c>
      <c r="K223" s="118">
        <f>Tbl.Kosten[[#This Row],[Subtotaal andere kosten]]+Tbl.Kosten[[#This Row],[Subtotaal arbeidskosten]]</f>
        <v>0</v>
      </c>
      <c r="L223" s="190">
        <f>IF(Tbl.Kosten[[#This Row],[Subtotaal andere kosten]]&lt;&gt;0,"Andere kosten",(_xlfn.XLOOKUP(Tbl.Kosten[[#This Row],[Medewerker e/o 
functie]],Tbl.Uurtarief[Medewerker en/of functie],Tbl.Uurtarief[Kostensoort],"",,)))</f>
        <v>0</v>
      </c>
      <c r="M223" s="190" t="str">
        <f>IF(AND(Tbl.Kosten[[#This Row],[Subtotaal arbeidskosten]]&lt;&gt;0,Tbl.Kosten[[#This Row],[Subtotaal andere kosten]]&lt;&gt;0),"Begroot Arbeidskosten en Overige kosten op verschillende regels!","")</f>
        <v/>
      </c>
      <c r="N223" s="3" t="str">
        <f>_xlfn.XLOOKUP(Tbl.Kosten[[#This Row],[Activiteitencode]],Tbl.Activiteiten[Activiteitcode],Tbl.Activiteiten[Werkpakketcode],"",,)</f>
        <v/>
      </c>
      <c r="O223" s="9" t="str">
        <f>_xlfn.XLOOKUP(Tbl.Kosten[[#This Row],[Werkpakketcode]],Tbl.Werkpakketten[Werkpakketcode],Tbl.Werkpakketten[WPnr.],"",,)</f>
        <v/>
      </c>
      <c r="P223" s="9" t="str">
        <f>IF(Tbl.Kosten[[#This Row],[WPnr.]]=P$7,Tbl.Kosten[[#This Row],[Totaal kosten]],"")</f>
        <v/>
      </c>
      <c r="Q223" s="9" t="str">
        <f>IF(Tbl.Kosten[[#This Row],[WPnr.]]=Q$7,Tbl.Kosten[[#This Row],[Totaal kosten]],"")</f>
        <v/>
      </c>
      <c r="R223" s="9" t="str">
        <f>IF(Tbl.Kosten[[#This Row],[WPnr.]]=R$7,Tbl.Kosten[[#This Row],[Totaal kosten]],"")</f>
        <v/>
      </c>
      <c r="S223" s="9" t="str">
        <f>IF(Tbl.Kosten[[#This Row],[WPnr.]]=S$7,Tbl.Kosten[[#This Row],[Totaal kosten]],"")</f>
        <v/>
      </c>
      <c r="T223" s="9" t="str">
        <f>IF(Tbl.Kosten[[#This Row],[WPnr.]]=T$7,Tbl.Kosten[[#This Row],[Totaal kosten]],"")</f>
        <v/>
      </c>
      <c r="U223" s="9" t="str">
        <f>IF(Tbl.Kosten[[#This Row],[WPnr.]]=U$7,Tbl.Kosten[[#This Row],[Totaal kosten]],"")</f>
        <v/>
      </c>
      <c r="V223" s="9" t="str">
        <f>IF(Tbl.Kosten[[#This Row],[WPnr.]]=V$7,Tbl.Kosten[[#This Row],[Totaal kosten]],"")</f>
        <v/>
      </c>
      <c r="W223" s="9" t="str">
        <f>IF(Tbl.Kosten[[#This Row],[WPnr.]]=W$7,Tbl.Kosten[[#This Row],[Totaal kosten]],"")</f>
        <v/>
      </c>
      <c r="X223" s="9" t="str">
        <f>IF(Tbl.Kosten[[#This Row],[WPnr.]]=X$7,Tbl.Kosten[[#This Row],[Totaal kosten]],"")</f>
        <v/>
      </c>
      <c r="Y223" s="9" t="str">
        <f>IF(Tbl.Kosten[[#This Row],[WPnr.]]=Y$7,Tbl.Kosten[[#This Row],[Totaal kosten]],"")</f>
        <v/>
      </c>
      <c r="Z223" s="9" t="str">
        <f>IFERROR(VLOOKUP(Tbl.Kosten[[#This Row],[Kostensoort]],Tbl.Kostensoorten[],2,FALSE),"")</f>
        <v/>
      </c>
      <c r="AA223" s="9" t="str">
        <f>IF(Tbl.Kosten[[#This Row],[KSnr.]]=AA$7,Tbl.Kosten[[#This Row],[Totaal kosten]],"")</f>
        <v/>
      </c>
      <c r="AB223" s="9" t="str">
        <f>IF(Tbl.Kosten[[#This Row],[KSnr.]]=AB$7,Tbl.Kosten[[#This Row],[Totaal kosten]],"")</f>
        <v/>
      </c>
      <c r="AC223" s="9" t="str">
        <f>IF(Tbl.Kosten[[#This Row],[KSnr.]]=AC$7,Tbl.Kosten[[#This Row],[Totaal kosten]],"")</f>
        <v/>
      </c>
      <c r="AD223" s="9" t="str">
        <f>IF(Tbl.Kosten[[#This Row],[KSnr.]]=AD$7,Tbl.Kosten[[#This Row],[Totaal kosten]],"")</f>
        <v/>
      </c>
      <c r="AE223" s="9" t="str">
        <f>IF(Tbl.Kosten[[#This Row],[KSnr.]]=AE$7,Tbl.Kosten[[#This Row],[Totaal kosten]],"")</f>
        <v/>
      </c>
      <c r="AF223" s="9" t="str">
        <f>IF(Tbl.Kosten[[#This Row],[KSnr.]]=AF$7,Tbl.Kosten[[#This Row],[Totaal kosten]],"")</f>
        <v/>
      </c>
      <c r="AG223" s="9" t="str">
        <f>IF(Tbl.Kosten[[#This Row],[KSnr.]]=AG$7,Tbl.Kosten[[#This Row],[Totaal kosten]],"")</f>
        <v/>
      </c>
      <c r="AH223" s="9" t="str">
        <f>IF(Tbl.Kosten[[#This Row],[KSnr.]]=AH$7,Tbl.Kosten[[#This Row],[Totaal kosten]],"")</f>
        <v/>
      </c>
      <c r="AI223" s="9" t="str">
        <f>IF(Tbl.Kosten[[#This Row],[KSnr.]]=AI$7,Tbl.Kosten[[#This Row],[Totaal kosten]],"")</f>
        <v/>
      </c>
      <c r="AJ223" s="9" t="str">
        <f>IF(Tbl.Kosten[[#This Row],[KSnr.]]=AJ$7,Tbl.Kosten[[#This Row],[Totaal kosten]],"")</f>
        <v/>
      </c>
      <c r="AK223" s="9" t="str">
        <f>IF(Tbl.Kosten[[#This Row],[KSnr.]]=AK$7,Tbl.Kosten[[#This Row],[Totaal kosten]],"")</f>
        <v/>
      </c>
      <c r="AL223" s="9" t="str">
        <f>IF(Tbl.Kosten[[#This Row],[KSnr.]]=AL$7,Tbl.Kosten[[#This Row],[Totaal kosten]],"")</f>
        <v/>
      </c>
      <c r="AM223" s="9" t="str">
        <f>IF(Tbl.Kosten[[#This Row],[KSnr.]]=AM$7,Tbl.Kosten[[#This Row],[Totaal kosten]],"")</f>
        <v/>
      </c>
      <c r="AN223" s="9" t="str">
        <f>IF(Tbl.Kosten[[#This Row],[KSnr.]]=AN$7,Tbl.Kosten[[#This Row],[Totaal kosten]],"")</f>
        <v/>
      </c>
      <c r="AO223" s="9" t="str">
        <f>IF(Tbl.Kosten[[#This Row],[KSnr.]]=AO$7,Tbl.Kosten[[#This Row],[Totaal kosten]],"")</f>
        <v/>
      </c>
      <c r="AP223" s="9" t="str">
        <f>IF(Tbl.Kosten[[#This Row],[KSnr.]]=AP$7,Tbl.Kosten[[#This Row],[Totaal kosten]],"")</f>
        <v/>
      </c>
      <c r="AQ223" s="9" t="str">
        <f>IF(Tbl.Kosten[[#This Row],[KSnr.]]=AQ$7,Tbl.Kosten[[#This Row],[Totaal kosten]],"")</f>
        <v/>
      </c>
      <c r="AR223" s="9" t="str">
        <f>IF(Tbl.Kosten[[#This Row],[KSnr.]]=AR$7,Tbl.Kosten[[#This Row],[Totaal kosten]],"")</f>
        <v/>
      </c>
      <c r="AS223" s="9" t="str">
        <f>IF(Tbl.Kosten[[#This Row],[KSnr.]]=AS$7,Tbl.Kosten[[#This Row],[Totaal kosten]],"")</f>
        <v/>
      </c>
      <c r="AT223" s="9" t="str">
        <f>IF(Tbl.Kosten[[#This Row],[KSnr.]]=AT$7,Tbl.Kosten[[#This Row],[Totaal kosten]],"")</f>
        <v/>
      </c>
      <c r="AU223" s="122" t="str">
        <f>_xlfn.XLOOKUP(Tbl.Kosten[[#This Row],[Activiteitencode]],Tbl.Activiteiten[Activiteitcode],Tbl.Activiteiten[Anr.],"",,)</f>
        <v/>
      </c>
      <c r="AV223" s="122" t="str">
        <f>IF(Tbl.Kosten[[#This Row],[Anr.]]=AV$7,Tbl.Kosten[[#This Row],[Totaal kosten]],"")</f>
        <v/>
      </c>
      <c r="AW223" s="122" t="str">
        <f>IF(Tbl.Kosten[[#This Row],[Anr.]]=AW$7,Tbl.Kosten[[#This Row],[Totaal kosten]],"")</f>
        <v/>
      </c>
      <c r="AX223" s="122" t="str">
        <f>IF(Tbl.Kosten[[#This Row],[Anr.]]=AX$7,Tbl.Kosten[[#This Row],[Totaal kosten]],"")</f>
        <v/>
      </c>
      <c r="AY223" s="122" t="str">
        <f>IF(Tbl.Kosten[[#This Row],[Anr.]]=AY$7,Tbl.Kosten[[#This Row],[Totaal kosten]],"")</f>
        <v/>
      </c>
      <c r="AZ223" s="122" t="str">
        <f>IF(Tbl.Kosten[[#This Row],[Anr.]]=AZ$7,Tbl.Kosten[[#This Row],[Totaal kosten]],"")</f>
        <v/>
      </c>
      <c r="BA223" s="122" t="str">
        <f>IF(Tbl.Kosten[[#This Row],[Anr.]]=BA$7,Tbl.Kosten[[#This Row],[Totaal kosten]],"")</f>
        <v/>
      </c>
      <c r="BB223" s="122" t="str">
        <f>IF(Tbl.Kosten[[#This Row],[Anr.]]=BB$7,Tbl.Kosten[[#This Row],[Totaal kosten]],"")</f>
        <v/>
      </c>
      <c r="BC223" s="122" t="str">
        <f>IF(Tbl.Kosten[[#This Row],[Anr.]]=BC$7,Tbl.Kosten[[#This Row],[Totaal kosten]],"")</f>
        <v/>
      </c>
      <c r="BD223" s="122" t="str">
        <f>IF(Tbl.Kosten[[#This Row],[Anr.]]=BD$7,Tbl.Kosten[[#This Row],[Totaal kosten]],"")</f>
        <v/>
      </c>
      <c r="BE223" s="122" t="str">
        <f>IF(Tbl.Kosten[[#This Row],[Anr.]]=BE$7,Tbl.Kosten[[#This Row],[Totaal kosten]],"")</f>
        <v/>
      </c>
      <c r="BF223" s="122" t="str">
        <f>IF(Tbl.Kosten[[#This Row],[Anr.]]=BF$7,Tbl.Kosten[[#This Row],[Totaal kosten]],"")</f>
        <v/>
      </c>
      <c r="BG223" s="122" t="str">
        <f>IF(Tbl.Kosten[[#This Row],[Anr.]]=BG$7,Tbl.Kosten[[#This Row],[Totaal kosten]],"")</f>
        <v/>
      </c>
      <c r="BH223" s="122" t="str">
        <f>IF(Tbl.Kosten[[#This Row],[Anr.]]=BH$7,Tbl.Kosten[[#This Row],[Totaal kosten]],"")</f>
        <v/>
      </c>
      <c r="BI223" s="122" t="str">
        <f>IF(Tbl.Kosten[[#This Row],[Anr.]]=BI$7,Tbl.Kosten[[#This Row],[Totaal kosten]],"")</f>
        <v/>
      </c>
      <c r="BJ223" s="122" t="str">
        <f>IF(Tbl.Kosten[[#This Row],[Anr.]]=BJ$7,Tbl.Kosten[[#This Row],[Totaal kosten]],"")</f>
        <v/>
      </c>
      <c r="BK223" s="122" t="str">
        <f>IF(Tbl.Kosten[[#This Row],[Anr.]]=BK$7,Tbl.Kosten[[#This Row],[Totaal kosten]],"")</f>
        <v/>
      </c>
      <c r="BL223" s="122" t="str">
        <f>IF(Tbl.Kosten[[#This Row],[Anr.]]=BL$7,Tbl.Kosten[[#This Row],[Totaal kosten]],"")</f>
        <v/>
      </c>
      <c r="BM223" s="122" t="str">
        <f>IF(Tbl.Kosten[[#This Row],[Anr.]]=BM$7,Tbl.Kosten[[#This Row],[Totaal kosten]],"")</f>
        <v/>
      </c>
      <c r="BN223" s="122" t="str">
        <f>IF(Tbl.Kosten[[#This Row],[Anr.]]=BN$7,Tbl.Kosten[[#This Row],[Totaal kosten]],"")</f>
        <v/>
      </c>
      <c r="BO223" s="122" t="str">
        <f>IF(Tbl.Kosten[[#This Row],[Anr.]]=BO$7,Tbl.Kosten[[#This Row],[Totaal kosten]],"")</f>
        <v/>
      </c>
      <c r="BP223" s="122" t="str">
        <f>IF(Tbl.Kosten[[#This Row],[Anr.]]=BP$7,Tbl.Kosten[[#This Row],[Totaal kosten]],"")</f>
        <v/>
      </c>
      <c r="BQ223" s="122" t="str">
        <f>IF(Tbl.Kosten[[#This Row],[Anr.]]=BQ$7,Tbl.Kosten[[#This Row],[Totaal kosten]],"")</f>
        <v/>
      </c>
      <c r="BR223" s="122" t="str">
        <f>IF(Tbl.Kosten[[#This Row],[Anr.]]=BR$7,Tbl.Kosten[[#This Row],[Totaal kosten]],"")</f>
        <v/>
      </c>
      <c r="BS223" s="122" t="str">
        <f>IF(Tbl.Kosten[[#This Row],[Anr.]]=BS$7,Tbl.Kosten[[#This Row],[Totaal kosten]],"")</f>
        <v/>
      </c>
      <c r="BT223" s="122" t="str">
        <f>IF(Tbl.Kosten[[#This Row],[Anr.]]=BT$7,Tbl.Kosten[[#This Row],[Totaal kosten]],"")</f>
        <v/>
      </c>
      <c r="BU223" s="122" t="str">
        <f>IF(Tbl.Kosten[[#This Row],[Anr.]]=BU$7,Tbl.Kosten[[#This Row],[Totaal kosten]],"")</f>
        <v/>
      </c>
      <c r="BV223" s="122" t="str">
        <f>IF(Tbl.Kosten[[#This Row],[Anr.]]=BV$7,Tbl.Kosten[[#This Row],[Totaal kosten]],"")</f>
        <v/>
      </c>
      <c r="BW223" s="122" t="str">
        <f>IF(Tbl.Kosten[[#This Row],[Anr.]]=BW$7,Tbl.Kosten[[#This Row],[Totaal kosten]],"")</f>
        <v/>
      </c>
      <c r="BX223" s="122" t="str">
        <f>IF(Tbl.Kosten[[#This Row],[Anr.]]=BX$7,Tbl.Kosten[[#This Row],[Totaal kosten]],"")</f>
        <v/>
      </c>
      <c r="BY223" s="122" t="str">
        <f>IF(Tbl.Kosten[[#This Row],[Anr.]]=BY$7,Tbl.Kosten[[#This Row],[Totaal kosten]],"")</f>
        <v/>
      </c>
      <c r="BZ223" s="122" t="str">
        <f>IF(Tbl.Kosten[[#This Row],[Anr.]]=BZ$7,Tbl.Kosten[[#This Row],[Totaal kosten]],"")</f>
        <v/>
      </c>
      <c r="CA223" s="122" t="str">
        <f>IF(Tbl.Kosten[[#This Row],[Anr.]]=CA$7,Tbl.Kosten[[#This Row],[Totaal kosten]],"")</f>
        <v/>
      </c>
      <c r="CB223" s="122" t="str">
        <f>IF(Tbl.Kosten[[#This Row],[Anr.]]=CB$7,Tbl.Kosten[[#This Row],[Totaal kosten]],"")</f>
        <v/>
      </c>
      <c r="CC223" s="122" t="str">
        <f>IF(Tbl.Kosten[[#This Row],[Anr.]]=CC$7,Tbl.Kosten[[#This Row],[Totaal kosten]],"")</f>
        <v/>
      </c>
      <c r="CD223" s="122" t="str">
        <f>IF(Tbl.Kosten[[#This Row],[Anr.]]=CD$7,Tbl.Kosten[[#This Row],[Totaal kosten]],"")</f>
        <v/>
      </c>
      <c r="CE223" s="122" t="str">
        <f>IF(Tbl.Kosten[[#This Row],[Anr.]]=CE$7,Tbl.Kosten[[#This Row],[Totaal kosten]],"")</f>
        <v/>
      </c>
      <c r="CF223" s="122" t="str">
        <f>IF(Tbl.Kosten[[#This Row],[Anr.]]=CF$7,Tbl.Kosten[[#This Row],[Totaal kosten]],"")</f>
        <v/>
      </c>
      <c r="CG223" s="122" t="str">
        <f>IF(Tbl.Kosten[[#This Row],[Anr.]]=CG$7,Tbl.Kosten[[#This Row],[Totaal kosten]],"")</f>
        <v/>
      </c>
      <c r="CH223" s="122" t="str">
        <f>IF(Tbl.Kosten[[#This Row],[Anr.]]=CH$7,Tbl.Kosten[[#This Row],[Totaal kosten]],"")</f>
        <v/>
      </c>
      <c r="CI223" s="122" t="str">
        <f>IF(Tbl.Kosten[[#This Row],[Anr.]]=CI$7,Tbl.Kosten[[#This Row],[Totaal kosten]],"")</f>
        <v/>
      </c>
      <c r="CJ223" s="122" t="str">
        <f>IF(Tbl.Kosten[[#This Row],[Anr.]]=CJ$7,Tbl.Kosten[[#This Row],[Totaal kosten]],"")</f>
        <v/>
      </c>
      <c r="CK223" s="122" t="str">
        <f>IF(Tbl.Kosten[[#This Row],[Anr.]]=CK$7,Tbl.Kosten[[#This Row],[Totaal kosten]],"")</f>
        <v/>
      </c>
      <c r="CL223" s="122" t="str">
        <f>IF(Tbl.Kosten[[#This Row],[Anr.]]=CL$7,Tbl.Kosten[[#This Row],[Totaal kosten]],"")</f>
        <v/>
      </c>
      <c r="CM223" s="122" t="str">
        <f>IF(Tbl.Kosten[[#This Row],[Anr.]]=CM$7,Tbl.Kosten[[#This Row],[Totaal kosten]],"")</f>
        <v/>
      </c>
      <c r="CN223" s="122" t="str">
        <f>IF(Tbl.Kosten[[#This Row],[Anr.]]=CN$7,Tbl.Kosten[[#This Row],[Totaal kosten]],"")</f>
        <v/>
      </c>
      <c r="CO223" s="122" t="str">
        <f>IF(Tbl.Kosten[[#This Row],[Anr.]]=CO$7,Tbl.Kosten[[#This Row],[Totaal kosten]],"")</f>
        <v/>
      </c>
      <c r="CP223" s="122" t="str">
        <f>IF(Tbl.Kosten[[#This Row],[Anr.]]=CP$7,Tbl.Kosten[[#This Row],[Totaal kosten]],"")</f>
        <v/>
      </c>
      <c r="CQ223" s="122" t="str">
        <f>IF(Tbl.Kosten[[#This Row],[Anr.]]=CQ$7,Tbl.Kosten[[#This Row],[Totaal kosten]],"")</f>
        <v/>
      </c>
      <c r="CR223" s="122" t="str">
        <f>IF(Tbl.Kosten[[#This Row],[Anr.]]=CR$7,Tbl.Kosten[[#This Row],[Totaal kosten]],"")</f>
        <v/>
      </c>
      <c r="CS223" s="122" t="str">
        <f>IF(Tbl.Kosten[[#This Row],[Anr.]]=CS$7,Tbl.Kosten[[#This Row],[Totaal kosten]],"")</f>
        <v/>
      </c>
      <c r="CT223" s="122" t="str">
        <f>IF(Tbl.Kosten[[#This Row],[Anr.]]=CT$7,Tbl.Kosten[[#This Row],[Totaal kosten]],"")</f>
        <v/>
      </c>
      <c r="CU223" s="122" t="str">
        <f>IF(Tbl.Kosten[[#This Row],[Anr.]]=CU$7,Tbl.Kosten[[#This Row],[Totaal kosten]],"")</f>
        <v/>
      </c>
      <c r="CV223" s="122" t="str">
        <f>IF(Tbl.Kosten[[#This Row],[Anr.]]=CV$7,Tbl.Kosten[[#This Row],[Totaal kosten]],"")</f>
        <v/>
      </c>
      <c r="CW223" s="122" t="str">
        <f>IF(Tbl.Kosten[[#This Row],[Anr.]]=CW$7,Tbl.Kosten[[#This Row],[Totaal kosten]],"")</f>
        <v/>
      </c>
      <c r="CX223" s="122" t="str">
        <f>IF(Tbl.Kosten[[#This Row],[Anr.]]=CX$7,Tbl.Kosten[[#This Row],[Totaal kosten]],"")</f>
        <v/>
      </c>
      <c r="CY223" s="122" t="str">
        <f>IF(Tbl.Kosten[[#This Row],[Anr.]]=CY$7,Tbl.Kosten[[#This Row],[Totaal kosten]],"")</f>
        <v/>
      </c>
      <c r="CZ223" s="122" t="str">
        <f>IF(Tbl.Kosten[[#This Row],[Anr.]]=CZ$7,Tbl.Kosten[[#This Row],[Totaal kosten]],"")</f>
        <v/>
      </c>
      <c r="DA223" s="122" t="str">
        <f>IF(Tbl.Kosten[[#This Row],[Anr.]]=DA$7,Tbl.Kosten[[#This Row],[Totaal kosten]],"")</f>
        <v/>
      </c>
      <c r="DB223" s="122" t="str">
        <f>IF(Tbl.Kosten[[#This Row],[Anr.]]=DB$7,Tbl.Kosten[[#This Row],[Totaal kosten]],"")</f>
        <v/>
      </c>
      <c r="DC223" s="122" t="str">
        <f>IF(Tbl.Kosten[[#This Row],[Anr.]]=DC$7,Tbl.Kosten[[#This Row],[Totaal kosten]],"")</f>
        <v/>
      </c>
      <c r="DD223" s="122" t="str">
        <f>IF(Tbl.Kosten[[#This Row],[Anr.]]=DD$7,Tbl.Kosten[[#This Row],[Totaal kosten]],"")</f>
        <v/>
      </c>
      <c r="DE223" s="122" t="str">
        <f>IF(Tbl.Kosten[[#This Row],[Anr.]]=DE$7,Tbl.Kosten[[#This Row],[Totaal kosten]],"")</f>
        <v/>
      </c>
      <c r="DF223" s="122" t="str">
        <f>IF(Tbl.Kosten[[#This Row],[Anr.]]=DF$7,Tbl.Kosten[[#This Row],[Totaal kosten]],"")</f>
        <v/>
      </c>
      <c r="DG223" s="122" t="str">
        <f>IF(Tbl.Kosten[[#This Row],[Anr.]]=DG$7,Tbl.Kosten[[#This Row],[Totaal kosten]],"")</f>
        <v/>
      </c>
      <c r="DH223" s="122" t="str">
        <f>IF(Tbl.Kosten[[#This Row],[Anr.]]=DH$7,Tbl.Kosten[[#This Row],[Totaal kosten]],"")</f>
        <v/>
      </c>
      <c r="DI223" s="122" t="str">
        <f>IF(Tbl.Kosten[[#This Row],[Anr.]]=DI$7,Tbl.Kosten[[#This Row],[Totaal kosten]],"")</f>
        <v/>
      </c>
      <c r="DJ223" s="122" t="str">
        <f>IF(Tbl.Kosten[[#This Row],[Anr.]]=DJ$7,Tbl.Kosten[[#This Row],[Totaal kosten]],"")</f>
        <v/>
      </c>
      <c r="DK223" s="122" t="str">
        <f>IF(Tbl.Kosten[[#This Row],[Anr.]]=DK$7,Tbl.Kosten[[#This Row],[Totaal kosten]],"")</f>
        <v/>
      </c>
      <c r="DL223" s="122" t="str">
        <f>IF(Tbl.Kosten[[#This Row],[Anr.]]=DL$7,Tbl.Kosten[[#This Row],[Totaal kosten]],"")</f>
        <v/>
      </c>
      <c r="DM223" s="122" t="str">
        <f>IF(Tbl.Kosten[[#This Row],[Anr.]]=DM$7,Tbl.Kosten[[#This Row],[Totaal kosten]],"")</f>
        <v/>
      </c>
      <c r="DN223" s="122" t="str">
        <f>IF(Tbl.Kosten[[#This Row],[Anr.]]=DN$7,Tbl.Kosten[[#This Row],[Totaal kosten]],"")</f>
        <v/>
      </c>
      <c r="DO223" s="122" t="str">
        <f>IF(Tbl.Kosten[[#This Row],[Anr.]]=DO$7,Tbl.Kosten[[#This Row],[Totaal kosten]],"")</f>
        <v/>
      </c>
      <c r="DP223" s="122" t="str">
        <f>IF(Tbl.Kosten[[#This Row],[Anr.]]=DP$7,Tbl.Kosten[[#This Row],[Totaal kosten]],"")</f>
        <v/>
      </c>
      <c r="DQ223" s="122" t="str">
        <f>IF(Tbl.Kosten[[#This Row],[Anr.]]=DQ$7,Tbl.Kosten[[#This Row],[Totaal kosten]],"")</f>
        <v/>
      </c>
      <c r="DR223" s="122" t="str">
        <f>IF(Tbl.Kosten[[#This Row],[Anr.]]=DR$7,Tbl.Kosten[[#This Row],[Totaal kosten]],"")</f>
        <v/>
      </c>
      <c r="DS223" s="122" t="str">
        <f>IF(Tbl.Kosten[[#This Row],[Anr.]]=DS$7,Tbl.Kosten[[#This Row],[Totaal kosten]],"")</f>
        <v/>
      </c>
      <c r="DT223" s="122" t="str">
        <f>IF(Tbl.Kosten[[#This Row],[Anr.]]=DT$7,Tbl.Kosten[[#This Row],[Totaal kosten]],"")</f>
        <v/>
      </c>
      <c r="DU223" s="122" t="str">
        <f>IF(Tbl.Kosten[[#This Row],[Anr.]]=DU$7,Tbl.Kosten[[#This Row],[Totaal kosten]],"")</f>
        <v/>
      </c>
      <c r="DV223" s="122" t="str">
        <f>IF(Tbl.Kosten[[#This Row],[Anr.]]=DV$7,Tbl.Kosten[[#This Row],[Totaal kosten]],"")</f>
        <v/>
      </c>
      <c r="DW223" s="122" t="str">
        <f>IF(Tbl.Kosten[[#This Row],[Anr.]]=DW$7,Tbl.Kosten[[#This Row],[Totaal kosten]],"")</f>
        <v/>
      </c>
      <c r="DX223" s="122" t="str">
        <f>IF(Tbl.Kosten[[#This Row],[Anr.]]=DX$7,Tbl.Kosten[[#This Row],[Totaal kosten]],"")</f>
        <v/>
      </c>
      <c r="DY223" s="122" t="str">
        <f>IF(Tbl.Kosten[[#This Row],[Anr.]]=DY$7,Tbl.Kosten[[#This Row],[Totaal kosten]],"")</f>
        <v/>
      </c>
      <c r="DZ223" s="122" t="str">
        <f>IF(Tbl.Kosten[[#This Row],[Anr.]]=DZ$7,Tbl.Kosten[[#This Row],[Totaal kosten]],"")</f>
        <v/>
      </c>
      <c r="EA223" s="122" t="str">
        <f>IF(Tbl.Kosten[[#This Row],[Anr.]]=EA$7,Tbl.Kosten[[#This Row],[Totaal kosten]],"")</f>
        <v/>
      </c>
      <c r="EB223" s="122" t="str">
        <f>IF(Tbl.Kosten[[#This Row],[Anr.]]=EB$7,Tbl.Kosten[[#This Row],[Totaal kosten]],"")</f>
        <v/>
      </c>
      <c r="EC223" s="122" t="str">
        <f>IF(Tbl.Kosten[[#This Row],[Anr.]]=EC$7,Tbl.Kosten[[#This Row],[Totaal kosten]],"")</f>
        <v/>
      </c>
      <c r="ED223" s="122" t="str">
        <f>IF(Tbl.Kosten[[#This Row],[Anr.]]=ED$7,Tbl.Kosten[[#This Row],[Totaal kosten]],"")</f>
        <v/>
      </c>
      <c r="EE223" s="122" t="str">
        <f>IF(Tbl.Kosten[[#This Row],[Anr.]]=EE$7,Tbl.Kosten[[#This Row],[Totaal kosten]],"")</f>
        <v/>
      </c>
      <c r="EF223" s="122" t="str">
        <f>IF(Tbl.Kosten[[#This Row],[Anr.]]=EF$7,Tbl.Kosten[[#This Row],[Totaal kosten]],"")</f>
        <v/>
      </c>
      <c r="EG223" s="122" t="str">
        <f>IF(Tbl.Kosten[[#This Row],[Anr.]]=EG$7,Tbl.Kosten[[#This Row],[Totaal kosten]],"")</f>
        <v/>
      </c>
      <c r="EH223" s="122" t="str">
        <f>IF(Tbl.Kosten[[#This Row],[Anr.]]=EH$7,Tbl.Kosten[[#This Row],[Totaal kosten]],"")</f>
        <v/>
      </c>
      <c r="EI223" s="122" t="str">
        <f>IF(Tbl.Kosten[[#This Row],[Anr.]]=EI$7,Tbl.Kosten[[#This Row],[Totaal kosten]],"")</f>
        <v/>
      </c>
      <c r="EJ223" s="122" t="str">
        <f>IF(Tbl.Kosten[[#This Row],[Anr.]]=EJ$7,Tbl.Kosten[[#This Row],[Totaal kosten]],"")</f>
        <v/>
      </c>
      <c r="EK223" s="122" t="str">
        <f>IF(Tbl.Kosten[[#This Row],[Anr.]]=EK$7,Tbl.Kosten[[#This Row],[Totaal kosten]],"")</f>
        <v/>
      </c>
      <c r="EL223" s="122" t="str">
        <f>IF(Tbl.Kosten[[#This Row],[Anr.]]=EL$7,Tbl.Kosten[[#This Row],[Totaal kosten]],"")</f>
        <v/>
      </c>
      <c r="EM223" s="122" t="str">
        <f>IF(Tbl.Kosten[[#This Row],[Anr.]]=EM$7,Tbl.Kosten[[#This Row],[Totaal kosten]],"")</f>
        <v/>
      </c>
      <c r="EN223" s="122" t="str">
        <f>IF(Tbl.Kosten[[#This Row],[Anr.]]=EN$7,Tbl.Kosten[[#This Row],[Totaal kosten]],"")</f>
        <v/>
      </c>
      <c r="EO223" s="122" t="str">
        <f>IF(Tbl.Kosten[[#This Row],[Anr.]]=EO$7,Tbl.Kosten[[#This Row],[Totaal kosten]],"")</f>
        <v/>
      </c>
      <c r="EP223" s="122" t="str">
        <f>IF(Tbl.Kosten[[#This Row],[Anr.]]=EP$7,Tbl.Kosten[[#This Row],[Totaal kosten]],"")</f>
        <v/>
      </c>
      <c r="EQ223" s="122" t="str">
        <f>IF(Tbl.Kosten[[#This Row],[Anr.]]=EQ$7,Tbl.Kosten[[#This Row],[Totaal kosten]],"")</f>
        <v/>
      </c>
    </row>
    <row r="224" spans="2:147" x14ac:dyDescent="0.35">
      <c r="B224" s="99"/>
      <c r="C224" s="68"/>
      <c r="D224" s="119"/>
      <c r="E224" s="100"/>
      <c r="F224" s="13">
        <f>_xlfn.XLOOKUP(Tbl.Kosten[[#This Row],[Medewerker e/o 
functie]],Tbl.Uurtarief[Medewerker en/of functie],Tbl.Uurtarief[Uurtarief],"",,)</f>
        <v>0</v>
      </c>
      <c r="G224" s="118">
        <f>PRODUCT(Tbl.Kosten[[#This Row],[Uren]],Tbl.Kosten[[#This Row],[Uurtarief]])</f>
        <v>0</v>
      </c>
      <c r="H224" s="100"/>
      <c r="I224" s="98"/>
      <c r="J224" s="97">
        <f>Tbl.Kosten[[#This Row],[Aantal]]*Tbl.Kosten[[#This Row],[Tarief]]</f>
        <v>0</v>
      </c>
      <c r="K224" s="118">
        <f>Tbl.Kosten[[#This Row],[Subtotaal andere kosten]]+Tbl.Kosten[[#This Row],[Subtotaal arbeidskosten]]</f>
        <v>0</v>
      </c>
      <c r="L224" s="190">
        <f>IF(Tbl.Kosten[[#This Row],[Subtotaal andere kosten]]&lt;&gt;0,"Andere kosten",(_xlfn.XLOOKUP(Tbl.Kosten[[#This Row],[Medewerker e/o 
functie]],Tbl.Uurtarief[Medewerker en/of functie],Tbl.Uurtarief[Kostensoort],"",,)))</f>
        <v>0</v>
      </c>
      <c r="M224" s="190" t="str">
        <f>IF(AND(Tbl.Kosten[[#This Row],[Subtotaal arbeidskosten]]&lt;&gt;0,Tbl.Kosten[[#This Row],[Subtotaal andere kosten]]&lt;&gt;0),"Begroot Arbeidskosten en Overige kosten op verschillende regels!","")</f>
        <v/>
      </c>
      <c r="N224" s="3" t="str">
        <f>_xlfn.XLOOKUP(Tbl.Kosten[[#This Row],[Activiteitencode]],Tbl.Activiteiten[Activiteitcode],Tbl.Activiteiten[Werkpakketcode],"",,)</f>
        <v/>
      </c>
      <c r="O224" s="9" t="str">
        <f>_xlfn.XLOOKUP(Tbl.Kosten[[#This Row],[Werkpakketcode]],Tbl.Werkpakketten[Werkpakketcode],Tbl.Werkpakketten[WPnr.],"",,)</f>
        <v/>
      </c>
      <c r="P224" s="9" t="str">
        <f>IF(Tbl.Kosten[[#This Row],[WPnr.]]=P$7,Tbl.Kosten[[#This Row],[Totaal kosten]],"")</f>
        <v/>
      </c>
      <c r="Q224" s="9" t="str">
        <f>IF(Tbl.Kosten[[#This Row],[WPnr.]]=Q$7,Tbl.Kosten[[#This Row],[Totaal kosten]],"")</f>
        <v/>
      </c>
      <c r="R224" s="9" t="str">
        <f>IF(Tbl.Kosten[[#This Row],[WPnr.]]=R$7,Tbl.Kosten[[#This Row],[Totaal kosten]],"")</f>
        <v/>
      </c>
      <c r="S224" s="9" t="str">
        <f>IF(Tbl.Kosten[[#This Row],[WPnr.]]=S$7,Tbl.Kosten[[#This Row],[Totaal kosten]],"")</f>
        <v/>
      </c>
      <c r="T224" s="9" t="str">
        <f>IF(Tbl.Kosten[[#This Row],[WPnr.]]=T$7,Tbl.Kosten[[#This Row],[Totaal kosten]],"")</f>
        <v/>
      </c>
      <c r="U224" s="9" t="str">
        <f>IF(Tbl.Kosten[[#This Row],[WPnr.]]=U$7,Tbl.Kosten[[#This Row],[Totaal kosten]],"")</f>
        <v/>
      </c>
      <c r="V224" s="9" t="str">
        <f>IF(Tbl.Kosten[[#This Row],[WPnr.]]=V$7,Tbl.Kosten[[#This Row],[Totaal kosten]],"")</f>
        <v/>
      </c>
      <c r="W224" s="9" t="str">
        <f>IF(Tbl.Kosten[[#This Row],[WPnr.]]=W$7,Tbl.Kosten[[#This Row],[Totaal kosten]],"")</f>
        <v/>
      </c>
      <c r="X224" s="9" t="str">
        <f>IF(Tbl.Kosten[[#This Row],[WPnr.]]=X$7,Tbl.Kosten[[#This Row],[Totaal kosten]],"")</f>
        <v/>
      </c>
      <c r="Y224" s="9" t="str">
        <f>IF(Tbl.Kosten[[#This Row],[WPnr.]]=Y$7,Tbl.Kosten[[#This Row],[Totaal kosten]],"")</f>
        <v/>
      </c>
      <c r="Z224" s="9" t="str">
        <f>IFERROR(VLOOKUP(Tbl.Kosten[[#This Row],[Kostensoort]],Tbl.Kostensoorten[],2,FALSE),"")</f>
        <v/>
      </c>
      <c r="AA224" s="9" t="str">
        <f>IF(Tbl.Kosten[[#This Row],[KSnr.]]=AA$7,Tbl.Kosten[[#This Row],[Totaal kosten]],"")</f>
        <v/>
      </c>
      <c r="AB224" s="9" t="str">
        <f>IF(Tbl.Kosten[[#This Row],[KSnr.]]=AB$7,Tbl.Kosten[[#This Row],[Totaal kosten]],"")</f>
        <v/>
      </c>
      <c r="AC224" s="9" t="str">
        <f>IF(Tbl.Kosten[[#This Row],[KSnr.]]=AC$7,Tbl.Kosten[[#This Row],[Totaal kosten]],"")</f>
        <v/>
      </c>
      <c r="AD224" s="9" t="str">
        <f>IF(Tbl.Kosten[[#This Row],[KSnr.]]=AD$7,Tbl.Kosten[[#This Row],[Totaal kosten]],"")</f>
        <v/>
      </c>
      <c r="AE224" s="9" t="str">
        <f>IF(Tbl.Kosten[[#This Row],[KSnr.]]=AE$7,Tbl.Kosten[[#This Row],[Totaal kosten]],"")</f>
        <v/>
      </c>
      <c r="AF224" s="9" t="str">
        <f>IF(Tbl.Kosten[[#This Row],[KSnr.]]=AF$7,Tbl.Kosten[[#This Row],[Totaal kosten]],"")</f>
        <v/>
      </c>
      <c r="AG224" s="9" t="str">
        <f>IF(Tbl.Kosten[[#This Row],[KSnr.]]=AG$7,Tbl.Kosten[[#This Row],[Totaal kosten]],"")</f>
        <v/>
      </c>
      <c r="AH224" s="9" t="str">
        <f>IF(Tbl.Kosten[[#This Row],[KSnr.]]=AH$7,Tbl.Kosten[[#This Row],[Totaal kosten]],"")</f>
        <v/>
      </c>
      <c r="AI224" s="9" t="str">
        <f>IF(Tbl.Kosten[[#This Row],[KSnr.]]=AI$7,Tbl.Kosten[[#This Row],[Totaal kosten]],"")</f>
        <v/>
      </c>
      <c r="AJ224" s="9" t="str">
        <f>IF(Tbl.Kosten[[#This Row],[KSnr.]]=AJ$7,Tbl.Kosten[[#This Row],[Totaal kosten]],"")</f>
        <v/>
      </c>
      <c r="AK224" s="9" t="str">
        <f>IF(Tbl.Kosten[[#This Row],[KSnr.]]=AK$7,Tbl.Kosten[[#This Row],[Totaal kosten]],"")</f>
        <v/>
      </c>
      <c r="AL224" s="9" t="str">
        <f>IF(Tbl.Kosten[[#This Row],[KSnr.]]=AL$7,Tbl.Kosten[[#This Row],[Totaal kosten]],"")</f>
        <v/>
      </c>
      <c r="AM224" s="9" t="str">
        <f>IF(Tbl.Kosten[[#This Row],[KSnr.]]=AM$7,Tbl.Kosten[[#This Row],[Totaal kosten]],"")</f>
        <v/>
      </c>
      <c r="AN224" s="9" t="str">
        <f>IF(Tbl.Kosten[[#This Row],[KSnr.]]=AN$7,Tbl.Kosten[[#This Row],[Totaal kosten]],"")</f>
        <v/>
      </c>
      <c r="AO224" s="9" t="str">
        <f>IF(Tbl.Kosten[[#This Row],[KSnr.]]=AO$7,Tbl.Kosten[[#This Row],[Totaal kosten]],"")</f>
        <v/>
      </c>
      <c r="AP224" s="9" t="str">
        <f>IF(Tbl.Kosten[[#This Row],[KSnr.]]=AP$7,Tbl.Kosten[[#This Row],[Totaal kosten]],"")</f>
        <v/>
      </c>
      <c r="AQ224" s="9" t="str">
        <f>IF(Tbl.Kosten[[#This Row],[KSnr.]]=AQ$7,Tbl.Kosten[[#This Row],[Totaal kosten]],"")</f>
        <v/>
      </c>
      <c r="AR224" s="9" t="str">
        <f>IF(Tbl.Kosten[[#This Row],[KSnr.]]=AR$7,Tbl.Kosten[[#This Row],[Totaal kosten]],"")</f>
        <v/>
      </c>
      <c r="AS224" s="9" t="str">
        <f>IF(Tbl.Kosten[[#This Row],[KSnr.]]=AS$7,Tbl.Kosten[[#This Row],[Totaal kosten]],"")</f>
        <v/>
      </c>
      <c r="AT224" s="9" t="str">
        <f>IF(Tbl.Kosten[[#This Row],[KSnr.]]=AT$7,Tbl.Kosten[[#This Row],[Totaal kosten]],"")</f>
        <v/>
      </c>
      <c r="AU224" s="122" t="str">
        <f>_xlfn.XLOOKUP(Tbl.Kosten[[#This Row],[Activiteitencode]],Tbl.Activiteiten[Activiteitcode],Tbl.Activiteiten[Anr.],"",,)</f>
        <v/>
      </c>
      <c r="AV224" s="122" t="str">
        <f>IF(Tbl.Kosten[[#This Row],[Anr.]]=AV$7,Tbl.Kosten[[#This Row],[Totaal kosten]],"")</f>
        <v/>
      </c>
      <c r="AW224" s="122" t="str">
        <f>IF(Tbl.Kosten[[#This Row],[Anr.]]=AW$7,Tbl.Kosten[[#This Row],[Totaal kosten]],"")</f>
        <v/>
      </c>
      <c r="AX224" s="122" t="str">
        <f>IF(Tbl.Kosten[[#This Row],[Anr.]]=AX$7,Tbl.Kosten[[#This Row],[Totaal kosten]],"")</f>
        <v/>
      </c>
      <c r="AY224" s="122" t="str">
        <f>IF(Tbl.Kosten[[#This Row],[Anr.]]=AY$7,Tbl.Kosten[[#This Row],[Totaal kosten]],"")</f>
        <v/>
      </c>
      <c r="AZ224" s="122" t="str">
        <f>IF(Tbl.Kosten[[#This Row],[Anr.]]=AZ$7,Tbl.Kosten[[#This Row],[Totaal kosten]],"")</f>
        <v/>
      </c>
      <c r="BA224" s="122" t="str">
        <f>IF(Tbl.Kosten[[#This Row],[Anr.]]=BA$7,Tbl.Kosten[[#This Row],[Totaal kosten]],"")</f>
        <v/>
      </c>
      <c r="BB224" s="122" t="str">
        <f>IF(Tbl.Kosten[[#This Row],[Anr.]]=BB$7,Tbl.Kosten[[#This Row],[Totaal kosten]],"")</f>
        <v/>
      </c>
      <c r="BC224" s="122" t="str">
        <f>IF(Tbl.Kosten[[#This Row],[Anr.]]=BC$7,Tbl.Kosten[[#This Row],[Totaal kosten]],"")</f>
        <v/>
      </c>
      <c r="BD224" s="122" t="str">
        <f>IF(Tbl.Kosten[[#This Row],[Anr.]]=BD$7,Tbl.Kosten[[#This Row],[Totaal kosten]],"")</f>
        <v/>
      </c>
      <c r="BE224" s="122" t="str">
        <f>IF(Tbl.Kosten[[#This Row],[Anr.]]=BE$7,Tbl.Kosten[[#This Row],[Totaal kosten]],"")</f>
        <v/>
      </c>
      <c r="BF224" s="122" t="str">
        <f>IF(Tbl.Kosten[[#This Row],[Anr.]]=BF$7,Tbl.Kosten[[#This Row],[Totaal kosten]],"")</f>
        <v/>
      </c>
      <c r="BG224" s="122" t="str">
        <f>IF(Tbl.Kosten[[#This Row],[Anr.]]=BG$7,Tbl.Kosten[[#This Row],[Totaal kosten]],"")</f>
        <v/>
      </c>
      <c r="BH224" s="122" t="str">
        <f>IF(Tbl.Kosten[[#This Row],[Anr.]]=BH$7,Tbl.Kosten[[#This Row],[Totaal kosten]],"")</f>
        <v/>
      </c>
      <c r="BI224" s="122" t="str">
        <f>IF(Tbl.Kosten[[#This Row],[Anr.]]=BI$7,Tbl.Kosten[[#This Row],[Totaal kosten]],"")</f>
        <v/>
      </c>
      <c r="BJ224" s="122" t="str">
        <f>IF(Tbl.Kosten[[#This Row],[Anr.]]=BJ$7,Tbl.Kosten[[#This Row],[Totaal kosten]],"")</f>
        <v/>
      </c>
      <c r="BK224" s="122" t="str">
        <f>IF(Tbl.Kosten[[#This Row],[Anr.]]=BK$7,Tbl.Kosten[[#This Row],[Totaal kosten]],"")</f>
        <v/>
      </c>
      <c r="BL224" s="122" t="str">
        <f>IF(Tbl.Kosten[[#This Row],[Anr.]]=BL$7,Tbl.Kosten[[#This Row],[Totaal kosten]],"")</f>
        <v/>
      </c>
      <c r="BM224" s="122" t="str">
        <f>IF(Tbl.Kosten[[#This Row],[Anr.]]=BM$7,Tbl.Kosten[[#This Row],[Totaal kosten]],"")</f>
        <v/>
      </c>
      <c r="BN224" s="122" t="str">
        <f>IF(Tbl.Kosten[[#This Row],[Anr.]]=BN$7,Tbl.Kosten[[#This Row],[Totaal kosten]],"")</f>
        <v/>
      </c>
      <c r="BO224" s="122" t="str">
        <f>IF(Tbl.Kosten[[#This Row],[Anr.]]=BO$7,Tbl.Kosten[[#This Row],[Totaal kosten]],"")</f>
        <v/>
      </c>
      <c r="BP224" s="122" t="str">
        <f>IF(Tbl.Kosten[[#This Row],[Anr.]]=BP$7,Tbl.Kosten[[#This Row],[Totaal kosten]],"")</f>
        <v/>
      </c>
      <c r="BQ224" s="122" t="str">
        <f>IF(Tbl.Kosten[[#This Row],[Anr.]]=BQ$7,Tbl.Kosten[[#This Row],[Totaal kosten]],"")</f>
        <v/>
      </c>
      <c r="BR224" s="122" t="str">
        <f>IF(Tbl.Kosten[[#This Row],[Anr.]]=BR$7,Tbl.Kosten[[#This Row],[Totaal kosten]],"")</f>
        <v/>
      </c>
      <c r="BS224" s="122" t="str">
        <f>IF(Tbl.Kosten[[#This Row],[Anr.]]=BS$7,Tbl.Kosten[[#This Row],[Totaal kosten]],"")</f>
        <v/>
      </c>
      <c r="BT224" s="122" t="str">
        <f>IF(Tbl.Kosten[[#This Row],[Anr.]]=BT$7,Tbl.Kosten[[#This Row],[Totaal kosten]],"")</f>
        <v/>
      </c>
      <c r="BU224" s="122" t="str">
        <f>IF(Tbl.Kosten[[#This Row],[Anr.]]=BU$7,Tbl.Kosten[[#This Row],[Totaal kosten]],"")</f>
        <v/>
      </c>
      <c r="BV224" s="122" t="str">
        <f>IF(Tbl.Kosten[[#This Row],[Anr.]]=BV$7,Tbl.Kosten[[#This Row],[Totaal kosten]],"")</f>
        <v/>
      </c>
      <c r="BW224" s="122" t="str">
        <f>IF(Tbl.Kosten[[#This Row],[Anr.]]=BW$7,Tbl.Kosten[[#This Row],[Totaal kosten]],"")</f>
        <v/>
      </c>
      <c r="BX224" s="122" t="str">
        <f>IF(Tbl.Kosten[[#This Row],[Anr.]]=BX$7,Tbl.Kosten[[#This Row],[Totaal kosten]],"")</f>
        <v/>
      </c>
      <c r="BY224" s="122" t="str">
        <f>IF(Tbl.Kosten[[#This Row],[Anr.]]=BY$7,Tbl.Kosten[[#This Row],[Totaal kosten]],"")</f>
        <v/>
      </c>
      <c r="BZ224" s="122" t="str">
        <f>IF(Tbl.Kosten[[#This Row],[Anr.]]=BZ$7,Tbl.Kosten[[#This Row],[Totaal kosten]],"")</f>
        <v/>
      </c>
      <c r="CA224" s="122" t="str">
        <f>IF(Tbl.Kosten[[#This Row],[Anr.]]=CA$7,Tbl.Kosten[[#This Row],[Totaal kosten]],"")</f>
        <v/>
      </c>
      <c r="CB224" s="122" t="str">
        <f>IF(Tbl.Kosten[[#This Row],[Anr.]]=CB$7,Tbl.Kosten[[#This Row],[Totaal kosten]],"")</f>
        <v/>
      </c>
      <c r="CC224" s="122" t="str">
        <f>IF(Tbl.Kosten[[#This Row],[Anr.]]=CC$7,Tbl.Kosten[[#This Row],[Totaal kosten]],"")</f>
        <v/>
      </c>
      <c r="CD224" s="122" t="str">
        <f>IF(Tbl.Kosten[[#This Row],[Anr.]]=CD$7,Tbl.Kosten[[#This Row],[Totaal kosten]],"")</f>
        <v/>
      </c>
      <c r="CE224" s="122" t="str">
        <f>IF(Tbl.Kosten[[#This Row],[Anr.]]=CE$7,Tbl.Kosten[[#This Row],[Totaal kosten]],"")</f>
        <v/>
      </c>
      <c r="CF224" s="122" t="str">
        <f>IF(Tbl.Kosten[[#This Row],[Anr.]]=CF$7,Tbl.Kosten[[#This Row],[Totaal kosten]],"")</f>
        <v/>
      </c>
      <c r="CG224" s="122" t="str">
        <f>IF(Tbl.Kosten[[#This Row],[Anr.]]=CG$7,Tbl.Kosten[[#This Row],[Totaal kosten]],"")</f>
        <v/>
      </c>
      <c r="CH224" s="122" t="str">
        <f>IF(Tbl.Kosten[[#This Row],[Anr.]]=CH$7,Tbl.Kosten[[#This Row],[Totaal kosten]],"")</f>
        <v/>
      </c>
      <c r="CI224" s="122" t="str">
        <f>IF(Tbl.Kosten[[#This Row],[Anr.]]=CI$7,Tbl.Kosten[[#This Row],[Totaal kosten]],"")</f>
        <v/>
      </c>
      <c r="CJ224" s="122" t="str">
        <f>IF(Tbl.Kosten[[#This Row],[Anr.]]=CJ$7,Tbl.Kosten[[#This Row],[Totaal kosten]],"")</f>
        <v/>
      </c>
      <c r="CK224" s="122" t="str">
        <f>IF(Tbl.Kosten[[#This Row],[Anr.]]=CK$7,Tbl.Kosten[[#This Row],[Totaal kosten]],"")</f>
        <v/>
      </c>
      <c r="CL224" s="122" t="str">
        <f>IF(Tbl.Kosten[[#This Row],[Anr.]]=CL$7,Tbl.Kosten[[#This Row],[Totaal kosten]],"")</f>
        <v/>
      </c>
      <c r="CM224" s="122" t="str">
        <f>IF(Tbl.Kosten[[#This Row],[Anr.]]=CM$7,Tbl.Kosten[[#This Row],[Totaal kosten]],"")</f>
        <v/>
      </c>
      <c r="CN224" s="122" t="str">
        <f>IF(Tbl.Kosten[[#This Row],[Anr.]]=CN$7,Tbl.Kosten[[#This Row],[Totaal kosten]],"")</f>
        <v/>
      </c>
      <c r="CO224" s="122" t="str">
        <f>IF(Tbl.Kosten[[#This Row],[Anr.]]=CO$7,Tbl.Kosten[[#This Row],[Totaal kosten]],"")</f>
        <v/>
      </c>
      <c r="CP224" s="122" t="str">
        <f>IF(Tbl.Kosten[[#This Row],[Anr.]]=CP$7,Tbl.Kosten[[#This Row],[Totaal kosten]],"")</f>
        <v/>
      </c>
      <c r="CQ224" s="122" t="str">
        <f>IF(Tbl.Kosten[[#This Row],[Anr.]]=CQ$7,Tbl.Kosten[[#This Row],[Totaal kosten]],"")</f>
        <v/>
      </c>
      <c r="CR224" s="122" t="str">
        <f>IF(Tbl.Kosten[[#This Row],[Anr.]]=CR$7,Tbl.Kosten[[#This Row],[Totaal kosten]],"")</f>
        <v/>
      </c>
      <c r="CS224" s="122" t="str">
        <f>IF(Tbl.Kosten[[#This Row],[Anr.]]=CS$7,Tbl.Kosten[[#This Row],[Totaal kosten]],"")</f>
        <v/>
      </c>
      <c r="CT224" s="122" t="str">
        <f>IF(Tbl.Kosten[[#This Row],[Anr.]]=CT$7,Tbl.Kosten[[#This Row],[Totaal kosten]],"")</f>
        <v/>
      </c>
      <c r="CU224" s="122" t="str">
        <f>IF(Tbl.Kosten[[#This Row],[Anr.]]=CU$7,Tbl.Kosten[[#This Row],[Totaal kosten]],"")</f>
        <v/>
      </c>
      <c r="CV224" s="122" t="str">
        <f>IF(Tbl.Kosten[[#This Row],[Anr.]]=CV$7,Tbl.Kosten[[#This Row],[Totaal kosten]],"")</f>
        <v/>
      </c>
      <c r="CW224" s="122" t="str">
        <f>IF(Tbl.Kosten[[#This Row],[Anr.]]=CW$7,Tbl.Kosten[[#This Row],[Totaal kosten]],"")</f>
        <v/>
      </c>
      <c r="CX224" s="122" t="str">
        <f>IF(Tbl.Kosten[[#This Row],[Anr.]]=CX$7,Tbl.Kosten[[#This Row],[Totaal kosten]],"")</f>
        <v/>
      </c>
      <c r="CY224" s="122" t="str">
        <f>IF(Tbl.Kosten[[#This Row],[Anr.]]=CY$7,Tbl.Kosten[[#This Row],[Totaal kosten]],"")</f>
        <v/>
      </c>
      <c r="CZ224" s="122" t="str">
        <f>IF(Tbl.Kosten[[#This Row],[Anr.]]=CZ$7,Tbl.Kosten[[#This Row],[Totaal kosten]],"")</f>
        <v/>
      </c>
      <c r="DA224" s="122" t="str">
        <f>IF(Tbl.Kosten[[#This Row],[Anr.]]=DA$7,Tbl.Kosten[[#This Row],[Totaal kosten]],"")</f>
        <v/>
      </c>
      <c r="DB224" s="122" t="str">
        <f>IF(Tbl.Kosten[[#This Row],[Anr.]]=DB$7,Tbl.Kosten[[#This Row],[Totaal kosten]],"")</f>
        <v/>
      </c>
      <c r="DC224" s="122" t="str">
        <f>IF(Tbl.Kosten[[#This Row],[Anr.]]=DC$7,Tbl.Kosten[[#This Row],[Totaal kosten]],"")</f>
        <v/>
      </c>
      <c r="DD224" s="122" t="str">
        <f>IF(Tbl.Kosten[[#This Row],[Anr.]]=DD$7,Tbl.Kosten[[#This Row],[Totaal kosten]],"")</f>
        <v/>
      </c>
      <c r="DE224" s="122" t="str">
        <f>IF(Tbl.Kosten[[#This Row],[Anr.]]=DE$7,Tbl.Kosten[[#This Row],[Totaal kosten]],"")</f>
        <v/>
      </c>
      <c r="DF224" s="122" t="str">
        <f>IF(Tbl.Kosten[[#This Row],[Anr.]]=DF$7,Tbl.Kosten[[#This Row],[Totaal kosten]],"")</f>
        <v/>
      </c>
      <c r="DG224" s="122" t="str">
        <f>IF(Tbl.Kosten[[#This Row],[Anr.]]=DG$7,Tbl.Kosten[[#This Row],[Totaal kosten]],"")</f>
        <v/>
      </c>
      <c r="DH224" s="122" t="str">
        <f>IF(Tbl.Kosten[[#This Row],[Anr.]]=DH$7,Tbl.Kosten[[#This Row],[Totaal kosten]],"")</f>
        <v/>
      </c>
      <c r="DI224" s="122" t="str">
        <f>IF(Tbl.Kosten[[#This Row],[Anr.]]=DI$7,Tbl.Kosten[[#This Row],[Totaal kosten]],"")</f>
        <v/>
      </c>
      <c r="DJ224" s="122" t="str">
        <f>IF(Tbl.Kosten[[#This Row],[Anr.]]=DJ$7,Tbl.Kosten[[#This Row],[Totaal kosten]],"")</f>
        <v/>
      </c>
      <c r="DK224" s="122" t="str">
        <f>IF(Tbl.Kosten[[#This Row],[Anr.]]=DK$7,Tbl.Kosten[[#This Row],[Totaal kosten]],"")</f>
        <v/>
      </c>
      <c r="DL224" s="122" t="str">
        <f>IF(Tbl.Kosten[[#This Row],[Anr.]]=DL$7,Tbl.Kosten[[#This Row],[Totaal kosten]],"")</f>
        <v/>
      </c>
      <c r="DM224" s="122" t="str">
        <f>IF(Tbl.Kosten[[#This Row],[Anr.]]=DM$7,Tbl.Kosten[[#This Row],[Totaal kosten]],"")</f>
        <v/>
      </c>
      <c r="DN224" s="122" t="str">
        <f>IF(Tbl.Kosten[[#This Row],[Anr.]]=DN$7,Tbl.Kosten[[#This Row],[Totaal kosten]],"")</f>
        <v/>
      </c>
      <c r="DO224" s="122" t="str">
        <f>IF(Tbl.Kosten[[#This Row],[Anr.]]=DO$7,Tbl.Kosten[[#This Row],[Totaal kosten]],"")</f>
        <v/>
      </c>
      <c r="DP224" s="122" t="str">
        <f>IF(Tbl.Kosten[[#This Row],[Anr.]]=DP$7,Tbl.Kosten[[#This Row],[Totaal kosten]],"")</f>
        <v/>
      </c>
      <c r="DQ224" s="122" t="str">
        <f>IF(Tbl.Kosten[[#This Row],[Anr.]]=DQ$7,Tbl.Kosten[[#This Row],[Totaal kosten]],"")</f>
        <v/>
      </c>
      <c r="DR224" s="122" t="str">
        <f>IF(Tbl.Kosten[[#This Row],[Anr.]]=DR$7,Tbl.Kosten[[#This Row],[Totaal kosten]],"")</f>
        <v/>
      </c>
      <c r="DS224" s="122" t="str">
        <f>IF(Tbl.Kosten[[#This Row],[Anr.]]=DS$7,Tbl.Kosten[[#This Row],[Totaal kosten]],"")</f>
        <v/>
      </c>
      <c r="DT224" s="122" t="str">
        <f>IF(Tbl.Kosten[[#This Row],[Anr.]]=DT$7,Tbl.Kosten[[#This Row],[Totaal kosten]],"")</f>
        <v/>
      </c>
      <c r="DU224" s="122" t="str">
        <f>IF(Tbl.Kosten[[#This Row],[Anr.]]=DU$7,Tbl.Kosten[[#This Row],[Totaal kosten]],"")</f>
        <v/>
      </c>
      <c r="DV224" s="122" t="str">
        <f>IF(Tbl.Kosten[[#This Row],[Anr.]]=DV$7,Tbl.Kosten[[#This Row],[Totaal kosten]],"")</f>
        <v/>
      </c>
      <c r="DW224" s="122" t="str">
        <f>IF(Tbl.Kosten[[#This Row],[Anr.]]=DW$7,Tbl.Kosten[[#This Row],[Totaal kosten]],"")</f>
        <v/>
      </c>
      <c r="DX224" s="122" t="str">
        <f>IF(Tbl.Kosten[[#This Row],[Anr.]]=DX$7,Tbl.Kosten[[#This Row],[Totaal kosten]],"")</f>
        <v/>
      </c>
      <c r="DY224" s="122" t="str">
        <f>IF(Tbl.Kosten[[#This Row],[Anr.]]=DY$7,Tbl.Kosten[[#This Row],[Totaal kosten]],"")</f>
        <v/>
      </c>
      <c r="DZ224" s="122" t="str">
        <f>IF(Tbl.Kosten[[#This Row],[Anr.]]=DZ$7,Tbl.Kosten[[#This Row],[Totaal kosten]],"")</f>
        <v/>
      </c>
      <c r="EA224" s="122" t="str">
        <f>IF(Tbl.Kosten[[#This Row],[Anr.]]=EA$7,Tbl.Kosten[[#This Row],[Totaal kosten]],"")</f>
        <v/>
      </c>
      <c r="EB224" s="122" t="str">
        <f>IF(Tbl.Kosten[[#This Row],[Anr.]]=EB$7,Tbl.Kosten[[#This Row],[Totaal kosten]],"")</f>
        <v/>
      </c>
      <c r="EC224" s="122" t="str">
        <f>IF(Tbl.Kosten[[#This Row],[Anr.]]=EC$7,Tbl.Kosten[[#This Row],[Totaal kosten]],"")</f>
        <v/>
      </c>
      <c r="ED224" s="122" t="str">
        <f>IF(Tbl.Kosten[[#This Row],[Anr.]]=ED$7,Tbl.Kosten[[#This Row],[Totaal kosten]],"")</f>
        <v/>
      </c>
      <c r="EE224" s="122" t="str">
        <f>IF(Tbl.Kosten[[#This Row],[Anr.]]=EE$7,Tbl.Kosten[[#This Row],[Totaal kosten]],"")</f>
        <v/>
      </c>
      <c r="EF224" s="122" t="str">
        <f>IF(Tbl.Kosten[[#This Row],[Anr.]]=EF$7,Tbl.Kosten[[#This Row],[Totaal kosten]],"")</f>
        <v/>
      </c>
      <c r="EG224" s="122" t="str">
        <f>IF(Tbl.Kosten[[#This Row],[Anr.]]=EG$7,Tbl.Kosten[[#This Row],[Totaal kosten]],"")</f>
        <v/>
      </c>
      <c r="EH224" s="122" t="str">
        <f>IF(Tbl.Kosten[[#This Row],[Anr.]]=EH$7,Tbl.Kosten[[#This Row],[Totaal kosten]],"")</f>
        <v/>
      </c>
      <c r="EI224" s="122" t="str">
        <f>IF(Tbl.Kosten[[#This Row],[Anr.]]=EI$7,Tbl.Kosten[[#This Row],[Totaal kosten]],"")</f>
        <v/>
      </c>
      <c r="EJ224" s="122" t="str">
        <f>IF(Tbl.Kosten[[#This Row],[Anr.]]=EJ$7,Tbl.Kosten[[#This Row],[Totaal kosten]],"")</f>
        <v/>
      </c>
      <c r="EK224" s="122" t="str">
        <f>IF(Tbl.Kosten[[#This Row],[Anr.]]=EK$7,Tbl.Kosten[[#This Row],[Totaal kosten]],"")</f>
        <v/>
      </c>
      <c r="EL224" s="122" t="str">
        <f>IF(Tbl.Kosten[[#This Row],[Anr.]]=EL$7,Tbl.Kosten[[#This Row],[Totaal kosten]],"")</f>
        <v/>
      </c>
      <c r="EM224" s="122" t="str">
        <f>IF(Tbl.Kosten[[#This Row],[Anr.]]=EM$7,Tbl.Kosten[[#This Row],[Totaal kosten]],"")</f>
        <v/>
      </c>
      <c r="EN224" s="122" t="str">
        <f>IF(Tbl.Kosten[[#This Row],[Anr.]]=EN$7,Tbl.Kosten[[#This Row],[Totaal kosten]],"")</f>
        <v/>
      </c>
      <c r="EO224" s="122" t="str">
        <f>IF(Tbl.Kosten[[#This Row],[Anr.]]=EO$7,Tbl.Kosten[[#This Row],[Totaal kosten]],"")</f>
        <v/>
      </c>
      <c r="EP224" s="122" t="str">
        <f>IF(Tbl.Kosten[[#This Row],[Anr.]]=EP$7,Tbl.Kosten[[#This Row],[Totaal kosten]],"")</f>
        <v/>
      </c>
      <c r="EQ224" s="122" t="str">
        <f>IF(Tbl.Kosten[[#This Row],[Anr.]]=EQ$7,Tbl.Kosten[[#This Row],[Totaal kosten]],"")</f>
        <v/>
      </c>
    </row>
    <row r="225" spans="2:147" x14ac:dyDescent="0.35">
      <c r="B225" s="99"/>
      <c r="C225" s="68"/>
      <c r="D225" s="119"/>
      <c r="E225" s="100"/>
      <c r="F225" s="13">
        <f>_xlfn.XLOOKUP(Tbl.Kosten[[#This Row],[Medewerker e/o 
functie]],Tbl.Uurtarief[Medewerker en/of functie],Tbl.Uurtarief[Uurtarief],"",,)</f>
        <v>0</v>
      </c>
      <c r="G225" s="118">
        <f>PRODUCT(Tbl.Kosten[[#This Row],[Uren]],Tbl.Kosten[[#This Row],[Uurtarief]])</f>
        <v>0</v>
      </c>
      <c r="H225" s="100"/>
      <c r="I225" s="98"/>
      <c r="J225" s="97">
        <f>Tbl.Kosten[[#This Row],[Aantal]]*Tbl.Kosten[[#This Row],[Tarief]]</f>
        <v>0</v>
      </c>
      <c r="K225" s="118">
        <f>Tbl.Kosten[[#This Row],[Subtotaal andere kosten]]+Tbl.Kosten[[#This Row],[Subtotaal arbeidskosten]]</f>
        <v>0</v>
      </c>
      <c r="L225" s="190">
        <f>IF(Tbl.Kosten[[#This Row],[Subtotaal andere kosten]]&lt;&gt;0,"Andere kosten",(_xlfn.XLOOKUP(Tbl.Kosten[[#This Row],[Medewerker e/o 
functie]],Tbl.Uurtarief[Medewerker en/of functie],Tbl.Uurtarief[Kostensoort],"",,)))</f>
        <v>0</v>
      </c>
      <c r="M225" s="190" t="str">
        <f>IF(AND(Tbl.Kosten[[#This Row],[Subtotaal arbeidskosten]]&lt;&gt;0,Tbl.Kosten[[#This Row],[Subtotaal andere kosten]]&lt;&gt;0),"Begroot Arbeidskosten en Overige kosten op verschillende regels!","")</f>
        <v/>
      </c>
      <c r="N225" s="3" t="str">
        <f>_xlfn.XLOOKUP(Tbl.Kosten[[#This Row],[Activiteitencode]],Tbl.Activiteiten[Activiteitcode],Tbl.Activiteiten[Werkpakketcode],"",,)</f>
        <v/>
      </c>
      <c r="O225" s="9" t="str">
        <f>_xlfn.XLOOKUP(Tbl.Kosten[[#This Row],[Werkpakketcode]],Tbl.Werkpakketten[Werkpakketcode],Tbl.Werkpakketten[WPnr.],"",,)</f>
        <v/>
      </c>
      <c r="P225" s="9" t="str">
        <f>IF(Tbl.Kosten[[#This Row],[WPnr.]]=P$7,Tbl.Kosten[[#This Row],[Totaal kosten]],"")</f>
        <v/>
      </c>
      <c r="Q225" s="9" t="str">
        <f>IF(Tbl.Kosten[[#This Row],[WPnr.]]=Q$7,Tbl.Kosten[[#This Row],[Totaal kosten]],"")</f>
        <v/>
      </c>
      <c r="R225" s="9" t="str">
        <f>IF(Tbl.Kosten[[#This Row],[WPnr.]]=R$7,Tbl.Kosten[[#This Row],[Totaal kosten]],"")</f>
        <v/>
      </c>
      <c r="S225" s="9" t="str">
        <f>IF(Tbl.Kosten[[#This Row],[WPnr.]]=S$7,Tbl.Kosten[[#This Row],[Totaal kosten]],"")</f>
        <v/>
      </c>
      <c r="T225" s="9" t="str">
        <f>IF(Tbl.Kosten[[#This Row],[WPnr.]]=T$7,Tbl.Kosten[[#This Row],[Totaal kosten]],"")</f>
        <v/>
      </c>
      <c r="U225" s="9" t="str">
        <f>IF(Tbl.Kosten[[#This Row],[WPnr.]]=U$7,Tbl.Kosten[[#This Row],[Totaal kosten]],"")</f>
        <v/>
      </c>
      <c r="V225" s="9" t="str">
        <f>IF(Tbl.Kosten[[#This Row],[WPnr.]]=V$7,Tbl.Kosten[[#This Row],[Totaal kosten]],"")</f>
        <v/>
      </c>
      <c r="W225" s="9" t="str">
        <f>IF(Tbl.Kosten[[#This Row],[WPnr.]]=W$7,Tbl.Kosten[[#This Row],[Totaal kosten]],"")</f>
        <v/>
      </c>
      <c r="X225" s="9" t="str">
        <f>IF(Tbl.Kosten[[#This Row],[WPnr.]]=X$7,Tbl.Kosten[[#This Row],[Totaal kosten]],"")</f>
        <v/>
      </c>
      <c r="Y225" s="9" t="str">
        <f>IF(Tbl.Kosten[[#This Row],[WPnr.]]=Y$7,Tbl.Kosten[[#This Row],[Totaal kosten]],"")</f>
        <v/>
      </c>
      <c r="Z225" s="9" t="str">
        <f>IFERROR(VLOOKUP(Tbl.Kosten[[#This Row],[Kostensoort]],Tbl.Kostensoorten[],2,FALSE),"")</f>
        <v/>
      </c>
      <c r="AA225" s="9" t="str">
        <f>IF(Tbl.Kosten[[#This Row],[KSnr.]]=AA$7,Tbl.Kosten[[#This Row],[Totaal kosten]],"")</f>
        <v/>
      </c>
      <c r="AB225" s="9" t="str">
        <f>IF(Tbl.Kosten[[#This Row],[KSnr.]]=AB$7,Tbl.Kosten[[#This Row],[Totaal kosten]],"")</f>
        <v/>
      </c>
      <c r="AC225" s="9" t="str">
        <f>IF(Tbl.Kosten[[#This Row],[KSnr.]]=AC$7,Tbl.Kosten[[#This Row],[Totaal kosten]],"")</f>
        <v/>
      </c>
      <c r="AD225" s="9" t="str">
        <f>IF(Tbl.Kosten[[#This Row],[KSnr.]]=AD$7,Tbl.Kosten[[#This Row],[Totaal kosten]],"")</f>
        <v/>
      </c>
      <c r="AE225" s="9" t="str">
        <f>IF(Tbl.Kosten[[#This Row],[KSnr.]]=AE$7,Tbl.Kosten[[#This Row],[Totaal kosten]],"")</f>
        <v/>
      </c>
      <c r="AF225" s="9" t="str">
        <f>IF(Tbl.Kosten[[#This Row],[KSnr.]]=AF$7,Tbl.Kosten[[#This Row],[Totaal kosten]],"")</f>
        <v/>
      </c>
      <c r="AG225" s="9" t="str">
        <f>IF(Tbl.Kosten[[#This Row],[KSnr.]]=AG$7,Tbl.Kosten[[#This Row],[Totaal kosten]],"")</f>
        <v/>
      </c>
      <c r="AH225" s="9" t="str">
        <f>IF(Tbl.Kosten[[#This Row],[KSnr.]]=AH$7,Tbl.Kosten[[#This Row],[Totaal kosten]],"")</f>
        <v/>
      </c>
      <c r="AI225" s="9" t="str">
        <f>IF(Tbl.Kosten[[#This Row],[KSnr.]]=AI$7,Tbl.Kosten[[#This Row],[Totaal kosten]],"")</f>
        <v/>
      </c>
      <c r="AJ225" s="9" t="str">
        <f>IF(Tbl.Kosten[[#This Row],[KSnr.]]=AJ$7,Tbl.Kosten[[#This Row],[Totaal kosten]],"")</f>
        <v/>
      </c>
      <c r="AK225" s="9" t="str">
        <f>IF(Tbl.Kosten[[#This Row],[KSnr.]]=AK$7,Tbl.Kosten[[#This Row],[Totaal kosten]],"")</f>
        <v/>
      </c>
      <c r="AL225" s="9" t="str">
        <f>IF(Tbl.Kosten[[#This Row],[KSnr.]]=AL$7,Tbl.Kosten[[#This Row],[Totaal kosten]],"")</f>
        <v/>
      </c>
      <c r="AM225" s="9" t="str">
        <f>IF(Tbl.Kosten[[#This Row],[KSnr.]]=AM$7,Tbl.Kosten[[#This Row],[Totaal kosten]],"")</f>
        <v/>
      </c>
      <c r="AN225" s="9" t="str">
        <f>IF(Tbl.Kosten[[#This Row],[KSnr.]]=AN$7,Tbl.Kosten[[#This Row],[Totaal kosten]],"")</f>
        <v/>
      </c>
      <c r="AO225" s="9" t="str">
        <f>IF(Tbl.Kosten[[#This Row],[KSnr.]]=AO$7,Tbl.Kosten[[#This Row],[Totaal kosten]],"")</f>
        <v/>
      </c>
      <c r="AP225" s="9" t="str">
        <f>IF(Tbl.Kosten[[#This Row],[KSnr.]]=AP$7,Tbl.Kosten[[#This Row],[Totaal kosten]],"")</f>
        <v/>
      </c>
      <c r="AQ225" s="9" t="str">
        <f>IF(Tbl.Kosten[[#This Row],[KSnr.]]=AQ$7,Tbl.Kosten[[#This Row],[Totaal kosten]],"")</f>
        <v/>
      </c>
      <c r="AR225" s="9" t="str">
        <f>IF(Tbl.Kosten[[#This Row],[KSnr.]]=AR$7,Tbl.Kosten[[#This Row],[Totaal kosten]],"")</f>
        <v/>
      </c>
      <c r="AS225" s="9" t="str">
        <f>IF(Tbl.Kosten[[#This Row],[KSnr.]]=AS$7,Tbl.Kosten[[#This Row],[Totaal kosten]],"")</f>
        <v/>
      </c>
      <c r="AT225" s="9" t="str">
        <f>IF(Tbl.Kosten[[#This Row],[KSnr.]]=AT$7,Tbl.Kosten[[#This Row],[Totaal kosten]],"")</f>
        <v/>
      </c>
      <c r="AU225" s="122" t="str">
        <f>_xlfn.XLOOKUP(Tbl.Kosten[[#This Row],[Activiteitencode]],Tbl.Activiteiten[Activiteitcode],Tbl.Activiteiten[Anr.],"",,)</f>
        <v/>
      </c>
      <c r="AV225" s="122" t="str">
        <f>IF(Tbl.Kosten[[#This Row],[Anr.]]=AV$7,Tbl.Kosten[[#This Row],[Totaal kosten]],"")</f>
        <v/>
      </c>
      <c r="AW225" s="122" t="str">
        <f>IF(Tbl.Kosten[[#This Row],[Anr.]]=AW$7,Tbl.Kosten[[#This Row],[Totaal kosten]],"")</f>
        <v/>
      </c>
      <c r="AX225" s="122" t="str">
        <f>IF(Tbl.Kosten[[#This Row],[Anr.]]=AX$7,Tbl.Kosten[[#This Row],[Totaal kosten]],"")</f>
        <v/>
      </c>
      <c r="AY225" s="122" t="str">
        <f>IF(Tbl.Kosten[[#This Row],[Anr.]]=AY$7,Tbl.Kosten[[#This Row],[Totaal kosten]],"")</f>
        <v/>
      </c>
      <c r="AZ225" s="122" t="str">
        <f>IF(Tbl.Kosten[[#This Row],[Anr.]]=AZ$7,Tbl.Kosten[[#This Row],[Totaal kosten]],"")</f>
        <v/>
      </c>
      <c r="BA225" s="122" t="str">
        <f>IF(Tbl.Kosten[[#This Row],[Anr.]]=BA$7,Tbl.Kosten[[#This Row],[Totaal kosten]],"")</f>
        <v/>
      </c>
      <c r="BB225" s="122" t="str">
        <f>IF(Tbl.Kosten[[#This Row],[Anr.]]=BB$7,Tbl.Kosten[[#This Row],[Totaal kosten]],"")</f>
        <v/>
      </c>
      <c r="BC225" s="122" t="str">
        <f>IF(Tbl.Kosten[[#This Row],[Anr.]]=BC$7,Tbl.Kosten[[#This Row],[Totaal kosten]],"")</f>
        <v/>
      </c>
      <c r="BD225" s="122" t="str">
        <f>IF(Tbl.Kosten[[#This Row],[Anr.]]=BD$7,Tbl.Kosten[[#This Row],[Totaal kosten]],"")</f>
        <v/>
      </c>
      <c r="BE225" s="122" t="str">
        <f>IF(Tbl.Kosten[[#This Row],[Anr.]]=BE$7,Tbl.Kosten[[#This Row],[Totaal kosten]],"")</f>
        <v/>
      </c>
      <c r="BF225" s="122" t="str">
        <f>IF(Tbl.Kosten[[#This Row],[Anr.]]=BF$7,Tbl.Kosten[[#This Row],[Totaal kosten]],"")</f>
        <v/>
      </c>
      <c r="BG225" s="122" t="str">
        <f>IF(Tbl.Kosten[[#This Row],[Anr.]]=BG$7,Tbl.Kosten[[#This Row],[Totaal kosten]],"")</f>
        <v/>
      </c>
      <c r="BH225" s="122" t="str">
        <f>IF(Tbl.Kosten[[#This Row],[Anr.]]=BH$7,Tbl.Kosten[[#This Row],[Totaal kosten]],"")</f>
        <v/>
      </c>
      <c r="BI225" s="122" t="str">
        <f>IF(Tbl.Kosten[[#This Row],[Anr.]]=BI$7,Tbl.Kosten[[#This Row],[Totaal kosten]],"")</f>
        <v/>
      </c>
      <c r="BJ225" s="122" t="str">
        <f>IF(Tbl.Kosten[[#This Row],[Anr.]]=BJ$7,Tbl.Kosten[[#This Row],[Totaal kosten]],"")</f>
        <v/>
      </c>
      <c r="BK225" s="122" t="str">
        <f>IF(Tbl.Kosten[[#This Row],[Anr.]]=BK$7,Tbl.Kosten[[#This Row],[Totaal kosten]],"")</f>
        <v/>
      </c>
      <c r="BL225" s="122" t="str">
        <f>IF(Tbl.Kosten[[#This Row],[Anr.]]=BL$7,Tbl.Kosten[[#This Row],[Totaal kosten]],"")</f>
        <v/>
      </c>
      <c r="BM225" s="122" t="str">
        <f>IF(Tbl.Kosten[[#This Row],[Anr.]]=BM$7,Tbl.Kosten[[#This Row],[Totaal kosten]],"")</f>
        <v/>
      </c>
      <c r="BN225" s="122" t="str">
        <f>IF(Tbl.Kosten[[#This Row],[Anr.]]=BN$7,Tbl.Kosten[[#This Row],[Totaal kosten]],"")</f>
        <v/>
      </c>
      <c r="BO225" s="122" t="str">
        <f>IF(Tbl.Kosten[[#This Row],[Anr.]]=BO$7,Tbl.Kosten[[#This Row],[Totaal kosten]],"")</f>
        <v/>
      </c>
      <c r="BP225" s="122" t="str">
        <f>IF(Tbl.Kosten[[#This Row],[Anr.]]=BP$7,Tbl.Kosten[[#This Row],[Totaal kosten]],"")</f>
        <v/>
      </c>
      <c r="BQ225" s="122" t="str">
        <f>IF(Tbl.Kosten[[#This Row],[Anr.]]=BQ$7,Tbl.Kosten[[#This Row],[Totaal kosten]],"")</f>
        <v/>
      </c>
      <c r="BR225" s="122" t="str">
        <f>IF(Tbl.Kosten[[#This Row],[Anr.]]=BR$7,Tbl.Kosten[[#This Row],[Totaal kosten]],"")</f>
        <v/>
      </c>
      <c r="BS225" s="122" t="str">
        <f>IF(Tbl.Kosten[[#This Row],[Anr.]]=BS$7,Tbl.Kosten[[#This Row],[Totaal kosten]],"")</f>
        <v/>
      </c>
      <c r="BT225" s="122" t="str">
        <f>IF(Tbl.Kosten[[#This Row],[Anr.]]=BT$7,Tbl.Kosten[[#This Row],[Totaal kosten]],"")</f>
        <v/>
      </c>
      <c r="BU225" s="122" t="str">
        <f>IF(Tbl.Kosten[[#This Row],[Anr.]]=BU$7,Tbl.Kosten[[#This Row],[Totaal kosten]],"")</f>
        <v/>
      </c>
      <c r="BV225" s="122" t="str">
        <f>IF(Tbl.Kosten[[#This Row],[Anr.]]=BV$7,Tbl.Kosten[[#This Row],[Totaal kosten]],"")</f>
        <v/>
      </c>
      <c r="BW225" s="122" t="str">
        <f>IF(Tbl.Kosten[[#This Row],[Anr.]]=BW$7,Tbl.Kosten[[#This Row],[Totaal kosten]],"")</f>
        <v/>
      </c>
      <c r="BX225" s="122" t="str">
        <f>IF(Tbl.Kosten[[#This Row],[Anr.]]=BX$7,Tbl.Kosten[[#This Row],[Totaal kosten]],"")</f>
        <v/>
      </c>
      <c r="BY225" s="122" t="str">
        <f>IF(Tbl.Kosten[[#This Row],[Anr.]]=BY$7,Tbl.Kosten[[#This Row],[Totaal kosten]],"")</f>
        <v/>
      </c>
      <c r="BZ225" s="122" t="str">
        <f>IF(Tbl.Kosten[[#This Row],[Anr.]]=BZ$7,Tbl.Kosten[[#This Row],[Totaal kosten]],"")</f>
        <v/>
      </c>
      <c r="CA225" s="122" t="str">
        <f>IF(Tbl.Kosten[[#This Row],[Anr.]]=CA$7,Tbl.Kosten[[#This Row],[Totaal kosten]],"")</f>
        <v/>
      </c>
      <c r="CB225" s="122" t="str">
        <f>IF(Tbl.Kosten[[#This Row],[Anr.]]=CB$7,Tbl.Kosten[[#This Row],[Totaal kosten]],"")</f>
        <v/>
      </c>
      <c r="CC225" s="122" t="str">
        <f>IF(Tbl.Kosten[[#This Row],[Anr.]]=CC$7,Tbl.Kosten[[#This Row],[Totaal kosten]],"")</f>
        <v/>
      </c>
      <c r="CD225" s="122" t="str">
        <f>IF(Tbl.Kosten[[#This Row],[Anr.]]=CD$7,Tbl.Kosten[[#This Row],[Totaal kosten]],"")</f>
        <v/>
      </c>
      <c r="CE225" s="122" t="str">
        <f>IF(Tbl.Kosten[[#This Row],[Anr.]]=CE$7,Tbl.Kosten[[#This Row],[Totaal kosten]],"")</f>
        <v/>
      </c>
      <c r="CF225" s="122" t="str">
        <f>IF(Tbl.Kosten[[#This Row],[Anr.]]=CF$7,Tbl.Kosten[[#This Row],[Totaal kosten]],"")</f>
        <v/>
      </c>
      <c r="CG225" s="122" t="str">
        <f>IF(Tbl.Kosten[[#This Row],[Anr.]]=CG$7,Tbl.Kosten[[#This Row],[Totaal kosten]],"")</f>
        <v/>
      </c>
      <c r="CH225" s="122" t="str">
        <f>IF(Tbl.Kosten[[#This Row],[Anr.]]=CH$7,Tbl.Kosten[[#This Row],[Totaal kosten]],"")</f>
        <v/>
      </c>
      <c r="CI225" s="122" t="str">
        <f>IF(Tbl.Kosten[[#This Row],[Anr.]]=CI$7,Tbl.Kosten[[#This Row],[Totaal kosten]],"")</f>
        <v/>
      </c>
      <c r="CJ225" s="122" t="str">
        <f>IF(Tbl.Kosten[[#This Row],[Anr.]]=CJ$7,Tbl.Kosten[[#This Row],[Totaal kosten]],"")</f>
        <v/>
      </c>
      <c r="CK225" s="122" t="str">
        <f>IF(Tbl.Kosten[[#This Row],[Anr.]]=CK$7,Tbl.Kosten[[#This Row],[Totaal kosten]],"")</f>
        <v/>
      </c>
      <c r="CL225" s="122" t="str">
        <f>IF(Tbl.Kosten[[#This Row],[Anr.]]=CL$7,Tbl.Kosten[[#This Row],[Totaal kosten]],"")</f>
        <v/>
      </c>
      <c r="CM225" s="122" t="str">
        <f>IF(Tbl.Kosten[[#This Row],[Anr.]]=CM$7,Tbl.Kosten[[#This Row],[Totaal kosten]],"")</f>
        <v/>
      </c>
      <c r="CN225" s="122" t="str">
        <f>IF(Tbl.Kosten[[#This Row],[Anr.]]=CN$7,Tbl.Kosten[[#This Row],[Totaal kosten]],"")</f>
        <v/>
      </c>
      <c r="CO225" s="122" t="str">
        <f>IF(Tbl.Kosten[[#This Row],[Anr.]]=CO$7,Tbl.Kosten[[#This Row],[Totaal kosten]],"")</f>
        <v/>
      </c>
      <c r="CP225" s="122" t="str">
        <f>IF(Tbl.Kosten[[#This Row],[Anr.]]=CP$7,Tbl.Kosten[[#This Row],[Totaal kosten]],"")</f>
        <v/>
      </c>
      <c r="CQ225" s="122" t="str">
        <f>IF(Tbl.Kosten[[#This Row],[Anr.]]=CQ$7,Tbl.Kosten[[#This Row],[Totaal kosten]],"")</f>
        <v/>
      </c>
      <c r="CR225" s="122" t="str">
        <f>IF(Tbl.Kosten[[#This Row],[Anr.]]=CR$7,Tbl.Kosten[[#This Row],[Totaal kosten]],"")</f>
        <v/>
      </c>
      <c r="CS225" s="122" t="str">
        <f>IF(Tbl.Kosten[[#This Row],[Anr.]]=CS$7,Tbl.Kosten[[#This Row],[Totaal kosten]],"")</f>
        <v/>
      </c>
      <c r="CT225" s="122" t="str">
        <f>IF(Tbl.Kosten[[#This Row],[Anr.]]=CT$7,Tbl.Kosten[[#This Row],[Totaal kosten]],"")</f>
        <v/>
      </c>
      <c r="CU225" s="122" t="str">
        <f>IF(Tbl.Kosten[[#This Row],[Anr.]]=CU$7,Tbl.Kosten[[#This Row],[Totaal kosten]],"")</f>
        <v/>
      </c>
      <c r="CV225" s="122" t="str">
        <f>IF(Tbl.Kosten[[#This Row],[Anr.]]=CV$7,Tbl.Kosten[[#This Row],[Totaal kosten]],"")</f>
        <v/>
      </c>
      <c r="CW225" s="122" t="str">
        <f>IF(Tbl.Kosten[[#This Row],[Anr.]]=CW$7,Tbl.Kosten[[#This Row],[Totaal kosten]],"")</f>
        <v/>
      </c>
      <c r="CX225" s="122" t="str">
        <f>IF(Tbl.Kosten[[#This Row],[Anr.]]=CX$7,Tbl.Kosten[[#This Row],[Totaal kosten]],"")</f>
        <v/>
      </c>
      <c r="CY225" s="122" t="str">
        <f>IF(Tbl.Kosten[[#This Row],[Anr.]]=CY$7,Tbl.Kosten[[#This Row],[Totaal kosten]],"")</f>
        <v/>
      </c>
      <c r="CZ225" s="122" t="str">
        <f>IF(Tbl.Kosten[[#This Row],[Anr.]]=CZ$7,Tbl.Kosten[[#This Row],[Totaal kosten]],"")</f>
        <v/>
      </c>
      <c r="DA225" s="122" t="str">
        <f>IF(Tbl.Kosten[[#This Row],[Anr.]]=DA$7,Tbl.Kosten[[#This Row],[Totaal kosten]],"")</f>
        <v/>
      </c>
      <c r="DB225" s="122" t="str">
        <f>IF(Tbl.Kosten[[#This Row],[Anr.]]=DB$7,Tbl.Kosten[[#This Row],[Totaal kosten]],"")</f>
        <v/>
      </c>
      <c r="DC225" s="122" t="str">
        <f>IF(Tbl.Kosten[[#This Row],[Anr.]]=DC$7,Tbl.Kosten[[#This Row],[Totaal kosten]],"")</f>
        <v/>
      </c>
      <c r="DD225" s="122" t="str">
        <f>IF(Tbl.Kosten[[#This Row],[Anr.]]=DD$7,Tbl.Kosten[[#This Row],[Totaal kosten]],"")</f>
        <v/>
      </c>
      <c r="DE225" s="122" t="str">
        <f>IF(Tbl.Kosten[[#This Row],[Anr.]]=DE$7,Tbl.Kosten[[#This Row],[Totaal kosten]],"")</f>
        <v/>
      </c>
      <c r="DF225" s="122" t="str">
        <f>IF(Tbl.Kosten[[#This Row],[Anr.]]=DF$7,Tbl.Kosten[[#This Row],[Totaal kosten]],"")</f>
        <v/>
      </c>
      <c r="DG225" s="122" t="str">
        <f>IF(Tbl.Kosten[[#This Row],[Anr.]]=DG$7,Tbl.Kosten[[#This Row],[Totaal kosten]],"")</f>
        <v/>
      </c>
      <c r="DH225" s="122" t="str">
        <f>IF(Tbl.Kosten[[#This Row],[Anr.]]=DH$7,Tbl.Kosten[[#This Row],[Totaal kosten]],"")</f>
        <v/>
      </c>
      <c r="DI225" s="122" t="str">
        <f>IF(Tbl.Kosten[[#This Row],[Anr.]]=DI$7,Tbl.Kosten[[#This Row],[Totaal kosten]],"")</f>
        <v/>
      </c>
      <c r="DJ225" s="122" t="str">
        <f>IF(Tbl.Kosten[[#This Row],[Anr.]]=DJ$7,Tbl.Kosten[[#This Row],[Totaal kosten]],"")</f>
        <v/>
      </c>
      <c r="DK225" s="122" t="str">
        <f>IF(Tbl.Kosten[[#This Row],[Anr.]]=DK$7,Tbl.Kosten[[#This Row],[Totaal kosten]],"")</f>
        <v/>
      </c>
      <c r="DL225" s="122" t="str">
        <f>IF(Tbl.Kosten[[#This Row],[Anr.]]=DL$7,Tbl.Kosten[[#This Row],[Totaal kosten]],"")</f>
        <v/>
      </c>
      <c r="DM225" s="122" t="str">
        <f>IF(Tbl.Kosten[[#This Row],[Anr.]]=DM$7,Tbl.Kosten[[#This Row],[Totaal kosten]],"")</f>
        <v/>
      </c>
      <c r="DN225" s="122" t="str">
        <f>IF(Tbl.Kosten[[#This Row],[Anr.]]=DN$7,Tbl.Kosten[[#This Row],[Totaal kosten]],"")</f>
        <v/>
      </c>
      <c r="DO225" s="122" t="str">
        <f>IF(Tbl.Kosten[[#This Row],[Anr.]]=DO$7,Tbl.Kosten[[#This Row],[Totaal kosten]],"")</f>
        <v/>
      </c>
      <c r="DP225" s="122" t="str">
        <f>IF(Tbl.Kosten[[#This Row],[Anr.]]=DP$7,Tbl.Kosten[[#This Row],[Totaal kosten]],"")</f>
        <v/>
      </c>
      <c r="DQ225" s="122" t="str">
        <f>IF(Tbl.Kosten[[#This Row],[Anr.]]=DQ$7,Tbl.Kosten[[#This Row],[Totaal kosten]],"")</f>
        <v/>
      </c>
      <c r="DR225" s="122" t="str">
        <f>IF(Tbl.Kosten[[#This Row],[Anr.]]=DR$7,Tbl.Kosten[[#This Row],[Totaal kosten]],"")</f>
        <v/>
      </c>
      <c r="DS225" s="122" t="str">
        <f>IF(Tbl.Kosten[[#This Row],[Anr.]]=DS$7,Tbl.Kosten[[#This Row],[Totaal kosten]],"")</f>
        <v/>
      </c>
      <c r="DT225" s="122" t="str">
        <f>IF(Tbl.Kosten[[#This Row],[Anr.]]=DT$7,Tbl.Kosten[[#This Row],[Totaal kosten]],"")</f>
        <v/>
      </c>
      <c r="DU225" s="122" t="str">
        <f>IF(Tbl.Kosten[[#This Row],[Anr.]]=DU$7,Tbl.Kosten[[#This Row],[Totaal kosten]],"")</f>
        <v/>
      </c>
      <c r="DV225" s="122" t="str">
        <f>IF(Tbl.Kosten[[#This Row],[Anr.]]=DV$7,Tbl.Kosten[[#This Row],[Totaal kosten]],"")</f>
        <v/>
      </c>
      <c r="DW225" s="122" t="str">
        <f>IF(Tbl.Kosten[[#This Row],[Anr.]]=DW$7,Tbl.Kosten[[#This Row],[Totaal kosten]],"")</f>
        <v/>
      </c>
      <c r="DX225" s="122" t="str">
        <f>IF(Tbl.Kosten[[#This Row],[Anr.]]=DX$7,Tbl.Kosten[[#This Row],[Totaal kosten]],"")</f>
        <v/>
      </c>
      <c r="DY225" s="122" t="str">
        <f>IF(Tbl.Kosten[[#This Row],[Anr.]]=DY$7,Tbl.Kosten[[#This Row],[Totaal kosten]],"")</f>
        <v/>
      </c>
      <c r="DZ225" s="122" t="str">
        <f>IF(Tbl.Kosten[[#This Row],[Anr.]]=DZ$7,Tbl.Kosten[[#This Row],[Totaal kosten]],"")</f>
        <v/>
      </c>
      <c r="EA225" s="122" t="str">
        <f>IF(Tbl.Kosten[[#This Row],[Anr.]]=EA$7,Tbl.Kosten[[#This Row],[Totaal kosten]],"")</f>
        <v/>
      </c>
      <c r="EB225" s="122" t="str">
        <f>IF(Tbl.Kosten[[#This Row],[Anr.]]=EB$7,Tbl.Kosten[[#This Row],[Totaal kosten]],"")</f>
        <v/>
      </c>
      <c r="EC225" s="122" t="str">
        <f>IF(Tbl.Kosten[[#This Row],[Anr.]]=EC$7,Tbl.Kosten[[#This Row],[Totaal kosten]],"")</f>
        <v/>
      </c>
      <c r="ED225" s="122" t="str">
        <f>IF(Tbl.Kosten[[#This Row],[Anr.]]=ED$7,Tbl.Kosten[[#This Row],[Totaal kosten]],"")</f>
        <v/>
      </c>
      <c r="EE225" s="122" t="str">
        <f>IF(Tbl.Kosten[[#This Row],[Anr.]]=EE$7,Tbl.Kosten[[#This Row],[Totaal kosten]],"")</f>
        <v/>
      </c>
      <c r="EF225" s="122" t="str">
        <f>IF(Tbl.Kosten[[#This Row],[Anr.]]=EF$7,Tbl.Kosten[[#This Row],[Totaal kosten]],"")</f>
        <v/>
      </c>
      <c r="EG225" s="122" t="str">
        <f>IF(Tbl.Kosten[[#This Row],[Anr.]]=EG$7,Tbl.Kosten[[#This Row],[Totaal kosten]],"")</f>
        <v/>
      </c>
      <c r="EH225" s="122" t="str">
        <f>IF(Tbl.Kosten[[#This Row],[Anr.]]=EH$7,Tbl.Kosten[[#This Row],[Totaal kosten]],"")</f>
        <v/>
      </c>
      <c r="EI225" s="122" t="str">
        <f>IF(Tbl.Kosten[[#This Row],[Anr.]]=EI$7,Tbl.Kosten[[#This Row],[Totaal kosten]],"")</f>
        <v/>
      </c>
      <c r="EJ225" s="122" t="str">
        <f>IF(Tbl.Kosten[[#This Row],[Anr.]]=EJ$7,Tbl.Kosten[[#This Row],[Totaal kosten]],"")</f>
        <v/>
      </c>
      <c r="EK225" s="122" t="str">
        <f>IF(Tbl.Kosten[[#This Row],[Anr.]]=EK$7,Tbl.Kosten[[#This Row],[Totaal kosten]],"")</f>
        <v/>
      </c>
      <c r="EL225" s="122" t="str">
        <f>IF(Tbl.Kosten[[#This Row],[Anr.]]=EL$7,Tbl.Kosten[[#This Row],[Totaal kosten]],"")</f>
        <v/>
      </c>
      <c r="EM225" s="122" t="str">
        <f>IF(Tbl.Kosten[[#This Row],[Anr.]]=EM$7,Tbl.Kosten[[#This Row],[Totaal kosten]],"")</f>
        <v/>
      </c>
      <c r="EN225" s="122" t="str">
        <f>IF(Tbl.Kosten[[#This Row],[Anr.]]=EN$7,Tbl.Kosten[[#This Row],[Totaal kosten]],"")</f>
        <v/>
      </c>
      <c r="EO225" s="122" t="str">
        <f>IF(Tbl.Kosten[[#This Row],[Anr.]]=EO$7,Tbl.Kosten[[#This Row],[Totaal kosten]],"")</f>
        <v/>
      </c>
      <c r="EP225" s="122" t="str">
        <f>IF(Tbl.Kosten[[#This Row],[Anr.]]=EP$7,Tbl.Kosten[[#This Row],[Totaal kosten]],"")</f>
        <v/>
      </c>
      <c r="EQ225" s="122" t="str">
        <f>IF(Tbl.Kosten[[#This Row],[Anr.]]=EQ$7,Tbl.Kosten[[#This Row],[Totaal kosten]],"")</f>
        <v/>
      </c>
    </row>
    <row r="226" spans="2:147" x14ac:dyDescent="0.35">
      <c r="B226" s="99"/>
      <c r="C226" s="68"/>
      <c r="D226" s="119"/>
      <c r="E226" s="100"/>
      <c r="F226" s="13">
        <f>_xlfn.XLOOKUP(Tbl.Kosten[[#This Row],[Medewerker e/o 
functie]],Tbl.Uurtarief[Medewerker en/of functie],Tbl.Uurtarief[Uurtarief],"",,)</f>
        <v>0</v>
      </c>
      <c r="G226" s="118">
        <f>PRODUCT(Tbl.Kosten[[#This Row],[Uren]],Tbl.Kosten[[#This Row],[Uurtarief]])</f>
        <v>0</v>
      </c>
      <c r="H226" s="100"/>
      <c r="I226" s="98"/>
      <c r="J226" s="97">
        <f>Tbl.Kosten[[#This Row],[Aantal]]*Tbl.Kosten[[#This Row],[Tarief]]</f>
        <v>0</v>
      </c>
      <c r="K226" s="118">
        <f>Tbl.Kosten[[#This Row],[Subtotaal andere kosten]]+Tbl.Kosten[[#This Row],[Subtotaal arbeidskosten]]</f>
        <v>0</v>
      </c>
      <c r="L226" s="190">
        <f>IF(Tbl.Kosten[[#This Row],[Subtotaal andere kosten]]&lt;&gt;0,"Andere kosten",(_xlfn.XLOOKUP(Tbl.Kosten[[#This Row],[Medewerker e/o 
functie]],Tbl.Uurtarief[Medewerker en/of functie],Tbl.Uurtarief[Kostensoort],"",,)))</f>
        <v>0</v>
      </c>
      <c r="M226" s="190" t="str">
        <f>IF(AND(Tbl.Kosten[[#This Row],[Subtotaal arbeidskosten]]&lt;&gt;0,Tbl.Kosten[[#This Row],[Subtotaal andere kosten]]&lt;&gt;0),"Begroot Arbeidskosten en Overige kosten op verschillende regels!","")</f>
        <v/>
      </c>
      <c r="N226" s="3" t="str">
        <f>_xlfn.XLOOKUP(Tbl.Kosten[[#This Row],[Activiteitencode]],Tbl.Activiteiten[Activiteitcode],Tbl.Activiteiten[Werkpakketcode],"",,)</f>
        <v/>
      </c>
      <c r="O226" s="9" t="str">
        <f>_xlfn.XLOOKUP(Tbl.Kosten[[#This Row],[Werkpakketcode]],Tbl.Werkpakketten[Werkpakketcode],Tbl.Werkpakketten[WPnr.],"",,)</f>
        <v/>
      </c>
      <c r="P226" s="9" t="str">
        <f>IF(Tbl.Kosten[[#This Row],[WPnr.]]=P$7,Tbl.Kosten[[#This Row],[Totaal kosten]],"")</f>
        <v/>
      </c>
      <c r="Q226" s="9" t="str">
        <f>IF(Tbl.Kosten[[#This Row],[WPnr.]]=Q$7,Tbl.Kosten[[#This Row],[Totaal kosten]],"")</f>
        <v/>
      </c>
      <c r="R226" s="9" t="str">
        <f>IF(Tbl.Kosten[[#This Row],[WPnr.]]=R$7,Tbl.Kosten[[#This Row],[Totaal kosten]],"")</f>
        <v/>
      </c>
      <c r="S226" s="9" t="str">
        <f>IF(Tbl.Kosten[[#This Row],[WPnr.]]=S$7,Tbl.Kosten[[#This Row],[Totaal kosten]],"")</f>
        <v/>
      </c>
      <c r="T226" s="9" t="str">
        <f>IF(Tbl.Kosten[[#This Row],[WPnr.]]=T$7,Tbl.Kosten[[#This Row],[Totaal kosten]],"")</f>
        <v/>
      </c>
      <c r="U226" s="9" t="str">
        <f>IF(Tbl.Kosten[[#This Row],[WPnr.]]=U$7,Tbl.Kosten[[#This Row],[Totaal kosten]],"")</f>
        <v/>
      </c>
      <c r="V226" s="9" t="str">
        <f>IF(Tbl.Kosten[[#This Row],[WPnr.]]=V$7,Tbl.Kosten[[#This Row],[Totaal kosten]],"")</f>
        <v/>
      </c>
      <c r="W226" s="9" t="str">
        <f>IF(Tbl.Kosten[[#This Row],[WPnr.]]=W$7,Tbl.Kosten[[#This Row],[Totaal kosten]],"")</f>
        <v/>
      </c>
      <c r="X226" s="9" t="str">
        <f>IF(Tbl.Kosten[[#This Row],[WPnr.]]=X$7,Tbl.Kosten[[#This Row],[Totaal kosten]],"")</f>
        <v/>
      </c>
      <c r="Y226" s="9" t="str">
        <f>IF(Tbl.Kosten[[#This Row],[WPnr.]]=Y$7,Tbl.Kosten[[#This Row],[Totaal kosten]],"")</f>
        <v/>
      </c>
      <c r="Z226" s="9" t="str">
        <f>IFERROR(VLOOKUP(Tbl.Kosten[[#This Row],[Kostensoort]],Tbl.Kostensoorten[],2,FALSE),"")</f>
        <v/>
      </c>
      <c r="AA226" s="9" t="str">
        <f>IF(Tbl.Kosten[[#This Row],[KSnr.]]=AA$7,Tbl.Kosten[[#This Row],[Totaal kosten]],"")</f>
        <v/>
      </c>
      <c r="AB226" s="9" t="str">
        <f>IF(Tbl.Kosten[[#This Row],[KSnr.]]=AB$7,Tbl.Kosten[[#This Row],[Totaal kosten]],"")</f>
        <v/>
      </c>
      <c r="AC226" s="9" t="str">
        <f>IF(Tbl.Kosten[[#This Row],[KSnr.]]=AC$7,Tbl.Kosten[[#This Row],[Totaal kosten]],"")</f>
        <v/>
      </c>
      <c r="AD226" s="9" t="str">
        <f>IF(Tbl.Kosten[[#This Row],[KSnr.]]=AD$7,Tbl.Kosten[[#This Row],[Totaal kosten]],"")</f>
        <v/>
      </c>
      <c r="AE226" s="9" t="str">
        <f>IF(Tbl.Kosten[[#This Row],[KSnr.]]=AE$7,Tbl.Kosten[[#This Row],[Totaal kosten]],"")</f>
        <v/>
      </c>
      <c r="AF226" s="9" t="str">
        <f>IF(Tbl.Kosten[[#This Row],[KSnr.]]=AF$7,Tbl.Kosten[[#This Row],[Totaal kosten]],"")</f>
        <v/>
      </c>
      <c r="AG226" s="9" t="str">
        <f>IF(Tbl.Kosten[[#This Row],[KSnr.]]=AG$7,Tbl.Kosten[[#This Row],[Totaal kosten]],"")</f>
        <v/>
      </c>
      <c r="AH226" s="9" t="str">
        <f>IF(Tbl.Kosten[[#This Row],[KSnr.]]=AH$7,Tbl.Kosten[[#This Row],[Totaal kosten]],"")</f>
        <v/>
      </c>
      <c r="AI226" s="9" t="str">
        <f>IF(Tbl.Kosten[[#This Row],[KSnr.]]=AI$7,Tbl.Kosten[[#This Row],[Totaal kosten]],"")</f>
        <v/>
      </c>
      <c r="AJ226" s="9" t="str">
        <f>IF(Tbl.Kosten[[#This Row],[KSnr.]]=AJ$7,Tbl.Kosten[[#This Row],[Totaal kosten]],"")</f>
        <v/>
      </c>
      <c r="AK226" s="9" t="str">
        <f>IF(Tbl.Kosten[[#This Row],[KSnr.]]=AK$7,Tbl.Kosten[[#This Row],[Totaal kosten]],"")</f>
        <v/>
      </c>
      <c r="AL226" s="9" t="str">
        <f>IF(Tbl.Kosten[[#This Row],[KSnr.]]=AL$7,Tbl.Kosten[[#This Row],[Totaal kosten]],"")</f>
        <v/>
      </c>
      <c r="AM226" s="9" t="str">
        <f>IF(Tbl.Kosten[[#This Row],[KSnr.]]=AM$7,Tbl.Kosten[[#This Row],[Totaal kosten]],"")</f>
        <v/>
      </c>
      <c r="AN226" s="9" t="str">
        <f>IF(Tbl.Kosten[[#This Row],[KSnr.]]=AN$7,Tbl.Kosten[[#This Row],[Totaal kosten]],"")</f>
        <v/>
      </c>
      <c r="AO226" s="9" t="str">
        <f>IF(Tbl.Kosten[[#This Row],[KSnr.]]=AO$7,Tbl.Kosten[[#This Row],[Totaal kosten]],"")</f>
        <v/>
      </c>
      <c r="AP226" s="9" t="str">
        <f>IF(Tbl.Kosten[[#This Row],[KSnr.]]=AP$7,Tbl.Kosten[[#This Row],[Totaal kosten]],"")</f>
        <v/>
      </c>
      <c r="AQ226" s="9" t="str">
        <f>IF(Tbl.Kosten[[#This Row],[KSnr.]]=AQ$7,Tbl.Kosten[[#This Row],[Totaal kosten]],"")</f>
        <v/>
      </c>
      <c r="AR226" s="9" t="str">
        <f>IF(Tbl.Kosten[[#This Row],[KSnr.]]=AR$7,Tbl.Kosten[[#This Row],[Totaal kosten]],"")</f>
        <v/>
      </c>
      <c r="AS226" s="9" t="str">
        <f>IF(Tbl.Kosten[[#This Row],[KSnr.]]=AS$7,Tbl.Kosten[[#This Row],[Totaal kosten]],"")</f>
        <v/>
      </c>
      <c r="AT226" s="9" t="str">
        <f>IF(Tbl.Kosten[[#This Row],[KSnr.]]=AT$7,Tbl.Kosten[[#This Row],[Totaal kosten]],"")</f>
        <v/>
      </c>
      <c r="AU226" s="122" t="str">
        <f>_xlfn.XLOOKUP(Tbl.Kosten[[#This Row],[Activiteitencode]],Tbl.Activiteiten[Activiteitcode],Tbl.Activiteiten[Anr.],"",,)</f>
        <v/>
      </c>
      <c r="AV226" s="122" t="str">
        <f>IF(Tbl.Kosten[[#This Row],[Anr.]]=AV$7,Tbl.Kosten[[#This Row],[Totaal kosten]],"")</f>
        <v/>
      </c>
      <c r="AW226" s="122" t="str">
        <f>IF(Tbl.Kosten[[#This Row],[Anr.]]=AW$7,Tbl.Kosten[[#This Row],[Totaal kosten]],"")</f>
        <v/>
      </c>
      <c r="AX226" s="122" t="str">
        <f>IF(Tbl.Kosten[[#This Row],[Anr.]]=AX$7,Tbl.Kosten[[#This Row],[Totaal kosten]],"")</f>
        <v/>
      </c>
      <c r="AY226" s="122" t="str">
        <f>IF(Tbl.Kosten[[#This Row],[Anr.]]=AY$7,Tbl.Kosten[[#This Row],[Totaal kosten]],"")</f>
        <v/>
      </c>
      <c r="AZ226" s="122" t="str">
        <f>IF(Tbl.Kosten[[#This Row],[Anr.]]=AZ$7,Tbl.Kosten[[#This Row],[Totaal kosten]],"")</f>
        <v/>
      </c>
      <c r="BA226" s="122" t="str">
        <f>IF(Tbl.Kosten[[#This Row],[Anr.]]=BA$7,Tbl.Kosten[[#This Row],[Totaal kosten]],"")</f>
        <v/>
      </c>
      <c r="BB226" s="122" t="str">
        <f>IF(Tbl.Kosten[[#This Row],[Anr.]]=BB$7,Tbl.Kosten[[#This Row],[Totaal kosten]],"")</f>
        <v/>
      </c>
      <c r="BC226" s="122" t="str">
        <f>IF(Tbl.Kosten[[#This Row],[Anr.]]=BC$7,Tbl.Kosten[[#This Row],[Totaal kosten]],"")</f>
        <v/>
      </c>
      <c r="BD226" s="122" t="str">
        <f>IF(Tbl.Kosten[[#This Row],[Anr.]]=BD$7,Tbl.Kosten[[#This Row],[Totaal kosten]],"")</f>
        <v/>
      </c>
      <c r="BE226" s="122" t="str">
        <f>IF(Tbl.Kosten[[#This Row],[Anr.]]=BE$7,Tbl.Kosten[[#This Row],[Totaal kosten]],"")</f>
        <v/>
      </c>
      <c r="BF226" s="122" t="str">
        <f>IF(Tbl.Kosten[[#This Row],[Anr.]]=BF$7,Tbl.Kosten[[#This Row],[Totaal kosten]],"")</f>
        <v/>
      </c>
      <c r="BG226" s="122" t="str">
        <f>IF(Tbl.Kosten[[#This Row],[Anr.]]=BG$7,Tbl.Kosten[[#This Row],[Totaal kosten]],"")</f>
        <v/>
      </c>
      <c r="BH226" s="122" t="str">
        <f>IF(Tbl.Kosten[[#This Row],[Anr.]]=BH$7,Tbl.Kosten[[#This Row],[Totaal kosten]],"")</f>
        <v/>
      </c>
      <c r="BI226" s="122" t="str">
        <f>IF(Tbl.Kosten[[#This Row],[Anr.]]=BI$7,Tbl.Kosten[[#This Row],[Totaal kosten]],"")</f>
        <v/>
      </c>
      <c r="BJ226" s="122" t="str">
        <f>IF(Tbl.Kosten[[#This Row],[Anr.]]=BJ$7,Tbl.Kosten[[#This Row],[Totaal kosten]],"")</f>
        <v/>
      </c>
      <c r="BK226" s="122" t="str">
        <f>IF(Tbl.Kosten[[#This Row],[Anr.]]=BK$7,Tbl.Kosten[[#This Row],[Totaal kosten]],"")</f>
        <v/>
      </c>
      <c r="BL226" s="122" t="str">
        <f>IF(Tbl.Kosten[[#This Row],[Anr.]]=BL$7,Tbl.Kosten[[#This Row],[Totaal kosten]],"")</f>
        <v/>
      </c>
      <c r="BM226" s="122" t="str">
        <f>IF(Tbl.Kosten[[#This Row],[Anr.]]=BM$7,Tbl.Kosten[[#This Row],[Totaal kosten]],"")</f>
        <v/>
      </c>
      <c r="BN226" s="122" t="str">
        <f>IF(Tbl.Kosten[[#This Row],[Anr.]]=BN$7,Tbl.Kosten[[#This Row],[Totaal kosten]],"")</f>
        <v/>
      </c>
      <c r="BO226" s="122" t="str">
        <f>IF(Tbl.Kosten[[#This Row],[Anr.]]=BO$7,Tbl.Kosten[[#This Row],[Totaal kosten]],"")</f>
        <v/>
      </c>
      <c r="BP226" s="122" t="str">
        <f>IF(Tbl.Kosten[[#This Row],[Anr.]]=BP$7,Tbl.Kosten[[#This Row],[Totaal kosten]],"")</f>
        <v/>
      </c>
      <c r="BQ226" s="122" t="str">
        <f>IF(Tbl.Kosten[[#This Row],[Anr.]]=BQ$7,Tbl.Kosten[[#This Row],[Totaal kosten]],"")</f>
        <v/>
      </c>
      <c r="BR226" s="122" t="str">
        <f>IF(Tbl.Kosten[[#This Row],[Anr.]]=BR$7,Tbl.Kosten[[#This Row],[Totaal kosten]],"")</f>
        <v/>
      </c>
      <c r="BS226" s="122" t="str">
        <f>IF(Tbl.Kosten[[#This Row],[Anr.]]=BS$7,Tbl.Kosten[[#This Row],[Totaal kosten]],"")</f>
        <v/>
      </c>
      <c r="BT226" s="122" t="str">
        <f>IF(Tbl.Kosten[[#This Row],[Anr.]]=BT$7,Tbl.Kosten[[#This Row],[Totaal kosten]],"")</f>
        <v/>
      </c>
      <c r="BU226" s="122" t="str">
        <f>IF(Tbl.Kosten[[#This Row],[Anr.]]=BU$7,Tbl.Kosten[[#This Row],[Totaal kosten]],"")</f>
        <v/>
      </c>
      <c r="BV226" s="122" t="str">
        <f>IF(Tbl.Kosten[[#This Row],[Anr.]]=BV$7,Tbl.Kosten[[#This Row],[Totaal kosten]],"")</f>
        <v/>
      </c>
      <c r="BW226" s="122" t="str">
        <f>IF(Tbl.Kosten[[#This Row],[Anr.]]=BW$7,Tbl.Kosten[[#This Row],[Totaal kosten]],"")</f>
        <v/>
      </c>
      <c r="BX226" s="122" t="str">
        <f>IF(Tbl.Kosten[[#This Row],[Anr.]]=BX$7,Tbl.Kosten[[#This Row],[Totaal kosten]],"")</f>
        <v/>
      </c>
      <c r="BY226" s="122" t="str">
        <f>IF(Tbl.Kosten[[#This Row],[Anr.]]=BY$7,Tbl.Kosten[[#This Row],[Totaal kosten]],"")</f>
        <v/>
      </c>
      <c r="BZ226" s="122" t="str">
        <f>IF(Tbl.Kosten[[#This Row],[Anr.]]=BZ$7,Tbl.Kosten[[#This Row],[Totaal kosten]],"")</f>
        <v/>
      </c>
      <c r="CA226" s="122" t="str">
        <f>IF(Tbl.Kosten[[#This Row],[Anr.]]=CA$7,Tbl.Kosten[[#This Row],[Totaal kosten]],"")</f>
        <v/>
      </c>
      <c r="CB226" s="122" t="str">
        <f>IF(Tbl.Kosten[[#This Row],[Anr.]]=CB$7,Tbl.Kosten[[#This Row],[Totaal kosten]],"")</f>
        <v/>
      </c>
      <c r="CC226" s="122" t="str">
        <f>IF(Tbl.Kosten[[#This Row],[Anr.]]=CC$7,Tbl.Kosten[[#This Row],[Totaal kosten]],"")</f>
        <v/>
      </c>
      <c r="CD226" s="122" t="str">
        <f>IF(Tbl.Kosten[[#This Row],[Anr.]]=CD$7,Tbl.Kosten[[#This Row],[Totaal kosten]],"")</f>
        <v/>
      </c>
      <c r="CE226" s="122" t="str">
        <f>IF(Tbl.Kosten[[#This Row],[Anr.]]=CE$7,Tbl.Kosten[[#This Row],[Totaal kosten]],"")</f>
        <v/>
      </c>
      <c r="CF226" s="122" t="str">
        <f>IF(Tbl.Kosten[[#This Row],[Anr.]]=CF$7,Tbl.Kosten[[#This Row],[Totaal kosten]],"")</f>
        <v/>
      </c>
      <c r="CG226" s="122" t="str">
        <f>IF(Tbl.Kosten[[#This Row],[Anr.]]=CG$7,Tbl.Kosten[[#This Row],[Totaal kosten]],"")</f>
        <v/>
      </c>
      <c r="CH226" s="122" t="str">
        <f>IF(Tbl.Kosten[[#This Row],[Anr.]]=CH$7,Tbl.Kosten[[#This Row],[Totaal kosten]],"")</f>
        <v/>
      </c>
      <c r="CI226" s="122" t="str">
        <f>IF(Tbl.Kosten[[#This Row],[Anr.]]=CI$7,Tbl.Kosten[[#This Row],[Totaal kosten]],"")</f>
        <v/>
      </c>
      <c r="CJ226" s="122" t="str">
        <f>IF(Tbl.Kosten[[#This Row],[Anr.]]=CJ$7,Tbl.Kosten[[#This Row],[Totaal kosten]],"")</f>
        <v/>
      </c>
      <c r="CK226" s="122" t="str">
        <f>IF(Tbl.Kosten[[#This Row],[Anr.]]=CK$7,Tbl.Kosten[[#This Row],[Totaal kosten]],"")</f>
        <v/>
      </c>
      <c r="CL226" s="122" t="str">
        <f>IF(Tbl.Kosten[[#This Row],[Anr.]]=CL$7,Tbl.Kosten[[#This Row],[Totaal kosten]],"")</f>
        <v/>
      </c>
      <c r="CM226" s="122" t="str">
        <f>IF(Tbl.Kosten[[#This Row],[Anr.]]=CM$7,Tbl.Kosten[[#This Row],[Totaal kosten]],"")</f>
        <v/>
      </c>
      <c r="CN226" s="122" t="str">
        <f>IF(Tbl.Kosten[[#This Row],[Anr.]]=CN$7,Tbl.Kosten[[#This Row],[Totaal kosten]],"")</f>
        <v/>
      </c>
      <c r="CO226" s="122" t="str">
        <f>IF(Tbl.Kosten[[#This Row],[Anr.]]=CO$7,Tbl.Kosten[[#This Row],[Totaal kosten]],"")</f>
        <v/>
      </c>
      <c r="CP226" s="122" t="str">
        <f>IF(Tbl.Kosten[[#This Row],[Anr.]]=CP$7,Tbl.Kosten[[#This Row],[Totaal kosten]],"")</f>
        <v/>
      </c>
      <c r="CQ226" s="122" t="str">
        <f>IF(Tbl.Kosten[[#This Row],[Anr.]]=CQ$7,Tbl.Kosten[[#This Row],[Totaal kosten]],"")</f>
        <v/>
      </c>
      <c r="CR226" s="122" t="str">
        <f>IF(Tbl.Kosten[[#This Row],[Anr.]]=CR$7,Tbl.Kosten[[#This Row],[Totaal kosten]],"")</f>
        <v/>
      </c>
      <c r="CS226" s="122" t="str">
        <f>IF(Tbl.Kosten[[#This Row],[Anr.]]=CS$7,Tbl.Kosten[[#This Row],[Totaal kosten]],"")</f>
        <v/>
      </c>
      <c r="CT226" s="122" t="str">
        <f>IF(Tbl.Kosten[[#This Row],[Anr.]]=CT$7,Tbl.Kosten[[#This Row],[Totaal kosten]],"")</f>
        <v/>
      </c>
      <c r="CU226" s="122" t="str">
        <f>IF(Tbl.Kosten[[#This Row],[Anr.]]=CU$7,Tbl.Kosten[[#This Row],[Totaal kosten]],"")</f>
        <v/>
      </c>
      <c r="CV226" s="122" t="str">
        <f>IF(Tbl.Kosten[[#This Row],[Anr.]]=CV$7,Tbl.Kosten[[#This Row],[Totaal kosten]],"")</f>
        <v/>
      </c>
      <c r="CW226" s="122" t="str">
        <f>IF(Tbl.Kosten[[#This Row],[Anr.]]=CW$7,Tbl.Kosten[[#This Row],[Totaal kosten]],"")</f>
        <v/>
      </c>
      <c r="CX226" s="122" t="str">
        <f>IF(Tbl.Kosten[[#This Row],[Anr.]]=CX$7,Tbl.Kosten[[#This Row],[Totaal kosten]],"")</f>
        <v/>
      </c>
      <c r="CY226" s="122" t="str">
        <f>IF(Tbl.Kosten[[#This Row],[Anr.]]=CY$7,Tbl.Kosten[[#This Row],[Totaal kosten]],"")</f>
        <v/>
      </c>
      <c r="CZ226" s="122" t="str">
        <f>IF(Tbl.Kosten[[#This Row],[Anr.]]=CZ$7,Tbl.Kosten[[#This Row],[Totaal kosten]],"")</f>
        <v/>
      </c>
      <c r="DA226" s="122" t="str">
        <f>IF(Tbl.Kosten[[#This Row],[Anr.]]=DA$7,Tbl.Kosten[[#This Row],[Totaal kosten]],"")</f>
        <v/>
      </c>
      <c r="DB226" s="122" t="str">
        <f>IF(Tbl.Kosten[[#This Row],[Anr.]]=DB$7,Tbl.Kosten[[#This Row],[Totaal kosten]],"")</f>
        <v/>
      </c>
      <c r="DC226" s="122" t="str">
        <f>IF(Tbl.Kosten[[#This Row],[Anr.]]=DC$7,Tbl.Kosten[[#This Row],[Totaal kosten]],"")</f>
        <v/>
      </c>
      <c r="DD226" s="122" t="str">
        <f>IF(Tbl.Kosten[[#This Row],[Anr.]]=DD$7,Tbl.Kosten[[#This Row],[Totaal kosten]],"")</f>
        <v/>
      </c>
      <c r="DE226" s="122" t="str">
        <f>IF(Tbl.Kosten[[#This Row],[Anr.]]=DE$7,Tbl.Kosten[[#This Row],[Totaal kosten]],"")</f>
        <v/>
      </c>
      <c r="DF226" s="122" t="str">
        <f>IF(Tbl.Kosten[[#This Row],[Anr.]]=DF$7,Tbl.Kosten[[#This Row],[Totaal kosten]],"")</f>
        <v/>
      </c>
      <c r="DG226" s="122" t="str">
        <f>IF(Tbl.Kosten[[#This Row],[Anr.]]=DG$7,Tbl.Kosten[[#This Row],[Totaal kosten]],"")</f>
        <v/>
      </c>
      <c r="DH226" s="122" t="str">
        <f>IF(Tbl.Kosten[[#This Row],[Anr.]]=DH$7,Tbl.Kosten[[#This Row],[Totaal kosten]],"")</f>
        <v/>
      </c>
      <c r="DI226" s="122" t="str">
        <f>IF(Tbl.Kosten[[#This Row],[Anr.]]=DI$7,Tbl.Kosten[[#This Row],[Totaal kosten]],"")</f>
        <v/>
      </c>
      <c r="DJ226" s="122" t="str">
        <f>IF(Tbl.Kosten[[#This Row],[Anr.]]=DJ$7,Tbl.Kosten[[#This Row],[Totaal kosten]],"")</f>
        <v/>
      </c>
      <c r="DK226" s="122" t="str">
        <f>IF(Tbl.Kosten[[#This Row],[Anr.]]=DK$7,Tbl.Kosten[[#This Row],[Totaal kosten]],"")</f>
        <v/>
      </c>
      <c r="DL226" s="122" t="str">
        <f>IF(Tbl.Kosten[[#This Row],[Anr.]]=DL$7,Tbl.Kosten[[#This Row],[Totaal kosten]],"")</f>
        <v/>
      </c>
      <c r="DM226" s="122" t="str">
        <f>IF(Tbl.Kosten[[#This Row],[Anr.]]=DM$7,Tbl.Kosten[[#This Row],[Totaal kosten]],"")</f>
        <v/>
      </c>
      <c r="DN226" s="122" t="str">
        <f>IF(Tbl.Kosten[[#This Row],[Anr.]]=DN$7,Tbl.Kosten[[#This Row],[Totaal kosten]],"")</f>
        <v/>
      </c>
      <c r="DO226" s="122" t="str">
        <f>IF(Tbl.Kosten[[#This Row],[Anr.]]=DO$7,Tbl.Kosten[[#This Row],[Totaal kosten]],"")</f>
        <v/>
      </c>
      <c r="DP226" s="122" t="str">
        <f>IF(Tbl.Kosten[[#This Row],[Anr.]]=DP$7,Tbl.Kosten[[#This Row],[Totaal kosten]],"")</f>
        <v/>
      </c>
      <c r="DQ226" s="122" t="str">
        <f>IF(Tbl.Kosten[[#This Row],[Anr.]]=DQ$7,Tbl.Kosten[[#This Row],[Totaal kosten]],"")</f>
        <v/>
      </c>
      <c r="DR226" s="122" t="str">
        <f>IF(Tbl.Kosten[[#This Row],[Anr.]]=DR$7,Tbl.Kosten[[#This Row],[Totaal kosten]],"")</f>
        <v/>
      </c>
      <c r="DS226" s="122" t="str">
        <f>IF(Tbl.Kosten[[#This Row],[Anr.]]=DS$7,Tbl.Kosten[[#This Row],[Totaal kosten]],"")</f>
        <v/>
      </c>
      <c r="DT226" s="122" t="str">
        <f>IF(Tbl.Kosten[[#This Row],[Anr.]]=DT$7,Tbl.Kosten[[#This Row],[Totaal kosten]],"")</f>
        <v/>
      </c>
      <c r="DU226" s="122" t="str">
        <f>IF(Tbl.Kosten[[#This Row],[Anr.]]=DU$7,Tbl.Kosten[[#This Row],[Totaal kosten]],"")</f>
        <v/>
      </c>
      <c r="DV226" s="122" t="str">
        <f>IF(Tbl.Kosten[[#This Row],[Anr.]]=DV$7,Tbl.Kosten[[#This Row],[Totaal kosten]],"")</f>
        <v/>
      </c>
      <c r="DW226" s="122" t="str">
        <f>IF(Tbl.Kosten[[#This Row],[Anr.]]=DW$7,Tbl.Kosten[[#This Row],[Totaal kosten]],"")</f>
        <v/>
      </c>
      <c r="DX226" s="122" t="str">
        <f>IF(Tbl.Kosten[[#This Row],[Anr.]]=DX$7,Tbl.Kosten[[#This Row],[Totaal kosten]],"")</f>
        <v/>
      </c>
      <c r="DY226" s="122" t="str">
        <f>IF(Tbl.Kosten[[#This Row],[Anr.]]=DY$7,Tbl.Kosten[[#This Row],[Totaal kosten]],"")</f>
        <v/>
      </c>
      <c r="DZ226" s="122" t="str">
        <f>IF(Tbl.Kosten[[#This Row],[Anr.]]=DZ$7,Tbl.Kosten[[#This Row],[Totaal kosten]],"")</f>
        <v/>
      </c>
      <c r="EA226" s="122" t="str">
        <f>IF(Tbl.Kosten[[#This Row],[Anr.]]=EA$7,Tbl.Kosten[[#This Row],[Totaal kosten]],"")</f>
        <v/>
      </c>
      <c r="EB226" s="122" t="str">
        <f>IF(Tbl.Kosten[[#This Row],[Anr.]]=EB$7,Tbl.Kosten[[#This Row],[Totaal kosten]],"")</f>
        <v/>
      </c>
      <c r="EC226" s="122" t="str">
        <f>IF(Tbl.Kosten[[#This Row],[Anr.]]=EC$7,Tbl.Kosten[[#This Row],[Totaal kosten]],"")</f>
        <v/>
      </c>
      <c r="ED226" s="122" t="str">
        <f>IF(Tbl.Kosten[[#This Row],[Anr.]]=ED$7,Tbl.Kosten[[#This Row],[Totaal kosten]],"")</f>
        <v/>
      </c>
      <c r="EE226" s="122" t="str">
        <f>IF(Tbl.Kosten[[#This Row],[Anr.]]=EE$7,Tbl.Kosten[[#This Row],[Totaal kosten]],"")</f>
        <v/>
      </c>
      <c r="EF226" s="122" t="str">
        <f>IF(Tbl.Kosten[[#This Row],[Anr.]]=EF$7,Tbl.Kosten[[#This Row],[Totaal kosten]],"")</f>
        <v/>
      </c>
      <c r="EG226" s="122" t="str">
        <f>IF(Tbl.Kosten[[#This Row],[Anr.]]=EG$7,Tbl.Kosten[[#This Row],[Totaal kosten]],"")</f>
        <v/>
      </c>
      <c r="EH226" s="122" t="str">
        <f>IF(Tbl.Kosten[[#This Row],[Anr.]]=EH$7,Tbl.Kosten[[#This Row],[Totaal kosten]],"")</f>
        <v/>
      </c>
      <c r="EI226" s="122" t="str">
        <f>IF(Tbl.Kosten[[#This Row],[Anr.]]=EI$7,Tbl.Kosten[[#This Row],[Totaal kosten]],"")</f>
        <v/>
      </c>
      <c r="EJ226" s="122" t="str">
        <f>IF(Tbl.Kosten[[#This Row],[Anr.]]=EJ$7,Tbl.Kosten[[#This Row],[Totaal kosten]],"")</f>
        <v/>
      </c>
      <c r="EK226" s="122" t="str">
        <f>IF(Tbl.Kosten[[#This Row],[Anr.]]=EK$7,Tbl.Kosten[[#This Row],[Totaal kosten]],"")</f>
        <v/>
      </c>
      <c r="EL226" s="122" t="str">
        <f>IF(Tbl.Kosten[[#This Row],[Anr.]]=EL$7,Tbl.Kosten[[#This Row],[Totaal kosten]],"")</f>
        <v/>
      </c>
      <c r="EM226" s="122" t="str">
        <f>IF(Tbl.Kosten[[#This Row],[Anr.]]=EM$7,Tbl.Kosten[[#This Row],[Totaal kosten]],"")</f>
        <v/>
      </c>
      <c r="EN226" s="122" t="str">
        <f>IF(Tbl.Kosten[[#This Row],[Anr.]]=EN$7,Tbl.Kosten[[#This Row],[Totaal kosten]],"")</f>
        <v/>
      </c>
      <c r="EO226" s="122" t="str">
        <f>IF(Tbl.Kosten[[#This Row],[Anr.]]=EO$7,Tbl.Kosten[[#This Row],[Totaal kosten]],"")</f>
        <v/>
      </c>
      <c r="EP226" s="122" t="str">
        <f>IF(Tbl.Kosten[[#This Row],[Anr.]]=EP$7,Tbl.Kosten[[#This Row],[Totaal kosten]],"")</f>
        <v/>
      </c>
      <c r="EQ226" s="122" t="str">
        <f>IF(Tbl.Kosten[[#This Row],[Anr.]]=EQ$7,Tbl.Kosten[[#This Row],[Totaal kosten]],"")</f>
        <v/>
      </c>
    </row>
    <row r="227" spans="2:147" x14ac:dyDescent="0.35">
      <c r="B227" s="99"/>
      <c r="C227" s="68"/>
      <c r="D227" s="119"/>
      <c r="E227" s="100"/>
      <c r="F227" s="13">
        <f>_xlfn.XLOOKUP(Tbl.Kosten[[#This Row],[Medewerker e/o 
functie]],Tbl.Uurtarief[Medewerker en/of functie],Tbl.Uurtarief[Uurtarief],"",,)</f>
        <v>0</v>
      </c>
      <c r="G227" s="118">
        <f>PRODUCT(Tbl.Kosten[[#This Row],[Uren]],Tbl.Kosten[[#This Row],[Uurtarief]])</f>
        <v>0</v>
      </c>
      <c r="H227" s="100"/>
      <c r="I227" s="98"/>
      <c r="J227" s="97">
        <f>Tbl.Kosten[[#This Row],[Aantal]]*Tbl.Kosten[[#This Row],[Tarief]]</f>
        <v>0</v>
      </c>
      <c r="K227" s="118">
        <f>Tbl.Kosten[[#This Row],[Subtotaal andere kosten]]+Tbl.Kosten[[#This Row],[Subtotaal arbeidskosten]]</f>
        <v>0</v>
      </c>
      <c r="L227" s="190">
        <f>IF(Tbl.Kosten[[#This Row],[Subtotaal andere kosten]]&lt;&gt;0,"Andere kosten",(_xlfn.XLOOKUP(Tbl.Kosten[[#This Row],[Medewerker e/o 
functie]],Tbl.Uurtarief[Medewerker en/of functie],Tbl.Uurtarief[Kostensoort],"",,)))</f>
        <v>0</v>
      </c>
      <c r="M227" s="190" t="str">
        <f>IF(AND(Tbl.Kosten[[#This Row],[Subtotaal arbeidskosten]]&lt;&gt;0,Tbl.Kosten[[#This Row],[Subtotaal andere kosten]]&lt;&gt;0),"Begroot Arbeidskosten en Overige kosten op verschillende regels!","")</f>
        <v/>
      </c>
      <c r="N227" s="3" t="str">
        <f>_xlfn.XLOOKUP(Tbl.Kosten[[#This Row],[Activiteitencode]],Tbl.Activiteiten[Activiteitcode],Tbl.Activiteiten[Werkpakketcode],"",,)</f>
        <v/>
      </c>
      <c r="O227" s="9" t="str">
        <f>_xlfn.XLOOKUP(Tbl.Kosten[[#This Row],[Werkpakketcode]],Tbl.Werkpakketten[Werkpakketcode],Tbl.Werkpakketten[WPnr.],"",,)</f>
        <v/>
      </c>
      <c r="P227" s="9" t="str">
        <f>IF(Tbl.Kosten[[#This Row],[WPnr.]]=P$7,Tbl.Kosten[[#This Row],[Totaal kosten]],"")</f>
        <v/>
      </c>
      <c r="Q227" s="9" t="str">
        <f>IF(Tbl.Kosten[[#This Row],[WPnr.]]=Q$7,Tbl.Kosten[[#This Row],[Totaal kosten]],"")</f>
        <v/>
      </c>
      <c r="R227" s="9" t="str">
        <f>IF(Tbl.Kosten[[#This Row],[WPnr.]]=R$7,Tbl.Kosten[[#This Row],[Totaal kosten]],"")</f>
        <v/>
      </c>
      <c r="S227" s="9" t="str">
        <f>IF(Tbl.Kosten[[#This Row],[WPnr.]]=S$7,Tbl.Kosten[[#This Row],[Totaal kosten]],"")</f>
        <v/>
      </c>
      <c r="T227" s="9" t="str">
        <f>IF(Tbl.Kosten[[#This Row],[WPnr.]]=T$7,Tbl.Kosten[[#This Row],[Totaal kosten]],"")</f>
        <v/>
      </c>
      <c r="U227" s="9" t="str">
        <f>IF(Tbl.Kosten[[#This Row],[WPnr.]]=U$7,Tbl.Kosten[[#This Row],[Totaal kosten]],"")</f>
        <v/>
      </c>
      <c r="V227" s="9" t="str">
        <f>IF(Tbl.Kosten[[#This Row],[WPnr.]]=V$7,Tbl.Kosten[[#This Row],[Totaal kosten]],"")</f>
        <v/>
      </c>
      <c r="W227" s="9" t="str">
        <f>IF(Tbl.Kosten[[#This Row],[WPnr.]]=W$7,Tbl.Kosten[[#This Row],[Totaal kosten]],"")</f>
        <v/>
      </c>
      <c r="X227" s="9" t="str">
        <f>IF(Tbl.Kosten[[#This Row],[WPnr.]]=X$7,Tbl.Kosten[[#This Row],[Totaal kosten]],"")</f>
        <v/>
      </c>
      <c r="Y227" s="9" t="str">
        <f>IF(Tbl.Kosten[[#This Row],[WPnr.]]=Y$7,Tbl.Kosten[[#This Row],[Totaal kosten]],"")</f>
        <v/>
      </c>
      <c r="Z227" s="9" t="str">
        <f>IFERROR(VLOOKUP(Tbl.Kosten[[#This Row],[Kostensoort]],Tbl.Kostensoorten[],2,FALSE),"")</f>
        <v/>
      </c>
      <c r="AA227" s="9" t="str">
        <f>IF(Tbl.Kosten[[#This Row],[KSnr.]]=AA$7,Tbl.Kosten[[#This Row],[Totaal kosten]],"")</f>
        <v/>
      </c>
      <c r="AB227" s="9" t="str">
        <f>IF(Tbl.Kosten[[#This Row],[KSnr.]]=AB$7,Tbl.Kosten[[#This Row],[Totaal kosten]],"")</f>
        <v/>
      </c>
      <c r="AC227" s="9" t="str">
        <f>IF(Tbl.Kosten[[#This Row],[KSnr.]]=AC$7,Tbl.Kosten[[#This Row],[Totaal kosten]],"")</f>
        <v/>
      </c>
      <c r="AD227" s="9" t="str">
        <f>IF(Tbl.Kosten[[#This Row],[KSnr.]]=AD$7,Tbl.Kosten[[#This Row],[Totaal kosten]],"")</f>
        <v/>
      </c>
      <c r="AE227" s="9" t="str">
        <f>IF(Tbl.Kosten[[#This Row],[KSnr.]]=AE$7,Tbl.Kosten[[#This Row],[Totaal kosten]],"")</f>
        <v/>
      </c>
      <c r="AF227" s="9" t="str">
        <f>IF(Tbl.Kosten[[#This Row],[KSnr.]]=AF$7,Tbl.Kosten[[#This Row],[Totaal kosten]],"")</f>
        <v/>
      </c>
      <c r="AG227" s="9" t="str">
        <f>IF(Tbl.Kosten[[#This Row],[KSnr.]]=AG$7,Tbl.Kosten[[#This Row],[Totaal kosten]],"")</f>
        <v/>
      </c>
      <c r="AH227" s="9" t="str">
        <f>IF(Tbl.Kosten[[#This Row],[KSnr.]]=AH$7,Tbl.Kosten[[#This Row],[Totaal kosten]],"")</f>
        <v/>
      </c>
      <c r="AI227" s="9" t="str">
        <f>IF(Tbl.Kosten[[#This Row],[KSnr.]]=AI$7,Tbl.Kosten[[#This Row],[Totaal kosten]],"")</f>
        <v/>
      </c>
      <c r="AJ227" s="9" t="str">
        <f>IF(Tbl.Kosten[[#This Row],[KSnr.]]=AJ$7,Tbl.Kosten[[#This Row],[Totaal kosten]],"")</f>
        <v/>
      </c>
      <c r="AK227" s="9" t="str">
        <f>IF(Tbl.Kosten[[#This Row],[KSnr.]]=AK$7,Tbl.Kosten[[#This Row],[Totaal kosten]],"")</f>
        <v/>
      </c>
      <c r="AL227" s="9" t="str">
        <f>IF(Tbl.Kosten[[#This Row],[KSnr.]]=AL$7,Tbl.Kosten[[#This Row],[Totaal kosten]],"")</f>
        <v/>
      </c>
      <c r="AM227" s="9" t="str">
        <f>IF(Tbl.Kosten[[#This Row],[KSnr.]]=AM$7,Tbl.Kosten[[#This Row],[Totaal kosten]],"")</f>
        <v/>
      </c>
      <c r="AN227" s="9" t="str">
        <f>IF(Tbl.Kosten[[#This Row],[KSnr.]]=AN$7,Tbl.Kosten[[#This Row],[Totaal kosten]],"")</f>
        <v/>
      </c>
      <c r="AO227" s="9" t="str">
        <f>IF(Tbl.Kosten[[#This Row],[KSnr.]]=AO$7,Tbl.Kosten[[#This Row],[Totaal kosten]],"")</f>
        <v/>
      </c>
      <c r="AP227" s="9" t="str">
        <f>IF(Tbl.Kosten[[#This Row],[KSnr.]]=AP$7,Tbl.Kosten[[#This Row],[Totaal kosten]],"")</f>
        <v/>
      </c>
      <c r="AQ227" s="9" t="str">
        <f>IF(Tbl.Kosten[[#This Row],[KSnr.]]=AQ$7,Tbl.Kosten[[#This Row],[Totaal kosten]],"")</f>
        <v/>
      </c>
      <c r="AR227" s="9" t="str">
        <f>IF(Tbl.Kosten[[#This Row],[KSnr.]]=AR$7,Tbl.Kosten[[#This Row],[Totaal kosten]],"")</f>
        <v/>
      </c>
      <c r="AS227" s="9" t="str">
        <f>IF(Tbl.Kosten[[#This Row],[KSnr.]]=AS$7,Tbl.Kosten[[#This Row],[Totaal kosten]],"")</f>
        <v/>
      </c>
      <c r="AT227" s="9" t="str">
        <f>IF(Tbl.Kosten[[#This Row],[KSnr.]]=AT$7,Tbl.Kosten[[#This Row],[Totaal kosten]],"")</f>
        <v/>
      </c>
      <c r="AU227" s="122" t="str">
        <f>_xlfn.XLOOKUP(Tbl.Kosten[[#This Row],[Activiteitencode]],Tbl.Activiteiten[Activiteitcode],Tbl.Activiteiten[Anr.],"",,)</f>
        <v/>
      </c>
      <c r="AV227" s="122" t="str">
        <f>IF(Tbl.Kosten[[#This Row],[Anr.]]=AV$7,Tbl.Kosten[[#This Row],[Totaal kosten]],"")</f>
        <v/>
      </c>
      <c r="AW227" s="122" t="str">
        <f>IF(Tbl.Kosten[[#This Row],[Anr.]]=AW$7,Tbl.Kosten[[#This Row],[Totaal kosten]],"")</f>
        <v/>
      </c>
      <c r="AX227" s="122" t="str">
        <f>IF(Tbl.Kosten[[#This Row],[Anr.]]=AX$7,Tbl.Kosten[[#This Row],[Totaal kosten]],"")</f>
        <v/>
      </c>
      <c r="AY227" s="122" t="str">
        <f>IF(Tbl.Kosten[[#This Row],[Anr.]]=AY$7,Tbl.Kosten[[#This Row],[Totaal kosten]],"")</f>
        <v/>
      </c>
      <c r="AZ227" s="122" t="str">
        <f>IF(Tbl.Kosten[[#This Row],[Anr.]]=AZ$7,Tbl.Kosten[[#This Row],[Totaal kosten]],"")</f>
        <v/>
      </c>
      <c r="BA227" s="122" t="str">
        <f>IF(Tbl.Kosten[[#This Row],[Anr.]]=BA$7,Tbl.Kosten[[#This Row],[Totaal kosten]],"")</f>
        <v/>
      </c>
      <c r="BB227" s="122" t="str">
        <f>IF(Tbl.Kosten[[#This Row],[Anr.]]=BB$7,Tbl.Kosten[[#This Row],[Totaal kosten]],"")</f>
        <v/>
      </c>
      <c r="BC227" s="122" t="str">
        <f>IF(Tbl.Kosten[[#This Row],[Anr.]]=BC$7,Tbl.Kosten[[#This Row],[Totaal kosten]],"")</f>
        <v/>
      </c>
      <c r="BD227" s="122" t="str">
        <f>IF(Tbl.Kosten[[#This Row],[Anr.]]=BD$7,Tbl.Kosten[[#This Row],[Totaal kosten]],"")</f>
        <v/>
      </c>
      <c r="BE227" s="122" t="str">
        <f>IF(Tbl.Kosten[[#This Row],[Anr.]]=BE$7,Tbl.Kosten[[#This Row],[Totaal kosten]],"")</f>
        <v/>
      </c>
      <c r="BF227" s="122" t="str">
        <f>IF(Tbl.Kosten[[#This Row],[Anr.]]=BF$7,Tbl.Kosten[[#This Row],[Totaal kosten]],"")</f>
        <v/>
      </c>
      <c r="BG227" s="122" t="str">
        <f>IF(Tbl.Kosten[[#This Row],[Anr.]]=BG$7,Tbl.Kosten[[#This Row],[Totaal kosten]],"")</f>
        <v/>
      </c>
      <c r="BH227" s="122" t="str">
        <f>IF(Tbl.Kosten[[#This Row],[Anr.]]=BH$7,Tbl.Kosten[[#This Row],[Totaal kosten]],"")</f>
        <v/>
      </c>
      <c r="BI227" s="122" t="str">
        <f>IF(Tbl.Kosten[[#This Row],[Anr.]]=BI$7,Tbl.Kosten[[#This Row],[Totaal kosten]],"")</f>
        <v/>
      </c>
      <c r="BJ227" s="122" t="str">
        <f>IF(Tbl.Kosten[[#This Row],[Anr.]]=BJ$7,Tbl.Kosten[[#This Row],[Totaal kosten]],"")</f>
        <v/>
      </c>
      <c r="BK227" s="122" t="str">
        <f>IF(Tbl.Kosten[[#This Row],[Anr.]]=BK$7,Tbl.Kosten[[#This Row],[Totaal kosten]],"")</f>
        <v/>
      </c>
      <c r="BL227" s="122" t="str">
        <f>IF(Tbl.Kosten[[#This Row],[Anr.]]=BL$7,Tbl.Kosten[[#This Row],[Totaal kosten]],"")</f>
        <v/>
      </c>
      <c r="BM227" s="122" t="str">
        <f>IF(Tbl.Kosten[[#This Row],[Anr.]]=BM$7,Tbl.Kosten[[#This Row],[Totaal kosten]],"")</f>
        <v/>
      </c>
      <c r="BN227" s="122" t="str">
        <f>IF(Tbl.Kosten[[#This Row],[Anr.]]=BN$7,Tbl.Kosten[[#This Row],[Totaal kosten]],"")</f>
        <v/>
      </c>
      <c r="BO227" s="122" t="str">
        <f>IF(Tbl.Kosten[[#This Row],[Anr.]]=BO$7,Tbl.Kosten[[#This Row],[Totaal kosten]],"")</f>
        <v/>
      </c>
      <c r="BP227" s="122" t="str">
        <f>IF(Tbl.Kosten[[#This Row],[Anr.]]=BP$7,Tbl.Kosten[[#This Row],[Totaal kosten]],"")</f>
        <v/>
      </c>
      <c r="BQ227" s="122" t="str">
        <f>IF(Tbl.Kosten[[#This Row],[Anr.]]=BQ$7,Tbl.Kosten[[#This Row],[Totaal kosten]],"")</f>
        <v/>
      </c>
      <c r="BR227" s="122" t="str">
        <f>IF(Tbl.Kosten[[#This Row],[Anr.]]=BR$7,Tbl.Kosten[[#This Row],[Totaal kosten]],"")</f>
        <v/>
      </c>
      <c r="BS227" s="122" t="str">
        <f>IF(Tbl.Kosten[[#This Row],[Anr.]]=BS$7,Tbl.Kosten[[#This Row],[Totaal kosten]],"")</f>
        <v/>
      </c>
      <c r="BT227" s="122" t="str">
        <f>IF(Tbl.Kosten[[#This Row],[Anr.]]=BT$7,Tbl.Kosten[[#This Row],[Totaal kosten]],"")</f>
        <v/>
      </c>
      <c r="BU227" s="122" t="str">
        <f>IF(Tbl.Kosten[[#This Row],[Anr.]]=BU$7,Tbl.Kosten[[#This Row],[Totaal kosten]],"")</f>
        <v/>
      </c>
      <c r="BV227" s="122" t="str">
        <f>IF(Tbl.Kosten[[#This Row],[Anr.]]=BV$7,Tbl.Kosten[[#This Row],[Totaal kosten]],"")</f>
        <v/>
      </c>
      <c r="BW227" s="122" t="str">
        <f>IF(Tbl.Kosten[[#This Row],[Anr.]]=BW$7,Tbl.Kosten[[#This Row],[Totaal kosten]],"")</f>
        <v/>
      </c>
      <c r="BX227" s="122" t="str">
        <f>IF(Tbl.Kosten[[#This Row],[Anr.]]=BX$7,Tbl.Kosten[[#This Row],[Totaal kosten]],"")</f>
        <v/>
      </c>
      <c r="BY227" s="122" t="str">
        <f>IF(Tbl.Kosten[[#This Row],[Anr.]]=BY$7,Tbl.Kosten[[#This Row],[Totaal kosten]],"")</f>
        <v/>
      </c>
      <c r="BZ227" s="122" t="str">
        <f>IF(Tbl.Kosten[[#This Row],[Anr.]]=BZ$7,Tbl.Kosten[[#This Row],[Totaal kosten]],"")</f>
        <v/>
      </c>
      <c r="CA227" s="122" t="str">
        <f>IF(Tbl.Kosten[[#This Row],[Anr.]]=CA$7,Tbl.Kosten[[#This Row],[Totaal kosten]],"")</f>
        <v/>
      </c>
      <c r="CB227" s="122" t="str">
        <f>IF(Tbl.Kosten[[#This Row],[Anr.]]=CB$7,Tbl.Kosten[[#This Row],[Totaal kosten]],"")</f>
        <v/>
      </c>
      <c r="CC227" s="122" t="str">
        <f>IF(Tbl.Kosten[[#This Row],[Anr.]]=CC$7,Tbl.Kosten[[#This Row],[Totaal kosten]],"")</f>
        <v/>
      </c>
      <c r="CD227" s="122" t="str">
        <f>IF(Tbl.Kosten[[#This Row],[Anr.]]=CD$7,Tbl.Kosten[[#This Row],[Totaal kosten]],"")</f>
        <v/>
      </c>
      <c r="CE227" s="122" t="str">
        <f>IF(Tbl.Kosten[[#This Row],[Anr.]]=CE$7,Tbl.Kosten[[#This Row],[Totaal kosten]],"")</f>
        <v/>
      </c>
      <c r="CF227" s="122" t="str">
        <f>IF(Tbl.Kosten[[#This Row],[Anr.]]=CF$7,Tbl.Kosten[[#This Row],[Totaal kosten]],"")</f>
        <v/>
      </c>
      <c r="CG227" s="122" t="str">
        <f>IF(Tbl.Kosten[[#This Row],[Anr.]]=CG$7,Tbl.Kosten[[#This Row],[Totaal kosten]],"")</f>
        <v/>
      </c>
      <c r="CH227" s="122" t="str">
        <f>IF(Tbl.Kosten[[#This Row],[Anr.]]=CH$7,Tbl.Kosten[[#This Row],[Totaal kosten]],"")</f>
        <v/>
      </c>
      <c r="CI227" s="122" t="str">
        <f>IF(Tbl.Kosten[[#This Row],[Anr.]]=CI$7,Tbl.Kosten[[#This Row],[Totaal kosten]],"")</f>
        <v/>
      </c>
      <c r="CJ227" s="122" t="str">
        <f>IF(Tbl.Kosten[[#This Row],[Anr.]]=CJ$7,Tbl.Kosten[[#This Row],[Totaal kosten]],"")</f>
        <v/>
      </c>
      <c r="CK227" s="122" t="str">
        <f>IF(Tbl.Kosten[[#This Row],[Anr.]]=CK$7,Tbl.Kosten[[#This Row],[Totaal kosten]],"")</f>
        <v/>
      </c>
      <c r="CL227" s="122" t="str">
        <f>IF(Tbl.Kosten[[#This Row],[Anr.]]=CL$7,Tbl.Kosten[[#This Row],[Totaal kosten]],"")</f>
        <v/>
      </c>
      <c r="CM227" s="122" t="str">
        <f>IF(Tbl.Kosten[[#This Row],[Anr.]]=CM$7,Tbl.Kosten[[#This Row],[Totaal kosten]],"")</f>
        <v/>
      </c>
      <c r="CN227" s="122" t="str">
        <f>IF(Tbl.Kosten[[#This Row],[Anr.]]=CN$7,Tbl.Kosten[[#This Row],[Totaal kosten]],"")</f>
        <v/>
      </c>
      <c r="CO227" s="122" t="str">
        <f>IF(Tbl.Kosten[[#This Row],[Anr.]]=CO$7,Tbl.Kosten[[#This Row],[Totaal kosten]],"")</f>
        <v/>
      </c>
      <c r="CP227" s="122" t="str">
        <f>IF(Tbl.Kosten[[#This Row],[Anr.]]=CP$7,Tbl.Kosten[[#This Row],[Totaal kosten]],"")</f>
        <v/>
      </c>
      <c r="CQ227" s="122" t="str">
        <f>IF(Tbl.Kosten[[#This Row],[Anr.]]=CQ$7,Tbl.Kosten[[#This Row],[Totaal kosten]],"")</f>
        <v/>
      </c>
      <c r="CR227" s="122" t="str">
        <f>IF(Tbl.Kosten[[#This Row],[Anr.]]=CR$7,Tbl.Kosten[[#This Row],[Totaal kosten]],"")</f>
        <v/>
      </c>
      <c r="CS227" s="122" t="str">
        <f>IF(Tbl.Kosten[[#This Row],[Anr.]]=CS$7,Tbl.Kosten[[#This Row],[Totaal kosten]],"")</f>
        <v/>
      </c>
      <c r="CT227" s="122" t="str">
        <f>IF(Tbl.Kosten[[#This Row],[Anr.]]=CT$7,Tbl.Kosten[[#This Row],[Totaal kosten]],"")</f>
        <v/>
      </c>
      <c r="CU227" s="122" t="str">
        <f>IF(Tbl.Kosten[[#This Row],[Anr.]]=CU$7,Tbl.Kosten[[#This Row],[Totaal kosten]],"")</f>
        <v/>
      </c>
      <c r="CV227" s="122" t="str">
        <f>IF(Tbl.Kosten[[#This Row],[Anr.]]=CV$7,Tbl.Kosten[[#This Row],[Totaal kosten]],"")</f>
        <v/>
      </c>
      <c r="CW227" s="122" t="str">
        <f>IF(Tbl.Kosten[[#This Row],[Anr.]]=CW$7,Tbl.Kosten[[#This Row],[Totaal kosten]],"")</f>
        <v/>
      </c>
      <c r="CX227" s="122" t="str">
        <f>IF(Tbl.Kosten[[#This Row],[Anr.]]=CX$7,Tbl.Kosten[[#This Row],[Totaal kosten]],"")</f>
        <v/>
      </c>
      <c r="CY227" s="122" t="str">
        <f>IF(Tbl.Kosten[[#This Row],[Anr.]]=CY$7,Tbl.Kosten[[#This Row],[Totaal kosten]],"")</f>
        <v/>
      </c>
      <c r="CZ227" s="122" t="str">
        <f>IF(Tbl.Kosten[[#This Row],[Anr.]]=CZ$7,Tbl.Kosten[[#This Row],[Totaal kosten]],"")</f>
        <v/>
      </c>
      <c r="DA227" s="122" t="str">
        <f>IF(Tbl.Kosten[[#This Row],[Anr.]]=DA$7,Tbl.Kosten[[#This Row],[Totaal kosten]],"")</f>
        <v/>
      </c>
      <c r="DB227" s="122" t="str">
        <f>IF(Tbl.Kosten[[#This Row],[Anr.]]=DB$7,Tbl.Kosten[[#This Row],[Totaal kosten]],"")</f>
        <v/>
      </c>
      <c r="DC227" s="122" t="str">
        <f>IF(Tbl.Kosten[[#This Row],[Anr.]]=DC$7,Tbl.Kosten[[#This Row],[Totaal kosten]],"")</f>
        <v/>
      </c>
      <c r="DD227" s="122" t="str">
        <f>IF(Tbl.Kosten[[#This Row],[Anr.]]=DD$7,Tbl.Kosten[[#This Row],[Totaal kosten]],"")</f>
        <v/>
      </c>
      <c r="DE227" s="122" t="str">
        <f>IF(Tbl.Kosten[[#This Row],[Anr.]]=DE$7,Tbl.Kosten[[#This Row],[Totaal kosten]],"")</f>
        <v/>
      </c>
      <c r="DF227" s="122" t="str">
        <f>IF(Tbl.Kosten[[#This Row],[Anr.]]=DF$7,Tbl.Kosten[[#This Row],[Totaal kosten]],"")</f>
        <v/>
      </c>
      <c r="DG227" s="122" t="str">
        <f>IF(Tbl.Kosten[[#This Row],[Anr.]]=DG$7,Tbl.Kosten[[#This Row],[Totaal kosten]],"")</f>
        <v/>
      </c>
      <c r="DH227" s="122" t="str">
        <f>IF(Tbl.Kosten[[#This Row],[Anr.]]=DH$7,Tbl.Kosten[[#This Row],[Totaal kosten]],"")</f>
        <v/>
      </c>
      <c r="DI227" s="122" t="str">
        <f>IF(Tbl.Kosten[[#This Row],[Anr.]]=DI$7,Tbl.Kosten[[#This Row],[Totaal kosten]],"")</f>
        <v/>
      </c>
      <c r="DJ227" s="122" t="str">
        <f>IF(Tbl.Kosten[[#This Row],[Anr.]]=DJ$7,Tbl.Kosten[[#This Row],[Totaal kosten]],"")</f>
        <v/>
      </c>
      <c r="DK227" s="122" t="str">
        <f>IF(Tbl.Kosten[[#This Row],[Anr.]]=DK$7,Tbl.Kosten[[#This Row],[Totaal kosten]],"")</f>
        <v/>
      </c>
      <c r="DL227" s="122" t="str">
        <f>IF(Tbl.Kosten[[#This Row],[Anr.]]=DL$7,Tbl.Kosten[[#This Row],[Totaal kosten]],"")</f>
        <v/>
      </c>
      <c r="DM227" s="122" t="str">
        <f>IF(Tbl.Kosten[[#This Row],[Anr.]]=DM$7,Tbl.Kosten[[#This Row],[Totaal kosten]],"")</f>
        <v/>
      </c>
      <c r="DN227" s="122" t="str">
        <f>IF(Tbl.Kosten[[#This Row],[Anr.]]=DN$7,Tbl.Kosten[[#This Row],[Totaal kosten]],"")</f>
        <v/>
      </c>
      <c r="DO227" s="122" t="str">
        <f>IF(Tbl.Kosten[[#This Row],[Anr.]]=DO$7,Tbl.Kosten[[#This Row],[Totaal kosten]],"")</f>
        <v/>
      </c>
      <c r="DP227" s="122" t="str">
        <f>IF(Tbl.Kosten[[#This Row],[Anr.]]=DP$7,Tbl.Kosten[[#This Row],[Totaal kosten]],"")</f>
        <v/>
      </c>
      <c r="DQ227" s="122" t="str">
        <f>IF(Tbl.Kosten[[#This Row],[Anr.]]=DQ$7,Tbl.Kosten[[#This Row],[Totaal kosten]],"")</f>
        <v/>
      </c>
      <c r="DR227" s="122" t="str">
        <f>IF(Tbl.Kosten[[#This Row],[Anr.]]=DR$7,Tbl.Kosten[[#This Row],[Totaal kosten]],"")</f>
        <v/>
      </c>
      <c r="DS227" s="122" t="str">
        <f>IF(Tbl.Kosten[[#This Row],[Anr.]]=DS$7,Tbl.Kosten[[#This Row],[Totaal kosten]],"")</f>
        <v/>
      </c>
      <c r="DT227" s="122" t="str">
        <f>IF(Tbl.Kosten[[#This Row],[Anr.]]=DT$7,Tbl.Kosten[[#This Row],[Totaal kosten]],"")</f>
        <v/>
      </c>
      <c r="DU227" s="122" t="str">
        <f>IF(Tbl.Kosten[[#This Row],[Anr.]]=DU$7,Tbl.Kosten[[#This Row],[Totaal kosten]],"")</f>
        <v/>
      </c>
      <c r="DV227" s="122" t="str">
        <f>IF(Tbl.Kosten[[#This Row],[Anr.]]=DV$7,Tbl.Kosten[[#This Row],[Totaal kosten]],"")</f>
        <v/>
      </c>
      <c r="DW227" s="122" t="str">
        <f>IF(Tbl.Kosten[[#This Row],[Anr.]]=DW$7,Tbl.Kosten[[#This Row],[Totaal kosten]],"")</f>
        <v/>
      </c>
      <c r="DX227" s="122" t="str">
        <f>IF(Tbl.Kosten[[#This Row],[Anr.]]=DX$7,Tbl.Kosten[[#This Row],[Totaal kosten]],"")</f>
        <v/>
      </c>
      <c r="DY227" s="122" t="str">
        <f>IF(Tbl.Kosten[[#This Row],[Anr.]]=DY$7,Tbl.Kosten[[#This Row],[Totaal kosten]],"")</f>
        <v/>
      </c>
      <c r="DZ227" s="122" t="str">
        <f>IF(Tbl.Kosten[[#This Row],[Anr.]]=DZ$7,Tbl.Kosten[[#This Row],[Totaal kosten]],"")</f>
        <v/>
      </c>
      <c r="EA227" s="122" t="str">
        <f>IF(Tbl.Kosten[[#This Row],[Anr.]]=EA$7,Tbl.Kosten[[#This Row],[Totaal kosten]],"")</f>
        <v/>
      </c>
      <c r="EB227" s="122" t="str">
        <f>IF(Tbl.Kosten[[#This Row],[Anr.]]=EB$7,Tbl.Kosten[[#This Row],[Totaal kosten]],"")</f>
        <v/>
      </c>
      <c r="EC227" s="122" t="str">
        <f>IF(Tbl.Kosten[[#This Row],[Anr.]]=EC$7,Tbl.Kosten[[#This Row],[Totaal kosten]],"")</f>
        <v/>
      </c>
      <c r="ED227" s="122" t="str">
        <f>IF(Tbl.Kosten[[#This Row],[Anr.]]=ED$7,Tbl.Kosten[[#This Row],[Totaal kosten]],"")</f>
        <v/>
      </c>
      <c r="EE227" s="122" t="str">
        <f>IF(Tbl.Kosten[[#This Row],[Anr.]]=EE$7,Tbl.Kosten[[#This Row],[Totaal kosten]],"")</f>
        <v/>
      </c>
      <c r="EF227" s="122" t="str">
        <f>IF(Tbl.Kosten[[#This Row],[Anr.]]=EF$7,Tbl.Kosten[[#This Row],[Totaal kosten]],"")</f>
        <v/>
      </c>
      <c r="EG227" s="122" t="str">
        <f>IF(Tbl.Kosten[[#This Row],[Anr.]]=EG$7,Tbl.Kosten[[#This Row],[Totaal kosten]],"")</f>
        <v/>
      </c>
      <c r="EH227" s="122" t="str">
        <f>IF(Tbl.Kosten[[#This Row],[Anr.]]=EH$7,Tbl.Kosten[[#This Row],[Totaal kosten]],"")</f>
        <v/>
      </c>
      <c r="EI227" s="122" t="str">
        <f>IF(Tbl.Kosten[[#This Row],[Anr.]]=EI$7,Tbl.Kosten[[#This Row],[Totaal kosten]],"")</f>
        <v/>
      </c>
      <c r="EJ227" s="122" t="str">
        <f>IF(Tbl.Kosten[[#This Row],[Anr.]]=EJ$7,Tbl.Kosten[[#This Row],[Totaal kosten]],"")</f>
        <v/>
      </c>
      <c r="EK227" s="122" t="str">
        <f>IF(Tbl.Kosten[[#This Row],[Anr.]]=EK$7,Tbl.Kosten[[#This Row],[Totaal kosten]],"")</f>
        <v/>
      </c>
      <c r="EL227" s="122" t="str">
        <f>IF(Tbl.Kosten[[#This Row],[Anr.]]=EL$7,Tbl.Kosten[[#This Row],[Totaal kosten]],"")</f>
        <v/>
      </c>
      <c r="EM227" s="122" t="str">
        <f>IF(Tbl.Kosten[[#This Row],[Anr.]]=EM$7,Tbl.Kosten[[#This Row],[Totaal kosten]],"")</f>
        <v/>
      </c>
      <c r="EN227" s="122" t="str">
        <f>IF(Tbl.Kosten[[#This Row],[Anr.]]=EN$7,Tbl.Kosten[[#This Row],[Totaal kosten]],"")</f>
        <v/>
      </c>
      <c r="EO227" s="122" t="str">
        <f>IF(Tbl.Kosten[[#This Row],[Anr.]]=EO$7,Tbl.Kosten[[#This Row],[Totaal kosten]],"")</f>
        <v/>
      </c>
      <c r="EP227" s="122" t="str">
        <f>IF(Tbl.Kosten[[#This Row],[Anr.]]=EP$7,Tbl.Kosten[[#This Row],[Totaal kosten]],"")</f>
        <v/>
      </c>
      <c r="EQ227" s="122" t="str">
        <f>IF(Tbl.Kosten[[#This Row],[Anr.]]=EQ$7,Tbl.Kosten[[#This Row],[Totaal kosten]],"")</f>
        <v/>
      </c>
    </row>
    <row r="228" spans="2:147" x14ac:dyDescent="0.35">
      <c r="B228" s="99"/>
      <c r="C228" s="68"/>
      <c r="D228" s="119"/>
      <c r="E228" s="100"/>
      <c r="F228" s="13">
        <f>_xlfn.XLOOKUP(Tbl.Kosten[[#This Row],[Medewerker e/o 
functie]],Tbl.Uurtarief[Medewerker en/of functie],Tbl.Uurtarief[Uurtarief],"",,)</f>
        <v>0</v>
      </c>
      <c r="G228" s="118">
        <f>PRODUCT(Tbl.Kosten[[#This Row],[Uren]],Tbl.Kosten[[#This Row],[Uurtarief]])</f>
        <v>0</v>
      </c>
      <c r="H228" s="100"/>
      <c r="I228" s="98"/>
      <c r="J228" s="97">
        <f>Tbl.Kosten[[#This Row],[Aantal]]*Tbl.Kosten[[#This Row],[Tarief]]</f>
        <v>0</v>
      </c>
      <c r="K228" s="118">
        <f>Tbl.Kosten[[#This Row],[Subtotaal andere kosten]]+Tbl.Kosten[[#This Row],[Subtotaal arbeidskosten]]</f>
        <v>0</v>
      </c>
      <c r="L228" s="190">
        <f>IF(Tbl.Kosten[[#This Row],[Subtotaal andere kosten]]&lt;&gt;0,"Andere kosten",(_xlfn.XLOOKUP(Tbl.Kosten[[#This Row],[Medewerker e/o 
functie]],Tbl.Uurtarief[Medewerker en/of functie],Tbl.Uurtarief[Kostensoort],"",,)))</f>
        <v>0</v>
      </c>
      <c r="M228" s="190" t="str">
        <f>IF(AND(Tbl.Kosten[[#This Row],[Subtotaal arbeidskosten]]&lt;&gt;0,Tbl.Kosten[[#This Row],[Subtotaal andere kosten]]&lt;&gt;0),"Begroot Arbeidskosten en Overige kosten op verschillende regels!","")</f>
        <v/>
      </c>
      <c r="N228" s="3" t="str">
        <f>_xlfn.XLOOKUP(Tbl.Kosten[[#This Row],[Activiteitencode]],Tbl.Activiteiten[Activiteitcode],Tbl.Activiteiten[Werkpakketcode],"",,)</f>
        <v/>
      </c>
      <c r="O228" s="9" t="str">
        <f>_xlfn.XLOOKUP(Tbl.Kosten[[#This Row],[Werkpakketcode]],Tbl.Werkpakketten[Werkpakketcode],Tbl.Werkpakketten[WPnr.],"",,)</f>
        <v/>
      </c>
      <c r="P228" s="9" t="str">
        <f>IF(Tbl.Kosten[[#This Row],[WPnr.]]=P$7,Tbl.Kosten[[#This Row],[Totaal kosten]],"")</f>
        <v/>
      </c>
      <c r="Q228" s="9" t="str">
        <f>IF(Tbl.Kosten[[#This Row],[WPnr.]]=Q$7,Tbl.Kosten[[#This Row],[Totaal kosten]],"")</f>
        <v/>
      </c>
      <c r="R228" s="9" t="str">
        <f>IF(Tbl.Kosten[[#This Row],[WPnr.]]=R$7,Tbl.Kosten[[#This Row],[Totaal kosten]],"")</f>
        <v/>
      </c>
      <c r="S228" s="9" t="str">
        <f>IF(Tbl.Kosten[[#This Row],[WPnr.]]=S$7,Tbl.Kosten[[#This Row],[Totaal kosten]],"")</f>
        <v/>
      </c>
      <c r="T228" s="9" t="str">
        <f>IF(Tbl.Kosten[[#This Row],[WPnr.]]=T$7,Tbl.Kosten[[#This Row],[Totaal kosten]],"")</f>
        <v/>
      </c>
      <c r="U228" s="9" t="str">
        <f>IF(Tbl.Kosten[[#This Row],[WPnr.]]=U$7,Tbl.Kosten[[#This Row],[Totaal kosten]],"")</f>
        <v/>
      </c>
      <c r="V228" s="9" t="str">
        <f>IF(Tbl.Kosten[[#This Row],[WPnr.]]=V$7,Tbl.Kosten[[#This Row],[Totaal kosten]],"")</f>
        <v/>
      </c>
      <c r="W228" s="9" t="str">
        <f>IF(Tbl.Kosten[[#This Row],[WPnr.]]=W$7,Tbl.Kosten[[#This Row],[Totaal kosten]],"")</f>
        <v/>
      </c>
      <c r="X228" s="9" t="str">
        <f>IF(Tbl.Kosten[[#This Row],[WPnr.]]=X$7,Tbl.Kosten[[#This Row],[Totaal kosten]],"")</f>
        <v/>
      </c>
      <c r="Y228" s="9" t="str">
        <f>IF(Tbl.Kosten[[#This Row],[WPnr.]]=Y$7,Tbl.Kosten[[#This Row],[Totaal kosten]],"")</f>
        <v/>
      </c>
      <c r="Z228" s="9" t="str">
        <f>IFERROR(VLOOKUP(Tbl.Kosten[[#This Row],[Kostensoort]],Tbl.Kostensoorten[],2,FALSE),"")</f>
        <v/>
      </c>
      <c r="AA228" s="9" t="str">
        <f>IF(Tbl.Kosten[[#This Row],[KSnr.]]=AA$7,Tbl.Kosten[[#This Row],[Totaal kosten]],"")</f>
        <v/>
      </c>
      <c r="AB228" s="9" t="str">
        <f>IF(Tbl.Kosten[[#This Row],[KSnr.]]=AB$7,Tbl.Kosten[[#This Row],[Totaal kosten]],"")</f>
        <v/>
      </c>
      <c r="AC228" s="9" t="str">
        <f>IF(Tbl.Kosten[[#This Row],[KSnr.]]=AC$7,Tbl.Kosten[[#This Row],[Totaal kosten]],"")</f>
        <v/>
      </c>
      <c r="AD228" s="9" t="str">
        <f>IF(Tbl.Kosten[[#This Row],[KSnr.]]=AD$7,Tbl.Kosten[[#This Row],[Totaal kosten]],"")</f>
        <v/>
      </c>
      <c r="AE228" s="9" t="str">
        <f>IF(Tbl.Kosten[[#This Row],[KSnr.]]=AE$7,Tbl.Kosten[[#This Row],[Totaal kosten]],"")</f>
        <v/>
      </c>
      <c r="AF228" s="9" t="str">
        <f>IF(Tbl.Kosten[[#This Row],[KSnr.]]=AF$7,Tbl.Kosten[[#This Row],[Totaal kosten]],"")</f>
        <v/>
      </c>
      <c r="AG228" s="9" t="str">
        <f>IF(Tbl.Kosten[[#This Row],[KSnr.]]=AG$7,Tbl.Kosten[[#This Row],[Totaal kosten]],"")</f>
        <v/>
      </c>
      <c r="AH228" s="9" t="str">
        <f>IF(Tbl.Kosten[[#This Row],[KSnr.]]=AH$7,Tbl.Kosten[[#This Row],[Totaal kosten]],"")</f>
        <v/>
      </c>
      <c r="AI228" s="9" t="str">
        <f>IF(Tbl.Kosten[[#This Row],[KSnr.]]=AI$7,Tbl.Kosten[[#This Row],[Totaal kosten]],"")</f>
        <v/>
      </c>
      <c r="AJ228" s="9" t="str">
        <f>IF(Tbl.Kosten[[#This Row],[KSnr.]]=AJ$7,Tbl.Kosten[[#This Row],[Totaal kosten]],"")</f>
        <v/>
      </c>
      <c r="AK228" s="9" t="str">
        <f>IF(Tbl.Kosten[[#This Row],[KSnr.]]=AK$7,Tbl.Kosten[[#This Row],[Totaal kosten]],"")</f>
        <v/>
      </c>
      <c r="AL228" s="9" t="str">
        <f>IF(Tbl.Kosten[[#This Row],[KSnr.]]=AL$7,Tbl.Kosten[[#This Row],[Totaal kosten]],"")</f>
        <v/>
      </c>
      <c r="AM228" s="9" t="str">
        <f>IF(Tbl.Kosten[[#This Row],[KSnr.]]=AM$7,Tbl.Kosten[[#This Row],[Totaal kosten]],"")</f>
        <v/>
      </c>
      <c r="AN228" s="9" t="str">
        <f>IF(Tbl.Kosten[[#This Row],[KSnr.]]=AN$7,Tbl.Kosten[[#This Row],[Totaal kosten]],"")</f>
        <v/>
      </c>
      <c r="AO228" s="9" t="str">
        <f>IF(Tbl.Kosten[[#This Row],[KSnr.]]=AO$7,Tbl.Kosten[[#This Row],[Totaal kosten]],"")</f>
        <v/>
      </c>
      <c r="AP228" s="9" t="str">
        <f>IF(Tbl.Kosten[[#This Row],[KSnr.]]=AP$7,Tbl.Kosten[[#This Row],[Totaal kosten]],"")</f>
        <v/>
      </c>
      <c r="AQ228" s="9" t="str">
        <f>IF(Tbl.Kosten[[#This Row],[KSnr.]]=AQ$7,Tbl.Kosten[[#This Row],[Totaal kosten]],"")</f>
        <v/>
      </c>
      <c r="AR228" s="9" t="str">
        <f>IF(Tbl.Kosten[[#This Row],[KSnr.]]=AR$7,Tbl.Kosten[[#This Row],[Totaal kosten]],"")</f>
        <v/>
      </c>
      <c r="AS228" s="9" t="str">
        <f>IF(Tbl.Kosten[[#This Row],[KSnr.]]=AS$7,Tbl.Kosten[[#This Row],[Totaal kosten]],"")</f>
        <v/>
      </c>
      <c r="AT228" s="9" t="str">
        <f>IF(Tbl.Kosten[[#This Row],[KSnr.]]=AT$7,Tbl.Kosten[[#This Row],[Totaal kosten]],"")</f>
        <v/>
      </c>
      <c r="AU228" s="122" t="str">
        <f>_xlfn.XLOOKUP(Tbl.Kosten[[#This Row],[Activiteitencode]],Tbl.Activiteiten[Activiteitcode],Tbl.Activiteiten[Anr.],"",,)</f>
        <v/>
      </c>
      <c r="AV228" s="122" t="str">
        <f>IF(Tbl.Kosten[[#This Row],[Anr.]]=AV$7,Tbl.Kosten[[#This Row],[Totaal kosten]],"")</f>
        <v/>
      </c>
      <c r="AW228" s="122" t="str">
        <f>IF(Tbl.Kosten[[#This Row],[Anr.]]=AW$7,Tbl.Kosten[[#This Row],[Totaal kosten]],"")</f>
        <v/>
      </c>
      <c r="AX228" s="122" t="str">
        <f>IF(Tbl.Kosten[[#This Row],[Anr.]]=AX$7,Tbl.Kosten[[#This Row],[Totaal kosten]],"")</f>
        <v/>
      </c>
      <c r="AY228" s="122" t="str">
        <f>IF(Tbl.Kosten[[#This Row],[Anr.]]=AY$7,Tbl.Kosten[[#This Row],[Totaal kosten]],"")</f>
        <v/>
      </c>
      <c r="AZ228" s="122" t="str">
        <f>IF(Tbl.Kosten[[#This Row],[Anr.]]=AZ$7,Tbl.Kosten[[#This Row],[Totaal kosten]],"")</f>
        <v/>
      </c>
      <c r="BA228" s="122" t="str">
        <f>IF(Tbl.Kosten[[#This Row],[Anr.]]=BA$7,Tbl.Kosten[[#This Row],[Totaal kosten]],"")</f>
        <v/>
      </c>
      <c r="BB228" s="122" t="str">
        <f>IF(Tbl.Kosten[[#This Row],[Anr.]]=BB$7,Tbl.Kosten[[#This Row],[Totaal kosten]],"")</f>
        <v/>
      </c>
      <c r="BC228" s="122" t="str">
        <f>IF(Tbl.Kosten[[#This Row],[Anr.]]=BC$7,Tbl.Kosten[[#This Row],[Totaal kosten]],"")</f>
        <v/>
      </c>
      <c r="BD228" s="122" t="str">
        <f>IF(Tbl.Kosten[[#This Row],[Anr.]]=BD$7,Tbl.Kosten[[#This Row],[Totaal kosten]],"")</f>
        <v/>
      </c>
      <c r="BE228" s="122" t="str">
        <f>IF(Tbl.Kosten[[#This Row],[Anr.]]=BE$7,Tbl.Kosten[[#This Row],[Totaal kosten]],"")</f>
        <v/>
      </c>
      <c r="BF228" s="122" t="str">
        <f>IF(Tbl.Kosten[[#This Row],[Anr.]]=BF$7,Tbl.Kosten[[#This Row],[Totaal kosten]],"")</f>
        <v/>
      </c>
      <c r="BG228" s="122" t="str">
        <f>IF(Tbl.Kosten[[#This Row],[Anr.]]=BG$7,Tbl.Kosten[[#This Row],[Totaal kosten]],"")</f>
        <v/>
      </c>
      <c r="BH228" s="122" t="str">
        <f>IF(Tbl.Kosten[[#This Row],[Anr.]]=BH$7,Tbl.Kosten[[#This Row],[Totaal kosten]],"")</f>
        <v/>
      </c>
      <c r="BI228" s="122" t="str">
        <f>IF(Tbl.Kosten[[#This Row],[Anr.]]=BI$7,Tbl.Kosten[[#This Row],[Totaal kosten]],"")</f>
        <v/>
      </c>
      <c r="BJ228" s="122" t="str">
        <f>IF(Tbl.Kosten[[#This Row],[Anr.]]=BJ$7,Tbl.Kosten[[#This Row],[Totaal kosten]],"")</f>
        <v/>
      </c>
      <c r="BK228" s="122" t="str">
        <f>IF(Tbl.Kosten[[#This Row],[Anr.]]=BK$7,Tbl.Kosten[[#This Row],[Totaal kosten]],"")</f>
        <v/>
      </c>
      <c r="BL228" s="122" t="str">
        <f>IF(Tbl.Kosten[[#This Row],[Anr.]]=BL$7,Tbl.Kosten[[#This Row],[Totaal kosten]],"")</f>
        <v/>
      </c>
      <c r="BM228" s="122" t="str">
        <f>IF(Tbl.Kosten[[#This Row],[Anr.]]=BM$7,Tbl.Kosten[[#This Row],[Totaal kosten]],"")</f>
        <v/>
      </c>
      <c r="BN228" s="122" t="str">
        <f>IF(Tbl.Kosten[[#This Row],[Anr.]]=BN$7,Tbl.Kosten[[#This Row],[Totaal kosten]],"")</f>
        <v/>
      </c>
      <c r="BO228" s="122" t="str">
        <f>IF(Tbl.Kosten[[#This Row],[Anr.]]=BO$7,Tbl.Kosten[[#This Row],[Totaal kosten]],"")</f>
        <v/>
      </c>
      <c r="BP228" s="122" t="str">
        <f>IF(Tbl.Kosten[[#This Row],[Anr.]]=BP$7,Tbl.Kosten[[#This Row],[Totaal kosten]],"")</f>
        <v/>
      </c>
      <c r="BQ228" s="122" t="str">
        <f>IF(Tbl.Kosten[[#This Row],[Anr.]]=BQ$7,Tbl.Kosten[[#This Row],[Totaal kosten]],"")</f>
        <v/>
      </c>
      <c r="BR228" s="122" t="str">
        <f>IF(Tbl.Kosten[[#This Row],[Anr.]]=BR$7,Tbl.Kosten[[#This Row],[Totaal kosten]],"")</f>
        <v/>
      </c>
      <c r="BS228" s="122" t="str">
        <f>IF(Tbl.Kosten[[#This Row],[Anr.]]=BS$7,Tbl.Kosten[[#This Row],[Totaal kosten]],"")</f>
        <v/>
      </c>
      <c r="BT228" s="122" t="str">
        <f>IF(Tbl.Kosten[[#This Row],[Anr.]]=BT$7,Tbl.Kosten[[#This Row],[Totaal kosten]],"")</f>
        <v/>
      </c>
      <c r="BU228" s="122" t="str">
        <f>IF(Tbl.Kosten[[#This Row],[Anr.]]=BU$7,Tbl.Kosten[[#This Row],[Totaal kosten]],"")</f>
        <v/>
      </c>
      <c r="BV228" s="122" t="str">
        <f>IF(Tbl.Kosten[[#This Row],[Anr.]]=BV$7,Tbl.Kosten[[#This Row],[Totaal kosten]],"")</f>
        <v/>
      </c>
      <c r="BW228" s="122" t="str">
        <f>IF(Tbl.Kosten[[#This Row],[Anr.]]=BW$7,Tbl.Kosten[[#This Row],[Totaal kosten]],"")</f>
        <v/>
      </c>
      <c r="BX228" s="122" t="str">
        <f>IF(Tbl.Kosten[[#This Row],[Anr.]]=BX$7,Tbl.Kosten[[#This Row],[Totaal kosten]],"")</f>
        <v/>
      </c>
      <c r="BY228" s="122" t="str">
        <f>IF(Tbl.Kosten[[#This Row],[Anr.]]=BY$7,Tbl.Kosten[[#This Row],[Totaal kosten]],"")</f>
        <v/>
      </c>
      <c r="BZ228" s="122" t="str">
        <f>IF(Tbl.Kosten[[#This Row],[Anr.]]=BZ$7,Tbl.Kosten[[#This Row],[Totaal kosten]],"")</f>
        <v/>
      </c>
      <c r="CA228" s="122" t="str">
        <f>IF(Tbl.Kosten[[#This Row],[Anr.]]=CA$7,Tbl.Kosten[[#This Row],[Totaal kosten]],"")</f>
        <v/>
      </c>
      <c r="CB228" s="122" t="str">
        <f>IF(Tbl.Kosten[[#This Row],[Anr.]]=CB$7,Tbl.Kosten[[#This Row],[Totaal kosten]],"")</f>
        <v/>
      </c>
      <c r="CC228" s="122" t="str">
        <f>IF(Tbl.Kosten[[#This Row],[Anr.]]=CC$7,Tbl.Kosten[[#This Row],[Totaal kosten]],"")</f>
        <v/>
      </c>
      <c r="CD228" s="122" t="str">
        <f>IF(Tbl.Kosten[[#This Row],[Anr.]]=CD$7,Tbl.Kosten[[#This Row],[Totaal kosten]],"")</f>
        <v/>
      </c>
      <c r="CE228" s="122" t="str">
        <f>IF(Tbl.Kosten[[#This Row],[Anr.]]=CE$7,Tbl.Kosten[[#This Row],[Totaal kosten]],"")</f>
        <v/>
      </c>
      <c r="CF228" s="122" t="str">
        <f>IF(Tbl.Kosten[[#This Row],[Anr.]]=CF$7,Tbl.Kosten[[#This Row],[Totaal kosten]],"")</f>
        <v/>
      </c>
      <c r="CG228" s="122" t="str">
        <f>IF(Tbl.Kosten[[#This Row],[Anr.]]=CG$7,Tbl.Kosten[[#This Row],[Totaal kosten]],"")</f>
        <v/>
      </c>
      <c r="CH228" s="122" t="str">
        <f>IF(Tbl.Kosten[[#This Row],[Anr.]]=CH$7,Tbl.Kosten[[#This Row],[Totaal kosten]],"")</f>
        <v/>
      </c>
      <c r="CI228" s="122" t="str">
        <f>IF(Tbl.Kosten[[#This Row],[Anr.]]=CI$7,Tbl.Kosten[[#This Row],[Totaal kosten]],"")</f>
        <v/>
      </c>
      <c r="CJ228" s="122" t="str">
        <f>IF(Tbl.Kosten[[#This Row],[Anr.]]=CJ$7,Tbl.Kosten[[#This Row],[Totaal kosten]],"")</f>
        <v/>
      </c>
      <c r="CK228" s="122" t="str">
        <f>IF(Tbl.Kosten[[#This Row],[Anr.]]=CK$7,Tbl.Kosten[[#This Row],[Totaal kosten]],"")</f>
        <v/>
      </c>
      <c r="CL228" s="122" t="str">
        <f>IF(Tbl.Kosten[[#This Row],[Anr.]]=CL$7,Tbl.Kosten[[#This Row],[Totaal kosten]],"")</f>
        <v/>
      </c>
      <c r="CM228" s="122" t="str">
        <f>IF(Tbl.Kosten[[#This Row],[Anr.]]=CM$7,Tbl.Kosten[[#This Row],[Totaal kosten]],"")</f>
        <v/>
      </c>
      <c r="CN228" s="122" t="str">
        <f>IF(Tbl.Kosten[[#This Row],[Anr.]]=CN$7,Tbl.Kosten[[#This Row],[Totaal kosten]],"")</f>
        <v/>
      </c>
      <c r="CO228" s="122" t="str">
        <f>IF(Tbl.Kosten[[#This Row],[Anr.]]=CO$7,Tbl.Kosten[[#This Row],[Totaal kosten]],"")</f>
        <v/>
      </c>
      <c r="CP228" s="122" t="str">
        <f>IF(Tbl.Kosten[[#This Row],[Anr.]]=CP$7,Tbl.Kosten[[#This Row],[Totaal kosten]],"")</f>
        <v/>
      </c>
      <c r="CQ228" s="122" t="str">
        <f>IF(Tbl.Kosten[[#This Row],[Anr.]]=CQ$7,Tbl.Kosten[[#This Row],[Totaal kosten]],"")</f>
        <v/>
      </c>
      <c r="CR228" s="122" t="str">
        <f>IF(Tbl.Kosten[[#This Row],[Anr.]]=CR$7,Tbl.Kosten[[#This Row],[Totaal kosten]],"")</f>
        <v/>
      </c>
      <c r="CS228" s="122" t="str">
        <f>IF(Tbl.Kosten[[#This Row],[Anr.]]=CS$7,Tbl.Kosten[[#This Row],[Totaal kosten]],"")</f>
        <v/>
      </c>
      <c r="CT228" s="122" t="str">
        <f>IF(Tbl.Kosten[[#This Row],[Anr.]]=CT$7,Tbl.Kosten[[#This Row],[Totaal kosten]],"")</f>
        <v/>
      </c>
      <c r="CU228" s="122" t="str">
        <f>IF(Tbl.Kosten[[#This Row],[Anr.]]=CU$7,Tbl.Kosten[[#This Row],[Totaal kosten]],"")</f>
        <v/>
      </c>
      <c r="CV228" s="122" t="str">
        <f>IF(Tbl.Kosten[[#This Row],[Anr.]]=CV$7,Tbl.Kosten[[#This Row],[Totaal kosten]],"")</f>
        <v/>
      </c>
      <c r="CW228" s="122" t="str">
        <f>IF(Tbl.Kosten[[#This Row],[Anr.]]=CW$7,Tbl.Kosten[[#This Row],[Totaal kosten]],"")</f>
        <v/>
      </c>
      <c r="CX228" s="122" t="str">
        <f>IF(Tbl.Kosten[[#This Row],[Anr.]]=CX$7,Tbl.Kosten[[#This Row],[Totaal kosten]],"")</f>
        <v/>
      </c>
      <c r="CY228" s="122" t="str">
        <f>IF(Tbl.Kosten[[#This Row],[Anr.]]=CY$7,Tbl.Kosten[[#This Row],[Totaal kosten]],"")</f>
        <v/>
      </c>
      <c r="CZ228" s="122" t="str">
        <f>IF(Tbl.Kosten[[#This Row],[Anr.]]=CZ$7,Tbl.Kosten[[#This Row],[Totaal kosten]],"")</f>
        <v/>
      </c>
      <c r="DA228" s="122" t="str">
        <f>IF(Tbl.Kosten[[#This Row],[Anr.]]=DA$7,Tbl.Kosten[[#This Row],[Totaal kosten]],"")</f>
        <v/>
      </c>
      <c r="DB228" s="122" t="str">
        <f>IF(Tbl.Kosten[[#This Row],[Anr.]]=DB$7,Tbl.Kosten[[#This Row],[Totaal kosten]],"")</f>
        <v/>
      </c>
      <c r="DC228" s="122" t="str">
        <f>IF(Tbl.Kosten[[#This Row],[Anr.]]=DC$7,Tbl.Kosten[[#This Row],[Totaal kosten]],"")</f>
        <v/>
      </c>
      <c r="DD228" s="122" t="str">
        <f>IF(Tbl.Kosten[[#This Row],[Anr.]]=DD$7,Tbl.Kosten[[#This Row],[Totaal kosten]],"")</f>
        <v/>
      </c>
      <c r="DE228" s="122" t="str">
        <f>IF(Tbl.Kosten[[#This Row],[Anr.]]=DE$7,Tbl.Kosten[[#This Row],[Totaal kosten]],"")</f>
        <v/>
      </c>
      <c r="DF228" s="122" t="str">
        <f>IF(Tbl.Kosten[[#This Row],[Anr.]]=DF$7,Tbl.Kosten[[#This Row],[Totaal kosten]],"")</f>
        <v/>
      </c>
      <c r="DG228" s="122" t="str">
        <f>IF(Tbl.Kosten[[#This Row],[Anr.]]=DG$7,Tbl.Kosten[[#This Row],[Totaal kosten]],"")</f>
        <v/>
      </c>
      <c r="DH228" s="122" t="str">
        <f>IF(Tbl.Kosten[[#This Row],[Anr.]]=DH$7,Tbl.Kosten[[#This Row],[Totaal kosten]],"")</f>
        <v/>
      </c>
      <c r="DI228" s="122" t="str">
        <f>IF(Tbl.Kosten[[#This Row],[Anr.]]=DI$7,Tbl.Kosten[[#This Row],[Totaal kosten]],"")</f>
        <v/>
      </c>
      <c r="DJ228" s="122" t="str">
        <f>IF(Tbl.Kosten[[#This Row],[Anr.]]=DJ$7,Tbl.Kosten[[#This Row],[Totaal kosten]],"")</f>
        <v/>
      </c>
      <c r="DK228" s="122" t="str">
        <f>IF(Tbl.Kosten[[#This Row],[Anr.]]=DK$7,Tbl.Kosten[[#This Row],[Totaal kosten]],"")</f>
        <v/>
      </c>
      <c r="DL228" s="122" t="str">
        <f>IF(Tbl.Kosten[[#This Row],[Anr.]]=DL$7,Tbl.Kosten[[#This Row],[Totaal kosten]],"")</f>
        <v/>
      </c>
      <c r="DM228" s="122" t="str">
        <f>IF(Tbl.Kosten[[#This Row],[Anr.]]=DM$7,Tbl.Kosten[[#This Row],[Totaal kosten]],"")</f>
        <v/>
      </c>
      <c r="DN228" s="122" t="str">
        <f>IF(Tbl.Kosten[[#This Row],[Anr.]]=DN$7,Tbl.Kosten[[#This Row],[Totaal kosten]],"")</f>
        <v/>
      </c>
      <c r="DO228" s="122" t="str">
        <f>IF(Tbl.Kosten[[#This Row],[Anr.]]=DO$7,Tbl.Kosten[[#This Row],[Totaal kosten]],"")</f>
        <v/>
      </c>
      <c r="DP228" s="122" t="str">
        <f>IF(Tbl.Kosten[[#This Row],[Anr.]]=DP$7,Tbl.Kosten[[#This Row],[Totaal kosten]],"")</f>
        <v/>
      </c>
      <c r="DQ228" s="122" t="str">
        <f>IF(Tbl.Kosten[[#This Row],[Anr.]]=DQ$7,Tbl.Kosten[[#This Row],[Totaal kosten]],"")</f>
        <v/>
      </c>
      <c r="DR228" s="122" t="str">
        <f>IF(Tbl.Kosten[[#This Row],[Anr.]]=DR$7,Tbl.Kosten[[#This Row],[Totaal kosten]],"")</f>
        <v/>
      </c>
      <c r="DS228" s="122" t="str">
        <f>IF(Tbl.Kosten[[#This Row],[Anr.]]=DS$7,Tbl.Kosten[[#This Row],[Totaal kosten]],"")</f>
        <v/>
      </c>
      <c r="DT228" s="122" t="str">
        <f>IF(Tbl.Kosten[[#This Row],[Anr.]]=DT$7,Tbl.Kosten[[#This Row],[Totaal kosten]],"")</f>
        <v/>
      </c>
      <c r="DU228" s="122" t="str">
        <f>IF(Tbl.Kosten[[#This Row],[Anr.]]=DU$7,Tbl.Kosten[[#This Row],[Totaal kosten]],"")</f>
        <v/>
      </c>
      <c r="DV228" s="122" t="str">
        <f>IF(Tbl.Kosten[[#This Row],[Anr.]]=DV$7,Tbl.Kosten[[#This Row],[Totaal kosten]],"")</f>
        <v/>
      </c>
      <c r="DW228" s="122" t="str">
        <f>IF(Tbl.Kosten[[#This Row],[Anr.]]=DW$7,Tbl.Kosten[[#This Row],[Totaal kosten]],"")</f>
        <v/>
      </c>
      <c r="DX228" s="122" t="str">
        <f>IF(Tbl.Kosten[[#This Row],[Anr.]]=DX$7,Tbl.Kosten[[#This Row],[Totaal kosten]],"")</f>
        <v/>
      </c>
      <c r="DY228" s="122" t="str">
        <f>IF(Tbl.Kosten[[#This Row],[Anr.]]=DY$7,Tbl.Kosten[[#This Row],[Totaal kosten]],"")</f>
        <v/>
      </c>
      <c r="DZ228" s="122" t="str">
        <f>IF(Tbl.Kosten[[#This Row],[Anr.]]=DZ$7,Tbl.Kosten[[#This Row],[Totaal kosten]],"")</f>
        <v/>
      </c>
      <c r="EA228" s="122" t="str">
        <f>IF(Tbl.Kosten[[#This Row],[Anr.]]=EA$7,Tbl.Kosten[[#This Row],[Totaal kosten]],"")</f>
        <v/>
      </c>
      <c r="EB228" s="122" t="str">
        <f>IF(Tbl.Kosten[[#This Row],[Anr.]]=EB$7,Tbl.Kosten[[#This Row],[Totaal kosten]],"")</f>
        <v/>
      </c>
      <c r="EC228" s="122" t="str">
        <f>IF(Tbl.Kosten[[#This Row],[Anr.]]=EC$7,Tbl.Kosten[[#This Row],[Totaal kosten]],"")</f>
        <v/>
      </c>
      <c r="ED228" s="122" t="str">
        <f>IF(Tbl.Kosten[[#This Row],[Anr.]]=ED$7,Tbl.Kosten[[#This Row],[Totaal kosten]],"")</f>
        <v/>
      </c>
      <c r="EE228" s="122" t="str">
        <f>IF(Tbl.Kosten[[#This Row],[Anr.]]=EE$7,Tbl.Kosten[[#This Row],[Totaal kosten]],"")</f>
        <v/>
      </c>
      <c r="EF228" s="122" t="str">
        <f>IF(Tbl.Kosten[[#This Row],[Anr.]]=EF$7,Tbl.Kosten[[#This Row],[Totaal kosten]],"")</f>
        <v/>
      </c>
      <c r="EG228" s="122" t="str">
        <f>IF(Tbl.Kosten[[#This Row],[Anr.]]=EG$7,Tbl.Kosten[[#This Row],[Totaal kosten]],"")</f>
        <v/>
      </c>
      <c r="EH228" s="122" t="str">
        <f>IF(Tbl.Kosten[[#This Row],[Anr.]]=EH$7,Tbl.Kosten[[#This Row],[Totaal kosten]],"")</f>
        <v/>
      </c>
      <c r="EI228" s="122" t="str">
        <f>IF(Tbl.Kosten[[#This Row],[Anr.]]=EI$7,Tbl.Kosten[[#This Row],[Totaal kosten]],"")</f>
        <v/>
      </c>
      <c r="EJ228" s="122" t="str">
        <f>IF(Tbl.Kosten[[#This Row],[Anr.]]=EJ$7,Tbl.Kosten[[#This Row],[Totaal kosten]],"")</f>
        <v/>
      </c>
      <c r="EK228" s="122" t="str">
        <f>IF(Tbl.Kosten[[#This Row],[Anr.]]=EK$7,Tbl.Kosten[[#This Row],[Totaal kosten]],"")</f>
        <v/>
      </c>
      <c r="EL228" s="122" t="str">
        <f>IF(Tbl.Kosten[[#This Row],[Anr.]]=EL$7,Tbl.Kosten[[#This Row],[Totaal kosten]],"")</f>
        <v/>
      </c>
      <c r="EM228" s="122" t="str">
        <f>IF(Tbl.Kosten[[#This Row],[Anr.]]=EM$7,Tbl.Kosten[[#This Row],[Totaal kosten]],"")</f>
        <v/>
      </c>
      <c r="EN228" s="122" t="str">
        <f>IF(Tbl.Kosten[[#This Row],[Anr.]]=EN$7,Tbl.Kosten[[#This Row],[Totaal kosten]],"")</f>
        <v/>
      </c>
      <c r="EO228" s="122" t="str">
        <f>IF(Tbl.Kosten[[#This Row],[Anr.]]=EO$7,Tbl.Kosten[[#This Row],[Totaal kosten]],"")</f>
        <v/>
      </c>
      <c r="EP228" s="122" t="str">
        <f>IF(Tbl.Kosten[[#This Row],[Anr.]]=EP$7,Tbl.Kosten[[#This Row],[Totaal kosten]],"")</f>
        <v/>
      </c>
      <c r="EQ228" s="122" t="str">
        <f>IF(Tbl.Kosten[[#This Row],[Anr.]]=EQ$7,Tbl.Kosten[[#This Row],[Totaal kosten]],"")</f>
        <v/>
      </c>
    </row>
    <row r="229" spans="2:147" x14ac:dyDescent="0.35">
      <c r="B229" s="99"/>
      <c r="C229" s="68"/>
      <c r="D229" s="119"/>
      <c r="E229" s="100"/>
      <c r="F229" s="13">
        <f>_xlfn.XLOOKUP(Tbl.Kosten[[#This Row],[Medewerker e/o 
functie]],Tbl.Uurtarief[Medewerker en/of functie],Tbl.Uurtarief[Uurtarief],"",,)</f>
        <v>0</v>
      </c>
      <c r="G229" s="118">
        <f>PRODUCT(Tbl.Kosten[[#This Row],[Uren]],Tbl.Kosten[[#This Row],[Uurtarief]])</f>
        <v>0</v>
      </c>
      <c r="H229" s="100"/>
      <c r="I229" s="98"/>
      <c r="J229" s="97">
        <f>Tbl.Kosten[[#This Row],[Aantal]]*Tbl.Kosten[[#This Row],[Tarief]]</f>
        <v>0</v>
      </c>
      <c r="K229" s="118">
        <f>Tbl.Kosten[[#This Row],[Subtotaal andere kosten]]+Tbl.Kosten[[#This Row],[Subtotaal arbeidskosten]]</f>
        <v>0</v>
      </c>
      <c r="L229" s="190">
        <f>IF(Tbl.Kosten[[#This Row],[Subtotaal andere kosten]]&lt;&gt;0,"Andere kosten",(_xlfn.XLOOKUP(Tbl.Kosten[[#This Row],[Medewerker e/o 
functie]],Tbl.Uurtarief[Medewerker en/of functie],Tbl.Uurtarief[Kostensoort],"",,)))</f>
        <v>0</v>
      </c>
      <c r="M229" s="190" t="str">
        <f>IF(AND(Tbl.Kosten[[#This Row],[Subtotaal arbeidskosten]]&lt;&gt;0,Tbl.Kosten[[#This Row],[Subtotaal andere kosten]]&lt;&gt;0),"Begroot Arbeidskosten en Overige kosten op verschillende regels!","")</f>
        <v/>
      </c>
      <c r="N229" s="3" t="str">
        <f>_xlfn.XLOOKUP(Tbl.Kosten[[#This Row],[Activiteitencode]],Tbl.Activiteiten[Activiteitcode],Tbl.Activiteiten[Werkpakketcode],"",,)</f>
        <v/>
      </c>
      <c r="O229" s="9" t="str">
        <f>_xlfn.XLOOKUP(Tbl.Kosten[[#This Row],[Werkpakketcode]],Tbl.Werkpakketten[Werkpakketcode],Tbl.Werkpakketten[WPnr.],"",,)</f>
        <v/>
      </c>
      <c r="P229" s="9" t="str">
        <f>IF(Tbl.Kosten[[#This Row],[WPnr.]]=P$7,Tbl.Kosten[[#This Row],[Totaal kosten]],"")</f>
        <v/>
      </c>
      <c r="Q229" s="9" t="str">
        <f>IF(Tbl.Kosten[[#This Row],[WPnr.]]=Q$7,Tbl.Kosten[[#This Row],[Totaal kosten]],"")</f>
        <v/>
      </c>
      <c r="R229" s="9" t="str">
        <f>IF(Tbl.Kosten[[#This Row],[WPnr.]]=R$7,Tbl.Kosten[[#This Row],[Totaal kosten]],"")</f>
        <v/>
      </c>
      <c r="S229" s="9" t="str">
        <f>IF(Tbl.Kosten[[#This Row],[WPnr.]]=S$7,Tbl.Kosten[[#This Row],[Totaal kosten]],"")</f>
        <v/>
      </c>
      <c r="T229" s="9" t="str">
        <f>IF(Tbl.Kosten[[#This Row],[WPnr.]]=T$7,Tbl.Kosten[[#This Row],[Totaal kosten]],"")</f>
        <v/>
      </c>
      <c r="U229" s="9" t="str">
        <f>IF(Tbl.Kosten[[#This Row],[WPnr.]]=U$7,Tbl.Kosten[[#This Row],[Totaal kosten]],"")</f>
        <v/>
      </c>
      <c r="V229" s="9" t="str">
        <f>IF(Tbl.Kosten[[#This Row],[WPnr.]]=V$7,Tbl.Kosten[[#This Row],[Totaal kosten]],"")</f>
        <v/>
      </c>
      <c r="W229" s="9" t="str">
        <f>IF(Tbl.Kosten[[#This Row],[WPnr.]]=W$7,Tbl.Kosten[[#This Row],[Totaal kosten]],"")</f>
        <v/>
      </c>
      <c r="X229" s="9" t="str">
        <f>IF(Tbl.Kosten[[#This Row],[WPnr.]]=X$7,Tbl.Kosten[[#This Row],[Totaal kosten]],"")</f>
        <v/>
      </c>
      <c r="Y229" s="9" t="str">
        <f>IF(Tbl.Kosten[[#This Row],[WPnr.]]=Y$7,Tbl.Kosten[[#This Row],[Totaal kosten]],"")</f>
        <v/>
      </c>
      <c r="Z229" s="9" t="str">
        <f>IFERROR(VLOOKUP(Tbl.Kosten[[#This Row],[Kostensoort]],Tbl.Kostensoorten[],2,FALSE),"")</f>
        <v/>
      </c>
      <c r="AA229" s="9" t="str">
        <f>IF(Tbl.Kosten[[#This Row],[KSnr.]]=AA$7,Tbl.Kosten[[#This Row],[Totaal kosten]],"")</f>
        <v/>
      </c>
      <c r="AB229" s="9" t="str">
        <f>IF(Tbl.Kosten[[#This Row],[KSnr.]]=AB$7,Tbl.Kosten[[#This Row],[Totaal kosten]],"")</f>
        <v/>
      </c>
      <c r="AC229" s="9" t="str">
        <f>IF(Tbl.Kosten[[#This Row],[KSnr.]]=AC$7,Tbl.Kosten[[#This Row],[Totaal kosten]],"")</f>
        <v/>
      </c>
      <c r="AD229" s="9" t="str">
        <f>IF(Tbl.Kosten[[#This Row],[KSnr.]]=AD$7,Tbl.Kosten[[#This Row],[Totaal kosten]],"")</f>
        <v/>
      </c>
      <c r="AE229" s="9" t="str">
        <f>IF(Tbl.Kosten[[#This Row],[KSnr.]]=AE$7,Tbl.Kosten[[#This Row],[Totaal kosten]],"")</f>
        <v/>
      </c>
      <c r="AF229" s="9" t="str">
        <f>IF(Tbl.Kosten[[#This Row],[KSnr.]]=AF$7,Tbl.Kosten[[#This Row],[Totaal kosten]],"")</f>
        <v/>
      </c>
      <c r="AG229" s="9" t="str">
        <f>IF(Tbl.Kosten[[#This Row],[KSnr.]]=AG$7,Tbl.Kosten[[#This Row],[Totaal kosten]],"")</f>
        <v/>
      </c>
      <c r="AH229" s="9" t="str">
        <f>IF(Tbl.Kosten[[#This Row],[KSnr.]]=AH$7,Tbl.Kosten[[#This Row],[Totaal kosten]],"")</f>
        <v/>
      </c>
      <c r="AI229" s="9" t="str">
        <f>IF(Tbl.Kosten[[#This Row],[KSnr.]]=AI$7,Tbl.Kosten[[#This Row],[Totaal kosten]],"")</f>
        <v/>
      </c>
      <c r="AJ229" s="9" t="str">
        <f>IF(Tbl.Kosten[[#This Row],[KSnr.]]=AJ$7,Tbl.Kosten[[#This Row],[Totaal kosten]],"")</f>
        <v/>
      </c>
      <c r="AK229" s="9" t="str">
        <f>IF(Tbl.Kosten[[#This Row],[KSnr.]]=AK$7,Tbl.Kosten[[#This Row],[Totaal kosten]],"")</f>
        <v/>
      </c>
      <c r="AL229" s="9" t="str">
        <f>IF(Tbl.Kosten[[#This Row],[KSnr.]]=AL$7,Tbl.Kosten[[#This Row],[Totaal kosten]],"")</f>
        <v/>
      </c>
      <c r="AM229" s="9" t="str">
        <f>IF(Tbl.Kosten[[#This Row],[KSnr.]]=AM$7,Tbl.Kosten[[#This Row],[Totaal kosten]],"")</f>
        <v/>
      </c>
      <c r="AN229" s="9" t="str">
        <f>IF(Tbl.Kosten[[#This Row],[KSnr.]]=AN$7,Tbl.Kosten[[#This Row],[Totaal kosten]],"")</f>
        <v/>
      </c>
      <c r="AO229" s="9" t="str">
        <f>IF(Tbl.Kosten[[#This Row],[KSnr.]]=AO$7,Tbl.Kosten[[#This Row],[Totaal kosten]],"")</f>
        <v/>
      </c>
      <c r="AP229" s="9" t="str">
        <f>IF(Tbl.Kosten[[#This Row],[KSnr.]]=AP$7,Tbl.Kosten[[#This Row],[Totaal kosten]],"")</f>
        <v/>
      </c>
      <c r="AQ229" s="9" t="str">
        <f>IF(Tbl.Kosten[[#This Row],[KSnr.]]=AQ$7,Tbl.Kosten[[#This Row],[Totaal kosten]],"")</f>
        <v/>
      </c>
      <c r="AR229" s="9" t="str">
        <f>IF(Tbl.Kosten[[#This Row],[KSnr.]]=AR$7,Tbl.Kosten[[#This Row],[Totaal kosten]],"")</f>
        <v/>
      </c>
      <c r="AS229" s="9" t="str">
        <f>IF(Tbl.Kosten[[#This Row],[KSnr.]]=AS$7,Tbl.Kosten[[#This Row],[Totaal kosten]],"")</f>
        <v/>
      </c>
      <c r="AT229" s="9" t="str">
        <f>IF(Tbl.Kosten[[#This Row],[KSnr.]]=AT$7,Tbl.Kosten[[#This Row],[Totaal kosten]],"")</f>
        <v/>
      </c>
      <c r="AU229" s="122" t="str">
        <f>_xlfn.XLOOKUP(Tbl.Kosten[[#This Row],[Activiteitencode]],Tbl.Activiteiten[Activiteitcode],Tbl.Activiteiten[Anr.],"",,)</f>
        <v/>
      </c>
      <c r="AV229" s="122" t="str">
        <f>IF(Tbl.Kosten[[#This Row],[Anr.]]=AV$7,Tbl.Kosten[[#This Row],[Totaal kosten]],"")</f>
        <v/>
      </c>
      <c r="AW229" s="122" t="str">
        <f>IF(Tbl.Kosten[[#This Row],[Anr.]]=AW$7,Tbl.Kosten[[#This Row],[Totaal kosten]],"")</f>
        <v/>
      </c>
      <c r="AX229" s="122" t="str">
        <f>IF(Tbl.Kosten[[#This Row],[Anr.]]=AX$7,Tbl.Kosten[[#This Row],[Totaal kosten]],"")</f>
        <v/>
      </c>
      <c r="AY229" s="122" t="str">
        <f>IF(Tbl.Kosten[[#This Row],[Anr.]]=AY$7,Tbl.Kosten[[#This Row],[Totaal kosten]],"")</f>
        <v/>
      </c>
      <c r="AZ229" s="122" t="str">
        <f>IF(Tbl.Kosten[[#This Row],[Anr.]]=AZ$7,Tbl.Kosten[[#This Row],[Totaal kosten]],"")</f>
        <v/>
      </c>
      <c r="BA229" s="122" t="str">
        <f>IF(Tbl.Kosten[[#This Row],[Anr.]]=BA$7,Tbl.Kosten[[#This Row],[Totaal kosten]],"")</f>
        <v/>
      </c>
      <c r="BB229" s="122" t="str">
        <f>IF(Tbl.Kosten[[#This Row],[Anr.]]=BB$7,Tbl.Kosten[[#This Row],[Totaal kosten]],"")</f>
        <v/>
      </c>
      <c r="BC229" s="122" t="str">
        <f>IF(Tbl.Kosten[[#This Row],[Anr.]]=BC$7,Tbl.Kosten[[#This Row],[Totaal kosten]],"")</f>
        <v/>
      </c>
      <c r="BD229" s="122" t="str">
        <f>IF(Tbl.Kosten[[#This Row],[Anr.]]=BD$7,Tbl.Kosten[[#This Row],[Totaal kosten]],"")</f>
        <v/>
      </c>
      <c r="BE229" s="122" t="str">
        <f>IF(Tbl.Kosten[[#This Row],[Anr.]]=BE$7,Tbl.Kosten[[#This Row],[Totaal kosten]],"")</f>
        <v/>
      </c>
      <c r="BF229" s="122" t="str">
        <f>IF(Tbl.Kosten[[#This Row],[Anr.]]=BF$7,Tbl.Kosten[[#This Row],[Totaal kosten]],"")</f>
        <v/>
      </c>
      <c r="BG229" s="122" t="str">
        <f>IF(Tbl.Kosten[[#This Row],[Anr.]]=BG$7,Tbl.Kosten[[#This Row],[Totaal kosten]],"")</f>
        <v/>
      </c>
      <c r="BH229" s="122" t="str">
        <f>IF(Tbl.Kosten[[#This Row],[Anr.]]=BH$7,Tbl.Kosten[[#This Row],[Totaal kosten]],"")</f>
        <v/>
      </c>
      <c r="BI229" s="122" t="str">
        <f>IF(Tbl.Kosten[[#This Row],[Anr.]]=BI$7,Tbl.Kosten[[#This Row],[Totaal kosten]],"")</f>
        <v/>
      </c>
      <c r="BJ229" s="122" t="str">
        <f>IF(Tbl.Kosten[[#This Row],[Anr.]]=BJ$7,Tbl.Kosten[[#This Row],[Totaal kosten]],"")</f>
        <v/>
      </c>
      <c r="BK229" s="122" t="str">
        <f>IF(Tbl.Kosten[[#This Row],[Anr.]]=BK$7,Tbl.Kosten[[#This Row],[Totaal kosten]],"")</f>
        <v/>
      </c>
      <c r="BL229" s="122" t="str">
        <f>IF(Tbl.Kosten[[#This Row],[Anr.]]=BL$7,Tbl.Kosten[[#This Row],[Totaal kosten]],"")</f>
        <v/>
      </c>
      <c r="BM229" s="122" t="str">
        <f>IF(Tbl.Kosten[[#This Row],[Anr.]]=BM$7,Tbl.Kosten[[#This Row],[Totaal kosten]],"")</f>
        <v/>
      </c>
      <c r="BN229" s="122" t="str">
        <f>IF(Tbl.Kosten[[#This Row],[Anr.]]=BN$7,Tbl.Kosten[[#This Row],[Totaal kosten]],"")</f>
        <v/>
      </c>
      <c r="BO229" s="122" t="str">
        <f>IF(Tbl.Kosten[[#This Row],[Anr.]]=BO$7,Tbl.Kosten[[#This Row],[Totaal kosten]],"")</f>
        <v/>
      </c>
      <c r="BP229" s="122" t="str">
        <f>IF(Tbl.Kosten[[#This Row],[Anr.]]=BP$7,Tbl.Kosten[[#This Row],[Totaal kosten]],"")</f>
        <v/>
      </c>
      <c r="BQ229" s="122" t="str">
        <f>IF(Tbl.Kosten[[#This Row],[Anr.]]=BQ$7,Tbl.Kosten[[#This Row],[Totaal kosten]],"")</f>
        <v/>
      </c>
      <c r="BR229" s="122" t="str">
        <f>IF(Tbl.Kosten[[#This Row],[Anr.]]=BR$7,Tbl.Kosten[[#This Row],[Totaal kosten]],"")</f>
        <v/>
      </c>
      <c r="BS229" s="122" t="str">
        <f>IF(Tbl.Kosten[[#This Row],[Anr.]]=BS$7,Tbl.Kosten[[#This Row],[Totaal kosten]],"")</f>
        <v/>
      </c>
      <c r="BT229" s="122" t="str">
        <f>IF(Tbl.Kosten[[#This Row],[Anr.]]=BT$7,Tbl.Kosten[[#This Row],[Totaal kosten]],"")</f>
        <v/>
      </c>
      <c r="BU229" s="122" t="str">
        <f>IF(Tbl.Kosten[[#This Row],[Anr.]]=BU$7,Tbl.Kosten[[#This Row],[Totaal kosten]],"")</f>
        <v/>
      </c>
      <c r="BV229" s="122" t="str">
        <f>IF(Tbl.Kosten[[#This Row],[Anr.]]=BV$7,Tbl.Kosten[[#This Row],[Totaal kosten]],"")</f>
        <v/>
      </c>
      <c r="BW229" s="122" t="str">
        <f>IF(Tbl.Kosten[[#This Row],[Anr.]]=BW$7,Tbl.Kosten[[#This Row],[Totaal kosten]],"")</f>
        <v/>
      </c>
      <c r="BX229" s="122" t="str">
        <f>IF(Tbl.Kosten[[#This Row],[Anr.]]=BX$7,Tbl.Kosten[[#This Row],[Totaal kosten]],"")</f>
        <v/>
      </c>
      <c r="BY229" s="122" t="str">
        <f>IF(Tbl.Kosten[[#This Row],[Anr.]]=BY$7,Tbl.Kosten[[#This Row],[Totaal kosten]],"")</f>
        <v/>
      </c>
      <c r="BZ229" s="122" t="str">
        <f>IF(Tbl.Kosten[[#This Row],[Anr.]]=BZ$7,Tbl.Kosten[[#This Row],[Totaal kosten]],"")</f>
        <v/>
      </c>
      <c r="CA229" s="122" t="str">
        <f>IF(Tbl.Kosten[[#This Row],[Anr.]]=CA$7,Tbl.Kosten[[#This Row],[Totaal kosten]],"")</f>
        <v/>
      </c>
      <c r="CB229" s="122" t="str">
        <f>IF(Tbl.Kosten[[#This Row],[Anr.]]=CB$7,Tbl.Kosten[[#This Row],[Totaal kosten]],"")</f>
        <v/>
      </c>
      <c r="CC229" s="122" t="str">
        <f>IF(Tbl.Kosten[[#This Row],[Anr.]]=CC$7,Tbl.Kosten[[#This Row],[Totaal kosten]],"")</f>
        <v/>
      </c>
      <c r="CD229" s="122" t="str">
        <f>IF(Tbl.Kosten[[#This Row],[Anr.]]=CD$7,Tbl.Kosten[[#This Row],[Totaal kosten]],"")</f>
        <v/>
      </c>
      <c r="CE229" s="122" t="str">
        <f>IF(Tbl.Kosten[[#This Row],[Anr.]]=CE$7,Tbl.Kosten[[#This Row],[Totaal kosten]],"")</f>
        <v/>
      </c>
      <c r="CF229" s="122" t="str">
        <f>IF(Tbl.Kosten[[#This Row],[Anr.]]=CF$7,Tbl.Kosten[[#This Row],[Totaal kosten]],"")</f>
        <v/>
      </c>
      <c r="CG229" s="122" t="str">
        <f>IF(Tbl.Kosten[[#This Row],[Anr.]]=CG$7,Tbl.Kosten[[#This Row],[Totaal kosten]],"")</f>
        <v/>
      </c>
      <c r="CH229" s="122" t="str">
        <f>IF(Tbl.Kosten[[#This Row],[Anr.]]=CH$7,Tbl.Kosten[[#This Row],[Totaal kosten]],"")</f>
        <v/>
      </c>
      <c r="CI229" s="122" t="str">
        <f>IF(Tbl.Kosten[[#This Row],[Anr.]]=CI$7,Tbl.Kosten[[#This Row],[Totaal kosten]],"")</f>
        <v/>
      </c>
      <c r="CJ229" s="122" t="str">
        <f>IF(Tbl.Kosten[[#This Row],[Anr.]]=CJ$7,Tbl.Kosten[[#This Row],[Totaal kosten]],"")</f>
        <v/>
      </c>
      <c r="CK229" s="122" t="str">
        <f>IF(Tbl.Kosten[[#This Row],[Anr.]]=CK$7,Tbl.Kosten[[#This Row],[Totaal kosten]],"")</f>
        <v/>
      </c>
      <c r="CL229" s="122" t="str">
        <f>IF(Tbl.Kosten[[#This Row],[Anr.]]=CL$7,Tbl.Kosten[[#This Row],[Totaal kosten]],"")</f>
        <v/>
      </c>
      <c r="CM229" s="122" t="str">
        <f>IF(Tbl.Kosten[[#This Row],[Anr.]]=CM$7,Tbl.Kosten[[#This Row],[Totaal kosten]],"")</f>
        <v/>
      </c>
      <c r="CN229" s="122" t="str">
        <f>IF(Tbl.Kosten[[#This Row],[Anr.]]=CN$7,Tbl.Kosten[[#This Row],[Totaal kosten]],"")</f>
        <v/>
      </c>
      <c r="CO229" s="122" t="str">
        <f>IF(Tbl.Kosten[[#This Row],[Anr.]]=CO$7,Tbl.Kosten[[#This Row],[Totaal kosten]],"")</f>
        <v/>
      </c>
      <c r="CP229" s="122" t="str">
        <f>IF(Tbl.Kosten[[#This Row],[Anr.]]=CP$7,Tbl.Kosten[[#This Row],[Totaal kosten]],"")</f>
        <v/>
      </c>
      <c r="CQ229" s="122" t="str">
        <f>IF(Tbl.Kosten[[#This Row],[Anr.]]=CQ$7,Tbl.Kosten[[#This Row],[Totaal kosten]],"")</f>
        <v/>
      </c>
      <c r="CR229" s="122" t="str">
        <f>IF(Tbl.Kosten[[#This Row],[Anr.]]=CR$7,Tbl.Kosten[[#This Row],[Totaal kosten]],"")</f>
        <v/>
      </c>
      <c r="CS229" s="122" t="str">
        <f>IF(Tbl.Kosten[[#This Row],[Anr.]]=CS$7,Tbl.Kosten[[#This Row],[Totaal kosten]],"")</f>
        <v/>
      </c>
      <c r="CT229" s="122" t="str">
        <f>IF(Tbl.Kosten[[#This Row],[Anr.]]=CT$7,Tbl.Kosten[[#This Row],[Totaal kosten]],"")</f>
        <v/>
      </c>
      <c r="CU229" s="122" t="str">
        <f>IF(Tbl.Kosten[[#This Row],[Anr.]]=CU$7,Tbl.Kosten[[#This Row],[Totaal kosten]],"")</f>
        <v/>
      </c>
      <c r="CV229" s="122" t="str">
        <f>IF(Tbl.Kosten[[#This Row],[Anr.]]=CV$7,Tbl.Kosten[[#This Row],[Totaal kosten]],"")</f>
        <v/>
      </c>
      <c r="CW229" s="122" t="str">
        <f>IF(Tbl.Kosten[[#This Row],[Anr.]]=CW$7,Tbl.Kosten[[#This Row],[Totaal kosten]],"")</f>
        <v/>
      </c>
      <c r="CX229" s="122" t="str">
        <f>IF(Tbl.Kosten[[#This Row],[Anr.]]=CX$7,Tbl.Kosten[[#This Row],[Totaal kosten]],"")</f>
        <v/>
      </c>
      <c r="CY229" s="122" t="str">
        <f>IF(Tbl.Kosten[[#This Row],[Anr.]]=CY$7,Tbl.Kosten[[#This Row],[Totaal kosten]],"")</f>
        <v/>
      </c>
      <c r="CZ229" s="122" t="str">
        <f>IF(Tbl.Kosten[[#This Row],[Anr.]]=CZ$7,Tbl.Kosten[[#This Row],[Totaal kosten]],"")</f>
        <v/>
      </c>
      <c r="DA229" s="122" t="str">
        <f>IF(Tbl.Kosten[[#This Row],[Anr.]]=DA$7,Tbl.Kosten[[#This Row],[Totaal kosten]],"")</f>
        <v/>
      </c>
      <c r="DB229" s="122" t="str">
        <f>IF(Tbl.Kosten[[#This Row],[Anr.]]=DB$7,Tbl.Kosten[[#This Row],[Totaal kosten]],"")</f>
        <v/>
      </c>
      <c r="DC229" s="122" t="str">
        <f>IF(Tbl.Kosten[[#This Row],[Anr.]]=DC$7,Tbl.Kosten[[#This Row],[Totaal kosten]],"")</f>
        <v/>
      </c>
      <c r="DD229" s="122" t="str">
        <f>IF(Tbl.Kosten[[#This Row],[Anr.]]=DD$7,Tbl.Kosten[[#This Row],[Totaal kosten]],"")</f>
        <v/>
      </c>
      <c r="DE229" s="122" t="str">
        <f>IF(Tbl.Kosten[[#This Row],[Anr.]]=DE$7,Tbl.Kosten[[#This Row],[Totaal kosten]],"")</f>
        <v/>
      </c>
      <c r="DF229" s="122" t="str">
        <f>IF(Tbl.Kosten[[#This Row],[Anr.]]=DF$7,Tbl.Kosten[[#This Row],[Totaal kosten]],"")</f>
        <v/>
      </c>
      <c r="DG229" s="122" t="str">
        <f>IF(Tbl.Kosten[[#This Row],[Anr.]]=DG$7,Tbl.Kosten[[#This Row],[Totaal kosten]],"")</f>
        <v/>
      </c>
      <c r="DH229" s="122" t="str">
        <f>IF(Tbl.Kosten[[#This Row],[Anr.]]=DH$7,Tbl.Kosten[[#This Row],[Totaal kosten]],"")</f>
        <v/>
      </c>
      <c r="DI229" s="122" t="str">
        <f>IF(Tbl.Kosten[[#This Row],[Anr.]]=DI$7,Tbl.Kosten[[#This Row],[Totaal kosten]],"")</f>
        <v/>
      </c>
      <c r="DJ229" s="122" t="str">
        <f>IF(Tbl.Kosten[[#This Row],[Anr.]]=DJ$7,Tbl.Kosten[[#This Row],[Totaal kosten]],"")</f>
        <v/>
      </c>
      <c r="DK229" s="122" t="str">
        <f>IF(Tbl.Kosten[[#This Row],[Anr.]]=DK$7,Tbl.Kosten[[#This Row],[Totaal kosten]],"")</f>
        <v/>
      </c>
      <c r="DL229" s="122" t="str">
        <f>IF(Tbl.Kosten[[#This Row],[Anr.]]=DL$7,Tbl.Kosten[[#This Row],[Totaal kosten]],"")</f>
        <v/>
      </c>
      <c r="DM229" s="122" t="str">
        <f>IF(Tbl.Kosten[[#This Row],[Anr.]]=DM$7,Tbl.Kosten[[#This Row],[Totaal kosten]],"")</f>
        <v/>
      </c>
      <c r="DN229" s="122" t="str">
        <f>IF(Tbl.Kosten[[#This Row],[Anr.]]=DN$7,Tbl.Kosten[[#This Row],[Totaal kosten]],"")</f>
        <v/>
      </c>
      <c r="DO229" s="122" t="str">
        <f>IF(Tbl.Kosten[[#This Row],[Anr.]]=DO$7,Tbl.Kosten[[#This Row],[Totaal kosten]],"")</f>
        <v/>
      </c>
      <c r="DP229" s="122" t="str">
        <f>IF(Tbl.Kosten[[#This Row],[Anr.]]=DP$7,Tbl.Kosten[[#This Row],[Totaal kosten]],"")</f>
        <v/>
      </c>
      <c r="DQ229" s="122" t="str">
        <f>IF(Tbl.Kosten[[#This Row],[Anr.]]=DQ$7,Tbl.Kosten[[#This Row],[Totaal kosten]],"")</f>
        <v/>
      </c>
      <c r="DR229" s="122" t="str">
        <f>IF(Tbl.Kosten[[#This Row],[Anr.]]=DR$7,Tbl.Kosten[[#This Row],[Totaal kosten]],"")</f>
        <v/>
      </c>
      <c r="DS229" s="122" t="str">
        <f>IF(Tbl.Kosten[[#This Row],[Anr.]]=DS$7,Tbl.Kosten[[#This Row],[Totaal kosten]],"")</f>
        <v/>
      </c>
      <c r="DT229" s="122" t="str">
        <f>IF(Tbl.Kosten[[#This Row],[Anr.]]=DT$7,Tbl.Kosten[[#This Row],[Totaal kosten]],"")</f>
        <v/>
      </c>
      <c r="DU229" s="122" t="str">
        <f>IF(Tbl.Kosten[[#This Row],[Anr.]]=DU$7,Tbl.Kosten[[#This Row],[Totaal kosten]],"")</f>
        <v/>
      </c>
      <c r="DV229" s="122" t="str">
        <f>IF(Tbl.Kosten[[#This Row],[Anr.]]=DV$7,Tbl.Kosten[[#This Row],[Totaal kosten]],"")</f>
        <v/>
      </c>
      <c r="DW229" s="122" t="str">
        <f>IF(Tbl.Kosten[[#This Row],[Anr.]]=DW$7,Tbl.Kosten[[#This Row],[Totaal kosten]],"")</f>
        <v/>
      </c>
      <c r="DX229" s="122" t="str">
        <f>IF(Tbl.Kosten[[#This Row],[Anr.]]=DX$7,Tbl.Kosten[[#This Row],[Totaal kosten]],"")</f>
        <v/>
      </c>
      <c r="DY229" s="122" t="str">
        <f>IF(Tbl.Kosten[[#This Row],[Anr.]]=DY$7,Tbl.Kosten[[#This Row],[Totaal kosten]],"")</f>
        <v/>
      </c>
      <c r="DZ229" s="122" t="str">
        <f>IF(Tbl.Kosten[[#This Row],[Anr.]]=DZ$7,Tbl.Kosten[[#This Row],[Totaal kosten]],"")</f>
        <v/>
      </c>
      <c r="EA229" s="122" t="str">
        <f>IF(Tbl.Kosten[[#This Row],[Anr.]]=EA$7,Tbl.Kosten[[#This Row],[Totaal kosten]],"")</f>
        <v/>
      </c>
      <c r="EB229" s="122" t="str">
        <f>IF(Tbl.Kosten[[#This Row],[Anr.]]=EB$7,Tbl.Kosten[[#This Row],[Totaal kosten]],"")</f>
        <v/>
      </c>
      <c r="EC229" s="122" t="str">
        <f>IF(Tbl.Kosten[[#This Row],[Anr.]]=EC$7,Tbl.Kosten[[#This Row],[Totaal kosten]],"")</f>
        <v/>
      </c>
      <c r="ED229" s="122" t="str">
        <f>IF(Tbl.Kosten[[#This Row],[Anr.]]=ED$7,Tbl.Kosten[[#This Row],[Totaal kosten]],"")</f>
        <v/>
      </c>
      <c r="EE229" s="122" t="str">
        <f>IF(Tbl.Kosten[[#This Row],[Anr.]]=EE$7,Tbl.Kosten[[#This Row],[Totaal kosten]],"")</f>
        <v/>
      </c>
      <c r="EF229" s="122" t="str">
        <f>IF(Tbl.Kosten[[#This Row],[Anr.]]=EF$7,Tbl.Kosten[[#This Row],[Totaal kosten]],"")</f>
        <v/>
      </c>
      <c r="EG229" s="122" t="str">
        <f>IF(Tbl.Kosten[[#This Row],[Anr.]]=EG$7,Tbl.Kosten[[#This Row],[Totaal kosten]],"")</f>
        <v/>
      </c>
      <c r="EH229" s="122" t="str">
        <f>IF(Tbl.Kosten[[#This Row],[Anr.]]=EH$7,Tbl.Kosten[[#This Row],[Totaal kosten]],"")</f>
        <v/>
      </c>
      <c r="EI229" s="122" t="str">
        <f>IF(Tbl.Kosten[[#This Row],[Anr.]]=EI$7,Tbl.Kosten[[#This Row],[Totaal kosten]],"")</f>
        <v/>
      </c>
      <c r="EJ229" s="122" t="str">
        <f>IF(Tbl.Kosten[[#This Row],[Anr.]]=EJ$7,Tbl.Kosten[[#This Row],[Totaal kosten]],"")</f>
        <v/>
      </c>
      <c r="EK229" s="122" t="str">
        <f>IF(Tbl.Kosten[[#This Row],[Anr.]]=EK$7,Tbl.Kosten[[#This Row],[Totaal kosten]],"")</f>
        <v/>
      </c>
      <c r="EL229" s="122" t="str">
        <f>IF(Tbl.Kosten[[#This Row],[Anr.]]=EL$7,Tbl.Kosten[[#This Row],[Totaal kosten]],"")</f>
        <v/>
      </c>
      <c r="EM229" s="122" t="str">
        <f>IF(Tbl.Kosten[[#This Row],[Anr.]]=EM$7,Tbl.Kosten[[#This Row],[Totaal kosten]],"")</f>
        <v/>
      </c>
      <c r="EN229" s="122" t="str">
        <f>IF(Tbl.Kosten[[#This Row],[Anr.]]=EN$7,Tbl.Kosten[[#This Row],[Totaal kosten]],"")</f>
        <v/>
      </c>
      <c r="EO229" s="122" t="str">
        <f>IF(Tbl.Kosten[[#This Row],[Anr.]]=EO$7,Tbl.Kosten[[#This Row],[Totaal kosten]],"")</f>
        <v/>
      </c>
      <c r="EP229" s="122" t="str">
        <f>IF(Tbl.Kosten[[#This Row],[Anr.]]=EP$7,Tbl.Kosten[[#This Row],[Totaal kosten]],"")</f>
        <v/>
      </c>
      <c r="EQ229" s="122" t="str">
        <f>IF(Tbl.Kosten[[#This Row],[Anr.]]=EQ$7,Tbl.Kosten[[#This Row],[Totaal kosten]],"")</f>
        <v/>
      </c>
    </row>
    <row r="230" spans="2:147" x14ac:dyDescent="0.35">
      <c r="B230" s="99"/>
      <c r="C230" s="68"/>
      <c r="D230" s="119"/>
      <c r="E230" s="100"/>
      <c r="F230" s="13">
        <f>_xlfn.XLOOKUP(Tbl.Kosten[[#This Row],[Medewerker e/o 
functie]],Tbl.Uurtarief[Medewerker en/of functie],Tbl.Uurtarief[Uurtarief],"",,)</f>
        <v>0</v>
      </c>
      <c r="G230" s="118">
        <f>PRODUCT(Tbl.Kosten[[#This Row],[Uren]],Tbl.Kosten[[#This Row],[Uurtarief]])</f>
        <v>0</v>
      </c>
      <c r="H230" s="100"/>
      <c r="I230" s="98"/>
      <c r="J230" s="97">
        <f>Tbl.Kosten[[#This Row],[Aantal]]*Tbl.Kosten[[#This Row],[Tarief]]</f>
        <v>0</v>
      </c>
      <c r="K230" s="118">
        <f>Tbl.Kosten[[#This Row],[Subtotaal andere kosten]]+Tbl.Kosten[[#This Row],[Subtotaal arbeidskosten]]</f>
        <v>0</v>
      </c>
      <c r="L230" s="190">
        <f>IF(Tbl.Kosten[[#This Row],[Subtotaal andere kosten]]&lt;&gt;0,"Andere kosten",(_xlfn.XLOOKUP(Tbl.Kosten[[#This Row],[Medewerker e/o 
functie]],Tbl.Uurtarief[Medewerker en/of functie],Tbl.Uurtarief[Kostensoort],"",,)))</f>
        <v>0</v>
      </c>
      <c r="M230" s="190" t="str">
        <f>IF(AND(Tbl.Kosten[[#This Row],[Subtotaal arbeidskosten]]&lt;&gt;0,Tbl.Kosten[[#This Row],[Subtotaal andere kosten]]&lt;&gt;0),"Begroot Arbeidskosten en Overige kosten op verschillende regels!","")</f>
        <v/>
      </c>
      <c r="N230" s="3" t="str">
        <f>_xlfn.XLOOKUP(Tbl.Kosten[[#This Row],[Activiteitencode]],Tbl.Activiteiten[Activiteitcode],Tbl.Activiteiten[Werkpakketcode],"",,)</f>
        <v/>
      </c>
      <c r="O230" s="9" t="str">
        <f>_xlfn.XLOOKUP(Tbl.Kosten[[#This Row],[Werkpakketcode]],Tbl.Werkpakketten[Werkpakketcode],Tbl.Werkpakketten[WPnr.],"",,)</f>
        <v/>
      </c>
      <c r="P230" s="9" t="str">
        <f>IF(Tbl.Kosten[[#This Row],[WPnr.]]=P$7,Tbl.Kosten[[#This Row],[Totaal kosten]],"")</f>
        <v/>
      </c>
      <c r="Q230" s="9" t="str">
        <f>IF(Tbl.Kosten[[#This Row],[WPnr.]]=Q$7,Tbl.Kosten[[#This Row],[Totaal kosten]],"")</f>
        <v/>
      </c>
      <c r="R230" s="9" t="str">
        <f>IF(Tbl.Kosten[[#This Row],[WPnr.]]=R$7,Tbl.Kosten[[#This Row],[Totaal kosten]],"")</f>
        <v/>
      </c>
      <c r="S230" s="9" t="str">
        <f>IF(Tbl.Kosten[[#This Row],[WPnr.]]=S$7,Tbl.Kosten[[#This Row],[Totaal kosten]],"")</f>
        <v/>
      </c>
      <c r="T230" s="9" t="str">
        <f>IF(Tbl.Kosten[[#This Row],[WPnr.]]=T$7,Tbl.Kosten[[#This Row],[Totaal kosten]],"")</f>
        <v/>
      </c>
      <c r="U230" s="9" t="str">
        <f>IF(Tbl.Kosten[[#This Row],[WPnr.]]=U$7,Tbl.Kosten[[#This Row],[Totaal kosten]],"")</f>
        <v/>
      </c>
      <c r="V230" s="9" t="str">
        <f>IF(Tbl.Kosten[[#This Row],[WPnr.]]=V$7,Tbl.Kosten[[#This Row],[Totaal kosten]],"")</f>
        <v/>
      </c>
      <c r="W230" s="9" t="str">
        <f>IF(Tbl.Kosten[[#This Row],[WPnr.]]=W$7,Tbl.Kosten[[#This Row],[Totaal kosten]],"")</f>
        <v/>
      </c>
      <c r="X230" s="9" t="str">
        <f>IF(Tbl.Kosten[[#This Row],[WPnr.]]=X$7,Tbl.Kosten[[#This Row],[Totaal kosten]],"")</f>
        <v/>
      </c>
      <c r="Y230" s="9" t="str">
        <f>IF(Tbl.Kosten[[#This Row],[WPnr.]]=Y$7,Tbl.Kosten[[#This Row],[Totaal kosten]],"")</f>
        <v/>
      </c>
      <c r="Z230" s="9" t="str">
        <f>IFERROR(VLOOKUP(Tbl.Kosten[[#This Row],[Kostensoort]],Tbl.Kostensoorten[],2,FALSE),"")</f>
        <v/>
      </c>
      <c r="AA230" s="9" t="str">
        <f>IF(Tbl.Kosten[[#This Row],[KSnr.]]=AA$7,Tbl.Kosten[[#This Row],[Totaal kosten]],"")</f>
        <v/>
      </c>
      <c r="AB230" s="9" t="str">
        <f>IF(Tbl.Kosten[[#This Row],[KSnr.]]=AB$7,Tbl.Kosten[[#This Row],[Totaal kosten]],"")</f>
        <v/>
      </c>
      <c r="AC230" s="9" t="str">
        <f>IF(Tbl.Kosten[[#This Row],[KSnr.]]=AC$7,Tbl.Kosten[[#This Row],[Totaal kosten]],"")</f>
        <v/>
      </c>
      <c r="AD230" s="9" t="str">
        <f>IF(Tbl.Kosten[[#This Row],[KSnr.]]=AD$7,Tbl.Kosten[[#This Row],[Totaal kosten]],"")</f>
        <v/>
      </c>
      <c r="AE230" s="9" t="str">
        <f>IF(Tbl.Kosten[[#This Row],[KSnr.]]=AE$7,Tbl.Kosten[[#This Row],[Totaal kosten]],"")</f>
        <v/>
      </c>
      <c r="AF230" s="9" t="str">
        <f>IF(Tbl.Kosten[[#This Row],[KSnr.]]=AF$7,Tbl.Kosten[[#This Row],[Totaal kosten]],"")</f>
        <v/>
      </c>
      <c r="AG230" s="9" t="str">
        <f>IF(Tbl.Kosten[[#This Row],[KSnr.]]=AG$7,Tbl.Kosten[[#This Row],[Totaal kosten]],"")</f>
        <v/>
      </c>
      <c r="AH230" s="9" t="str">
        <f>IF(Tbl.Kosten[[#This Row],[KSnr.]]=AH$7,Tbl.Kosten[[#This Row],[Totaal kosten]],"")</f>
        <v/>
      </c>
      <c r="AI230" s="9" t="str">
        <f>IF(Tbl.Kosten[[#This Row],[KSnr.]]=AI$7,Tbl.Kosten[[#This Row],[Totaal kosten]],"")</f>
        <v/>
      </c>
      <c r="AJ230" s="9" t="str">
        <f>IF(Tbl.Kosten[[#This Row],[KSnr.]]=AJ$7,Tbl.Kosten[[#This Row],[Totaal kosten]],"")</f>
        <v/>
      </c>
      <c r="AK230" s="9" t="str">
        <f>IF(Tbl.Kosten[[#This Row],[KSnr.]]=AK$7,Tbl.Kosten[[#This Row],[Totaal kosten]],"")</f>
        <v/>
      </c>
      <c r="AL230" s="9" t="str">
        <f>IF(Tbl.Kosten[[#This Row],[KSnr.]]=AL$7,Tbl.Kosten[[#This Row],[Totaal kosten]],"")</f>
        <v/>
      </c>
      <c r="AM230" s="9" t="str">
        <f>IF(Tbl.Kosten[[#This Row],[KSnr.]]=AM$7,Tbl.Kosten[[#This Row],[Totaal kosten]],"")</f>
        <v/>
      </c>
      <c r="AN230" s="9" t="str">
        <f>IF(Tbl.Kosten[[#This Row],[KSnr.]]=AN$7,Tbl.Kosten[[#This Row],[Totaal kosten]],"")</f>
        <v/>
      </c>
      <c r="AO230" s="9" t="str">
        <f>IF(Tbl.Kosten[[#This Row],[KSnr.]]=AO$7,Tbl.Kosten[[#This Row],[Totaal kosten]],"")</f>
        <v/>
      </c>
      <c r="AP230" s="9" t="str">
        <f>IF(Tbl.Kosten[[#This Row],[KSnr.]]=AP$7,Tbl.Kosten[[#This Row],[Totaal kosten]],"")</f>
        <v/>
      </c>
      <c r="AQ230" s="9" t="str">
        <f>IF(Tbl.Kosten[[#This Row],[KSnr.]]=AQ$7,Tbl.Kosten[[#This Row],[Totaal kosten]],"")</f>
        <v/>
      </c>
      <c r="AR230" s="9" t="str">
        <f>IF(Tbl.Kosten[[#This Row],[KSnr.]]=AR$7,Tbl.Kosten[[#This Row],[Totaal kosten]],"")</f>
        <v/>
      </c>
      <c r="AS230" s="9" t="str">
        <f>IF(Tbl.Kosten[[#This Row],[KSnr.]]=AS$7,Tbl.Kosten[[#This Row],[Totaal kosten]],"")</f>
        <v/>
      </c>
      <c r="AT230" s="9" t="str">
        <f>IF(Tbl.Kosten[[#This Row],[KSnr.]]=AT$7,Tbl.Kosten[[#This Row],[Totaal kosten]],"")</f>
        <v/>
      </c>
      <c r="AU230" s="122" t="str">
        <f>_xlfn.XLOOKUP(Tbl.Kosten[[#This Row],[Activiteitencode]],Tbl.Activiteiten[Activiteitcode],Tbl.Activiteiten[Anr.],"",,)</f>
        <v/>
      </c>
      <c r="AV230" s="122" t="str">
        <f>IF(Tbl.Kosten[[#This Row],[Anr.]]=AV$7,Tbl.Kosten[[#This Row],[Totaal kosten]],"")</f>
        <v/>
      </c>
      <c r="AW230" s="122" t="str">
        <f>IF(Tbl.Kosten[[#This Row],[Anr.]]=AW$7,Tbl.Kosten[[#This Row],[Totaal kosten]],"")</f>
        <v/>
      </c>
      <c r="AX230" s="122" t="str">
        <f>IF(Tbl.Kosten[[#This Row],[Anr.]]=AX$7,Tbl.Kosten[[#This Row],[Totaal kosten]],"")</f>
        <v/>
      </c>
      <c r="AY230" s="122" t="str">
        <f>IF(Tbl.Kosten[[#This Row],[Anr.]]=AY$7,Tbl.Kosten[[#This Row],[Totaal kosten]],"")</f>
        <v/>
      </c>
      <c r="AZ230" s="122" t="str">
        <f>IF(Tbl.Kosten[[#This Row],[Anr.]]=AZ$7,Tbl.Kosten[[#This Row],[Totaal kosten]],"")</f>
        <v/>
      </c>
      <c r="BA230" s="122" t="str">
        <f>IF(Tbl.Kosten[[#This Row],[Anr.]]=BA$7,Tbl.Kosten[[#This Row],[Totaal kosten]],"")</f>
        <v/>
      </c>
      <c r="BB230" s="122" t="str">
        <f>IF(Tbl.Kosten[[#This Row],[Anr.]]=BB$7,Tbl.Kosten[[#This Row],[Totaal kosten]],"")</f>
        <v/>
      </c>
      <c r="BC230" s="122" t="str">
        <f>IF(Tbl.Kosten[[#This Row],[Anr.]]=BC$7,Tbl.Kosten[[#This Row],[Totaal kosten]],"")</f>
        <v/>
      </c>
      <c r="BD230" s="122" t="str">
        <f>IF(Tbl.Kosten[[#This Row],[Anr.]]=BD$7,Tbl.Kosten[[#This Row],[Totaal kosten]],"")</f>
        <v/>
      </c>
      <c r="BE230" s="122" t="str">
        <f>IF(Tbl.Kosten[[#This Row],[Anr.]]=BE$7,Tbl.Kosten[[#This Row],[Totaal kosten]],"")</f>
        <v/>
      </c>
      <c r="BF230" s="122" t="str">
        <f>IF(Tbl.Kosten[[#This Row],[Anr.]]=BF$7,Tbl.Kosten[[#This Row],[Totaal kosten]],"")</f>
        <v/>
      </c>
      <c r="BG230" s="122" t="str">
        <f>IF(Tbl.Kosten[[#This Row],[Anr.]]=BG$7,Tbl.Kosten[[#This Row],[Totaal kosten]],"")</f>
        <v/>
      </c>
      <c r="BH230" s="122" t="str">
        <f>IF(Tbl.Kosten[[#This Row],[Anr.]]=BH$7,Tbl.Kosten[[#This Row],[Totaal kosten]],"")</f>
        <v/>
      </c>
      <c r="BI230" s="122" t="str">
        <f>IF(Tbl.Kosten[[#This Row],[Anr.]]=BI$7,Tbl.Kosten[[#This Row],[Totaal kosten]],"")</f>
        <v/>
      </c>
      <c r="BJ230" s="122" t="str">
        <f>IF(Tbl.Kosten[[#This Row],[Anr.]]=BJ$7,Tbl.Kosten[[#This Row],[Totaal kosten]],"")</f>
        <v/>
      </c>
      <c r="BK230" s="122" t="str">
        <f>IF(Tbl.Kosten[[#This Row],[Anr.]]=BK$7,Tbl.Kosten[[#This Row],[Totaal kosten]],"")</f>
        <v/>
      </c>
      <c r="BL230" s="122" t="str">
        <f>IF(Tbl.Kosten[[#This Row],[Anr.]]=BL$7,Tbl.Kosten[[#This Row],[Totaal kosten]],"")</f>
        <v/>
      </c>
      <c r="BM230" s="122" t="str">
        <f>IF(Tbl.Kosten[[#This Row],[Anr.]]=BM$7,Tbl.Kosten[[#This Row],[Totaal kosten]],"")</f>
        <v/>
      </c>
      <c r="BN230" s="122" t="str">
        <f>IF(Tbl.Kosten[[#This Row],[Anr.]]=BN$7,Tbl.Kosten[[#This Row],[Totaal kosten]],"")</f>
        <v/>
      </c>
      <c r="BO230" s="122" t="str">
        <f>IF(Tbl.Kosten[[#This Row],[Anr.]]=BO$7,Tbl.Kosten[[#This Row],[Totaal kosten]],"")</f>
        <v/>
      </c>
      <c r="BP230" s="122" t="str">
        <f>IF(Tbl.Kosten[[#This Row],[Anr.]]=BP$7,Tbl.Kosten[[#This Row],[Totaal kosten]],"")</f>
        <v/>
      </c>
      <c r="BQ230" s="122" t="str">
        <f>IF(Tbl.Kosten[[#This Row],[Anr.]]=BQ$7,Tbl.Kosten[[#This Row],[Totaal kosten]],"")</f>
        <v/>
      </c>
      <c r="BR230" s="122" t="str">
        <f>IF(Tbl.Kosten[[#This Row],[Anr.]]=BR$7,Tbl.Kosten[[#This Row],[Totaal kosten]],"")</f>
        <v/>
      </c>
      <c r="BS230" s="122" t="str">
        <f>IF(Tbl.Kosten[[#This Row],[Anr.]]=BS$7,Tbl.Kosten[[#This Row],[Totaal kosten]],"")</f>
        <v/>
      </c>
      <c r="BT230" s="122" t="str">
        <f>IF(Tbl.Kosten[[#This Row],[Anr.]]=BT$7,Tbl.Kosten[[#This Row],[Totaal kosten]],"")</f>
        <v/>
      </c>
      <c r="BU230" s="122" t="str">
        <f>IF(Tbl.Kosten[[#This Row],[Anr.]]=BU$7,Tbl.Kosten[[#This Row],[Totaal kosten]],"")</f>
        <v/>
      </c>
      <c r="BV230" s="122" t="str">
        <f>IF(Tbl.Kosten[[#This Row],[Anr.]]=BV$7,Tbl.Kosten[[#This Row],[Totaal kosten]],"")</f>
        <v/>
      </c>
      <c r="BW230" s="122" t="str">
        <f>IF(Tbl.Kosten[[#This Row],[Anr.]]=BW$7,Tbl.Kosten[[#This Row],[Totaal kosten]],"")</f>
        <v/>
      </c>
      <c r="BX230" s="122" t="str">
        <f>IF(Tbl.Kosten[[#This Row],[Anr.]]=BX$7,Tbl.Kosten[[#This Row],[Totaal kosten]],"")</f>
        <v/>
      </c>
      <c r="BY230" s="122" t="str">
        <f>IF(Tbl.Kosten[[#This Row],[Anr.]]=BY$7,Tbl.Kosten[[#This Row],[Totaal kosten]],"")</f>
        <v/>
      </c>
      <c r="BZ230" s="122" t="str">
        <f>IF(Tbl.Kosten[[#This Row],[Anr.]]=BZ$7,Tbl.Kosten[[#This Row],[Totaal kosten]],"")</f>
        <v/>
      </c>
      <c r="CA230" s="122" t="str">
        <f>IF(Tbl.Kosten[[#This Row],[Anr.]]=CA$7,Tbl.Kosten[[#This Row],[Totaal kosten]],"")</f>
        <v/>
      </c>
      <c r="CB230" s="122" t="str">
        <f>IF(Tbl.Kosten[[#This Row],[Anr.]]=CB$7,Tbl.Kosten[[#This Row],[Totaal kosten]],"")</f>
        <v/>
      </c>
      <c r="CC230" s="122" t="str">
        <f>IF(Tbl.Kosten[[#This Row],[Anr.]]=CC$7,Tbl.Kosten[[#This Row],[Totaal kosten]],"")</f>
        <v/>
      </c>
      <c r="CD230" s="122" t="str">
        <f>IF(Tbl.Kosten[[#This Row],[Anr.]]=CD$7,Tbl.Kosten[[#This Row],[Totaal kosten]],"")</f>
        <v/>
      </c>
      <c r="CE230" s="122" t="str">
        <f>IF(Tbl.Kosten[[#This Row],[Anr.]]=CE$7,Tbl.Kosten[[#This Row],[Totaal kosten]],"")</f>
        <v/>
      </c>
      <c r="CF230" s="122" t="str">
        <f>IF(Tbl.Kosten[[#This Row],[Anr.]]=CF$7,Tbl.Kosten[[#This Row],[Totaal kosten]],"")</f>
        <v/>
      </c>
      <c r="CG230" s="122" t="str">
        <f>IF(Tbl.Kosten[[#This Row],[Anr.]]=CG$7,Tbl.Kosten[[#This Row],[Totaal kosten]],"")</f>
        <v/>
      </c>
      <c r="CH230" s="122" t="str">
        <f>IF(Tbl.Kosten[[#This Row],[Anr.]]=CH$7,Tbl.Kosten[[#This Row],[Totaal kosten]],"")</f>
        <v/>
      </c>
      <c r="CI230" s="122" t="str">
        <f>IF(Tbl.Kosten[[#This Row],[Anr.]]=CI$7,Tbl.Kosten[[#This Row],[Totaal kosten]],"")</f>
        <v/>
      </c>
      <c r="CJ230" s="122" t="str">
        <f>IF(Tbl.Kosten[[#This Row],[Anr.]]=CJ$7,Tbl.Kosten[[#This Row],[Totaal kosten]],"")</f>
        <v/>
      </c>
      <c r="CK230" s="122" t="str">
        <f>IF(Tbl.Kosten[[#This Row],[Anr.]]=CK$7,Tbl.Kosten[[#This Row],[Totaal kosten]],"")</f>
        <v/>
      </c>
      <c r="CL230" s="122" t="str">
        <f>IF(Tbl.Kosten[[#This Row],[Anr.]]=CL$7,Tbl.Kosten[[#This Row],[Totaal kosten]],"")</f>
        <v/>
      </c>
      <c r="CM230" s="122" t="str">
        <f>IF(Tbl.Kosten[[#This Row],[Anr.]]=CM$7,Tbl.Kosten[[#This Row],[Totaal kosten]],"")</f>
        <v/>
      </c>
      <c r="CN230" s="122" t="str">
        <f>IF(Tbl.Kosten[[#This Row],[Anr.]]=CN$7,Tbl.Kosten[[#This Row],[Totaal kosten]],"")</f>
        <v/>
      </c>
      <c r="CO230" s="122" t="str">
        <f>IF(Tbl.Kosten[[#This Row],[Anr.]]=CO$7,Tbl.Kosten[[#This Row],[Totaal kosten]],"")</f>
        <v/>
      </c>
      <c r="CP230" s="122" t="str">
        <f>IF(Tbl.Kosten[[#This Row],[Anr.]]=CP$7,Tbl.Kosten[[#This Row],[Totaal kosten]],"")</f>
        <v/>
      </c>
      <c r="CQ230" s="122" t="str">
        <f>IF(Tbl.Kosten[[#This Row],[Anr.]]=CQ$7,Tbl.Kosten[[#This Row],[Totaal kosten]],"")</f>
        <v/>
      </c>
      <c r="CR230" s="122" t="str">
        <f>IF(Tbl.Kosten[[#This Row],[Anr.]]=CR$7,Tbl.Kosten[[#This Row],[Totaal kosten]],"")</f>
        <v/>
      </c>
      <c r="CS230" s="122" t="str">
        <f>IF(Tbl.Kosten[[#This Row],[Anr.]]=CS$7,Tbl.Kosten[[#This Row],[Totaal kosten]],"")</f>
        <v/>
      </c>
      <c r="CT230" s="122" t="str">
        <f>IF(Tbl.Kosten[[#This Row],[Anr.]]=CT$7,Tbl.Kosten[[#This Row],[Totaal kosten]],"")</f>
        <v/>
      </c>
      <c r="CU230" s="122" t="str">
        <f>IF(Tbl.Kosten[[#This Row],[Anr.]]=CU$7,Tbl.Kosten[[#This Row],[Totaal kosten]],"")</f>
        <v/>
      </c>
      <c r="CV230" s="122" t="str">
        <f>IF(Tbl.Kosten[[#This Row],[Anr.]]=CV$7,Tbl.Kosten[[#This Row],[Totaal kosten]],"")</f>
        <v/>
      </c>
      <c r="CW230" s="122" t="str">
        <f>IF(Tbl.Kosten[[#This Row],[Anr.]]=CW$7,Tbl.Kosten[[#This Row],[Totaal kosten]],"")</f>
        <v/>
      </c>
      <c r="CX230" s="122" t="str">
        <f>IF(Tbl.Kosten[[#This Row],[Anr.]]=CX$7,Tbl.Kosten[[#This Row],[Totaal kosten]],"")</f>
        <v/>
      </c>
      <c r="CY230" s="122" t="str">
        <f>IF(Tbl.Kosten[[#This Row],[Anr.]]=CY$7,Tbl.Kosten[[#This Row],[Totaal kosten]],"")</f>
        <v/>
      </c>
      <c r="CZ230" s="122" t="str">
        <f>IF(Tbl.Kosten[[#This Row],[Anr.]]=CZ$7,Tbl.Kosten[[#This Row],[Totaal kosten]],"")</f>
        <v/>
      </c>
      <c r="DA230" s="122" t="str">
        <f>IF(Tbl.Kosten[[#This Row],[Anr.]]=DA$7,Tbl.Kosten[[#This Row],[Totaal kosten]],"")</f>
        <v/>
      </c>
      <c r="DB230" s="122" t="str">
        <f>IF(Tbl.Kosten[[#This Row],[Anr.]]=DB$7,Tbl.Kosten[[#This Row],[Totaal kosten]],"")</f>
        <v/>
      </c>
      <c r="DC230" s="122" t="str">
        <f>IF(Tbl.Kosten[[#This Row],[Anr.]]=DC$7,Tbl.Kosten[[#This Row],[Totaal kosten]],"")</f>
        <v/>
      </c>
      <c r="DD230" s="122" t="str">
        <f>IF(Tbl.Kosten[[#This Row],[Anr.]]=DD$7,Tbl.Kosten[[#This Row],[Totaal kosten]],"")</f>
        <v/>
      </c>
      <c r="DE230" s="122" t="str">
        <f>IF(Tbl.Kosten[[#This Row],[Anr.]]=DE$7,Tbl.Kosten[[#This Row],[Totaal kosten]],"")</f>
        <v/>
      </c>
      <c r="DF230" s="122" t="str">
        <f>IF(Tbl.Kosten[[#This Row],[Anr.]]=DF$7,Tbl.Kosten[[#This Row],[Totaal kosten]],"")</f>
        <v/>
      </c>
      <c r="DG230" s="122" t="str">
        <f>IF(Tbl.Kosten[[#This Row],[Anr.]]=DG$7,Tbl.Kosten[[#This Row],[Totaal kosten]],"")</f>
        <v/>
      </c>
      <c r="DH230" s="122" t="str">
        <f>IF(Tbl.Kosten[[#This Row],[Anr.]]=DH$7,Tbl.Kosten[[#This Row],[Totaal kosten]],"")</f>
        <v/>
      </c>
      <c r="DI230" s="122" t="str">
        <f>IF(Tbl.Kosten[[#This Row],[Anr.]]=DI$7,Tbl.Kosten[[#This Row],[Totaal kosten]],"")</f>
        <v/>
      </c>
      <c r="DJ230" s="122" t="str">
        <f>IF(Tbl.Kosten[[#This Row],[Anr.]]=DJ$7,Tbl.Kosten[[#This Row],[Totaal kosten]],"")</f>
        <v/>
      </c>
      <c r="DK230" s="122" t="str">
        <f>IF(Tbl.Kosten[[#This Row],[Anr.]]=DK$7,Tbl.Kosten[[#This Row],[Totaal kosten]],"")</f>
        <v/>
      </c>
      <c r="DL230" s="122" t="str">
        <f>IF(Tbl.Kosten[[#This Row],[Anr.]]=DL$7,Tbl.Kosten[[#This Row],[Totaal kosten]],"")</f>
        <v/>
      </c>
      <c r="DM230" s="122" t="str">
        <f>IF(Tbl.Kosten[[#This Row],[Anr.]]=DM$7,Tbl.Kosten[[#This Row],[Totaal kosten]],"")</f>
        <v/>
      </c>
      <c r="DN230" s="122" t="str">
        <f>IF(Tbl.Kosten[[#This Row],[Anr.]]=DN$7,Tbl.Kosten[[#This Row],[Totaal kosten]],"")</f>
        <v/>
      </c>
      <c r="DO230" s="122" t="str">
        <f>IF(Tbl.Kosten[[#This Row],[Anr.]]=DO$7,Tbl.Kosten[[#This Row],[Totaal kosten]],"")</f>
        <v/>
      </c>
      <c r="DP230" s="122" t="str">
        <f>IF(Tbl.Kosten[[#This Row],[Anr.]]=DP$7,Tbl.Kosten[[#This Row],[Totaal kosten]],"")</f>
        <v/>
      </c>
      <c r="DQ230" s="122" t="str">
        <f>IF(Tbl.Kosten[[#This Row],[Anr.]]=DQ$7,Tbl.Kosten[[#This Row],[Totaal kosten]],"")</f>
        <v/>
      </c>
      <c r="DR230" s="122" t="str">
        <f>IF(Tbl.Kosten[[#This Row],[Anr.]]=DR$7,Tbl.Kosten[[#This Row],[Totaal kosten]],"")</f>
        <v/>
      </c>
      <c r="DS230" s="122" t="str">
        <f>IF(Tbl.Kosten[[#This Row],[Anr.]]=DS$7,Tbl.Kosten[[#This Row],[Totaal kosten]],"")</f>
        <v/>
      </c>
      <c r="DT230" s="122" t="str">
        <f>IF(Tbl.Kosten[[#This Row],[Anr.]]=DT$7,Tbl.Kosten[[#This Row],[Totaal kosten]],"")</f>
        <v/>
      </c>
      <c r="DU230" s="122" t="str">
        <f>IF(Tbl.Kosten[[#This Row],[Anr.]]=DU$7,Tbl.Kosten[[#This Row],[Totaal kosten]],"")</f>
        <v/>
      </c>
      <c r="DV230" s="122" t="str">
        <f>IF(Tbl.Kosten[[#This Row],[Anr.]]=DV$7,Tbl.Kosten[[#This Row],[Totaal kosten]],"")</f>
        <v/>
      </c>
      <c r="DW230" s="122" t="str">
        <f>IF(Tbl.Kosten[[#This Row],[Anr.]]=DW$7,Tbl.Kosten[[#This Row],[Totaal kosten]],"")</f>
        <v/>
      </c>
      <c r="DX230" s="122" t="str">
        <f>IF(Tbl.Kosten[[#This Row],[Anr.]]=DX$7,Tbl.Kosten[[#This Row],[Totaal kosten]],"")</f>
        <v/>
      </c>
      <c r="DY230" s="122" t="str">
        <f>IF(Tbl.Kosten[[#This Row],[Anr.]]=DY$7,Tbl.Kosten[[#This Row],[Totaal kosten]],"")</f>
        <v/>
      </c>
      <c r="DZ230" s="122" t="str">
        <f>IF(Tbl.Kosten[[#This Row],[Anr.]]=DZ$7,Tbl.Kosten[[#This Row],[Totaal kosten]],"")</f>
        <v/>
      </c>
      <c r="EA230" s="122" t="str">
        <f>IF(Tbl.Kosten[[#This Row],[Anr.]]=EA$7,Tbl.Kosten[[#This Row],[Totaal kosten]],"")</f>
        <v/>
      </c>
      <c r="EB230" s="122" t="str">
        <f>IF(Tbl.Kosten[[#This Row],[Anr.]]=EB$7,Tbl.Kosten[[#This Row],[Totaal kosten]],"")</f>
        <v/>
      </c>
      <c r="EC230" s="122" t="str">
        <f>IF(Tbl.Kosten[[#This Row],[Anr.]]=EC$7,Tbl.Kosten[[#This Row],[Totaal kosten]],"")</f>
        <v/>
      </c>
      <c r="ED230" s="122" t="str">
        <f>IF(Tbl.Kosten[[#This Row],[Anr.]]=ED$7,Tbl.Kosten[[#This Row],[Totaal kosten]],"")</f>
        <v/>
      </c>
      <c r="EE230" s="122" t="str">
        <f>IF(Tbl.Kosten[[#This Row],[Anr.]]=EE$7,Tbl.Kosten[[#This Row],[Totaal kosten]],"")</f>
        <v/>
      </c>
      <c r="EF230" s="122" t="str">
        <f>IF(Tbl.Kosten[[#This Row],[Anr.]]=EF$7,Tbl.Kosten[[#This Row],[Totaal kosten]],"")</f>
        <v/>
      </c>
      <c r="EG230" s="122" t="str">
        <f>IF(Tbl.Kosten[[#This Row],[Anr.]]=EG$7,Tbl.Kosten[[#This Row],[Totaal kosten]],"")</f>
        <v/>
      </c>
      <c r="EH230" s="122" t="str">
        <f>IF(Tbl.Kosten[[#This Row],[Anr.]]=EH$7,Tbl.Kosten[[#This Row],[Totaal kosten]],"")</f>
        <v/>
      </c>
      <c r="EI230" s="122" t="str">
        <f>IF(Tbl.Kosten[[#This Row],[Anr.]]=EI$7,Tbl.Kosten[[#This Row],[Totaal kosten]],"")</f>
        <v/>
      </c>
      <c r="EJ230" s="122" t="str">
        <f>IF(Tbl.Kosten[[#This Row],[Anr.]]=EJ$7,Tbl.Kosten[[#This Row],[Totaal kosten]],"")</f>
        <v/>
      </c>
      <c r="EK230" s="122" t="str">
        <f>IF(Tbl.Kosten[[#This Row],[Anr.]]=EK$7,Tbl.Kosten[[#This Row],[Totaal kosten]],"")</f>
        <v/>
      </c>
      <c r="EL230" s="122" t="str">
        <f>IF(Tbl.Kosten[[#This Row],[Anr.]]=EL$7,Tbl.Kosten[[#This Row],[Totaal kosten]],"")</f>
        <v/>
      </c>
      <c r="EM230" s="122" t="str">
        <f>IF(Tbl.Kosten[[#This Row],[Anr.]]=EM$7,Tbl.Kosten[[#This Row],[Totaal kosten]],"")</f>
        <v/>
      </c>
      <c r="EN230" s="122" t="str">
        <f>IF(Tbl.Kosten[[#This Row],[Anr.]]=EN$7,Tbl.Kosten[[#This Row],[Totaal kosten]],"")</f>
        <v/>
      </c>
      <c r="EO230" s="122" t="str">
        <f>IF(Tbl.Kosten[[#This Row],[Anr.]]=EO$7,Tbl.Kosten[[#This Row],[Totaal kosten]],"")</f>
        <v/>
      </c>
      <c r="EP230" s="122" t="str">
        <f>IF(Tbl.Kosten[[#This Row],[Anr.]]=EP$7,Tbl.Kosten[[#This Row],[Totaal kosten]],"")</f>
        <v/>
      </c>
      <c r="EQ230" s="122" t="str">
        <f>IF(Tbl.Kosten[[#This Row],[Anr.]]=EQ$7,Tbl.Kosten[[#This Row],[Totaal kosten]],"")</f>
        <v/>
      </c>
    </row>
    <row r="231" spans="2:147" x14ac:dyDescent="0.35">
      <c r="B231" s="99"/>
      <c r="C231" s="68"/>
      <c r="D231" s="119"/>
      <c r="E231" s="100"/>
      <c r="F231" s="13">
        <f>_xlfn.XLOOKUP(Tbl.Kosten[[#This Row],[Medewerker e/o 
functie]],Tbl.Uurtarief[Medewerker en/of functie],Tbl.Uurtarief[Uurtarief],"",,)</f>
        <v>0</v>
      </c>
      <c r="G231" s="118">
        <f>PRODUCT(Tbl.Kosten[[#This Row],[Uren]],Tbl.Kosten[[#This Row],[Uurtarief]])</f>
        <v>0</v>
      </c>
      <c r="H231" s="100"/>
      <c r="I231" s="98"/>
      <c r="J231" s="97">
        <f>Tbl.Kosten[[#This Row],[Aantal]]*Tbl.Kosten[[#This Row],[Tarief]]</f>
        <v>0</v>
      </c>
      <c r="K231" s="118">
        <f>Tbl.Kosten[[#This Row],[Subtotaal andere kosten]]+Tbl.Kosten[[#This Row],[Subtotaal arbeidskosten]]</f>
        <v>0</v>
      </c>
      <c r="L231" s="190">
        <f>IF(Tbl.Kosten[[#This Row],[Subtotaal andere kosten]]&lt;&gt;0,"Andere kosten",(_xlfn.XLOOKUP(Tbl.Kosten[[#This Row],[Medewerker e/o 
functie]],Tbl.Uurtarief[Medewerker en/of functie],Tbl.Uurtarief[Kostensoort],"",,)))</f>
        <v>0</v>
      </c>
      <c r="M231" s="190" t="str">
        <f>IF(AND(Tbl.Kosten[[#This Row],[Subtotaal arbeidskosten]]&lt;&gt;0,Tbl.Kosten[[#This Row],[Subtotaal andere kosten]]&lt;&gt;0),"Begroot Arbeidskosten en Overige kosten op verschillende regels!","")</f>
        <v/>
      </c>
      <c r="N231" s="3" t="str">
        <f>_xlfn.XLOOKUP(Tbl.Kosten[[#This Row],[Activiteitencode]],Tbl.Activiteiten[Activiteitcode],Tbl.Activiteiten[Werkpakketcode],"",,)</f>
        <v/>
      </c>
      <c r="O231" s="9" t="str">
        <f>_xlfn.XLOOKUP(Tbl.Kosten[[#This Row],[Werkpakketcode]],Tbl.Werkpakketten[Werkpakketcode],Tbl.Werkpakketten[WPnr.],"",,)</f>
        <v/>
      </c>
      <c r="P231" s="9" t="str">
        <f>IF(Tbl.Kosten[[#This Row],[WPnr.]]=P$7,Tbl.Kosten[[#This Row],[Totaal kosten]],"")</f>
        <v/>
      </c>
      <c r="Q231" s="9" t="str">
        <f>IF(Tbl.Kosten[[#This Row],[WPnr.]]=Q$7,Tbl.Kosten[[#This Row],[Totaal kosten]],"")</f>
        <v/>
      </c>
      <c r="R231" s="9" t="str">
        <f>IF(Tbl.Kosten[[#This Row],[WPnr.]]=R$7,Tbl.Kosten[[#This Row],[Totaal kosten]],"")</f>
        <v/>
      </c>
      <c r="S231" s="9" t="str">
        <f>IF(Tbl.Kosten[[#This Row],[WPnr.]]=S$7,Tbl.Kosten[[#This Row],[Totaal kosten]],"")</f>
        <v/>
      </c>
      <c r="T231" s="9" t="str">
        <f>IF(Tbl.Kosten[[#This Row],[WPnr.]]=T$7,Tbl.Kosten[[#This Row],[Totaal kosten]],"")</f>
        <v/>
      </c>
      <c r="U231" s="9" t="str">
        <f>IF(Tbl.Kosten[[#This Row],[WPnr.]]=U$7,Tbl.Kosten[[#This Row],[Totaal kosten]],"")</f>
        <v/>
      </c>
      <c r="V231" s="9" t="str">
        <f>IF(Tbl.Kosten[[#This Row],[WPnr.]]=V$7,Tbl.Kosten[[#This Row],[Totaal kosten]],"")</f>
        <v/>
      </c>
      <c r="W231" s="9" t="str">
        <f>IF(Tbl.Kosten[[#This Row],[WPnr.]]=W$7,Tbl.Kosten[[#This Row],[Totaal kosten]],"")</f>
        <v/>
      </c>
      <c r="X231" s="9" t="str">
        <f>IF(Tbl.Kosten[[#This Row],[WPnr.]]=X$7,Tbl.Kosten[[#This Row],[Totaal kosten]],"")</f>
        <v/>
      </c>
      <c r="Y231" s="9" t="str">
        <f>IF(Tbl.Kosten[[#This Row],[WPnr.]]=Y$7,Tbl.Kosten[[#This Row],[Totaal kosten]],"")</f>
        <v/>
      </c>
      <c r="Z231" s="9" t="str">
        <f>IFERROR(VLOOKUP(Tbl.Kosten[[#This Row],[Kostensoort]],Tbl.Kostensoorten[],2,FALSE),"")</f>
        <v/>
      </c>
      <c r="AA231" s="9" t="str">
        <f>IF(Tbl.Kosten[[#This Row],[KSnr.]]=AA$7,Tbl.Kosten[[#This Row],[Totaal kosten]],"")</f>
        <v/>
      </c>
      <c r="AB231" s="9" t="str">
        <f>IF(Tbl.Kosten[[#This Row],[KSnr.]]=AB$7,Tbl.Kosten[[#This Row],[Totaal kosten]],"")</f>
        <v/>
      </c>
      <c r="AC231" s="9" t="str">
        <f>IF(Tbl.Kosten[[#This Row],[KSnr.]]=AC$7,Tbl.Kosten[[#This Row],[Totaal kosten]],"")</f>
        <v/>
      </c>
      <c r="AD231" s="9" t="str">
        <f>IF(Tbl.Kosten[[#This Row],[KSnr.]]=AD$7,Tbl.Kosten[[#This Row],[Totaal kosten]],"")</f>
        <v/>
      </c>
      <c r="AE231" s="9" t="str">
        <f>IF(Tbl.Kosten[[#This Row],[KSnr.]]=AE$7,Tbl.Kosten[[#This Row],[Totaal kosten]],"")</f>
        <v/>
      </c>
      <c r="AF231" s="9" t="str">
        <f>IF(Tbl.Kosten[[#This Row],[KSnr.]]=AF$7,Tbl.Kosten[[#This Row],[Totaal kosten]],"")</f>
        <v/>
      </c>
      <c r="AG231" s="9" t="str">
        <f>IF(Tbl.Kosten[[#This Row],[KSnr.]]=AG$7,Tbl.Kosten[[#This Row],[Totaal kosten]],"")</f>
        <v/>
      </c>
      <c r="AH231" s="9" t="str">
        <f>IF(Tbl.Kosten[[#This Row],[KSnr.]]=AH$7,Tbl.Kosten[[#This Row],[Totaal kosten]],"")</f>
        <v/>
      </c>
      <c r="AI231" s="9" t="str">
        <f>IF(Tbl.Kosten[[#This Row],[KSnr.]]=AI$7,Tbl.Kosten[[#This Row],[Totaal kosten]],"")</f>
        <v/>
      </c>
      <c r="AJ231" s="9" t="str">
        <f>IF(Tbl.Kosten[[#This Row],[KSnr.]]=AJ$7,Tbl.Kosten[[#This Row],[Totaal kosten]],"")</f>
        <v/>
      </c>
      <c r="AK231" s="9" t="str">
        <f>IF(Tbl.Kosten[[#This Row],[KSnr.]]=AK$7,Tbl.Kosten[[#This Row],[Totaal kosten]],"")</f>
        <v/>
      </c>
      <c r="AL231" s="9" t="str">
        <f>IF(Tbl.Kosten[[#This Row],[KSnr.]]=AL$7,Tbl.Kosten[[#This Row],[Totaal kosten]],"")</f>
        <v/>
      </c>
      <c r="AM231" s="9" t="str">
        <f>IF(Tbl.Kosten[[#This Row],[KSnr.]]=AM$7,Tbl.Kosten[[#This Row],[Totaal kosten]],"")</f>
        <v/>
      </c>
      <c r="AN231" s="9" t="str">
        <f>IF(Tbl.Kosten[[#This Row],[KSnr.]]=AN$7,Tbl.Kosten[[#This Row],[Totaal kosten]],"")</f>
        <v/>
      </c>
      <c r="AO231" s="9" t="str">
        <f>IF(Tbl.Kosten[[#This Row],[KSnr.]]=AO$7,Tbl.Kosten[[#This Row],[Totaal kosten]],"")</f>
        <v/>
      </c>
      <c r="AP231" s="9" t="str">
        <f>IF(Tbl.Kosten[[#This Row],[KSnr.]]=AP$7,Tbl.Kosten[[#This Row],[Totaal kosten]],"")</f>
        <v/>
      </c>
      <c r="AQ231" s="9" t="str">
        <f>IF(Tbl.Kosten[[#This Row],[KSnr.]]=AQ$7,Tbl.Kosten[[#This Row],[Totaal kosten]],"")</f>
        <v/>
      </c>
      <c r="AR231" s="9" t="str">
        <f>IF(Tbl.Kosten[[#This Row],[KSnr.]]=AR$7,Tbl.Kosten[[#This Row],[Totaal kosten]],"")</f>
        <v/>
      </c>
      <c r="AS231" s="9" t="str">
        <f>IF(Tbl.Kosten[[#This Row],[KSnr.]]=AS$7,Tbl.Kosten[[#This Row],[Totaal kosten]],"")</f>
        <v/>
      </c>
      <c r="AT231" s="9" t="str">
        <f>IF(Tbl.Kosten[[#This Row],[KSnr.]]=AT$7,Tbl.Kosten[[#This Row],[Totaal kosten]],"")</f>
        <v/>
      </c>
      <c r="AU231" s="122" t="str">
        <f>_xlfn.XLOOKUP(Tbl.Kosten[[#This Row],[Activiteitencode]],Tbl.Activiteiten[Activiteitcode],Tbl.Activiteiten[Anr.],"",,)</f>
        <v/>
      </c>
      <c r="AV231" s="122" t="str">
        <f>IF(Tbl.Kosten[[#This Row],[Anr.]]=AV$7,Tbl.Kosten[[#This Row],[Totaal kosten]],"")</f>
        <v/>
      </c>
      <c r="AW231" s="122" t="str">
        <f>IF(Tbl.Kosten[[#This Row],[Anr.]]=AW$7,Tbl.Kosten[[#This Row],[Totaal kosten]],"")</f>
        <v/>
      </c>
      <c r="AX231" s="122" t="str">
        <f>IF(Tbl.Kosten[[#This Row],[Anr.]]=AX$7,Tbl.Kosten[[#This Row],[Totaal kosten]],"")</f>
        <v/>
      </c>
      <c r="AY231" s="122" t="str">
        <f>IF(Tbl.Kosten[[#This Row],[Anr.]]=AY$7,Tbl.Kosten[[#This Row],[Totaal kosten]],"")</f>
        <v/>
      </c>
      <c r="AZ231" s="122" t="str">
        <f>IF(Tbl.Kosten[[#This Row],[Anr.]]=AZ$7,Tbl.Kosten[[#This Row],[Totaal kosten]],"")</f>
        <v/>
      </c>
      <c r="BA231" s="122" t="str">
        <f>IF(Tbl.Kosten[[#This Row],[Anr.]]=BA$7,Tbl.Kosten[[#This Row],[Totaal kosten]],"")</f>
        <v/>
      </c>
      <c r="BB231" s="122" t="str">
        <f>IF(Tbl.Kosten[[#This Row],[Anr.]]=BB$7,Tbl.Kosten[[#This Row],[Totaal kosten]],"")</f>
        <v/>
      </c>
      <c r="BC231" s="122" t="str">
        <f>IF(Tbl.Kosten[[#This Row],[Anr.]]=BC$7,Tbl.Kosten[[#This Row],[Totaal kosten]],"")</f>
        <v/>
      </c>
      <c r="BD231" s="122" t="str">
        <f>IF(Tbl.Kosten[[#This Row],[Anr.]]=BD$7,Tbl.Kosten[[#This Row],[Totaal kosten]],"")</f>
        <v/>
      </c>
      <c r="BE231" s="122" t="str">
        <f>IF(Tbl.Kosten[[#This Row],[Anr.]]=BE$7,Tbl.Kosten[[#This Row],[Totaal kosten]],"")</f>
        <v/>
      </c>
      <c r="BF231" s="122" t="str">
        <f>IF(Tbl.Kosten[[#This Row],[Anr.]]=BF$7,Tbl.Kosten[[#This Row],[Totaal kosten]],"")</f>
        <v/>
      </c>
      <c r="BG231" s="122" t="str">
        <f>IF(Tbl.Kosten[[#This Row],[Anr.]]=BG$7,Tbl.Kosten[[#This Row],[Totaal kosten]],"")</f>
        <v/>
      </c>
      <c r="BH231" s="122" t="str">
        <f>IF(Tbl.Kosten[[#This Row],[Anr.]]=BH$7,Tbl.Kosten[[#This Row],[Totaal kosten]],"")</f>
        <v/>
      </c>
      <c r="BI231" s="122" t="str">
        <f>IF(Tbl.Kosten[[#This Row],[Anr.]]=BI$7,Tbl.Kosten[[#This Row],[Totaal kosten]],"")</f>
        <v/>
      </c>
      <c r="BJ231" s="122" t="str">
        <f>IF(Tbl.Kosten[[#This Row],[Anr.]]=BJ$7,Tbl.Kosten[[#This Row],[Totaal kosten]],"")</f>
        <v/>
      </c>
      <c r="BK231" s="122" t="str">
        <f>IF(Tbl.Kosten[[#This Row],[Anr.]]=BK$7,Tbl.Kosten[[#This Row],[Totaal kosten]],"")</f>
        <v/>
      </c>
      <c r="BL231" s="122" t="str">
        <f>IF(Tbl.Kosten[[#This Row],[Anr.]]=BL$7,Tbl.Kosten[[#This Row],[Totaal kosten]],"")</f>
        <v/>
      </c>
      <c r="BM231" s="122" t="str">
        <f>IF(Tbl.Kosten[[#This Row],[Anr.]]=BM$7,Tbl.Kosten[[#This Row],[Totaal kosten]],"")</f>
        <v/>
      </c>
      <c r="BN231" s="122" t="str">
        <f>IF(Tbl.Kosten[[#This Row],[Anr.]]=BN$7,Tbl.Kosten[[#This Row],[Totaal kosten]],"")</f>
        <v/>
      </c>
      <c r="BO231" s="122" t="str">
        <f>IF(Tbl.Kosten[[#This Row],[Anr.]]=BO$7,Tbl.Kosten[[#This Row],[Totaal kosten]],"")</f>
        <v/>
      </c>
      <c r="BP231" s="122" t="str">
        <f>IF(Tbl.Kosten[[#This Row],[Anr.]]=BP$7,Tbl.Kosten[[#This Row],[Totaal kosten]],"")</f>
        <v/>
      </c>
      <c r="BQ231" s="122" t="str">
        <f>IF(Tbl.Kosten[[#This Row],[Anr.]]=BQ$7,Tbl.Kosten[[#This Row],[Totaal kosten]],"")</f>
        <v/>
      </c>
      <c r="BR231" s="122" t="str">
        <f>IF(Tbl.Kosten[[#This Row],[Anr.]]=BR$7,Tbl.Kosten[[#This Row],[Totaal kosten]],"")</f>
        <v/>
      </c>
      <c r="BS231" s="122" t="str">
        <f>IF(Tbl.Kosten[[#This Row],[Anr.]]=BS$7,Tbl.Kosten[[#This Row],[Totaal kosten]],"")</f>
        <v/>
      </c>
      <c r="BT231" s="122" t="str">
        <f>IF(Tbl.Kosten[[#This Row],[Anr.]]=BT$7,Tbl.Kosten[[#This Row],[Totaal kosten]],"")</f>
        <v/>
      </c>
      <c r="BU231" s="122" t="str">
        <f>IF(Tbl.Kosten[[#This Row],[Anr.]]=BU$7,Tbl.Kosten[[#This Row],[Totaal kosten]],"")</f>
        <v/>
      </c>
      <c r="BV231" s="122" t="str">
        <f>IF(Tbl.Kosten[[#This Row],[Anr.]]=BV$7,Tbl.Kosten[[#This Row],[Totaal kosten]],"")</f>
        <v/>
      </c>
      <c r="BW231" s="122" t="str">
        <f>IF(Tbl.Kosten[[#This Row],[Anr.]]=BW$7,Tbl.Kosten[[#This Row],[Totaal kosten]],"")</f>
        <v/>
      </c>
      <c r="BX231" s="122" t="str">
        <f>IF(Tbl.Kosten[[#This Row],[Anr.]]=BX$7,Tbl.Kosten[[#This Row],[Totaal kosten]],"")</f>
        <v/>
      </c>
      <c r="BY231" s="122" t="str">
        <f>IF(Tbl.Kosten[[#This Row],[Anr.]]=BY$7,Tbl.Kosten[[#This Row],[Totaal kosten]],"")</f>
        <v/>
      </c>
      <c r="BZ231" s="122" t="str">
        <f>IF(Tbl.Kosten[[#This Row],[Anr.]]=BZ$7,Tbl.Kosten[[#This Row],[Totaal kosten]],"")</f>
        <v/>
      </c>
      <c r="CA231" s="122" t="str">
        <f>IF(Tbl.Kosten[[#This Row],[Anr.]]=CA$7,Tbl.Kosten[[#This Row],[Totaal kosten]],"")</f>
        <v/>
      </c>
      <c r="CB231" s="122" t="str">
        <f>IF(Tbl.Kosten[[#This Row],[Anr.]]=CB$7,Tbl.Kosten[[#This Row],[Totaal kosten]],"")</f>
        <v/>
      </c>
      <c r="CC231" s="122" t="str">
        <f>IF(Tbl.Kosten[[#This Row],[Anr.]]=CC$7,Tbl.Kosten[[#This Row],[Totaal kosten]],"")</f>
        <v/>
      </c>
      <c r="CD231" s="122" t="str">
        <f>IF(Tbl.Kosten[[#This Row],[Anr.]]=CD$7,Tbl.Kosten[[#This Row],[Totaal kosten]],"")</f>
        <v/>
      </c>
      <c r="CE231" s="122" t="str">
        <f>IF(Tbl.Kosten[[#This Row],[Anr.]]=CE$7,Tbl.Kosten[[#This Row],[Totaal kosten]],"")</f>
        <v/>
      </c>
      <c r="CF231" s="122" t="str">
        <f>IF(Tbl.Kosten[[#This Row],[Anr.]]=CF$7,Tbl.Kosten[[#This Row],[Totaal kosten]],"")</f>
        <v/>
      </c>
      <c r="CG231" s="122" t="str">
        <f>IF(Tbl.Kosten[[#This Row],[Anr.]]=CG$7,Tbl.Kosten[[#This Row],[Totaal kosten]],"")</f>
        <v/>
      </c>
      <c r="CH231" s="122" t="str">
        <f>IF(Tbl.Kosten[[#This Row],[Anr.]]=CH$7,Tbl.Kosten[[#This Row],[Totaal kosten]],"")</f>
        <v/>
      </c>
      <c r="CI231" s="122" t="str">
        <f>IF(Tbl.Kosten[[#This Row],[Anr.]]=CI$7,Tbl.Kosten[[#This Row],[Totaal kosten]],"")</f>
        <v/>
      </c>
      <c r="CJ231" s="122" t="str">
        <f>IF(Tbl.Kosten[[#This Row],[Anr.]]=CJ$7,Tbl.Kosten[[#This Row],[Totaal kosten]],"")</f>
        <v/>
      </c>
      <c r="CK231" s="122" t="str">
        <f>IF(Tbl.Kosten[[#This Row],[Anr.]]=CK$7,Tbl.Kosten[[#This Row],[Totaal kosten]],"")</f>
        <v/>
      </c>
      <c r="CL231" s="122" t="str">
        <f>IF(Tbl.Kosten[[#This Row],[Anr.]]=CL$7,Tbl.Kosten[[#This Row],[Totaal kosten]],"")</f>
        <v/>
      </c>
      <c r="CM231" s="122" t="str">
        <f>IF(Tbl.Kosten[[#This Row],[Anr.]]=CM$7,Tbl.Kosten[[#This Row],[Totaal kosten]],"")</f>
        <v/>
      </c>
      <c r="CN231" s="122" t="str">
        <f>IF(Tbl.Kosten[[#This Row],[Anr.]]=CN$7,Tbl.Kosten[[#This Row],[Totaal kosten]],"")</f>
        <v/>
      </c>
      <c r="CO231" s="122" t="str">
        <f>IF(Tbl.Kosten[[#This Row],[Anr.]]=CO$7,Tbl.Kosten[[#This Row],[Totaal kosten]],"")</f>
        <v/>
      </c>
      <c r="CP231" s="122" t="str">
        <f>IF(Tbl.Kosten[[#This Row],[Anr.]]=CP$7,Tbl.Kosten[[#This Row],[Totaal kosten]],"")</f>
        <v/>
      </c>
      <c r="CQ231" s="122" t="str">
        <f>IF(Tbl.Kosten[[#This Row],[Anr.]]=CQ$7,Tbl.Kosten[[#This Row],[Totaal kosten]],"")</f>
        <v/>
      </c>
      <c r="CR231" s="122" t="str">
        <f>IF(Tbl.Kosten[[#This Row],[Anr.]]=CR$7,Tbl.Kosten[[#This Row],[Totaal kosten]],"")</f>
        <v/>
      </c>
      <c r="CS231" s="122" t="str">
        <f>IF(Tbl.Kosten[[#This Row],[Anr.]]=CS$7,Tbl.Kosten[[#This Row],[Totaal kosten]],"")</f>
        <v/>
      </c>
      <c r="CT231" s="122" t="str">
        <f>IF(Tbl.Kosten[[#This Row],[Anr.]]=CT$7,Tbl.Kosten[[#This Row],[Totaal kosten]],"")</f>
        <v/>
      </c>
      <c r="CU231" s="122" t="str">
        <f>IF(Tbl.Kosten[[#This Row],[Anr.]]=CU$7,Tbl.Kosten[[#This Row],[Totaal kosten]],"")</f>
        <v/>
      </c>
      <c r="CV231" s="122" t="str">
        <f>IF(Tbl.Kosten[[#This Row],[Anr.]]=CV$7,Tbl.Kosten[[#This Row],[Totaal kosten]],"")</f>
        <v/>
      </c>
      <c r="CW231" s="122" t="str">
        <f>IF(Tbl.Kosten[[#This Row],[Anr.]]=CW$7,Tbl.Kosten[[#This Row],[Totaal kosten]],"")</f>
        <v/>
      </c>
      <c r="CX231" s="122" t="str">
        <f>IF(Tbl.Kosten[[#This Row],[Anr.]]=CX$7,Tbl.Kosten[[#This Row],[Totaal kosten]],"")</f>
        <v/>
      </c>
      <c r="CY231" s="122" t="str">
        <f>IF(Tbl.Kosten[[#This Row],[Anr.]]=CY$7,Tbl.Kosten[[#This Row],[Totaal kosten]],"")</f>
        <v/>
      </c>
      <c r="CZ231" s="122" t="str">
        <f>IF(Tbl.Kosten[[#This Row],[Anr.]]=CZ$7,Tbl.Kosten[[#This Row],[Totaal kosten]],"")</f>
        <v/>
      </c>
      <c r="DA231" s="122" t="str">
        <f>IF(Tbl.Kosten[[#This Row],[Anr.]]=DA$7,Tbl.Kosten[[#This Row],[Totaal kosten]],"")</f>
        <v/>
      </c>
      <c r="DB231" s="122" t="str">
        <f>IF(Tbl.Kosten[[#This Row],[Anr.]]=DB$7,Tbl.Kosten[[#This Row],[Totaal kosten]],"")</f>
        <v/>
      </c>
      <c r="DC231" s="122" t="str">
        <f>IF(Tbl.Kosten[[#This Row],[Anr.]]=DC$7,Tbl.Kosten[[#This Row],[Totaal kosten]],"")</f>
        <v/>
      </c>
      <c r="DD231" s="122" t="str">
        <f>IF(Tbl.Kosten[[#This Row],[Anr.]]=DD$7,Tbl.Kosten[[#This Row],[Totaal kosten]],"")</f>
        <v/>
      </c>
      <c r="DE231" s="122" t="str">
        <f>IF(Tbl.Kosten[[#This Row],[Anr.]]=DE$7,Tbl.Kosten[[#This Row],[Totaal kosten]],"")</f>
        <v/>
      </c>
      <c r="DF231" s="122" t="str">
        <f>IF(Tbl.Kosten[[#This Row],[Anr.]]=DF$7,Tbl.Kosten[[#This Row],[Totaal kosten]],"")</f>
        <v/>
      </c>
      <c r="DG231" s="122" t="str">
        <f>IF(Tbl.Kosten[[#This Row],[Anr.]]=DG$7,Tbl.Kosten[[#This Row],[Totaal kosten]],"")</f>
        <v/>
      </c>
      <c r="DH231" s="122" t="str">
        <f>IF(Tbl.Kosten[[#This Row],[Anr.]]=DH$7,Tbl.Kosten[[#This Row],[Totaal kosten]],"")</f>
        <v/>
      </c>
      <c r="DI231" s="122" t="str">
        <f>IF(Tbl.Kosten[[#This Row],[Anr.]]=DI$7,Tbl.Kosten[[#This Row],[Totaal kosten]],"")</f>
        <v/>
      </c>
      <c r="DJ231" s="122" t="str">
        <f>IF(Tbl.Kosten[[#This Row],[Anr.]]=DJ$7,Tbl.Kosten[[#This Row],[Totaal kosten]],"")</f>
        <v/>
      </c>
      <c r="DK231" s="122" t="str">
        <f>IF(Tbl.Kosten[[#This Row],[Anr.]]=DK$7,Tbl.Kosten[[#This Row],[Totaal kosten]],"")</f>
        <v/>
      </c>
      <c r="DL231" s="122" t="str">
        <f>IF(Tbl.Kosten[[#This Row],[Anr.]]=DL$7,Tbl.Kosten[[#This Row],[Totaal kosten]],"")</f>
        <v/>
      </c>
      <c r="DM231" s="122" t="str">
        <f>IF(Tbl.Kosten[[#This Row],[Anr.]]=DM$7,Tbl.Kosten[[#This Row],[Totaal kosten]],"")</f>
        <v/>
      </c>
      <c r="DN231" s="122" t="str">
        <f>IF(Tbl.Kosten[[#This Row],[Anr.]]=DN$7,Tbl.Kosten[[#This Row],[Totaal kosten]],"")</f>
        <v/>
      </c>
      <c r="DO231" s="122" t="str">
        <f>IF(Tbl.Kosten[[#This Row],[Anr.]]=DO$7,Tbl.Kosten[[#This Row],[Totaal kosten]],"")</f>
        <v/>
      </c>
      <c r="DP231" s="122" t="str">
        <f>IF(Tbl.Kosten[[#This Row],[Anr.]]=DP$7,Tbl.Kosten[[#This Row],[Totaal kosten]],"")</f>
        <v/>
      </c>
      <c r="DQ231" s="122" t="str">
        <f>IF(Tbl.Kosten[[#This Row],[Anr.]]=DQ$7,Tbl.Kosten[[#This Row],[Totaal kosten]],"")</f>
        <v/>
      </c>
      <c r="DR231" s="122" t="str">
        <f>IF(Tbl.Kosten[[#This Row],[Anr.]]=DR$7,Tbl.Kosten[[#This Row],[Totaal kosten]],"")</f>
        <v/>
      </c>
      <c r="DS231" s="122" t="str">
        <f>IF(Tbl.Kosten[[#This Row],[Anr.]]=DS$7,Tbl.Kosten[[#This Row],[Totaal kosten]],"")</f>
        <v/>
      </c>
      <c r="DT231" s="122" t="str">
        <f>IF(Tbl.Kosten[[#This Row],[Anr.]]=DT$7,Tbl.Kosten[[#This Row],[Totaal kosten]],"")</f>
        <v/>
      </c>
      <c r="DU231" s="122" t="str">
        <f>IF(Tbl.Kosten[[#This Row],[Anr.]]=DU$7,Tbl.Kosten[[#This Row],[Totaal kosten]],"")</f>
        <v/>
      </c>
      <c r="DV231" s="122" t="str">
        <f>IF(Tbl.Kosten[[#This Row],[Anr.]]=DV$7,Tbl.Kosten[[#This Row],[Totaal kosten]],"")</f>
        <v/>
      </c>
      <c r="DW231" s="122" t="str">
        <f>IF(Tbl.Kosten[[#This Row],[Anr.]]=DW$7,Tbl.Kosten[[#This Row],[Totaal kosten]],"")</f>
        <v/>
      </c>
      <c r="DX231" s="122" t="str">
        <f>IF(Tbl.Kosten[[#This Row],[Anr.]]=DX$7,Tbl.Kosten[[#This Row],[Totaal kosten]],"")</f>
        <v/>
      </c>
      <c r="DY231" s="122" t="str">
        <f>IF(Tbl.Kosten[[#This Row],[Anr.]]=DY$7,Tbl.Kosten[[#This Row],[Totaal kosten]],"")</f>
        <v/>
      </c>
      <c r="DZ231" s="122" t="str">
        <f>IF(Tbl.Kosten[[#This Row],[Anr.]]=DZ$7,Tbl.Kosten[[#This Row],[Totaal kosten]],"")</f>
        <v/>
      </c>
      <c r="EA231" s="122" t="str">
        <f>IF(Tbl.Kosten[[#This Row],[Anr.]]=EA$7,Tbl.Kosten[[#This Row],[Totaal kosten]],"")</f>
        <v/>
      </c>
      <c r="EB231" s="122" t="str">
        <f>IF(Tbl.Kosten[[#This Row],[Anr.]]=EB$7,Tbl.Kosten[[#This Row],[Totaal kosten]],"")</f>
        <v/>
      </c>
      <c r="EC231" s="122" t="str">
        <f>IF(Tbl.Kosten[[#This Row],[Anr.]]=EC$7,Tbl.Kosten[[#This Row],[Totaal kosten]],"")</f>
        <v/>
      </c>
      <c r="ED231" s="122" t="str">
        <f>IF(Tbl.Kosten[[#This Row],[Anr.]]=ED$7,Tbl.Kosten[[#This Row],[Totaal kosten]],"")</f>
        <v/>
      </c>
      <c r="EE231" s="122" t="str">
        <f>IF(Tbl.Kosten[[#This Row],[Anr.]]=EE$7,Tbl.Kosten[[#This Row],[Totaal kosten]],"")</f>
        <v/>
      </c>
      <c r="EF231" s="122" t="str">
        <f>IF(Tbl.Kosten[[#This Row],[Anr.]]=EF$7,Tbl.Kosten[[#This Row],[Totaal kosten]],"")</f>
        <v/>
      </c>
      <c r="EG231" s="122" t="str">
        <f>IF(Tbl.Kosten[[#This Row],[Anr.]]=EG$7,Tbl.Kosten[[#This Row],[Totaal kosten]],"")</f>
        <v/>
      </c>
      <c r="EH231" s="122" t="str">
        <f>IF(Tbl.Kosten[[#This Row],[Anr.]]=EH$7,Tbl.Kosten[[#This Row],[Totaal kosten]],"")</f>
        <v/>
      </c>
      <c r="EI231" s="122" t="str">
        <f>IF(Tbl.Kosten[[#This Row],[Anr.]]=EI$7,Tbl.Kosten[[#This Row],[Totaal kosten]],"")</f>
        <v/>
      </c>
      <c r="EJ231" s="122" t="str">
        <f>IF(Tbl.Kosten[[#This Row],[Anr.]]=EJ$7,Tbl.Kosten[[#This Row],[Totaal kosten]],"")</f>
        <v/>
      </c>
      <c r="EK231" s="122" t="str">
        <f>IF(Tbl.Kosten[[#This Row],[Anr.]]=EK$7,Tbl.Kosten[[#This Row],[Totaal kosten]],"")</f>
        <v/>
      </c>
      <c r="EL231" s="122" t="str">
        <f>IF(Tbl.Kosten[[#This Row],[Anr.]]=EL$7,Tbl.Kosten[[#This Row],[Totaal kosten]],"")</f>
        <v/>
      </c>
      <c r="EM231" s="122" t="str">
        <f>IF(Tbl.Kosten[[#This Row],[Anr.]]=EM$7,Tbl.Kosten[[#This Row],[Totaal kosten]],"")</f>
        <v/>
      </c>
      <c r="EN231" s="122" t="str">
        <f>IF(Tbl.Kosten[[#This Row],[Anr.]]=EN$7,Tbl.Kosten[[#This Row],[Totaal kosten]],"")</f>
        <v/>
      </c>
      <c r="EO231" s="122" t="str">
        <f>IF(Tbl.Kosten[[#This Row],[Anr.]]=EO$7,Tbl.Kosten[[#This Row],[Totaal kosten]],"")</f>
        <v/>
      </c>
      <c r="EP231" s="122" t="str">
        <f>IF(Tbl.Kosten[[#This Row],[Anr.]]=EP$7,Tbl.Kosten[[#This Row],[Totaal kosten]],"")</f>
        <v/>
      </c>
      <c r="EQ231" s="122" t="str">
        <f>IF(Tbl.Kosten[[#This Row],[Anr.]]=EQ$7,Tbl.Kosten[[#This Row],[Totaal kosten]],"")</f>
        <v/>
      </c>
    </row>
    <row r="232" spans="2:147" x14ac:dyDescent="0.35">
      <c r="B232" s="99"/>
      <c r="C232" s="68"/>
      <c r="D232" s="119"/>
      <c r="E232" s="100"/>
      <c r="F232" s="13">
        <f>_xlfn.XLOOKUP(Tbl.Kosten[[#This Row],[Medewerker e/o 
functie]],Tbl.Uurtarief[Medewerker en/of functie],Tbl.Uurtarief[Uurtarief],"",,)</f>
        <v>0</v>
      </c>
      <c r="G232" s="118">
        <f>PRODUCT(Tbl.Kosten[[#This Row],[Uren]],Tbl.Kosten[[#This Row],[Uurtarief]])</f>
        <v>0</v>
      </c>
      <c r="H232" s="100"/>
      <c r="I232" s="98"/>
      <c r="J232" s="97">
        <f>Tbl.Kosten[[#This Row],[Aantal]]*Tbl.Kosten[[#This Row],[Tarief]]</f>
        <v>0</v>
      </c>
      <c r="K232" s="118">
        <f>Tbl.Kosten[[#This Row],[Subtotaal andere kosten]]+Tbl.Kosten[[#This Row],[Subtotaal arbeidskosten]]</f>
        <v>0</v>
      </c>
      <c r="L232" s="190">
        <f>IF(Tbl.Kosten[[#This Row],[Subtotaal andere kosten]]&lt;&gt;0,"Andere kosten",(_xlfn.XLOOKUP(Tbl.Kosten[[#This Row],[Medewerker e/o 
functie]],Tbl.Uurtarief[Medewerker en/of functie],Tbl.Uurtarief[Kostensoort],"",,)))</f>
        <v>0</v>
      </c>
      <c r="M232" s="190" t="str">
        <f>IF(AND(Tbl.Kosten[[#This Row],[Subtotaal arbeidskosten]]&lt;&gt;0,Tbl.Kosten[[#This Row],[Subtotaal andere kosten]]&lt;&gt;0),"Begroot Arbeidskosten en Overige kosten op verschillende regels!","")</f>
        <v/>
      </c>
      <c r="N232" s="3" t="str">
        <f>_xlfn.XLOOKUP(Tbl.Kosten[[#This Row],[Activiteitencode]],Tbl.Activiteiten[Activiteitcode],Tbl.Activiteiten[Werkpakketcode],"",,)</f>
        <v/>
      </c>
      <c r="O232" s="9" t="str">
        <f>_xlfn.XLOOKUP(Tbl.Kosten[[#This Row],[Werkpakketcode]],Tbl.Werkpakketten[Werkpakketcode],Tbl.Werkpakketten[WPnr.],"",,)</f>
        <v/>
      </c>
      <c r="P232" s="9" t="str">
        <f>IF(Tbl.Kosten[[#This Row],[WPnr.]]=P$7,Tbl.Kosten[[#This Row],[Totaal kosten]],"")</f>
        <v/>
      </c>
      <c r="Q232" s="9" t="str">
        <f>IF(Tbl.Kosten[[#This Row],[WPnr.]]=Q$7,Tbl.Kosten[[#This Row],[Totaal kosten]],"")</f>
        <v/>
      </c>
      <c r="R232" s="9" t="str">
        <f>IF(Tbl.Kosten[[#This Row],[WPnr.]]=R$7,Tbl.Kosten[[#This Row],[Totaal kosten]],"")</f>
        <v/>
      </c>
      <c r="S232" s="9" t="str">
        <f>IF(Tbl.Kosten[[#This Row],[WPnr.]]=S$7,Tbl.Kosten[[#This Row],[Totaal kosten]],"")</f>
        <v/>
      </c>
      <c r="T232" s="9" t="str">
        <f>IF(Tbl.Kosten[[#This Row],[WPnr.]]=T$7,Tbl.Kosten[[#This Row],[Totaal kosten]],"")</f>
        <v/>
      </c>
      <c r="U232" s="9" t="str">
        <f>IF(Tbl.Kosten[[#This Row],[WPnr.]]=U$7,Tbl.Kosten[[#This Row],[Totaal kosten]],"")</f>
        <v/>
      </c>
      <c r="V232" s="9" t="str">
        <f>IF(Tbl.Kosten[[#This Row],[WPnr.]]=V$7,Tbl.Kosten[[#This Row],[Totaal kosten]],"")</f>
        <v/>
      </c>
      <c r="W232" s="9" t="str">
        <f>IF(Tbl.Kosten[[#This Row],[WPnr.]]=W$7,Tbl.Kosten[[#This Row],[Totaal kosten]],"")</f>
        <v/>
      </c>
      <c r="X232" s="9" t="str">
        <f>IF(Tbl.Kosten[[#This Row],[WPnr.]]=X$7,Tbl.Kosten[[#This Row],[Totaal kosten]],"")</f>
        <v/>
      </c>
      <c r="Y232" s="9" t="str">
        <f>IF(Tbl.Kosten[[#This Row],[WPnr.]]=Y$7,Tbl.Kosten[[#This Row],[Totaal kosten]],"")</f>
        <v/>
      </c>
      <c r="Z232" s="9" t="str">
        <f>IFERROR(VLOOKUP(Tbl.Kosten[[#This Row],[Kostensoort]],Tbl.Kostensoorten[],2,FALSE),"")</f>
        <v/>
      </c>
      <c r="AA232" s="9" t="str">
        <f>IF(Tbl.Kosten[[#This Row],[KSnr.]]=AA$7,Tbl.Kosten[[#This Row],[Totaal kosten]],"")</f>
        <v/>
      </c>
      <c r="AB232" s="9" t="str">
        <f>IF(Tbl.Kosten[[#This Row],[KSnr.]]=AB$7,Tbl.Kosten[[#This Row],[Totaal kosten]],"")</f>
        <v/>
      </c>
      <c r="AC232" s="9" t="str">
        <f>IF(Tbl.Kosten[[#This Row],[KSnr.]]=AC$7,Tbl.Kosten[[#This Row],[Totaal kosten]],"")</f>
        <v/>
      </c>
      <c r="AD232" s="9" t="str">
        <f>IF(Tbl.Kosten[[#This Row],[KSnr.]]=AD$7,Tbl.Kosten[[#This Row],[Totaal kosten]],"")</f>
        <v/>
      </c>
      <c r="AE232" s="9" t="str">
        <f>IF(Tbl.Kosten[[#This Row],[KSnr.]]=AE$7,Tbl.Kosten[[#This Row],[Totaal kosten]],"")</f>
        <v/>
      </c>
      <c r="AF232" s="9" t="str">
        <f>IF(Tbl.Kosten[[#This Row],[KSnr.]]=AF$7,Tbl.Kosten[[#This Row],[Totaal kosten]],"")</f>
        <v/>
      </c>
      <c r="AG232" s="9" t="str">
        <f>IF(Tbl.Kosten[[#This Row],[KSnr.]]=AG$7,Tbl.Kosten[[#This Row],[Totaal kosten]],"")</f>
        <v/>
      </c>
      <c r="AH232" s="9" t="str">
        <f>IF(Tbl.Kosten[[#This Row],[KSnr.]]=AH$7,Tbl.Kosten[[#This Row],[Totaal kosten]],"")</f>
        <v/>
      </c>
      <c r="AI232" s="9" t="str">
        <f>IF(Tbl.Kosten[[#This Row],[KSnr.]]=AI$7,Tbl.Kosten[[#This Row],[Totaal kosten]],"")</f>
        <v/>
      </c>
      <c r="AJ232" s="9" t="str">
        <f>IF(Tbl.Kosten[[#This Row],[KSnr.]]=AJ$7,Tbl.Kosten[[#This Row],[Totaal kosten]],"")</f>
        <v/>
      </c>
      <c r="AK232" s="9" t="str">
        <f>IF(Tbl.Kosten[[#This Row],[KSnr.]]=AK$7,Tbl.Kosten[[#This Row],[Totaal kosten]],"")</f>
        <v/>
      </c>
      <c r="AL232" s="9" t="str">
        <f>IF(Tbl.Kosten[[#This Row],[KSnr.]]=AL$7,Tbl.Kosten[[#This Row],[Totaal kosten]],"")</f>
        <v/>
      </c>
      <c r="AM232" s="9" t="str">
        <f>IF(Tbl.Kosten[[#This Row],[KSnr.]]=AM$7,Tbl.Kosten[[#This Row],[Totaal kosten]],"")</f>
        <v/>
      </c>
      <c r="AN232" s="9" t="str">
        <f>IF(Tbl.Kosten[[#This Row],[KSnr.]]=AN$7,Tbl.Kosten[[#This Row],[Totaal kosten]],"")</f>
        <v/>
      </c>
      <c r="AO232" s="9" t="str">
        <f>IF(Tbl.Kosten[[#This Row],[KSnr.]]=AO$7,Tbl.Kosten[[#This Row],[Totaal kosten]],"")</f>
        <v/>
      </c>
      <c r="AP232" s="9" t="str">
        <f>IF(Tbl.Kosten[[#This Row],[KSnr.]]=AP$7,Tbl.Kosten[[#This Row],[Totaal kosten]],"")</f>
        <v/>
      </c>
      <c r="AQ232" s="9" t="str">
        <f>IF(Tbl.Kosten[[#This Row],[KSnr.]]=AQ$7,Tbl.Kosten[[#This Row],[Totaal kosten]],"")</f>
        <v/>
      </c>
      <c r="AR232" s="9" t="str">
        <f>IF(Tbl.Kosten[[#This Row],[KSnr.]]=AR$7,Tbl.Kosten[[#This Row],[Totaal kosten]],"")</f>
        <v/>
      </c>
      <c r="AS232" s="9" t="str">
        <f>IF(Tbl.Kosten[[#This Row],[KSnr.]]=AS$7,Tbl.Kosten[[#This Row],[Totaal kosten]],"")</f>
        <v/>
      </c>
      <c r="AT232" s="9" t="str">
        <f>IF(Tbl.Kosten[[#This Row],[KSnr.]]=AT$7,Tbl.Kosten[[#This Row],[Totaal kosten]],"")</f>
        <v/>
      </c>
      <c r="AU232" s="122" t="str">
        <f>_xlfn.XLOOKUP(Tbl.Kosten[[#This Row],[Activiteitencode]],Tbl.Activiteiten[Activiteitcode],Tbl.Activiteiten[Anr.],"",,)</f>
        <v/>
      </c>
      <c r="AV232" s="122" t="str">
        <f>IF(Tbl.Kosten[[#This Row],[Anr.]]=AV$7,Tbl.Kosten[[#This Row],[Totaal kosten]],"")</f>
        <v/>
      </c>
      <c r="AW232" s="122" t="str">
        <f>IF(Tbl.Kosten[[#This Row],[Anr.]]=AW$7,Tbl.Kosten[[#This Row],[Totaal kosten]],"")</f>
        <v/>
      </c>
      <c r="AX232" s="122" t="str">
        <f>IF(Tbl.Kosten[[#This Row],[Anr.]]=AX$7,Tbl.Kosten[[#This Row],[Totaal kosten]],"")</f>
        <v/>
      </c>
      <c r="AY232" s="122" t="str">
        <f>IF(Tbl.Kosten[[#This Row],[Anr.]]=AY$7,Tbl.Kosten[[#This Row],[Totaal kosten]],"")</f>
        <v/>
      </c>
      <c r="AZ232" s="122" t="str">
        <f>IF(Tbl.Kosten[[#This Row],[Anr.]]=AZ$7,Tbl.Kosten[[#This Row],[Totaal kosten]],"")</f>
        <v/>
      </c>
      <c r="BA232" s="122" t="str">
        <f>IF(Tbl.Kosten[[#This Row],[Anr.]]=BA$7,Tbl.Kosten[[#This Row],[Totaal kosten]],"")</f>
        <v/>
      </c>
      <c r="BB232" s="122" t="str">
        <f>IF(Tbl.Kosten[[#This Row],[Anr.]]=BB$7,Tbl.Kosten[[#This Row],[Totaal kosten]],"")</f>
        <v/>
      </c>
      <c r="BC232" s="122" t="str">
        <f>IF(Tbl.Kosten[[#This Row],[Anr.]]=BC$7,Tbl.Kosten[[#This Row],[Totaal kosten]],"")</f>
        <v/>
      </c>
      <c r="BD232" s="122" t="str">
        <f>IF(Tbl.Kosten[[#This Row],[Anr.]]=BD$7,Tbl.Kosten[[#This Row],[Totaal kosten]],"")</f>
        <v/>
      </c>
      <c r="BE232" s="122" t="str">
        <f>IF(Tbl.Kosten[[#This Row],[Anr.]]=BE$7,Tbl.Kosten[[#This Row],[Totaal kosten]],"")</f>
        <v/>
      </c>
      <c r="BF232" s="122" t="str">
        <f>IF(Tbl.Kosten[[#This Row],[Anr.]]=BF$7,Tbl.Kosten[[#This Row],[Totaal kosten]],"")</f>
        <v/>
      </c>
      <c r="BG232" s="122" t="str">
        <f>IF(Tbl.Kosten[[#This Row],[Anr.]]=BG$7,Tbl.Kosten[[#This Row],[Totaal kosten]],"")</f>
        <v/>
      </c>
      <c r="BH232" s="122" t="str">
        <f>IF(Tbl.Kosten[[#This Row],[Anr.]]=BH$7,Tbl.Kosten[[#This Row],[Totaal kosten]],"")</f>
        <v/>
      </c>
      <c r="BI232" s="122" t="str">
        <f>IF(Tbl.Kosten[[#This Row],[Anr.]]=BI$7,Tbl.Kosten[[#This Row],[Totaal kosten]],"")</f>
        <v/>
      </c>
      <c r="BJ232" s="122" t="str">
        <f>IF(Tbl.Kosten[[#This Row],[Anr.]]=BJ$7,Tbl.Kosten[[#This Row],[Totaal kosten]],"")</f>
        <v/>
      </c>
      <c r="BK232" s="122" t="str">
        <f>IF(Tbl.Kosten[[#This Row],[Anr.]]=BK$7,Tbl.Kosten[[#This Row],[Totaal kosten]],"")</f>
        <v/>
      </c>
      <c r="BL232" s="122" t="str">
        <f>IF(Tbl.Kosten[[#This Row],[Anr.]]=BL$7,Tbl.Kosten[[#This Row],[Totaal kosten]],"")</f>
        <v/>
      </c>
      <c r="BM232" s="122" t="str">
        <f>IF(Tbl.Kosten[[#This Row],[Anr.]]=BM$7,Tbl.Kosten[[#This Row],[Totaal kosten]],"")</f>
        <v/>
      </c>
      <c r="BN232" s="122" t="str">
        <f>IF(Tbl.Kosten[[#This Row],[Anr.]]=BN$7,Tbl.Kosten[[#This Row],[Totaal kosten]],"")</f>
        <v/>
      </c>
      <c r="BO232" s="122" t="str">
        <f>IF(Tbl.Kosten[[#This Row],[Anr.]]=BO$7,Tbl.Kosten[[#This Row],[Totaal kosten]],"")</f>
        <v/>
      </c>
      <c r="BP232" s="122" t="str">
        <f>IF(Tbl.Kosten[[#This Row],[Anr.]]=BP$7,Tbl.Kosten[[#This Row],[Totaal kosten]],"")</f>
        <v/>
      </c>
      <c r="BQ232" s="122" t="str">
        <f>IF(Tbl.Kosten[[#This Row],[Anr.]]=BQ$7,Tbl.Kosten[[#This Row],[Totaal kosten]],"")</f>
        <v/>
      </c>
      <c r="BR232" s="122" t="str">
        <f>IF(Tbl.Kosten[[#This Row],[Anr.]]=BR$7,Tbl.Kosten[[#This Row],[Totaal kosten]],"")</f>
        <v/>
      </c>
      <c r="BS232" s="122" t="str">
        <f>IF(Tbl.Kosten[[#This Row],[Anr.]]=BS$7,Tbl.Kosten[[#This Row],[Totaal kosten]],"")</f>
        <v/>
      </c>
      <c r="BT232" s="122" t="str">
        <f>IF(Tbl.Kosten[[#This Row],[Anr.]]=BT$7,Tbl.Kosten[[#This Row],[Totaal kosten]],"")</f>
        <v/>
      </c>
      <c r="BU232" s="122" t="str">
        <f>IF(Tbl.Kosten[[#This Row],[Anr.]]=BU$7,Tbl.Kosten[[#This Row],[Totaal kosten]],"")</f>
        <v/>
      </c>
      <c r="BV232" s="122" t="str">
        <f>IF(Tbl.Kosten[[#This Row],[Anr.]]=BV$7,Tbl.Kosten[[#This Row],[Totaal kosten]],"")</f>
        <v/>
      </c>
      <c r="BW232" s="122" t="str">
        <f>IF(Tbl.Kosten[[#This Row],[Anr.]]=BW$7,Tbl.Kosten[[#This Row],[Totaal kosten]],"")</f>
        <v/>
      </c>
      <c r="BX232" s="122" t="str">
        <f>IF(Tbl.Kosten[[#This Row],[Anr.]]=BX$7,Tbl.Kosten[[#This Row],[Totaal kosten]],"")</f>
        <v/>
      </c>
      <c r="BY232" s="122" t="str">
        <f>IF(Tbl.Kosten[[#This Row],[Anr.]]=BY$7,Tbl.Kosten[[#This Row],[Totaal kosten]],"")</f>
        <v/>
      </c>
      <c r="BZ232" s="122" t="str">
        <f>IF(Tbl.Kosten[[#This Row],[Anr.]]=BZ$7,Tbl.Kosten[[#This Row],[Totaal kosten]],"")</f>
        <v/>
      </c>
      <c r="CA232" s="122" t="str">
        <f>IF(Tbl.Kosten[[#This Row],[Anr.]]=CA$7,Tbl.Kosten[[#This Row],[Totaal kosten]],"")</f>
        <v/>
      </c>
      <c r="CB232" s="122" t="str">
        <f>IF(Tbl.Kosten[[#This Row],[Anr.]]=CB$7,Tbl.Kosten[[#This Row],[Totaal kosten]],"")</f>
        <v/>
      </c>
      <c r="CC232" s="122" t="str">
        <f>IF(Tbl.Kosten[[#This Row],[Anr.]]=CC$7,Tbl.Kosten[[#This Row],[Totaal kosten]],"")</f>
        <v/>
      </c>
      <c r="CD232" s="122" t="str">
        <f>IF(Tbl.Kosten[[#This Row],[Anr.]]=CD$7,Tbl.Kosten[[#This Row],[Totaal kosten]],"")</f>
        <v/>
      </c>
      <c r="CE232" s="122" t="str">
        <f>IF(Tbl.Kosten[[#This Row],[Anr.]]=CE$7,Tbl.Kosten[[#This Row],[Totaal kosten]],"")</f>
        <v/>
      </c>
      <c r="CF232" s="122" t="str">
        <f>IF(Tbl.Kosten[[#This Row],[Anr.]]=CF$7,Tbl.Kosten[[#This Row],[Totaal kosten]],"")</f>
        <v/>
      </c>
      <c r="CG232" s="122" t="str">
        <f>IF(Tbl.Kosten[[#This Row],[Anr.]]=CG$7,Tbl.Kosten[[#This Row],[Totaal kosten]],"")</f>
        <v/>
      </c>
      <c r="CH232" s="122" t="str">
        <f>IF(Tbl.Kosten[[#This Row],[Anr.]]=CH$7,Tbl.Kosten[[#This Row],[Totaal kosten]],"")</f>
        <v/>
      </c>
      <c r="CI232" s="122" t="str">
        <f>IF(Tbl.Kosten[[#This Row],[Anr.]]=CI$7,Tbl.Kosten[[#This Row],[Totaal kosten]],"")</f>
        <v/>
      </c>
      <c r="CJ232" s="122" t="str">
        <f>IF(Tbl.Kosten[[#This Row],[Anr.]]=CJ$7,Tbl.Kosten[[#This Row],[Totaal kosten]],"")</f>
        <v/>
      </c>
      <c r="CK232" s="122" t="str">
        <f>IF(Tbl.Kosten[[#This Row],[Anr.]]=CK$7,Tbl.Kosten[[#This Row],[Totaal kosten]],"")</f>
        <v/>
      </c>
      <c r="CL232" s="122" t="str">
        <f>IF(Tbl.Kosten[[#This Row],[Anr.]]=CL$7,Tbl.Kosten[[#This Row],[Totaal kosten]],"")</f>
        <v/>
      </c>
      <c r="CM232" s="122" t="str">
        <f>IF(Tbl.Kosten[[#This Row],[Anr.]]=CM$7,Tbl.Kosten[[#This Row],[Totaal kosten]],"")</f>
        <v/>
      </c>
      <c r="CN232" s="122" t="str">
        <f>IF(Tbl.Kosten[[#This Row],[Anr.]]=CN$7,Tbl.Kosten[[#This Row],[Totaal kosten]],"")</f>
        <v/>
      </c>
      <c r="CO232" s="122" t="str">
        <f>IF(Tbl.Kosten[[#This Row],[Anr.]]=CO$7,Tbl.Kosten[[#This Row],[Totaal kosten]],"")</f>
        <v/>
      </c>
      <c r="CP232" s="122" t="str">
        <f>IF(Tbl.Kosten[[#This Row],[Anr.]]=CP$7,Tbl.Kosten[[#This Row],[Totaal kosten]],"")</f>
        <v/>
      </c>
      <c r="CQ232" s="122" t="str">
        <f>IF(Tbl.Kosten[[#This Row],[Anr.]]=CQ$7,Tbl.Kosten[[#This Row],[Totaal kosten]],"")</f>
        <v/>
      </c>
      <c r="CR232" s="122" t="str">
        <f>IF(Tbl.Kosten[[#This Row],[Anr.]]=CR$7,Tbl.Kosten[[#This Row],[Totaal kosten]],"")</f>
        <v/>
      </c>
      <c r="CS232" s="122" t="str">
        <f>IF(Tbl.Kosten[[#This Row],[Anr.]]=CS$7,Tbl.Kosten[[#This Row],[Totaal kosten]],"")</f>
        <v/>
      </c>
      <c r="CT232" s="122" t="str">
        <f>IF(Tbl.Kosten[[#This Row],[Anr.]]=CT$7,Tbl.Kosten[[#This Row],[Totaal kosten]],"")</f>
        <v/>
      </c>
      <c r="CU232" s="122" t="str">
        <f>IF(Tbl.Kosten[[#This Row],[Anr.]]=CU$7,Tbl.Kosten[[#This Row],[Totaal kosten]],"")</f>
        <v/>
      </c>
      <c r="CV232" s="122" t="str">
        <f>IF(Tbl.Kosten[[#This Row],[Anr.]]=CV$7,Tbl.Kosten[[#This Row],[Totaal kosten]],"")</f>
        <v/>
      </c>
      <c r="CW232" s="122" t="str">
        <f>IF(Tbl.Kosten[[#This Row],[Anr.]]=CW$7,Tbl.Kosten[[#This Row],[Totaal kosten]],"")</f>
        <v/>
      </c>
      <c r="CX232" s="122" t="str">
        <f>IF(Tbl.Kosten[[#This Row],[Anr.]]=CX$7,Tbl.Kosten[[#This Row],[Totaal kosten]],"")</f>
        <v/>
      </c>
      <c r="CY232" s="122" t="str">
        <f>IF(Tbl.Kosten[[#This Row],[Anr.]]=CY$7,Tbl.Kosten[[#This Row],[Totaal kosten]],"")</f>
        <v/>
      </c>
      <c r="CZ232" s="122" t="str">
        <f>IF(Tbl.Kosten[[#This Row],[Anr.]]=CZ$7,Tbl.Kosten[[#This Row],[Totaal kosten]],"")</f>
        <v/>
      </c>
      <c r="DA232" s="122" t="str">
        <f>IF(Tbl.Kosten[[#This Row],[Anr.]]=DA$7,Tbl.Kosten[[#This Row],[Totaal kosten]],"")</f>
        <v/>
      </c>
      <c r="DB232" s="122" t="str">
        <f>IF(Tbl.Kosten[[#This Row],[Anr.]]=DB$7,Tbl.Kosten[[#This Row],[Totaal kosten]],"")</f>
        <v/>
      </c>
      <c r="DC232" s="122" t="str">
        <f>IF(Tbl.Kosten[[#This Row],[Anr.]]=DC$7,Tbl.Kosten[[#This Row],[Totaal kosten]],"")</f>
        <v/>
      </c>
      <c r="DD232" s="122" t="str">
        <f>IF(Tbl.Kosten[[#This Row],[Anr.]]=DD$7,Tbl.Kosten[[#This Row],[Totaal kosten]],"")</f>
        <v/>
      </c>
      <c r="DE232" s="122" t="str">
        <f>IF(Tbl.Kosten[[#This Row],[Anr.]]=DE$7,Tbl.Kosten[[#This Row],[Totaal kosten]],"")</f>
        <v/>
      </c>
      <c r="DF232" s="122" t="str">
        <f>IF(Tbl.Kosten[[#This Row],[Anr.]]=DF$7,Tbl.Kosten[[#This Row],[Totaal kosten]],"")</f>
        <v/>
      </c>
      <c r="DG232" s="122" t="str">
        <f>IF(Tbl.Kosten[[#This Row],[Anr.]]=DG$7,Tbl.Kosten[[#This Row],[Totaal kosten]],"")</f>
        <v/>
      </c>
      <c r="DH232" s="122" t="str">
        <f>IF(Tbl.Kosten[[#This Row],[Anr.]]=DH$7,Tbl.Kosten[[#This Row],[Totaal kosten]],"")</f>
        <v/>
      </c>
      <c r="DI232" s="122" t="str">
        <f>IF(Tbl.Kosten[[#This Row],[Anr.]]=DI$7,Tbl.Kosten[[#This Row],[Totaal kosten]],"")</f>
        <v/>
      </c>
      <c r="DJ232" s="122" t="str">
        <f>IF(Tbl.Kosten[[#This Row],[Anr.]]=DJ$7,Tbl.Kosten[[#This Row],[Totaal kosten]],"")</f>
        <v/>
      </c>
      <c r="DK232" s="122" t="str">
        <f>IF(Tbl.Kosten[[#This Row],[Anr.]]=DK$7,Tbl.Kosten[[#This Row],[Totaal kosten]],"")</f>
        <v/>
      </c>
      <c r="DL232" s="122" t="str">
        <f>IF(Tbl.Kosten[[#This Row],[Anr.]]=DL$7,Tbl.Kosten[[#This Row],[Totaal kosten]],"")</f>
        <v/>
      </c>
      <c r="DM232" s="122" t="str">
        <f>IF(Tbl.Kosten[[#This Row],[Anr.]]=DM$7,Tbl.Kosten[[#This Row],[Totaal kosten]],"")</f>
        <v/>
      </c>
      <c r="DN232" s="122" t="str">
        <f>IF(Tbl.Kosten[[#This Row],[Anr.]]=DN$7,Tbl.Kosten[[#This Row],[Totaal kosten]],"")</f>
        <v/>
      </c>
      <c r="DO232" s="122" t="str">
        <f>IF(Tbl.Kosten[[#This Row],[Anr.]]=DO$7,Tbl.Kosten[[#This Row],[Totaal kosten]],"")</f>
        <v/>
      </c>
      <c r="DP232" s="122" t="str">
        <f>IF(Tbl.Kosten[[#This Row],[Anr.]]=DP$7,Tbl.Kosten[[#This Row],[Totaal kosten]],"")</f>
        <v/>
      </c>
      <c r="DQ232" s="122" t="str">
        <f>IF(Tbl.Kosten[[#This Row],[Anr.]]=DQ$7,Tbl.Kosten[[#This Row],[Totaal kosten]],"")</f>
        <v/>
      </c>
      <c r="DR232" s="122" t="str">
        <f>IF(Tbl.Kosten[[#This Row],[Anr.]]=DR$7,Tbl.Kosten[[#This Row],[Totaal kosten]],"")</f>
        <v/>
      </c>
      <c r="DS232" s="122" t="str">
        <f>IF(Tbl.Kosten[[#This Row],[Anr.]]=DS$7,Tbl.Kosten[[#This Row],[Totaal kosten]],"")</f>
        <v/>
      </c>
      <c r="DT232" s="122" t="str">
        <f>IF(Tbl.Kosten[[#This Row],[Anr.]]=DT$7,Tbl.Kosten[[#This Row],[Totaal kosten]],"")</f>
        <v/>
      </c>
      <c r="DU232" s="122" t="str">
        <f>IF(Tbl.Kosten[[#This Row],[Anr.]]=DU$7,Tbl.Kosten[[#This Row],[Totaal kosten]],"")</f>
        <v/>
      </c>
      <c r="DV232" s="122" t="str">
        <f>IF(Tbl.Kosten[[#This Row],[Anr.]]=DV$7,Tbl.Kosten[[#This Row],[Totaal kosten]],"")</f>
        <v/>
      </c>
      <c r="DW232" s="122" t="str">
        <f>IF(Tbl.Kosten[[#This Row],[Anr.]]=DW$7,Tbl.Kosten[[#This Row],[Totaal kosten]],"")</f>
        <v/>
      </c>
      <c r="DX232" s="122" t="str">
        <f>IF(Tbl.Kosten[[#This Row],[Anr.]]=DX$7,Tbl.Kosten[[#This Row],[Totaal kosten]],"")</f>
        <v/>
      </c>
      <c r="DY232" s="122" t="str">
        <f>IF(Tbl.Kosten[[#This Row],[Anr.]]=DY$7,Tbl.Kosten[[#This Row],[Totaal kosten]],"")</f>
        <v/>
      </c>
      <c r="DZ232" s="122" t="str">
        <f>IF(Tbl.Kosten[[#This Row],[Anr.]]=DZ$7,Tbl.Kosten[[#This Row],[Totaal kosten]],"")</f>
        <v/>
      </c>
      <c r="EA232" s="122" t="str">
        <f>IF(Tbl.Kosten[[#This Row],[Anr.]]=EA$7,Tbl.Kosten[[#This Row],[Totaal kosten]],"")</f>
        <v/>
      </c>
      <c r="EB232" s="122" t="str">
        <f>IF(Tbl.Kosten[[#This Row],[Anr.]]=EB$7,Tbl.Kosten[[#This Row],[Totaal kosten]],"")</f>
        <v/>
      </c>
      <c r="EC232" s="122" t="str">
        <f>IF(Tbl.Kosten[[#This Row],[Anr.]]=EC$7,Tbl.Kosten[[#This Row],[Totaal kosten]],"")</f>
        <v/>
      </c>
      <c r="ED232" s="122" t="str">
        <f>IF(Tbl.Kosten[[#This Row],[Anr.]]=ED$7,Tbl.Kosten[[#This Row],[Totaal kosten]],"")</f>
        <v/>
      </c>
      <c r="EE232" s="122" t="str">
        <f>IF(Tbl.Kosten[[#This Row],[Anr.]]=EE$7,Tbl.Kosten[[#This Row],[Totaal kosten]],"")</f>
        <v/>
      </c>
      <c r="EF232" s="122" t="str">
        <f>IF(Tbl.Kosten[[#This Row],[Anr.]]=EF$7,Tbl.Kosten[[#This Row],[Totaal kosten]],"")</f>
        <v/>
      </c>
      <c r="EG232" s="122" t="str">
        <f>IF(Tbl.Kosten[[#This Row],[Anr.]]=EG$7,Tbl.Kosten[[#This Row],[Totaal kosten]],"")</f>
        <v/>
      </c>
      <c r="EH232" s="122" t="str">
        <f>IF(Tbl.Kosten[[#This Row],[Anr.]]=EH$7,Tbl.Kosten[[#This Row],[Totaal kosten]],"")</f>
        <v/>
      </c>
      <c r="EI232" s="122" t="str">
        <f>IF(Tbl.Kosten[[#This Row],[Anr.]]=EI$7,Tbl.Kosten[[#This Row],[Totaal kosten]],"")</f>
        <v/>
      </c>
      <c r="EJ232" s="122" t="str">
        <f>IF(Tbl.Kosten[[#This Row],[Anr.]]=EJ$7,Tbl.Kosten[[#This Row],[Totaal kosten]],"")</f>
        <v/>
      </c>
      <c r="EK232" s="122" t="str">
        <f>IF(Tbl.Kosten[[#This Row],[Anr.]]=EK$7,Tbl.Kosten[[#This Row],[Totaal kosten]],"")</f>
        <v/>
      </c>
      <c r="EL232" s="122" t="str">
        <f>IF(Tbl.Kosten[[#This Row],[Anr.]]=EL$7,Tbl.Kosten[[#This Row],[Totaal kosten]],"")</f>
        <v/>
      </c>
      <c r="EM232" s="122" t="str">
        <f>IF(Tbl.Kosten[[#This Row],[Anr.]]=EM$7,Tbl.Kosten[[#This Row],[Totaal kosten]],"")</f>
        <v/>
      </c>
      <c r="EN232" s="122" t="str">
        <f>IF(Tbl.Kosten[[#This Row],[Anr.]]=EN$7,Tbl.Kosten[[#This Row],[Totaal kosten]],"")</f>
        <v/>
      </c>
      <c r="EO232" s="122" t="str">
        <f>IF(Tbl.Kosten[[#This Row],[Anr.]]=EO$7,Tbl.Kosten[[#This Row],[Totaal kosten]],"")</f>
        <v/>
      </c>
      <c r="EP232" s="122" t="str">
        <f>IF(Tbl.Kosten[[#This Row],[Anr.]]=EP$7,Tbl.Kosten[[#This Row],[Totaal kosten]],"")</f>
        <v/>
      </c>
      <c r="EQ232" s="122" t="str">
        <f>IF(Tbl.Kosten[[#This Row],[Anr.]]=EQ$7,Tbl.Kosten[[#This Row],[Totaal kosten]],"")</f>
        <v/>
      </c>
    </row>
    <row r="233" spans="2:147" x14ac:dyDescent="0.35">
      <c r="B233" s="99"/>
      <c r="C233" s="68"/>
      <c r="D233" s="119"/>
      <c r="E233" s="100"/>
      <c r="F233" s="13">
        <f>_xlfn.XLOOKUP(Tbl.Kosten[[#This Row],[Medewerker e/o 
functie]],Tbl.Uurtarief[Medewerker en/of functie],Tbl.Uurtarief[Uurtarief],"",,)</f>
        <v>0</v>
      </c>
      <c r="G233" s="118">
        <f>PRODUCT(Tbl.Kosten[[#This Row],[Uren]],Tbl.Kosten[[#This Row],[Uurtarief]])</f>
        <v>0</v>
      </c>
      <c r="H233" s="100"/>
      <c r="I233" s="98"/>
      <c r="J233" s="97">
        <f>Tbl.Kosten[[#This Row],[Aantal]]*Tbl.Kosten[[#This Row],[Tarief]]</f>
        <v>0</v>
      </c>
      <c r="K233" s="118">
        <f>Tbl.Kosten[[#This Row],[Subtotaal andere kosten]]+Tbl.Kosten[[#This Row],[Subtotaal arbeidskosten]]</f>
        <v>0</v>
      </c>
      <c r="L233" s="190">
        <f>IF(Tbl.Kosten[[#This Row],[Subtotaal andere kosten]]&lt;&gt;0,"Andere kosten",(_xlfn.XLOOKUP(Tbl.Kosten[[#This Row],[Medewerker e/o 
functie]],Tbl.Uurtarief[Medewerker en/of functie],Tbl.Uurtarief[Kostensoort],"",,)))</f>
        <v>0</v>
      </c>
      <c r="M233" s="190" t="str">
        <f>IF(AND(Tbl.Kosten[[#This Row],[Subtotaal arbeidskosten]]&lt;&gt;0,Tbl.Kosten[[#This Row],[Subtotaal andere kosten]]&lt;&gt;0),"Begroot Arbeidskosten en Overige kosten op verschillende regels!","")</f>
        <v/>
      </c>
      <c r="N233" s="3" t="str">
        <f>_xlfn.XLOOKUP(Tbl.Kosten[[#This Row],[Activiteitencode]],Tbl.Activiteiten[Activiteitcode],Tbl.Activiteiten[Werkpakketcode],"",,)</f>
        <v/>
      </c>
      <c r="O233" s="9" t="str">
        <f>_xlfn.XLOOKUP(Tbl.Kosten[[#This Row],[Werkpakketcode]],Tbl.Werkpakketten[Werkpakketcode],Tbl.Werkpakketten[WPnr.],"",,)</f>
        <v/>
      </c>
      <c r="P233" s="9" t="str">
        <f>IF(Tbl.Kosten[[#This Row],[WPnr.]]=P$7,Tbl.Kosten[[#This Row],[Totaal kosten]],"")</f>
        <v/>
      </c>
      <c r="Q233" s="9" t="str">
        <f>IF(Tbl.Kosten[[#This Row],[WPnr.]]=Q$7,Tbl.Kosten[[#This Row],[Totaal kosten]],"")</f>
        <v/>
      </c>
      <c r="R233" s="9" t="str">
        <f>IF(Tbl.Kosten[[#This Row],[WPnr.]]=R$7,Tbl.Kosten[[#This Row],[Totaal kosten]],"")</f>
        <v/>
      </c>
      <c r="S233" s="9" t="str">
        <f>IF(Tbl.Kosten[[#This Row],[WPnr.]]=S$7,Tbl.Kosten[[#This Row],[Totaal kosten]],"")</f>
        <v/>
      </c>
      <c r="T233" s="9" t="str">
        <f>IF(Tbl.Kosten[[#This Row],[WPnr.]]=T$7,Tbl.Kosten[[#This Row],[Totaal kosten]],"")</f>
        <v/>
      </c>
      <c r="U233" s="9" t="str">
        <f>IF(Tbl.Kosten[[#This Row],[WPnr.]]=U$7,Tbl.Kosten[[#This Row],[Totaal kosten]],"")</f>
        <v/>
      </c>
      <c r="V233" s="9" t="str">
        <f>IF(Tbl.Kosten[[#This Row],[WPnr.]]=V$7,Tbl.Kosten[[#This Row],[Totaal kosten]],"")</f>
        <v/>
      </c>
      <c r="W233" s="9" t="str">
        <f>IF(Tbl.Kosten[[#This Row],[WPnr.]]=W$7,Tbl.Kosten[[#This Row],[Totaal kosten]],"")</f>
        <v/>
      </c>
      <c r="X233" s="9" t="str">
        <f>IF(Tbl.Kosten[[#This Row],[WPnr.]]=X$7,Tbl.Kosten[[#This Row],[Totaal kosten]],"")</f>
        <v/>
      </c>
      <c r="Y233" s="9" t="str">
        <f>IF(Tbl.Kosten[[#This Row],[WPnr.]]=Y$7,Tbl.Kosten[[#This Row],[Totaal kosten]],"")</f>
        <v/>
      </c>
      <c r="Z233" s="9" t="str">
        <f>IFERROR(VLOOKUP(Tbl.Kosten[[#This Row],[Kostensoort]],Tbl.Kostensoorten[],2,FALSE),"")</f>
        <v/>
      </c>
      <c r="AA233" s="9" t="str">
        <f>IF(Tbl.Kosten[[#This Row],[KSnr.]]=AA$7,Tbl.Kosten[[#This Row],[Totaal kosten]],"")</f>
        <v/>
      </c>
      <c r="AB233" s="9" t="str">
        <f>IF(Tbl.Kosten[[#This Row],[KSnr.]]=AB$7,Tbl.Kosten[[#This Row],[Totaal kosten]],"")</f>
        <v/>
      </c>
      <c r="AC233" s="9" t="str">
        <f>IF(Tbl.Kosten[[#This Row],[KSnr.]]=AC$7,Tbl.Kosten[[#This Row],[Totaal kosten]],"")</f>
        <v/>
      </c>
      <c r="AD233" s="9" t="str">
        <f>IF(Tbl.Kosten[[#This Row],[KSnr.]]=AD$7,Tbl.Kosten[[#This Row],[Totaal kosten]],"")</f>
        <v/>
      </c>
      <c r="AE233" s="9" t="str">
        <f>IF(Tbl.Kosten[[#This Row],[KSnr.]]=AE$7,Tbl.Kosten[[#This Row],[Totaal kosten]],"")</f>
        <v/>
      </c>
      <c r="AF233" s="9" t="str">
        <f>IF(Tbl.Kosten[[#This Row],[KSnr.]]=AF$7,Tbl.Kosten[[#This Row],[Totaal kosten]],"")</f>
        <v/>
      </c>
      <c r="AG233" s="9" t="str">
        <f>IF(Tbl.Kosten[[#This Row],[KSnr.]]=AG$7,Tbl.Kosten[[#This Row],[Totaal kosten]],"")</f>
        <v/>
      </c>
      <c r="AH233" s="9" t="str">
        <f>IF(Tbl.Kosten[[#This Row],[KSnr.]]=AH$7,Tbl.Kosten[[#This Row],[Totaal kosten]],"")</f>
        <v/>
      </c>
      <c r="AI233" s="9" t="str">
        <f>IF(Tbl.Kosten[[#This Row],[KSnr.]]=AI$7,Tbl.Kosten[[#This Row],[Totaal kosten]],"")</f>
        <v/>
      </c>
      <c r="AJ233" s="9" t="str">
        <f>IF(Tbl.Kosten[[#This Row],[KSnr.]]=AJ$7,Tbl.Kosten[[#This Row],[Totaal kosten]],"")</f>
        <v/>
      </c>
      <c r="AK233" s="9" t="str">
        <f>IF(Tbl.Kosten[[#This Row],[KSnr.]]=AK$7,Tbl.Kosten[[#This Row],[Totaal kosten]],"")</f>
        <v/>
      </c>
      <c r="AL233" s="9" t="str">
        <f>IF(Tbl.Kosten[[#This Row],[KSnr.]]=AL$7,Tbl.Kosten[[#This Row],[Totaal kosten]],"")</f>
        <v/>
      </c>
      <c r="AM233" s="9" t="str">
        <f>IF(Tbl.Kosten[[#This Row],[KSnr.]]=AM$7,Tbl.Kosten[[#This Row],[Totaal kosten]],"")</f>
        <v/>
      </c>
      <c r="AN233" s="9" t="str">
        <f>IF(Tbl.Kosten[[#This Row],[KSnr.]]=AN$7,Tbl.Kosten[[#This Row],[Totaal kosten]],"")</f>
        <v/>
      </c>
      <c r="AO233" s="9" t="str">
        <f>IF(Tbl.Kosten[[#This Row],[KSnr.]]=AO$7,Tbl.Kosten[[#This Row],[Totaal kosten]],"")</f>
        <v/>
      </c>
      <c r="AP233" s="9" t="str">
        <f>IF(Tbl.Kosten[[#This Row],[KSnr.]]=AP$7,Tbl.Kosten[[#This Row],[Totaal kosten]],"")</f>
        <v/>
      </c>
      <c r="AQ233" s="9" t="str">
        <f>IF(Tbl.Kosten[[#This Row],[KSnr.]]=AQ$7,Tbl.Kosten[[#This Row],[Totaal kosten]],"")</f>
        <v/>
      </c>
      <c r="AR233" s="9" t="str">
        <f>IF(Tbl.Kosten[[#This Row],[KSnr.]]=AR$7,Tbl.Kosten[[#This Row],[Totaal kosten]],"")</f>
        <v/>
      </c>
      <c r="AS233" s="9" t="str">
        <f>IF(Tbl.Kosten[[#This Row],[KSnr.]]=AS$7,Tbl.Kosten[[#This Row],[Totaal kosten]],"")</f>
        <v/>
      </c>
      <c r="AT233" s="9" t="str">
        <f>IF(Tbl.Kosten[[#This Row],[KSnr.]]=AT$7,Tbl.Kosten[[#This Row],[Totaal kosten]],"")</f>
        <v/>
      </c>
      <c r="AU233" s="122" t="str">
        <f>_xlfn.XLOOKUP(Tbl.Kosten[[#This Row],[Activiteitencode]],Tbl.Activiteiten[Activiteitcode],Tbl.Activiteiten[Anr.],"",,)</f>
        <v/>
      </c>
      <c r="AV233" s="122" t="str">
        <f>IF(Tbl.Kosten[[#This Row],[Anr.]]=AV$7,Tbl.Kosten[[#This Row],[Totaal kosten]],"")</f>
        <v/>
      </c>
      <c r="AW233" s="122" t="str">
        <f>IF(Tbl.Kosten[[#This Row],[Anr.]]=AW$7,Tbl.Kosten[[#This Row],[Totaal kosten]],"")</f>
        <v/>
      </c>
      <c r="AX233" s="122" t="str">
        <f>IF(Tbl.Kosten[[#This Row],[Anr.]]=AX$7,Tbl.Kosten[[#This Row],[Totaal kosten]],"")</f>
        <v/>
      </c>
      <c r="AY233" s="122" t="str">
        <f>IF(Tbl.Kosten[[#This Row],[Anr.]]=AY$7,Tbl.Kosten[[#This Row],[Totaal kosten]],"")</f>
        <v/>
      </c>
      <c r="AZ233" s="122" t="str">
        <f>IF(Tbl.Kosten[[#This Row],[Anr.]]=AZ$7,Tbl.Kosten[[#This Row],[Totaal kosten]],"")</f>
        <v/>
      </c>
      <c r="BA233" s="122" t="str">
        <f>IF(Tbl.Kosten[[#This Row],[Anr.]]=BA$7,Tbl.Kosten[[#This Row],[Totaal kosten]],"")</f>
        <v/>
      </c>
      <c r="BB233" s="122" t="str">
        <f>IF(Tbl.Kosten[[#This Row],[Anr.]]=BB$7,Tbl.Kosten[[#This Row],[Totaal kosten]],"")</f>
        <v/>
      </c>
      <c r="BC233" s="122" t="str">
        <f>IF(Tbl.Kosten[[#This Row],[Anr.]]=BC$7,Tbl.Kosten[[#This Row],[Totaal kosten]],"")</f>
        <v/>
      </c>
      <c r="BD233" s="122" t="str">
        <f>IF(Tbl.Kosten[[#This Row],[Anr.]]=BD$7,Tbl.Kosten[[#This Row],[Totaal kosten]],"")</f>
        <v/>
      </c>
      <c r="BE233" s="122" t="str">
        <f>IF(Tbl.Kosten[[#This Row],[Anr.]]=BE$7,Tbl.Kosten[[#This Row],[Totaal kosten]],"")</f>
        <v/>
      </c>
      <c r="BF233" s="122" t="str">
        <f>IF(Tbl.Kosten[[#This Row],[Anr.]]=BF$7,Tbl.Kosten[[#This Row],[Totaal kosten]],"")</f>
        <v/>
      </c>
      <c r="BG233" s="122" t="str">
        <f>IF(Tbl.Kosten[[#This Row],[Anr.]]=BG$7,Tbl.Kosten[[#This Row],[Totaal kosten]],"")</f>
        <v/>
      </c>
      <c r="BH233" s="122" t="str">
        <f>IF(Tbl.Kosten[[#This Row],[Anr.]]=BH$7,Tbl.Kosten[[#This Row],[Totaal kosten]],"")</f>
        <v/>
      </c>
      <c r="BI233" s="122" t="str">
        <f>IF(Tbl.Kosten[[#This Row],[Anr.]]=BI$7,Tbl.Kosten[[#This Row],[Totaal kosten]],"")</f>
        <v/>
      </c>
      <c r="BJ233" s="122" t="str">
        <f>IF(Tbl.Kosten[[#This Row],[Anr.]]=BJ$7,Tbl.Kosten[[#This Row],[Totaal kosten]],"")</f>
        <v/>
      </c>
      <c r="BK233" s="122" t="str">
        <f>IF(Tbl.Kosten[[#This Row],[Anr.]]=BK$7,Tbl.Kosten[[#This Row],[Totaal kosten]],"")</f>
        <v/>
      </c>
      <c r="BL233" s="122" t="str">
        <f>IF(Tbl.Kosten[[#This Row],[Anr.]]=BL$7,Tbl.Kosten[[#This Row],[Totaal kosten]],"")</f>
        <v/>
      </c>
      <c r="BM233" s="122" t="str">
        <f>IF(Tbl.Kosten[[#This Row],[Anr.]]=BM$7,Tbl.Kosten[[#This Row],[Totaal kosten]],"")</f>
        <v/>
      </c>
      <c r="BN233" s="122" t="str">
        <f>IF(Tbl.Kosten[[#This Row],[Anr.]]=BN$7,Tbl.Kosten[[#This Row],[Totaal kosten]],"")</f>
        <v/>
      </c>
      <c r="BO233" s="122" t="str">
        <f>IF(Tbl.Kosten[[#This Row],[Anr.]]=BO$7,Tbl.Kosten[[#This Row],[Totaal kosten]],"")</f>
        <v/>
      </c>
      <c r="BP233" s="122" t="str">
        <f>IF(Tbl.Kosten[[#This Row],[Anr.]]=BP$7,Tbl.Kosten[[#This Row],[Totaal kosten]],"")</f>
        <v/>
      </c>
      <c r="BQ233" s="122" t="str">
        <f>IF(Tbl.Kosten[[#This Row],[Anr.]]=BQ$7,Tbl.Kosten[[#This Row],[Totaal kosten]],"")</f>
        <v/>
      </c>
      <c r="BR233" s="122" t="str">
        <f>IF(Tbl.Kosten[[#This Row],[Anr.]]=BR$7,Tbl.Kosten[[#This Row],[Totaal kosten]],"")</f>
        <v/>
      </c>
      <c r="BS233" s="122" t="str">
        <f>IF(Tbl.Kosten[[#This Row],[Anr.]]=BS$7,Tbl.Kosten[[#This Row],[Totaal kosten]],"")</f>
        <v/>
      </c>
      <c r="BT233" s="122" t="str">
        <f>IF(Tbl.Kosten[[#This Row],[Anr.]]=BT$7,Tbl.Kosten[[#This Row],[Totaal kosten]],"")</f>
        <v/>
      </c>
      <c r="BU233" s="122" t="str">
        <f>IF(Tbl.Kosten[[#This Row],[Anr.]]=BU$7,Tbl.Kosten[[#This Row],[Totaal kosten]],"")</f>
        <v/>
      </c>
      <c r="BV233" s="122" t="str">
        <f>IF(Tbl.Kosten[[#This Row],[Anr.]]=BV$7,Tbl.Kosten[[#This Row],[Totaal kosten]],"")</f>
        <v/>
      </c>
      <c r="BW233" s="122" t="str">
        <f>IF(Tbl.Kosten[[#This Row],[Anr.]]=BW$7,Tbl.Kosten[[#This Row],[Totaal kosten]],"")</f>
        <v/>
      </c>
      <c r="BX233" s="122" t="str">
        <f>IF(Tbl.Kosten[[#This Row],[Anr.]]=BX$7,Tbl.Kosten[[#This Row],[Totaal kosten]],"")</f>
        <v/>
      </c>
      <c r="BY233" s="122" t="str">
        <f>IF(Tbl.Kosten[[#This Row],[Anr.]]=BY$7,Tbl.Kosten[[#This Row],[Totaal kosten]],"")</f>
        <v/>
      </c>
      <c r="BZ233" s="122" t="str">
        <f>IF(Tbl.Kosten[[#This Row],[Anr.]]=BZ$7,Tbl.Kosten[[#This Row],[Totaal kosten]],"")</f>
        <v/>
      </c>
      <c r="CA233" s="122" t="str">
        <f>IF(Tbl.Kosten[[#This Row],[Anr.]]=CA$7,Tbl.Kosten[[#This Row],[Totaal kosten]],"")</f>
        <v/>
      </c>
      <c r="CB233" s="122" t="str">
        <f>IF(Tbl.Kosten[[#This Row],[Anr.]]=CB$7,Tbl.Kosten[[#This Row],[Totaal kosten]],"")</f>
        <v/>
      </c>
      <c r="CC233" s="122" t="str">
        <f>IF(Tbl.Kosten[[#This Row],[Anr.]]=CC$7,Tbl.Kosten[[#This Row],[Totaal kosten]],"")</f>
        <v/>
      </c>
      <c r="CD233" s="122" t="str">
        <f>IF(Tbl.Kosten[[#This Row],[Anr.]]=CD$7,Tbl.Kosten[[#This Row],[Totaal kosten]],"")</f>
        <v/>
      </c>
      <c r="CE233" s="122" t="str">
        <f>IF(Tbl.Kosten[[#This Row],[Anr.]]=CE$7,Tbl.Kosten[[#This Row],[Totaal kosten]],"")</f>
        <v/>
      </c>
      <c r="CF233" s="122" t="str">
        <f>IF(Tbl.Kosten[[#This Row],[Anr.]]=CF$7,Tbl.Kosten[[#This Row],[Totaal kosten]],"")</f>
        <v/>
      </c>
      <c r="CG233" s="122" t="str">
        <f>IF(Tbl.Kosten[[#This Row],[Anr.]]=CG$7,Tbl.Kosten[[#This Row],[Totaal kosten]],"")</f>
        <v/>
      </c>
      <c r="CH233" s="122" t="str">
        <f>IF(Tbl.Kosten[[#This Row],[Anr.]]=CH$7,Tbl.Kosten[[#This Row],[Totaal kosten]],"")</f>
        <v/>
      </c>
      <c r="CI233" s="122" t="str">
        <f>IF(Tbl.Kosten[[#This Row],[Anr.]]=CI$7,Tbl.Kosten[[#This Row],[Totaal kosten]],"")</f>
        <v/>
      </c>
      <c r="CJ233" s="122" t="str">
        <f>IF(Tbl.Kosten[[#This Row],[Anr.]]=CJ$7,Tbl.Kosten[[#This Row],[Totaal kosten]],"")</f>
        <v/>
      </c>
      <c r="CK233" s="122" t="str">
        <f>IF(Tbl.Kosten[[#This Row],[Anr.]]=CK$7,Tbl.Kosten[[#This Row],[Totaal kosten]],"")</f>
        <v/>
      </c>
      <c r="CL233" s="122" t="str">
        <f>IF(Tbl.Kosten[[#This Row],[Anr.]]=CL$7,Tbl.Kosten[[#This Row],[Totaal kosten]],"")</f>
        <v/>
      </c>
      <c r="CM233" s="122" t="str">
        <f>IF(Tbl.Kosten[[#This Row],[Anr.]]=CM$7,Tbl.Kosten[[#This Row],[Totaal kosten]],"")</f>
        <v/>
      </c>
      <c r="CN233" s="122" t="str">
        <f>IF(Tbl.Kosten[[#This Row],[Anr.]]=CN$7,Tbl.Kosten[[#This Row],[Totaal kosten]],"")</f>
        <v/>
      </c>
      <c r="CO233" s="122" t="str">
        <f>IF(Tbl.Kosten[[#This Row],[Anr.]]=CO$7,Tbl.Kosten[[#This Row],[Totaal kosten]],"")</f>
        <v/>
      </c>
      <c r="CP233" s="122" t="str">
        <f>IF(Tbl.Kosten[[#This Row],[Anr.]]=CP$7,Tbl.Kosten[[#This Row],[Totaal kosten]],"")</f>
        <v/>
      </c>
      <c r="CQ233" s="122" t="str">
        <f>IF(Tbl.Kosten[[#This Row],[Anr.]]=CQ$7,Tbl.Kosten[[#This Row],[Totaal kosten]],"")</f>
        <v/>
      </c>
      <c r="CR233" s="122" t="str">
        <f>IF(Tbl.Kosten[[#This Row],[Anr.]]=CR$7,Tbl.Kosten[[#This Row],[Totaal kosten]],"")</f>
        <v/>
      </c>
      <c r="CS233" s="122" t="str">
        <f>IF(Tbl.Kosten[[#This Row],[Anr.]]=CS$7,Tbl.Kosten[[#This Row],[Totaal kosten]],"")</f>
        <v/>
      </c>
      <c r="CT233" s="122" t="str">
        <f>IF(Tbl.Kosten[[#This Row],[Anr.]]=CT$7,Tbl.Kosten[[#This Row],[Totaal kosten]],"")</f>
        <v/>
      </c>
      <c r="CU233" s="122" t="str">
        <f>IF(Tbl.Kosten[[#This Row],[Anr.]]=CU$7,Tbl.Kosten[[#This Row],[Totaal kosten]],"")</f>
        <v/>
      </c>
      <c r="CV233" s="122" t="str">
        <f>IF(Tbl.Kosten[[#This Row],[Anr.]]=CV$7,Tbl.Kosten[[#This Row],[Totaal kosten]],"")</f>
        <v/>
      </c>
      <c r="CW233" s="122" t="str">
        <f>IF(Tbl.Kosten[[#This Row],[Anr.]]=CW$7,Tbl.Kosten[[#This Row],[Totaal kosten]],"")</f>
        <v/>
      </c>
      <c r="CX233" s="122" t="str">
        <f>IF(Tbl.Kosten[[#This Row],[Anr.]]=CX$7,Tbl.Kosten[[#This Row],[Totaal kosten]],"")</f>
        <v/>
      </c>
      <c r="CY233" s="122" t="str">
        <f>IF(Tbl.Kosten[[#This Row],[Anr.]]=CY$7,Tbl.Kosten[[#This Row],[Totaal kosten]],"")</f>
        <v/>
      </c>
      <c r="CZ233" s="122" t="str">
        <f>IF(Tbl.Kosten[[#This Row],[Anr.]]=CZ$7,Tbl.Kosten[[#This Row],[Totaal kosten]],"")</f>
        <v/>
      </c>
      <c r="DA233" s="122" t="str">
        <f>IF(Tbl.Kosten[[#This Row],[Anr.]]=DA$7,Tbl.Kosten[[#This Row],[Totaal kosten]],"")</f>
        <v/>
      </c>
      <c r="DB233" s="122" t="str">
        <f>IF(Tbl.Kosten[[#This Row],[Anr.]]=DB$7,Tbl.Kosten[[#This Row],[Totaal kosten]],"")</f>
        <v/>
      </c>
      <c r="DC233" s="122" t="str">
        <f>IF(Tbl.Kosten[[#This Row],[Anr.]]=DC$7,Tbl.Kosten[[#This Row],[Totaal kosten]],"")</f>
        <v/>
      </c>
      <c r="DD233" s="122" t="str">
        <f>IF(Tbl.Kosten[[#This Row],[Anr.]]=DD$7,Tbl.Kosten[[#This Row],[Totaal kosten]],"")</f>
        <v/>
      </c>
      <c r="DE233" s="122" t="str">
        <f>IF(Tbl.Kosten[[#This Row],[Anr.]]=DE$7,Tbl.Kosten[[#This Row],[Totaal kosten]],"")</f>
        <v/>
      </c>
      <c r="DF233" s="122" t="str">
        <f>IF(Tbl.Kosten[[#This Row],[Anr.]]=DF$7,Tbl.Kosten[[#This Row],[Totaal kosten]],"")</f>
        <v/>
      </c>
      <c r="DG233" s="122" t="str">
        <f>IF(Tbl.Kosten[[#This Row],[Anr.]]=DG$7,Tbl.Kosten[[#This Row],[Totaal kosten]],"")</f>
        <v/>
      </c>
      <c r="DH233" s="122" t="str">
        <f>IF(Tbl.Kosten[[#This Row],[Anr.]]=DH$7,Tbl.Kosten[[#This Row],[Totaal kosten]],"")</f>
        <v/>
      </c>
      <c r="DI233" s="122" t="str">
        <f>IF(Tbl.Kosten[[#This Row],[Anr.]]=DI$7,Tbl.Kosten[[#This Row],[Totaal kosten]],"")</f>
        <v/>
      </c>
      <c r="DJ233" s="122" t="str">
        <f>IF(Tbl.Kosten[[#This Row],[Anr.]]=DJ$7,Tbl.Kosten[[#This Row],[Totaal kosten]],"")</f>
        <v/>
      </c>
      <c r="DK233" s="122" t="str">
        <f>IF(Tbl.Kosten[[#This Row],[Anr.]]=DK$7,Tbl.Kosten[[#This Row],[Totaal kosten]],"")</f>
        <v/>
      </c>
      <c r="DL233" s="122" t="str">
        <f>IF(Tbl.Kosten[[#This Row],[Anr.]]=DL$7,Tbl.Kosten[[#This Row],[Totaal kosten]],"")</f>
        <v/>
      </c>
      <c r="DM233" s="122" t="str">
        <f>IF(Tbl.Kosten[[#This Row],[Anr.]]=DM$7,Tbl.Kosten[[#This Row],[Totaal kosten]],"")</f>
        <v/>
      </c>
      <c r="DN233" s="122" t="str">
        <f>IF(Tbl.Kosten[[#This Row],[Anr.]]=DN$7,Tbl.Kosten[[#This Row],[Totaal kosten]],"")</f>
        <v/>
      </c>
      <c r="DO233" s="122" t="str">
        <f>IF(Tbl.Kosten[[#This Row],[Anr.]]=DO$7,Tbl.Kosten[[#This Row],[Totaal kosten]],"")</f>
        <v/>
      </c>
      <c r="DP233" s="122" t="str">
        <f>IF(Tbl.Kosten[[#This Row],[Anr.]]=DP$7,Tbl.Kosten[[#This Row],[Totaal kosten]],"")</f>
        <v/>
      </c>
      <c r="DQ233" s="122" t="str">
        <f>IF(Tbl.Kosten[[#This Row],[Anr.]]=DQ$7,Tbl.Kosten[[#This Row],[Totaal kosten]],"")</f>
        <v/>
      </c>
      <c r="DR233" s="122" t="str">
        <f>IF(Tbl.Kosten[[#This Row],[Anr.]]=DR$7,Tbl.Kosten[[#This Row],[Totaal kosten]],"")</f>
        <v/>
      </c>
      <c r="DS233" s="122" t="str">
        <f>IF(Tbl.Kosten[[#This Row],[Anr.]]=DS$7,Tbl.Kosten[[#This Row],[Totaal kosten]],"")</f>
        <v/>
      </c>
      <c r="DT233" s="122" t="str">
        <f>IF(Tbl.Kosten[[#This Row],[Anr.]]=DT$7,Tbl.Kosten[[#This Row],[Totaal kosten]],"")</f>
        <v/>
      </c>
      <c r="DU233" s="122" t="str">
        <f>IF(Tbl.Kosten[[#This Row],[Anr.]]=DU$7,Tbl.Kosten[[#This Row],[Totaal kosten]],"")</f>
        <v/>
      </c>
      <c r="DV233" s="122" t="str">
        <f>IF(Tbl.Kosten[[#This Row],[Anr.]]=DV$7,Tbl.Kosten[[#This Row],[Totaal kosten]],"")</f>
        <v/>
      </c>
      <c r="DW233" s="122" t="str">
        <f>IF(Tbl.Kosten[[#This Row],[Anr.]]=DW$7,Tbl.Kosten[[#This Row],[Totaal kosten]],"")</f>
        <v/>
      </c>
      <c r="DX233" s="122" t="str">
        <f>IF(Tbl.Kosten[[#This Row],[Anr.]]=DX$7,Tbl.Kosten[[#This Row],[Totaal kosten]],"")</f>
        <v/>
      </c>
      <c r="DY233" s="122" t="str">
        <f>IF(Tbl.Kosten[[#This Row],[Anr.]]=DY$7,Tbl.Kosten[[#This Row],[Totaal kosten]],"")</f>
        <v/>
      </c>
      <c r="DZ233" s="122" t="str">
        <f>IF(Tbl.Kosten[[#This Row],[Anr.]]=DZ$7,Tbl.Kosten[[#This Row],[Totaal kosten]],"")</f>
        <v/>
      </c>
      <c r="EA233" s="122" t="str">
        <f>IF(Tbl.Kosten[[#This Row],[Anr.]]=EA$7,Tbl.Kosten[[#This Row],[Totaal kosten]],"")</f>
        <v/>
      </c>
      <c r="EB233" s="122" t="str">
        <f>IF(Tbl.Kosten[[#This Row],[Anr.]]=EB$7,Tbl.Kosten[[#This Row],[Totaal kosten]],"")</f>
        <v/>
      </c>
      <c r="EC233" s="122" t="str">
        <f>IF(Tbl.Kosten[[#This Row],[Anr.]]=EC$7,Tbl.Kosten[[#This Row],[Totaal kosten]],"")</f>
        <v/>
      </c>
      <c r="ED233" s="122" t="str">
        <f>IF(Tbl.Kosten[[#This Row],[Anr.]]=ED$7,Tbl.Kosten[[#This Row],[Totaal kosten]],"")</f>
        <v/>
      </c>
      <c r="EE233" s="122" t="str">
        <f>IF(Tbl.Kosten[[#This Row],[Anr.]]=EE$7,Tbl.Kosten[[#This Row],[Totaal kosten]],"")</f>
        <v/>
      </c>
      <c r="EF233" s="122" t="str">
        <f>IF(Tbl.Kosten[[#This Row],[Anr.]]=EF$7,Tbl.Kosten[[#This Row],[Totaal kosten]],"")</f>
        <v/>
      </c>
      <c r="EG233" s="122" t="str">
        <f>IF(Tbl.Kosten[[#This Row],[Anr.]]=EG$7,Tbl.Kosten[[#This Row],[Totaal kosten]],"")</f>
        <v/>
      </c>
      <c r="EH233" s="122" t="str">
        <f>IF(Tbl.Kosten[[#This Row],[Anr.]]=EH$7,Tbl.Kosten[[#This Row],[Totaal kosten]],"")</f>
        <v/>
      </c>
      <c r="EI233" s="122" t="str">
        <f>IF(Tbl.Kosten[[#This Row],[Anr.]]=EI$7,Tbl.Kosten[[#This Row],[Totaal kosten]],"")</f>
        <v/>
      </c>
      <c r="EJ233" s="122" t="str">
        <f>IF(Tbl.Kosten[[#This Row],[Anr.]]=EJ$7,Tbl.Kosten[[#This Row],[Totaal kosten]],"")</f>
        <v/>
      </c>
      <c r="EK233" s="122" t="str">
        <f>IF(Tbl.Kosten[[#This Row],[Anr.]]=EK$7,Tbl.Kosten[[#This Row],[Totaal kosten]],"")</f>
        <v/>
      </c>
      <c r="EL233" s="122" t="str">
        <f>IF(Tbl.Kosten[[#This Row],[Anr.]]=EL$7,Tbl.Kosten[[#This Row],[Totaal kosten]],"")</f>
        <v/>
      </c>
      <c r="EM233" s="122" t="str">
        <f>IF(Tbl.Kosten[[#This Row],[Anr.]]=EM$7,Tbl.Kosten[[#This Row],[Totaal kosten]],"")</f>
        <v/>
      </c>
      <c r="EN233" s="122" t="str">
        <f>IF(Tbl.Kosten[[#This Row],[Anr.]]=EN$7,Tbl.Kosten[[#This Row],[Totaal kosten]],"")</f>
        <v/>
      </c>
      <c r="EO233" s="122" t="str">
        <f>IF(Tbl.Kosten[[#This Row],[Anr.]]=EO$7,Tbl.Kosten[[#This Row],[Totaal kosten]],"")</f>
        <v/>
      </c>
      <c r="EP233" s="122" t="str">
        <f>IF(Tbl.Kosten[[#This Row],[Anr.]]=EP$7,Tbl.Kosten[[#This Row],[Totaal kosten]],"")</f>
        <v/>
      </c>
      <c r="EQ233" s="122" t="str">
        <f>IF(Tbl.Kosten[[#This Row],[Anr.]]=EQ$7,Tbl.Kosten[[#This Row],[Totaal kosten]],"")</f>
        <v/>
      </c>
    </row>
    <row r="234" spans="2:147" x14ac:dyDescent="0.35">
      <c r="B234" s="99"/>
      <c r="C234" s="68"/>
      <c r="D234" s="119"/>
      <c r="E234" s="100"/>
      <c r="F234" s="13">
        <f>_xlfn.XLOOKUP(Tbl.Kosten[[#This Row],[Medewerker e/o 
functie]],Tbl.Uurtarief[Medewerker en/of functie],Tbl.Uurtarief[Uurtarief],"",,)</f>
        <v>0</v>
      </c>
      <c r="G234" s="118">
        <f>PRODUCT(Tbl.Kosten[[#This Row],[Uren]],Tbl.Kosten[[#This Row],[Uurtarief]])</f>
        <v>0</v>
      </c>
      <c r="H234" s="100"/>
      <c r="I234" s="98"/>
      <c r="J234" s="97">
        <f>Tbl.Kosten[[#This Row],[Aantal]]*Tbl.Kosten[[#This Row],[Tarief]]</f>
        <v>0</v>
      </c>
      <c r="K234" s="118">
        <f>Tbl.Kosten[[#This Row],[Subtotaal andere kosten]]+Tbl.Kosten[[#This Row],[Subtotaal arbeidskosten]]</f>
        <v>0</v>
      </c>
      <c r="L234" s="190">
        <f>IF(Tbl.Kosten[[#This Row],[Subtotaal andere kosten]]&lt;&gt;0,"Andere kosten",(_xlfn.XLOOKUP(Tbl.Kosten[[#This Row],[Medewerker e/o 
functie]],Tbl.Uurtarief[Medewerker en/of functie],Tbl.Uurtarief[Kostensoort],"",,)))</f>
        <v>0</v>
      </c>
      <c r="M234" s="190" t="str">
        <f>IF(AND(Tbl.Kosten[[#This Row],[Subtotaal arbeidskosten]]&lt;&gt;0,Tbl.Kosten[[#This Row],[Subtotaal andere kosten]]&lt;&gt;0),"Begroot Arbeidskosten en Overige kosten op verschillende regels!","")</f>
        <v/>
      </c>
      <c r="N234" s="3" t="str">
        <f>_xlfn.XLOOKUP(Tbl.Kosten[[#This Row],[Activiteitencode]],Tbl.Activiteiten[Activiteitcode],Tbl.Activiteiten[Werkpakketcode],"",,)</f>
        <v/>
      </c>
      <c r="O234" s="9" t="str">
        <f>_xlfn.XLOOKUP(Tbl.Kosten[[#This Row],[Werkpakketcode]],Tbl.Werkpakketten[Werkpakketcode],Tbl.Werkpakketten[WPnr.],"",,)</f>
        <v/>
      </c>
      <c r="P234" s="9" t="str">
        <f>IF(Tbl.Kosten[[#This Row],[WPnr.]]=P$7,Tbl.Kosten[[#This Row],[Totaal kosten]],"")</f>
        <v/>
      </c>
      <c r="Q234" s="9" t="str">
        <f>IF(Tbl.Kosten[[#This Row],[WPnr.]]=Q$7,Tbl.Kosten[[#This Row],[Totaal kosten]],"")</f>
        <v/>
      </c>
      <c r="R234" s="9" t="str">
        <f>IF(Tbl.Kosten[[#This Row],[WPnr.]]=R$7,Tbl.Kosten[[#This Row],[Totaal kosten]],"")</f>
        <v/>
      </c>
      <c r="S234" s="9" t="str">
        <f>IF(Tbl.Kosten[[#This Row],[WPnr.]]=S$7,Tbl.Kosten[[#This Row],[Totaal kosten]],"")</f>
        <v/>
      </c>
      <c r="T234" s="9" t="str">
        <f>IF(Tbl.Kosten[[#This Row],[WPnr.]]=T$7,Tbl.Kosten[[#This Row],[Totaal kosten]],"")</f>
        <v/>
      </c>
      <c r="U234" s="9" t="str">
        <f>IF(Tbl.Kosten[[#This Row],[WPnr.]]=U$7,Tbl.Kosten[[#This Row],[Totaal kosten]],"")</f>
        <v/>
      </c>
      <c r="V234" s="9" t="str">
        <f>IF(Tbl.Kosten[[#This Row],[WPnr.]]=V$7,Tbl.Kosten[[#This Row],[Totaal kosten]],"")</f>
        <v/>
      </c>
      <c r="W234" s="9" t="str">
        <f>IF(Tbl.Kosten[[#This Row],[WPnr.]]=W$7,Tbl.Kosten[[#This Row],[Totaal kosten]],"")</f>
        <v/>
      </c>
      <c r="X234" s="9" t="str">
        <f>IF(Tbl.Kosten[[#This Row],[WPnr.]]=X$7,Tbl.Kosten[[#This Row],[Totaal kosten]],"")</f>
        <v/>
      </c>
      <c r="Y234" s="9" t="str">
        <f>IF(Tbl.Kosten[[#This Row],[WPnr.]]=Y$7,Tbl.Kosten[[#This Row],[Totaal kosten]],"")</f>
        <v/>
      </c>
      <c r="Z234" s="9" t="str">
        <f>IFERROR(VLOOKUP(Tbl.Kosten[[#This Row],[Kostensoort]],Tbl.Kostensoorten[],2,FALSE),"")</f>
        <v/>
      </c>
      <c r="AA234" s="9" t="str">
        <f>IF(Tbl.Kosten[[#This Row],[KSnr.]]=AA$7,Tbl.Kosten[[#This Row],[Totaal kosten]],"")</f>
        <v/>
      </c>
      <c r="AB234" s="9" t="str">
        <f>IF(Tbl.Kosten[[#This Row],[KSnr.]]=AB$7,Tbl.Kosten[[#This Row],[Totaal kosten]],"")</f>
        <v/>
      </c>
      <c r="AC234" s="9" t="str">
        <f>IF(Tbl.Kosten[[#This Row],[KSnr.]]=AC$7,Tbl.Kosten[[#This Row],[Totaal kosten]],"")</f>
        <v/>
      </c>
      <c r="AD234" s="9" t="str">
        <f>IF(Tbl.Kosten[[#This Row],[KSnr.]]=AD$7,Tbl.Kosten[[#This Row],[Totaal kosten]],"")</f>
        <v/>
      </c>
      <c r="AE234" s="9" t="str">
        <f>IF(Tbl.Kosten[[#This Row],[KSnr.]]=AE$7,Tbl.Kosten[[#This Row],[Totaal kosten]],"")</f>
        <v/>
      </c>
      <c r="AF234" s="9" t="str">
        <f>IF(Tbl.Kosten[[#This Row],[KSnr.]]=AF$7,Tbl.Kosten[[#This Row],[Totaal kosten]],"")</f>
        <v/>
      </c>
      <c r="AG234" s="9" t="str">
        <f>IF(Tbl.Kosten[[#This Row],[KSnr.]]=AG$7,Tbl.Kosten[[#This Row],[Totaal kosten]],"")</f>
        <v/>
      </c>
      <c r="AH234" s="9" t="str">
        <f>IF(Tbl.Kosten[[#This Row],[KSnr.]]=AH$7,Tbl.Kosten[[#This Row],[Totaal kosten]],"")</f>
        <v/>
      </c>
      <c r="AI234" s="9" t="str">
        <f>IF(Tbl.Kosten[[#This Row],[KSnr.]]=AI$7,Tbl.Kosten[[#This Row],[Totaal kosten]],"")</f>
        <v/>
      </c>
      <c r="AJ234" s="9" t="str">
        <f>IF(Tbl.Kosten[[#This Row],[KSnr.]]=AJ$7,Tbl.Kosten[[#This Row],[Totaal kosten]],"")</f>
        <v/>
      </c>
      <c r="AK234" s="9" t="str">
        <f>IF(Tbl.Kosten[[#This Row],[KSnr.]]=AK$7,Tbl.Kosten[[#This Row],[Totaal kosten]],"")</f>
        <v/>
      </c>
      <c r="AL234" s="9" t="str">
        <f>IF(Tbl.Kosten[[#This Row],[KSnr.]]=AL$7,Tbl.Kosten[[#This Row],[Totaal kosten]],"")</f>
        <v/>
      </c>
      <c r="AM234" s="9" t="str">
        <f>IF(Tbl.Kosten[[#This Row],[KSnr.]]=AM$7,Tbl.Kosten[[#This Row],[Totaal kosten]],"")</f>
        <v/>
      </c>
      <c r="AN234" s="9" t="str">
        <f>IF(Tbl.Kosten[[#This Row],[KSnr.]]=AN$7,Tbl.Kosten[[#This Row],[Totaal kosten]],"")</f>
        <v/>
      </c>
      <c r="AO234" s="9" t="str">
        <f>IF(Tbl.Kosten[[#This Row],[KSnr.]]=AO$7,Tbl.Kosten[[#This Row],[Totaal kosten]],"")</f>
        <v/>
      </c>
      <c r="AP234" s="9" t="str">
        <f>IF(Tbl.Kosten[[#This Row],[KSnr.]]=AP$7,Tbl.Kosten[[#This Row],[Totaal kosten]],"")</f>
        <v/>
      </c>
      <c r="AQ234" s="9" t="str">
        <f>IF(Tbl.Kosten[[#This Row],[KSnr.]]=AQ$7,Tbl.Kosten[[#This Row],[Totaal kosten]],"")</f>
        <v/>
      </c>
      <c r="AR234" s="9" t="str">
        <f>IF(Tbl.Kosten[[#This Row],[KSnr.]]=AR$7,Tbl.Kosten[[#This Row],[Totaal kosten]],"")</f>
        <v/>
      </c>
      <c r="AS234" s="9" t="str">
        <f>IF(Tbl.Kosten[[#This Row],[KSnr.]]=AS$7,Tbl.Kosten[[#This Row],[Totaal kosten]],"")</f>
        <v/>
      </c>
      <c r="AT234" s="9" t="str">
        <f>IF(Tbl.Kosten[[#This Row],[KSnr.]]=AT$7,Tbl.Kosten[[#This Row],[Totaal kosten]],"")</f>
        <v/>
      </c>
      <c r="AU234" s="122" t="str">
        <f>_xlfn.XLOOKUP(Tbl.Kosten[[#This Row],[Activiteitencode]],Tbl.Activiteiten[Activiteitcode],Tbl.Activiteiten[Anr.],"",,)</f>
        <v/>
      </c>
      <c r="AV234" s="122" t="str">
        <f>IF(Tbl.Kosten[[#This Row],[Anr.]]=AV$7,Tbl.Kosten[[#This Row],[Totaal kosten]],"")</f>
        <v/>
      </c>
      <c r="AW234" s="122" t="str">
        <f>IF(Tbl.Kosten[[#This Row],[Anr.]]=AW$7,Tbl.Kosten[[#This Row],[Totaal kosten]],"")</f>
        <v/>
      </c>
      <c r="AX234" s="122" t="str">
        <f>IF(Tbl.Kosten[[#This Row],[Anr.]]=AX$7,Tbl.Kosten[[#This Row],[Totaal kosten]],"")</f>
        <v/>
      </c>
      <c r="AY234" s="122" t="str">
        <f>IF(Tbl.Kosten[[#This Row],[Anr.]]=AY$7,Tbl.Kosten[[#This Row],[Totaal kosten]],"")</f>
        <v/>
      </c>
      <c r="AZ234" s="122" t="str">
        <f>IF(Tbl.Kosten[[#This Row],[Anr.]]=AZ$7,Tbl.Kosten[[#This Row],[Totaal kosten]],"")</f>
        <v/>
      </c>
      <c r="BA234" s="122" t="str">
        <f>IF(Tbl.Kosten[[#This Row],[Anr.]]=BA$7,Tbl.Kosten[[#This Row],[Totaal kosten]],"")</f>
        <v/>
      </c>
      <c r="BB234" s="122" t="str">
        <f>IF(Tbl.Kosten[[#This Row],[Anr.]]=BB$7,Tbl.Kosten[[#This Row],[Totaal kosten]],"")</f>
        <v/>
      </c>
      <c r="BC234" s="122" t="str">
        <f>IF(Tbl.Kosten[[#This Row],[Anr.]]=BC$7,Tbl.Kosten[[#This Row],[Totaal kosten]],"")</f>
        <v/>
      </c>
      <c r="BD234" s="122" t="str">
        <f>IF(Tbl.Kosten[[#This Row],[Anr.]]=BD$7,Tbl.Kosten[[#This Row],[Totaal kosten]],"")</f>
        <v/>
      </c>
      <c r="BE234" s="122" t="str">
        <f>IF(Tbl.Kosten[[#This Row],[Anr.]]=BE$7,Tbl.Kosten[[#This Row],[Totaal kosten]],"")</f>
        <v/>
      </c>
      <c r="BF234" s="122" t="str">
        <f>IF(Tbl.Kosten[[#This Row],[Anr.]]=BF$7,Tbl.Kosten[[#This Row],[Totaal kosten]],"")</f>
        <v/>
      </c>
      <c r="BG234" s="122" t="str">
        <f>IF(Tbl.Kosten[[#This Row],[Anr.]]=BG$7,Tbl.Kosten[[#This Row],[Totaal kosten]],"")</f>
        <v/>
      </c>
      <c r="BH234" s="122" t="str">
        <f>IF(Tbl.Kosten[[#This Row],[Anr.]]=BH$7,Tbl.Kosten[[#This Row],[Totaal kosten]],"")</f>
        <v/>
      </c>
      <c r="BI234" s="122" t="str">
        <f>IF(Tbl.Kosten[[#This Row],[Anr.]]=BI$7,Tbl.Kosten[[#This Row],[Totaal kosten]],"")</f>
        <v/>
      </c>
      <c r="BJ234" s="122" t="str">
        <f>IF(Tbl.Kosten[[#This Row],[Anr.]]=BJ$7,Tbl.Kosten[[#This Row],[Totaal kosten]],"")</f>
        <v/>
      </c>
      <c r="BK234" s="122" t="str">
        <f>IF(Tbl.Kosten[[#This Row],[Anr.]]=BK$7,Tbl.Kosten[[#This Row],[Totaal kosten]],"")</f>
        <v/>
      </c>
      <c r="BL234" s="122" t="str">
        <f>IF(Tbl.Kosten[[#This Row],[Anr.]]=BL$7,Tbl.Kosten[[#This Row],[Totaal kosten]],"")</f>
        <v/>
      </c>
      <c r="BM234" s="122" t="str">
        <f>IF(Tbl.Kosten[[#This Row],[Anr.]]=BM$7,Tbl.Kosten[[#This Row],[Totaal kosten]],"")</f>
        <v/>
      </c>
      <c r="BN234" s="122" t="str">
        <f>IF(Tbl.Kosten[[#This Row],[Anr.]]=BN$7,Tbl.Kosten[[#This Row],[Totaal kosten]],"")</f>
        <v/>
      </c>
      <c r="BO234" s="122" t="str">
        <f>IF(Tbl.Kosten[[#This Row],[Anr.]]=BO$7,Tbl.Kosten[[#This Row],[Totaal kosten]],"")</f>
        <v/>
      </c>
      <c r="BP234" s="122" t="str">
        <f>IF(Tbl.Kosten[[#This Row],[Anr.]]=BP$7,Tbl.Kosten[[#This Row],[Totaal kosten]],"")</f>
        <v/>
      </c>
      <c r="BQ234" s="122" t="str">
        <f>IF(Tbl.Kosten[[#This Row],[Anr.]]=BQ$7,Tbl.Kosten[[#This Row],[Totaal kosten]],"")</f>
        <v/>
      </c>
      <c r="BR234" s="122" t="str">
        <f>IF(Tbl.Kosten[[#This Row],[Anr.]]=BR$7,Tbl.Kosten[[#This Row],[Totaal kosten]],"")</f>
        <v/>
      </c>
      <c r="BS234" s="122" t="str">
        <f>IF(Tbl.Kosten[[#This Row],[Anr.]]=BS$7,Tbl.Kosten[[#This Row],[Totaal kosten]],"")</f>
        <v/>
      </c>
      <c r="BT234" s="122" t="str">
        <f>IF(Tbl.Kosten[[#This Row],[Anr.]]=BT$7,Tbl.Kosten[[#This Row],[Totaal kosten]],"")</f>
        <v/>
      </c>
      <c r="BU234" s="122" t="str">
        <f>IF(Tbl.Kosten[[#This Row],[Anr.]]=BU$7,Tbl.Kosten[[#This Row],[Totaal kosten]],"")</f>
        <v/>
      </c>
      <c r="BV234" s="122" t="str">
        <f>IF(Tbl.Kosten[[#This Row],[Anr.]]=BV$7,Tbl.Kosten[[#This Row],[Totaal kosten]],"")</f>
        <v/>
      </c>
      <c r="BW234" s="122" t="str">
        <f>IF(Tbl.Kosten[[#This Row],[Anr.]]=BW$7,Tbl.Kosten[[#This Row],[Totaal kosten]],"")</f>
        <v/>
      </c>
      <c r="BX234" s="122" t="str">
        <f>IF(Tbl.Kosten[[#This Row],[Anr.]]=BX$7,Tbl.Kosten[[#This Row],[Totaal kosten]],"")</f>
        <v/>
      </c>
      <c r="BY234" s="122" t="str">
        <f>IF(Tbl.Kosten[[#This Row],[Anr.]]=BY$7,Tbl.Kosten[[#This Row],[Totaal kosten]],"")</f>
        <v/>
      </c>
      <c r="BZ234" s="122" t="str">
        <f>IF(Tbl.Kosten[[#This Row],[Anr.]]=BZ$7,Tbl.Kosten[[#This Row],[Totaal kosten]],"")</f>
        <v/>
      </c>
      <c r="CA234" s="122" t="str">
        <f>IF(Tbl.Kosten[[#This Row],[Anr.]]=CA$7,Tbl.Kosten[[#This Row],[Totaal kosten]],"")</f>
        <v/>
      </c>
      <c r="CB234" s="122" t="str">
        <f>IF(Tbl.Kosten[[#This Row],[Anr.]]=CB$7,Tbl.Kosten[[#This Row],[Totaal kosten]],"")</f>
        <v/>
      </c>
      <c r="CC234" s="122" t="str">
        <f>IF(Tbl.Kosten[[#This Row],[Anr.]]=CC$7,Tbl.Kosten[[#This Row],[Totaal kosten]],"")</f>
        <v/>
      </c>
      <c r="CD234" s="122" t="str">
        <f>IF(Tbl.Kosten[[#This Row],[Anr.]]=CD$7,Tbl.Kosten[[#This Row],[Totaal kosten]],"")</f>
        <v/>
      </c>
      <c r="CE234" s="122" t="str">
        <f>IF(Tbl.Kosten[[#This Row],[Anr.]]=CE$7,Tbl.Kosten[[#This Row],[Totaal kosten]],"")</f>
        <v/>
      </c>
      <c r="CF234" s="122" t="str">
        <f>IF(Tbl.Kosten[[#This Row],[Anr.]]=CF$7,Tbl.Kosten[[#This Row],[Totaal kosten]],"")</f>
        <v/>
      </c>
      <c r="CG234" s="122" t="str">
        <f>IF(Tbl.Kosten[[#This Row],[Anr.]]=CG$7,Tbl.Kosten[[#This Row],[Totaal kosten]],"")</f>
        <v/>
      </c>
      <c r="CH234" s="122" t="str">
        <f>IF(Tbl.Kosten[[#This Row],[Anr.]]=CH$7,Tbl.Kosten[[#This Row],[Totaal kosten]],"")</f>
        <v/>
      </c>
      <c r="CI234" s="122" t="str">
        <f>IF(Tbl.Kosten[[#This Row],[Anr.]]=CI$7,Tbl.Kosten[[#This Row],[Totaal kosten]],"")</f>
        <v/>
      </c>
      <c r="CJ234" s="122" t="str">
        <f>IF(Tbl.Kosten[[#This Row],[Anr.]]=CJ$7,Tbl.Kosten[[#This Row],[Totaal kosten]],"")</f>
        <v/>
      </c>
      <c r="CK234" s="122" t="str">
        <f>IF(Tbl.Kosten[[#This Row],[Anr.]]=CK$7,Tbl.Kosten[[#This Row],[Totaal kosten]],"")</f>
        <v/>
      </c>
      <c r="CL234" s="122" t="str">
        <f>IF(Tbl.Kosten[[#This Row],[Anr.]]=CL$7,Tbl.Kosten[[#This Row],[Totaal kosten]],"")</f>
        <v/>
      </c>
      <c r="CM234" s="122" t="str">
        <f>IF(Tbl.Kosten[[#This Row],[Anr.]]=CM$7,Tbl.Kosten[[#This Row],[Totaal kosten]],"")</f>
        <v/>
      </c>
      <c r="CN234" s="122" t="str">
        <f>IF(Tbl.Kosten[[#This Row],[Anr.]]=CN$7,Tbl.Kosten[[#This Row],[Totaal kosten]],"")</f>
        <v/>
      </c>
      <c r="CO234" s="122" t="str">
        <f>IF(Tbl.Kosten[[#This Row],[Anr.]]=CO$7,Tbl.Kosten[[#This Row],[Totaal kosten]],"")</f>
        <v/>
      </c>
      <c r="CP234" s="122" t="str">
        <f>IF(Tbl.Kosten[[#This Row],[Anr.]]=CP$7,Tbl.Kosten[[#This Row],[Totaal kosten]],"")</f>
        <v/>
      </c>
      <c r="CQ234" s="122" t="str">
        <f>IF(Tbl.Kosten[[#This Row],[Anr.]]=CQ$7,Tbl.Kosten[[#This Row],[Totaal kosten]],"")</f>
        <v/>
      </c>
      <c r="CR234" s="122" t="str">
        <f>IF(Tbl.Kosten[[#This Row],[Anr.]]=CR$7,Tbl.Kosten[[#This Row],[Totaal kosten]],"")</f>
        <v/>
      </c>
      <c r="CS234" s="122" t="str">
        <f>IF(Tbl.Kosten[[#This Row],[Anr.]]=CS$7,Tbl.Kosten[[#This Row],[Totaal kosten]],"")</f>
        <v/>
      </c>
      <c r="CT234" s="122" t="str">
        <f>IF(Tbl.Kosten[[#This Row],[Anr.]]=CT$7,Tbl.Kosten[[#This Row],[Totaal kosten]],"")</f>
        <v/>
      </c>
      <c r="CU234" s="122" t="str">
        <f>IF(Tbl.Kosten[[#This Row],[Anr.]]=CU$7,Tbl.Kosten[[#This Row],[Totaal kosten]],"")</f>
        <v/>
      </c>
      <c r="CV234" s="122" t="str">
        <f>IF(Tbl.Kosten[[#This Row],[Anr.]]=CV$7,Tbl.Kosten[[#This Row],[Totaal kosten]],"")</f>
        <v/>
      </c>
      <c r="CW234" s="122" t="str">
        <f>IF(Tbl.Kosten[[#This Row],[Anr.]]=CW$7,Tbl.Kosten[[#This Row],[Totaal kosten]],"")</f>
        <v/>
      </c>
      <c r="CX234" s="122" t="str">
        <f>IF(Tbl.Kosten[[#This Row],[Anr.]]=CX$7,Tbl.Kosten[[#This Row],[Totaal kosten]],"")</f>
        <v/>
      </c>
      <c r="CY234" s="122" t="str">
        <f>IF(Tbl.Kosten[[#This Row],[Anr.]]=CY$7,Tbl.Kosten[[#This Row],[Totaal kosten]],"")</f>
        <v/>
      </c>
      <c r="CZ234" s="122" t="str">
        <f>IF(Tbl.Kosten[[#This Row],[Anr.]]=CZ$7,Tbl.Kosten[[#This Row],[Totaal kosten]],"")</f>
        <v/>
      </c>
      <c r="DA234" s="122" t="str">
        <f>IF(Tbl.Kosten[[#This Row],[Anr.]]=DA$7,Tbl.Kosten[[#This Row],[Totaal kosten]],"")</f>
        <v/>
      </c>
      <c r="DB234" s="122" t="str">
        <f>IF(Tbl.Kosten[[#This Row],[Anr.]]=DB$7,Tbl.Kosten[[#This Row],[Totaal kosten]],"")</f>
        <v/>
      </c>
      <c r="DC234" s="122" t="str">
        <f>IF(Tbl.Kosten[[#This Row],[Anr.]]=DC$7,Tbl.Kosten[[#This Row],[Totaal kosten]],"")</f>
        <v/>
      </c>
      <c r="DD234" s="122" t="str">
        <f>IF(Tbl.Kosten[[#This Row],[Anr.]]=DD$7,Tbl.Kosten[[#This Row],[Totaal kosten]],"")</f>
        <v/>
      </c>
      <c r="DE234" s="122" t="str">
        <f>IF(Tbl.Kosten[[#This Row],[Anr.]]=DE$7,Tbl.Kosten[[#This Row],[Totaal kosten]],"")</f>
        <v/>
      </c>
      <c r="DF234" s="122" t="str">
        <f>IF(Tbl.Kosten[[#This Row],[Anr.]]=DF$7,Tbl.Kosten[[#This Row],[Totaal kosten]],"")</f>
        <v/>
      </c>
      <c r="DG234" s="122" t="str">
        <f>IF(Tbl.Kosten[[#This Row],[Anr.]]=DG$7,Tbl.Kosten[[#This Row],[Totaal kosten]],"")</f>
        <v/>
      </c>
      <c r="DH234" s="122" t="str">
        <f>IF(Tbl.Kosten[[#This Row],[Anr.]]=DH$7,Tbl.Kosten[[#This Row],[Totaal kosten]],"")</f>
        <v/>
      </c>
      <c r="DI234" s="122" t="str">
        <f>IF(Tbl.Kosten[[#This Row],[Anr.]]=DI$7,Tbl.Kosten[[#This Row],[Totaal kosten]],"")</f>
        <v/>
      </c>
      <c r="DJ234" s="122" t="str">
        <f>IF(Tbl.Kosten[[#This Row],[Anr.]]=DJ$7,Tbl.Kosten[[#This Row],[Totaal kosten]],"")</f>
        <v/>
      </c>
      <c r="DK234" s="122" t="str">
        <f>IF(Tbl.Kosten[[#This Row],[Anr.]]=DK$7,Tbl.Kosten[[#This Row],[Totaal kosten]],"")</f>
        <v/>
      </c>
      <c r="DL234" s="122" t="str">
        <f>IF(Tbl.Kosten[[#This Row],[Anr.]]=DL$7,Tbl.Kosten[[#This Row],[Totaal kosten]],"")</f>
        <v/>
      </c>
      <c r="DM234" s="122" t="str">
        <f>IF(Tbl.Kosten[[#This Row],[Anr.]]=DM$7,Tbl.Kosten[[#This Row],[Totaal kosten]],"")</f>
        <v/>
      </c>
      <c r="DN234" s="122" t="str">
        <f>IF(Tbl.Kosten[[#This Row],[Anr.]]=DN$7,Tbl.Kosten[[#This Row],[Totaal kosten]],"")</f>
        <v/>
      </c>
      <c r="DO234" s="122" t="str">
        <f>IF(Tbl.Kosten[[#This Row],[Anr.]]=DO$7,Tbl.Kosten[[#This Row],[Totaal kosten]],"")</f>
        <v/>
      </c>
      <c r="DP234" s="122" t="str">
        <f>IF(Tbl.Kosten[[#This Row],[Anr.]]=DP$7,Tbl.Kosten[[#This Row],[Totaal kosten]],"")</f>
        <v/>
      </c>
      <c r="DQ234" s="122" t="str">
        <f>IF(Tbl.Kosten[[#This Row],[Anr.]]=DQ$7,Tbl.Kosten[[#This Row],[Totaal kosten]],"")</f>
        <v/>
      </c>
      <c r="DR234" s="122" t="str">
        <f>IF(Tbl.Kosten[[#This Row],[Anr.]]=DR$7,Tbl.Kosten[[#This Row],[Totaal kosten]],"")</f>
        <v/>
      </c>
      <c r="DS234" s="122" t="str">
        <f>IF(Tbl.Kosten[[#This Row],[Anr.]]=DS$7,Tbl.Kosten[[#This Row],[Totaal kosten]],"")</f>
        <v/>
      </c>
      <c r="DT234" s="122" t="str">
        <f>IF(Tbl.Kosten[[#This Row],[Anr.]]=DT$7,Tbl.Kosten[[#This Row],[Totaal kosten]],"")</f>
        <v/>
      </c>
      <c r="DU234" s="122" t="str">
        <f>IF(Tbl.Kosten[[#This Row],[Anr.]]=DU$7,Tbl.Kosten[[#This Row],[Totaal kosten]],"")</f>
        <v/>
      </c>
      <c r="DV234" s="122" t="str">
        <f>IF(Tbl.Kosten[[#This Row],[Anr.]]=DV$7,Tbl.Kosten[[#This Row],[Totaal kosten]],"")</f>
        <v/>
      </c>
      <c r="DW234" s="122" t="str">
        <f>IF(Tbl.Kosten[[#This Row],[Anr.]]=DW$7,Tbl.Kosten[[#This Row],[Totaal kosten]],"")</f>
        <v/>
      </c>
      <c r="DX234" s="122" t="str">
        <f>IF(Tbl.Kosten[[#This Row],[Anr.]]=DX$7,Tbl.Kosten[[#This Row],[Totaal kosten]],"")</f>
        <v/>
      </c>
      <c r="DY234" s="122" t="str">
        <f>IF(Tbl.Kosten[[#This Row],[Anr.]]=DY$7,Tbl.Kosten[[#This Row],[Totaal kosten]],"")</f>
        <v/>
      </c>
      <c r="DZ234" s="122" t="str">
        <f>IF(Tbl.Kosten[[#This Row],[Anr.]]=DZ$7,Tbl.Kosten[[#This Row],[Totaal kosten]],"")</f>
        <v/>
      </c>
      <c r="EA234" s="122" t="str">
        <f>IF(Tbl.Kosten[[#This Row],[Anr.]]=EA$7,Tbl.Kosten[[#This Row],[Totaal kosten]],"")</f>
        <v/>
      </c>
      <c r="EB234" s="122" t="str">
        <f>IF(Tbl.Kosten[[#This Row],[Anr.]]=EB$7,Tbl.Kosten[[#This Row],[Totaal kosten]],"")</f>
        <v/>
      </c>
      <c r="EC234" s="122" t="str">
        <f>IF(Tbl.Kosten[[#This Row],[Anr.]]=EC$7,Tbl.Kosten[[#This Row],[Totaal kosten]],"")</f>
        <v/>
      </c>
      <c r="ED234" s="122" t="str">
        <f>IF(Tbl.Kosten[[#This Row],[Anr.]]=ED$7,Tbl.Kosten[[#This Row],[Totaal kosten]],"")</f>
        <v/>
      </c>
      <c r="EE234" s="122" t="str">
        <f>IF(Tbl.Kosten[[#This Row],[Anr.]]=EE$7,Tbl.Kosten[[#This Row],[Totaal kosten]],"")</f>
        <v/>
      </c>
      <c r="EF234" s="122" t="str">
        <f>IF(Tbl.Kosten[[#This Row],[Anr.]]=EF$7,Tbl.Kosten[[#This Row],[Totaal kosten]],"")</f>
        <v/>
      </c>
      <c r="EG234" s="122" t="str">
        <f>IF(Tbl.Kosten[[#This Row],[Anr.]]=EG$7,Tbl.Kosten[[#This Row],[Totaal kosten]],"")</f>
        <v/>
      </c>
      <c r="EH234" s="122" t="str">
        <f>IF(Tbl.Kosten[[#This Row],[Anr.]]=EH$7,Tbl.Kosten[[#This Row],[Totaal kosten]],"")</f>
        <v/>
      </c>
      <c r="EI234" s="122" t="str">
        <f>IF(Tbl.Kosten[[#This Row],[Anr.]]=EI$7,Tbl.Kosten[[#This Row],[Totaal kosten]],"")</f>
        <v/>
      </c>
      <c r="EJ234" s="122" t="str">
        <f>IF(Tbl.Kosten[[#This Row],[Anr.]]=EJ$7,Tbl.Kosten[[#This Row],[Totaal kosten]],"")</f>
        <v/>
      </c>
      <c r="EK234" s="122" t="str">
        <f>IF(Tbl.Kosten[[#This Row],[Anr.]]=EK$7,Tbl.Kosten[[#This Row],[Totaal kosten]],"")</f>
        <v/>
      </c>
      <c r="EL234" s="122" t="str">
        <f>IF(Tbl.Kosten[[#This Row],[Anr.]]=EL$7,Tbl.Kosten[[#This Row],[Totaal kosten]],"")</f>
        <v/>
      </c>
      <c r="EM234" s="122" t="str">
        <f>IF(Tbl.Kosten[[#This Row],[Anr.]]=EM$7,Tbl.Kosten[[#This Row],[Totaal kosten]],"")</f>
        <v/>
      </c>
      <c r="EN234" s="122" t="str">
        <f>IF(Tbl.Kosten[[#This Row],[Anr.]]=EN$7,Tbl.Kosten[[#This Row],[Totaal kosten]],"")</f>
        <v/>
      </c>
      <c r="EO234" s="122" t="str">
        <f>IF(Tbl.Kosten[[#This Row],[Anr.]]=EO$7,Tbl.Kosten[[#This Row],[Totaal kosten]],"")</f>
        <v/>
      </c>
      <c r="EP234" s="122" t="str">
        <f>IF(Tbl.Kosten[[#This Row],[Anr.]]=EP$7,Tbl.Kosten[[#This Row],[Totaal kosten]],"")</f>
        <v/>
      </c>
      <c r="EQ234" s="122" t="str">
        <f>IF(Tbl.Kosten[[#This Row],[Anr.]]=EQ$7,Tbl.Kosten[[#This Row],[Totaal kosten]],"")</f>
        <v/>
      </c>
    </row>
    <row r="235" spans="2:147" x14ac:dyDescent="0.35">
      <c r="B235" s="99"/>
      <c r="C235" s="68"/>
      <c r="D235" s="119"/>
      <c r="E235" s="100"/>
      <c r="F235" s="13">
        <f>_xlfn.XLOOKUP(Tbl.Kosten[[#This Row],[Medewerker e/o 
functie]],Tbl.Uurtarief[Medewerker en/of functie],Tbl.Uurtarief[Uurtarief],"",,)</f>
        <v>0</v>
      </c>
      <c r="G235" s="118">
        <f>PRODUCT(Tbl.Kosten[[#This Row],[Uren]],Tbl.Kosten[[#This Row],[Uurtarief]])</f>
        <v>0</v>
      </c>
      <c r="H235" s="100"/>
      <c r="I235" s="98"/>
      <c r="J235" s="97">
        <f>Tbl.Kosten[[#This Row],[Aantal]]*Tbl.Kosten[[#This Row],[Tarief]]</f>
        <v>0</v>
      </c>
      <c r="K235" s="118">
        <f>Tbl.Kosten[[#This Row],[Subtotaal andere kosten]]+Tbl.Kosten[[#This Row],[Subtotaal arbeidskosten]]</f>
        <v>0</v>
      </c>
      <c r="L235" s="190">
        <f>IF(Tbl.Kosten[[#This Row],[Subtotaal andere kosten]]&lt;&gt;0,"Andere kosten",(_xlfn.XLOOKUP(Tbl.Kosten[[#This Row],[Medewerker e/o 
functie]],Tbl.Uurtarief[Medewerker en/of functie],Tbl.Uurtarief[Kostensoort],"",,)))</f>
        <v>0</v>
      </c>
      <c r="M235" s="190" t="str">
        <f>IF(AND(Tbl.Kosten[[#This Row],[Subtotaal arbeidskosten]]&lt;&gt;0,Tbl.Kosten[[#This Row],[Subtotaal andere kosten]]&lt;&gt;0),"Begroot Arbeidskosten en Overige kosten op verschillende regels!","")</f>
        <v/>
      </c>
      <c r="N235" s="3" t="str">
        <f>_xlfn.XLOOKUP(Tbl.Kosten[[#This Row],[Activiteitencode]],Tbl.Activiteiten[Activiteitcode],Tbl.Activiteiten[Werkpakketcode],"",,)</f>
        <v/>
      </c>
      <c r="O235" s="9" t="str">
        <f>_xlfn.XLOOKUP(Tbl.Kosten[[#This Row],[Werkpakketcode]],Tbl.Werkpakketten[Werkpakketcode],Tbl.Werkpakketten[WPnr.],"",,)</f>
        <v/>
      </c>
      <c r="P235" s="9" t="str">
        <f>IF(Tbl.Kosten[[#This Row],[WPnr.]]=P$7,Tbl.Kosten[[#This Row],[Totaal kosten]],"")</f>
        <v/>
      </c>
      <c r="Q235" s="9" t="str">
        <f>IF(Tbl.Kosten[[#This Row],[WPnr.]]=Q$7,Tbl.Kosten[[#This Row],[Totaal kosten]],"")</f>
        <v/>
      </c>
      <c r="R235" s="9" t="str">
        <f>IF(Tbl.Kosten[[#This Row],[WPnr.]]=R$7,Tbl.Kosten[[#This Row],[Totaal kosten]],"")</f>
        <v/>
      </c>
      <c r="S235" s="9" t="str">
        <f>IF(Tbl.Kosten[[#This Row],[WPnr.]]=S$7,Tbl.Kosten[[#This Row],[Totaal kosten]],"")</f>
        <v/>
      </c>
      <c r="T235" s="9" t="str">
        <f>IF(Tbl.Kosten[[#This Row],[WPnr.]]=T$7,Tbl.Kosten[[#This Row],[Totaal kosten]],"")</f>
        <v/>
      </c>
      <c r="U235" s="9" t="str">
        <f>IF(Tbl.Kosten[[#This Row],[WPnr.]]=U$7,Tbl.Kosten[[#This Row],[Totaal kosten]],"")</f>
        <v/>
      </c>
      <c r="V235" s="9" t="str">
        <f>IF(Tbl.Kosten[[#This Row],[WPnr.]]=V$7,Tbl.Kosten[[#This Row],[Totaal kosten]],"")</f>
        <v/>
      </c>
      <c r="W235" s="9" t="str">
        <f>IF(Tbl.Kosten[[#This Row],[WPnr.]]=W$7,Tbl.Kosten[[#This Row],[Totaal kosten]],"")</f>
        <v/>
      </c>
      <c r="X235" s="9" t="str">
        <f>IF(Tbl.Kosten[[#This Row],[WPnr.]]=X$7,Tbl.Kosten[[#This Row],[Totaal kosten]],"")</f>
        <v/>
      </c>
      <c r="Y235" s="9" t="str">
        <f>IF(Tbl.Kosten[[#This Row],[WPnr.]]=Y$7,Tbl.Kosten[[#This Row],[Totaal kosten]],"")</f>
        <v/>
      </c>
      <c r="Z235" s="9" t="str">
        <f>IFERROR(VLOOKUP(Tbl.Kosten[[#This Row],[Kostensoort]],Tbl.Kostensoorten[],2,FALSE),"")</f>
        <v/>
      </c>
      <c r="AA235" s="9" t="str">
        <f>IF(Tbl.Kosten[[#This Row],[KSnr.]]=AA$7,Tbl.Kosten[[#This Row],[Totaal kosten]],"")</f>
        <v/>
      </c>
      <c r="AB235" s="9" t="str">
        <f>IF(Tbl.Kosten[[#This Row],[KSnr.]]=AB$7,Tbl.Kosten[[#This Row],[Totaal kosten]],"")</f>
        <v/>
      </c>
      <c r="AC235" s="9" t="str">
        <f>IF(Tbl.Kosten[[#This Row],[KSnr.]]=AC$7,Tbl.Kosten[[#This Row],[Totaal kosten]],"")</f>
        <v/>
      </c>
      <c r="AD235" s="9" t="str">
        <f>IF(Tbl.Kosten[[#This Row],[KSnr.]]=AD$7,Tbl.Kosten[[#This Row],[Totaal kosten]],"")</f>
        <v/>
      </c>
      <c r="AE235" s="9" t="str">
        <f>IF(Tbl.Kosten[[#This Row],[KSnr.]]=AE$7,Tbl.Kosten[[#This Row],[Totaal kosten]],"")</f>
        <v/>
      </c>
      <c r="AF235" s="9" t="str">
        <f>IF(Tbl.Kosten[[#This Row],[KSnr.]]=AF$7,Tbl.Kosten[[#This Row],[Totaal kosten]],"")</f>
        <v/>
      </c>
      <c r="AG235" s="9" t="str">
        <f>IF(Tbl.Kosten[[#This Row],[KSnr.]]=AG$7,Tbl.Kosten[[#This Row],[Totaal kosten]],"")</f>
        <v/>
      </c>
      <c r="AH235" s="9" t="str">
        <f>IF(Tbl.Kosten[[#This Row],[KSnr.]]=AH$7,Tbl.Kosten[[#This Row],[Totaal kosten]],"")</f>
        <v/>
      </c>
      <c r="AI235" s="9" t="str">
        <f>IF(Tbl.Kosten[[#This Row],[KSnr.]]=AI$7,Tbl.Kosten[[#This Row],[Totaal kosten]],"")</f>
        <v/>
      </c>
      <c r="AJ235" s="9" t="str">
        <f>IF(Tbl.Kosten[[#This Row],[KSnr.]]=AJ$7,Tbl.Kosten[[#This Row],[Totaal kosten]],"")</f>
        <v/>
      </c>
      <c r="AK235" s="9" t="str">
        <f>IF(Tbl.Kosten[[#This Row],[KSnr.]]=AK$7,Tbl.Kosten[[#This Row],[Totaal kosten]],"")</f>
        <v/>
      </c>
      <c r="AL235" s="9" t="str">
        <f>IF(Tbl.Kosten[[#This Row],[KSnr.]]=AL$7,Tbl.Kosten[[#This Row],[Totaal kosten]],"")</f>
        <v/>
      </c>
      <c r="AM235" s="9" t="str">
        <f>IF(Tbl.Kosten[[#This Row],[KSnr.]]=AM$7,Tbl.Kosten[[#This Row],[Totaal kosten]],"")</f>
        <v/>
      </c>
      <c r="AN235" s="9" t="str">
        <f>IF(Tbl.Kosten[[#This Row],[KSnr.]]=AN$7,Tbl.Kosten[[#This Row],[Totaal kosten]],"")</f>
        <v/>
      </c>
      <c r="AO235" s="9" t="str">
        <f>IF(Tbl.Kosten[[#This Row],[KSnr.]]=AO$7,Tbl.Kosten[[#This Row],[Totaal kosten]],"")</f>
        <v/>
      </c>
      <c r="AP235" s="9" t="str">
        <f>IF(Tbl.Kosten[[#This Row],[KSnr.]]=AP$7,Tbl.Kosten[[#This Row],[Totaal kosten]],"")</f>
        <v/>
      </c>
      <c r="AQ235" s="9" t="str">
        <f>IF(Tbl.Kosten[[#This Row],[KSnr.]]=AQ$7,Tbl.Kosten[[#This Row],[Totaal kosten]],"")</f>
        <v/>
      </c>
      <c r="AR235" s="9" t="str">
        <f>IF(Tbl.Kosten[[#This Row],[KSnr.]]=AR$7,Tbl.Kosten[[#This Row],[Totaal kosten]],"")</f>
        <v/>
      </c>
      <c r="AS235" s="9" t="str">
        <f>IF(Tbl.Kosten[[#This Row],[KSnr.]]=AS$7,Tbl.Kosten[[#This Row],[Totaal kosten]],"")</f>
        <v/>
      </c>
      <c r="AT235" s="9" t="str">
        <f>IF(Tbl.Kosten[[#This Row],[KSnr.]]=AT$7,Tbl.Kosten[[#This Row],[Totaal kosten]],"")</f>
        <v/>
      </c>
      <c r="AU235" s="122" t="str">
        <f>_xlfn.XLOOKUP(Tbl.Kosten[[#This Row],[Activiteitencode]],Tbl.Activiteiten[Activiteitcode],Tbl.Activiteiten[Anr.],"",,)</f>
        <v/>
      </c>
      <c r="AV235" s="122" t="str">
        <f>IF(Tbl.Kosten[[#This Row],[Anr.]]=AV$7,Tbl.Kosten[[#This Row],[Totaal kosten]],"")</f>
        <v/>
      </c>
      <c r="AW235" s="122" t="str">
        <f>IF(Tbl.Kosten[[#This Row],[Anr.]]=AW$7,Tbl.Kosten[[#This Row],[Totaal kosten]],"")</f>
        <v/>
      </c>
      <c r="AX235" s="122" t="str">
        <f>IF(Tbl.Kosten[[#This Row],[Anr.]]=AX$7,Tbl.Kosten[[#This Row],[Totaal kosten]],"")</f>
        <v/>
      </c>
      <c r="AY235" s="122" t="str">
        <f>IF(Tbl.Kosten[[#This Row],[Anr.]]=AY$7,Tbl.Kosten[[#This Row],[Totaal kosten]],"")</f>
        <v/>
      </c>
      <c r="AZ235" s="122" t="str">
        <f>IF(Tbl.Kosten[[#This Row],[Anr.]]=AZ$7,Tbl.Kosten[[#This Row],[Totaal kosten]],"")</f>
        <v/>
      </c>
      <c r="BA235" s="122" t="str">
        <f>IF(Tbl.Kosten[[#This Row],[Anr.]]=BA$7,Tbl.Kosten[[#This Row],[Totaal kosten]],"")</f>
        <v/>
      </c>
      <c r="BB235" s="122" t="str">
        <f>IF(Tbl.Kosten[[#This Row],[Anr.]]=BB$7,Tbl.Kosten[[#This Row],[Totaal kosten]],"")</f>
        <v/>
      </c>
      <c r="BC235" s="122" t="str">
        <f>IF(Tbl.Kosten[[#This Row],[Anr.]]=BC$7,Tbl.Kosten[[#This Row],[Totaal kosten]],"")</f>
        <v/>
      </c>
      <c r="BD235" s="122" t="str">
        <f>IF(Tbl.Kosten[[#This Row],[Anr.]]=BD$7,Tbl.Kosten[[#This Row],[Totaal kosten]],"")</f>
        <v/>
      </c>
      <c r="BE235" s="122" t="str">
        <f>IF(Tbl.Kosten[[#This Row],[Anr.]]=BE$7,Tbl.Kosten[[#This Row],[Totaal kosten]],"")</f>
        <v/>
      </c>
      <c r="BF235" s="122" t="str">
        <f>IF(Tbl.Kosten[[#This Row],[Anr.]]=BF$7,Tbl.Kosten[[#This Row],[Totaal kosten]],"")</f>
        <v/>
      </c>
      <c r="BG235" s="122" t="str">
        <f>IF(Tbl.Kosten[[#This Row],[Anr.]]=BG$7,Tbl.Kosten[[#This Row],[Totaal kosten]],"")</f>
        <v/>
      </c>
      <c r="BH235" s="122" t="str">
        <f>IF(Tbl.Kosten[[#This Row],[Anr.]]=BH$7,Tbl.Kosten[[#This Row],[Totaal kosten]],"")</f>
        <v/>
      </c>
      <c r="BI235" s="122" t="str">
        <f>IF(Tbl.Kosten[[#This Row],[Anr.]]=BI$7,Tbl.Kosten[[#This Row],[Totaal kosten]],"")</f>
        <v/>
      </c>
      <c r="BJ235" s="122" t="str">
        <f>IF(Tbl.Kosten[[#This Row],[Anr.]]=BJ$7,Tbl.Kosten[[#This Row],[Totaal kosten]],"")</f>
        <v/>
      </c>
      <c r="BK235" s="122" t="str">
        <f>IF(Tbl.Kosten[[#This Row],[Anr.]]=BK$7,Tbl.Kosten[[#This Row],[Totaal kosten]],"")</f>
        <v/>
      </c>
      <c r="BL235" s="122" t="str">
        <f>IF(Tbl.Kosten[[#This Row],[Anr.]]=BL$7,Tbl.Kosten[[#This Row],[Totaal kosten]],"")</f>
        <v/>
      </c>
      <c r="BM235" s="122" t="str">
        <f>IF(Tbl.Kosten[[#This Row],[Anr.]]=BM$7,Tbl.Kosten[[#This Row],[Totaal kosten]],"")</f>
        <v/>
      </c>
      <c r="BN235" s="122" t="str">
        <f>IF(Tbl.Kosten[[#This Row],[Anr.]]=BN$7,Tbl.Kosten[[#This Row],[Totaal kosten]],"")</f>
        <v/>
      </c>
      <c r="BO235" s="122" t="str">
        <f>IF(Tbl.Kosten[[#This Row],[Anr.]]=BO$7,Tbl.Kosten[[#This Row],[Totaal kosten]],"")</f>
        <v/>
      </c>
      <c r="BP235" s="122" t="str">
        <f>IF(Tbl.Kosten[[#This Row],[Anr.]]=BP$7,Tbl.Kosten[[#This Row],[Totaal kosten]],"")</f>
        <v/>
      </c>
      <c r="BQ235" s="122" t="str">
        <f>IF(Tbl.Kosten[[#This Row],[Anr.]]=BQ$7,Tbl.Kosten[[#This Row],[Totaal kosten]],"")</f>
        <v/>
      </c>
      <c r="BR235" s="122" t="str">
        <f>IF(Tbl.Kosten[[#This Row],[Anr.]]=BR$7,Tbl.Kosten[[#This Row],[Totaal kosten]],"")</f>
        <v/>
      </c>
      <c r="BS235" s="122" t="str">
        <f>IF(Tbl.Kosten[[#This Row],[Anr.]]=BS$7,Tbl.Kosten[[#This Row],[Totaal kosten]],"")</f>
        <v/>
      </c>
      <c r="BT235" s="122" t="str">
        <f>IF(Tbl.Kosten[[#This Row],[Anr.]]=BT$7,Tbl.Kosten[[#This Row],[Totaal kosten]],"")</f>
        <v/>
      </c>
      <c r="BU235" s="122" t="str">
        <f>IF(Tbl.Kosten[[#This Row],[Anr.]]=BU$7,Tbl.Kosten[[#This Row],[Totaal kosten]],"")</f>
        <v/>
      </c>
      <c r="BV235" s="122" t="str">
        <f>IF(Tbl.Kosten[[#This Row],[Anr.]]=BV$7,Tbl.Kosten[[#This Row],[Totaal kosten]],"")</f>
        <v/>
      </c>
      <c r="BW235" s="122" t="str">
        <f>IF(Tbl.Kosten[[#This Row],[Anr.]]=BW$7,Tbl.Kosten[[#This Row],[Totaal kosten]],"")</f>
        <v/>
      </c>
      <c r="BX235" s="122" t="str">
        <f>IF(Tbl.Kosten[[#This Row],[Anr.]]=BX$7,Tbl.Kosten[[#This Row],[Totaal kosten]],"")</f>
        <v/>
      </c>
      <c r="BY235" s="122" t="str">
        <f>IF(Tbl.Kosten[[#This Row],[Anr.]]=BY$7,Tbl.Kosten[[#This Row],[Totaal kosten]],"")</f>
        <v/>
      </c>
      <c r="BZ235" s="122" t="str">
        <f>IF(Tbl.Kosten[[#This Row],[Anr.]]=BZ$7,Tbl.Kosten[[#This Row],[Totaal kosten]],"")</f>
        <v/>
      </c>
      <c r="CA235" s="122" t="str">
        <f>IF(Tbl.Kosten[[#This Row],[Anr.]]=CA$7,Tbl.Kosten[[#This Row],[Totaal kosten]],"")</f>
        <v/>
      </c>
      <c r="CB235" s="122" t="str">
        <f>IF(Tbl.Kosten[[#This Row],[Anr.]]=CB$7,Tbl.Kosten[[#This Row],[Totaal kosten]],"")</f>
        <v/>
      </c>
      <c r="CC235" s="122" t="str">
        <f>IF(Tbl.Kosten[[#This Row],[Anr.]]=CC$7,Tbl.Kosten[[#This Row],[Totaal kosten]],"")</f>
        <v/>
      </c>
      <c r="CD235" s="122" t="str">
        <f>IF(Tbl.Kosten[[#This Row],[Anr.]]=CD$7,Tbl.Kosten[[#This Row],[Totaal kosten]],"")</f>
        <v/>
      </c>
      <c r="CE235" s="122" t="str">
        <f>IF(Tbl.Kosten[[#This Row],[Anr.]]=CE$7,Tbl.Kosten[[#This Row],[Totaal kosten]],"")</f>
        <v/>
      </c>
      <c r="CF235" s="122" t="str">
        <f>IF(Tbl.Kosten[[#This Row],[Anr.]]=CF$7,Tbl.Kosten[[#This Row],[Totaal kosten]],"")</f>
        <v/>
      </c>
      <c r="CG235" s="122" t="str">
        <f>IF(Tbl.Kosten[[#This Row],[Anr.]]=CG$7,Tbl.Kosten[[#This Row],[Totaal kosten]],"")</f>
        <v/>
      </c>
      <c r="CH235" s="122" t="str">
        <f>IF(Tbl.Kosten[[#This Row],[Anr.]]=CH$7,Tbl.Kosten[[#This Row],[Totaal kosten]],"")</f>
        <v/>
      </c>
      <c r="CI235" s="122" t="str">
        <f>IF(Tbl.Kosten[[#This Row],[Anr.]]=CI$7,Tbl.Kosten[[#This Row],[Totaal kosten]],"")</f>
        <v/>
      </c>
      <c r="CJ235" s="122" t="str">
        <f>IF(Tbl.Kosten[[#This Row],[Anr.]]=CJ$7,Tbl.Kosten[[#This Row],[Totaal kosten]],"")</f>
        <v/>
      </c>
      <c r="CK235" s="122" t="str">
        <f>IF(Tbl.Kosten[[#This Row],[Anr.]]=CK$7,Tbl.Kosten[[#This Row],[Totaal kosten]],"")</f>
        <v/>
      </c>
      <c r="CL235" s="122" t="str">
        <f>IF(Tbl.Kosten[[#This Row],[Anr.]]=CL$7,Tbl.Kosten[[#This Row],[Totaal kosten]],"")</f>
        <v/>
      </c>
      <c r="CM235" s="122" t="str">
        <f>IF(Tbl.Kosten[[#This Row],[Anr.]]=CM$7,Tbl.Kosten[[#This Row],[Totaal kosten]],"")</f>
        <v/>
      </c>
      <c r="CN235" s="122" t="str">
        <f>IF(Tbl.Kosten[[#This Row],[Anr.]]=CN$7,Tbl.Kosten[[#This Row],[Totaal kosten]],"")</f>
        <v/>
      </c>
      <c r="CO235" s="122" t="str">
        <f>IF(Tbl.Kosten[[#This Row],[Anr.]]=CO$7,Tbl.Kosten[[#This Row],[Totaal kosten]],"")</f>
        <v/>
      </c>
      <c r="CP235" s="122" t="str">
        <f>IF(Tbl.Kosten[[#This Row],[Anr.]]=CP$7,Tbl.Kosten[[#This Row],[Totaal kosten]],"")</f>
        <v/>
      </c>
      <c r="CQ235" s="122" t="str">
        <f>IF(Tbl.Kosten[[#This Row],[Anr.]]=CQ$7,Tbl.Kosten[[#This Row],[Totaal kosten]],"")</f>
        <v/>
      </c>
      <c r="CR235" s="122" t="str">
        <f>IF(Tbl.Kosten[[#This Row],[Anr.]]=CR$7,Tbl.Kosten[[#This Row],[Totaal kosten]],"")</f>
        <v/>
      </c>
      <c r="CS235" s="122" t="str">
        <f>IF(Tbl.Kosten[[#This Row],[Anr.]]=CS$7,Tbl.Kosten[[#This Row],[Totaal kosten]],"")</f>
        <v/>
      </c>
      <c r="CT235" s="122" t="str">
        <f>IF(Tbl.Kosten[[#This Row],[Anr.]]=CT$7,Tbl.Kosten[[#This Row],[Totaal kosten]],"")</f>
        <v/>
      </c>
      <c r="CU235" s="122" t="str">
        <f>IF(Tbl.Kosten[[#This Row],[Anr.]]=CU$7,Tbl.Kosten[[#This Row],[Totaal kosten]],"")</f>
        <v/>
      </c>
      <c r="CV235" s="122" t="str">
        <f>IF(Tbl.Kosten[[#This Row],[Anr.]]=CV$7,Tbl.Kosten[[#This Row],[Totaal kosten]],"")</f>
        <v/>
      </c>
      <c r="CW235" s="122" t="str">
        <f>IF(Tbl.Kosten[[#This Row],[Anr.]]=CW$7,Tbl.Kosten[[#This Row],[Totaal kosten]],"")</f>
        <v/>
      </c>
      <c r="CX235" s="122" t="str">
        <f>IF(Tbl.Kosten[[#This Row],[Anr.]]=CX$7,Tbl.Kosten[[#This Row],[Totaal kosten]],"")</f>
        <v/>
      </c>
      <c r="CY235" s="122" t="str">
        <f>IF(Tbl.Kosten[[#This Row],[Anr.]]=CY$7,Tbl.Kosten[[#This Row],[Totaal kosten]],"")</f>
        <v/>
      </c>
      <c r="CZ235" s="122" t="str">
        <f>IF(Tbl.Kosten[[#This Row],[Anr.]]=CZ$7,Tbl.Kosten[[#This Row],[Totaal kosten]],"")</f>
        <v/>
      </c>
      <c r="DA235" s="122" t="str">
        <f>IF(Tbl.Kosten[[#This Row],[Anr.]]=DA$7,Tbl.Kosten[[#This Row],[Totaal kosten]],"")</f>
        <v/>
      </c>
      <c r="DB235" s="122" t="str">
        <f>IF(Tbl.Kosten[[#This Row],[Anr.]]=DB$7,Tbl.Kosten[[#This Row],[Totaal kosten]],"")</f>
        <v/>
      </c>
      <c r="DC235" s="122" t="str">
        <f>IF(Tbl.Kosten[[#This Row],[Anr.]]=DC$7,Tbl.Kosten[[#This Row],[Totaal kosten]],"")</f>
        <v/>
      </c>
      <c r="DD235" s="122" t="str">
        <f>IF(Tbl.Kosten[[#This Row],[Anr.]]=DD$7,Tbl.Kosten[[#This Row],[Totaal kosten]],"")</f>
        <v/>
      </c>
      <c r="DE235" s="122" t="str">
        <f>IF(Tbl.Kosten[[#This Row],[Anr.]]=DE$7,Tbl.Kosten[[#This Row],[Totaal kosten]],"")</f>
        <v/>
      </c>
      <c r="DF235" s="122" t="str">
        <f>IF(Tbl.Kosten[[#This Row],[Anr.]]=DF$7,Tbl.Kosten[[#This Row],[Totaal kosten]],"")</f>
        <v/>
      </c>
      <c r="DG235" s="122" t="str">
        <f>IF(Tbl.Kosten[[#This Row],[Anr.]]=DG$7,Tbl.Kosten[[#This Row],[Totaal kosten]],"")</f>
        <v/>
      </c>
      <c r="DH235" s="122" t="str">
        <f>IF(Tbl.Kosten[[#This Row],[Anr.]]=DH$7,Tbl.Kosten[[#This Row],[Totaal kosten]],"")</f>
        <v/>
      </c>
      <c r="DI235" s="122" t="str">
        <f>IF(Tbl.Kosten[[#This Row],[Anr.]]=DI$7,Tbl.Kosten[[#This Row],[Totaal kosten]],"")</f>
        <v/>
      </c>
      <c r="DJ235" s="122" t="str">
        <f>IF(Tbl.Kosten[[#This Row],[Anr.]]=DJ$7,Tbl.Kosten[[#This Row],[Totaal kosten]],"")</f>
        <v/>
      </c>
      <c r="DK235" s="122" t="str">
        <f>IF(Tbl.Kosten[[#This Row],[Anr.]]=DK$7,Tbl.Kosten[[#This Row],[Totaal kosten]],"")</f>
        <v/>
      </c>
      <c r="DL235" s="122" t="str">
        <f>IF(Tbl.Kosten[[#This Row],[Anr.]]=DL$7,Tbl.Kosten[[#This Row],[Totaal kosten]],"")</f>
        <v/>
      </c>
      <c r="DM235" s="122" t="str">
        <f>IF(Tbl.Kosten[[#This Row],[Anr.]]=DM$7,Tbl.Kosten[[#This Row],[Totaal kosten]],"")</f>
        <v/>
      </c>
      <c r="DN235" s="122" t="str">
        <f>IF(Tbl.Kosten[[#This Row],[Anr.]]=DN$7,Tbl.Kosten[[#This Row],[Totaal kosten]],"")</f>
        <v/>
      </c>
      <c r="DO235" s="122" t="str">
        <f>IF(Tbl.Kosten[[#This Row],[Anr.]]=DO$7,Tbl.Kosten[[#This Row],[Totaal kosten]],"")</f>
        <v/>
      </c>
      <c r="DP235" s="122" t="str">
        <f>IF(Tbl.Kosten[[#This Row],[Anr.]]=DP$7,Tbl.Kosten[[#This Row],[Totaal kosten]],"")</f>
        <v/>
      </c>
      <c r="DQ235" s="122" t="str">
        <f>IF(Tbl.Kosten[[#This Row],[Anr.]]=DQ$7,Tbl.Kosten[[#This Row],[Totaal kosten]],"")</f>
        <v/>
      </c>
      <c r="DR235" s="122" t="str">
        <f>IF(Tbl.Kosten[[#This Row],[Anr.]]=DR$7,Tbl.Kosten[[#This Row],[Totaal kosten]],"")</f>
        <v/>
      </c>
      <c r="DS235" s="122" t="str">
        <f>IF(Tbl.Kosten[[#This Row],[Anr.]]=DS$7,Tbl.Kosten[[#This Row],[Totaal kosten]],"")</f>
        <v/>
      </c>
      <c r="DT235" s="122" t="str">
        <f>IF(Tbl.Kosten[[#This Row],[Anr.]]=DT$7,Tbl.Kosten[[#This Row],[Totaal kosten]],"")</f>
        <v/>
      </c>
      <c r="DU235" s="122" t="str">
        <f>IF(Tbl.Kosten[[#This Row],[Anr.]]=DU$7,Tbl.Kosten[[#This Row],[Totaal kosten]],"")</f>
        <v/>
      </c>
      <c r="DV235" s="122" t="str">
        <f>IF(Tbl.Kosten[[#This Row],[Anr.]]=DV$7,Tbl.Kosten[[#This Row],[Totaal kosten]],"")</f>
        <v/>
      </c>
      <c r="DW235" s="122" t="str">
        <f>IF(Tbl.Kosten[[#This Row],[Anr.]]=DW$7,Tbl.Kosten[[#This Row],[Totaal kosten]],"")</f>
        <v/>
      </c>
      <c r="DX235" s="122" t="str">
        <f>IF(Tbl.Kosten[[#This Row],[Anr.]]=DX$7,Tbl.Kosten[[#This Row],[Totaal kosten]],"")</f>
        <v/>
      </c>
      <c r="DY235" s="122" t="str">
        <f>IF(Tbl.Kosten[[#This Row],[Anr.]]=DY$7,Tbl.Kosten[[#This Row],[Totaal kosten]],"")</f>
        <v/>
      </c>
      <c r="DZ235" s="122" t="str">
        <f>IF(Tbl.Kosten[[#This Row],[Anr.]]=DZ$7,Tbl.Kosten[[#This Row],[Totaal kosten]],"")</f>
        <v/>
      </c>
      <c r="EA235" s="122" t="str">
        <f>IF(Tbl.Kosten[[#This Row],[Anr.]]=EA$7,Tbl.Kosten[[#This Row],[Totaal kosten]],"")</f>
        <v/>
      </c>
      <c r="EB235" s="122" t="str">
        <f>IF(Tbl.Kosten[[#This Row],[Anr.]]=EB$7,Tbl.Kosten[[#This Row],[Totaal kosten]],"")</f>
        <v/>
      </c>
      <c r="EC235" s="122" t="str">
        <f>IF(Tbl.Kosten[[#This Row],[Anr.]]=EC$7,Tbl.Kosten[[#This Row],[Totaal kosten]],"")</f>
        <v/>
      </c>
      <c r="ED235" s="122" t="str">
        <f>IF(Tbl.Kosten[[#This Row],[Anr.]]=ED$7,Tbl.Kosten[[#This Row],[Totaal kosten]],"")</f>
        <v/>
      </c>
      <c r="EE235" s="122" t="str">
        <f>IF(Tbl.Kosten[[#This Row],[Anr.]]=EE$7,Tbl.Kosten[[#This Row],[Totaal kosten]],"")</f>
        <v/>
      </c>
      <c r="EF235" s="122" t="str">
        <f>IF(Tbl.Kosten[[#This Row],[Anr.]]=EF$7,Tbl.Kosten[[#This Row],[Totaal kosten]],"")</f>
        <v/>
      </c>
      <c r="EG235" s="122" t="str">
        <f>IF(Tbl.Kosten[[#This Row],[Anr.]]=EG$7,Tbl.Kosten[[#This Row],[Totaal kosten]],"")</f>
        <v/>
      </c>
      <c r="EH235" s="122" t="str">
        <f>IF(Tbl.Kosten[[#This Row],[Anr.]]=EH$7,Tbl.Kosten[[#This Row],[Totaal kosten]],"")</f>
        <v/>
      </c>
      <c r="EI235" s="122" t="str">
        <f>IF(Tbl.Kosten[[#This Row],[Anr.]]=EI$7,Tbl.Kosten[[#This Row],[Totaal kosten]],"")</f>
        <v/>
      </c>
      <c r="EJ235" s="122" t="str">
        <f>IF(Tbl.Kosten[[#This Row],[Anr.]]=EJ$7,Tbl.Kosten[[#This Row],[Totaal kosten]],"")</f>
        <v/>
      </c>
      <c r="EK235" s="122" t="str">
        <f>IF(Tbl.Kosten[[#This Row],[Anr.]]=EK$7,Tbl.Kosten[[#This Row],[Totaal kosten]],"")</f>
        <v/>
      </c>
      <c r="EL235" s="122" t="str">
        <f>IF(Tbl.Kosten[[#This Row],[Anr.]]=EL$7,Tbl.Kosten[[#This Row],[Totaal kosten]],"")</f>
        <v/>
      </c>
      <c r="EM235" s="122" t="str">
        <f>IF(Tbl.Kosten[[#This Row],[Anr.]]=EM$7,Tbl.Kosten[[#This Row],[Totaal kosten]],"")</f>
        <v/>
      </c>
      <c r="EN235" s="122" t="str">
        <f>IF(Tbl.Kosten[[#This Row],[Anr.]]=EN$7,Tbl.Kosten[[#This Row],[Totaal kosten]],"")</f>
        <v/>
      </c>
      <c r="EO235" s="122" t="str">
        <f>IF(Tbl.Kosten[[#This Row],[Anr.]]=EO$7,Tbl.Kosten[[#This Row],[Totaal kosten]],"")</f>
        <v/>
      </c>
      <c r="EP235" s="122" t="str">
        <f>IF(Tbl.Kosten[[#This Row],[Anr.]]=EP$7,Tbl.Kosten[[#This Row],[Totaal kosten]],"")</f>
        <v/>
      </c>
      <c r="EQ235" s="122" t="str">
        <f>IF(Tbl.Kosten[[#This Row],[Anr.]]=EQ$7,Tbl.Kosten[[#This Row],[Totaal kosten]],"")</f>
        <v/>
      </c>
    </row>
    <row r="236" spans="2:147" x14ac:dyDescent="0.35">
      <c r="B236" s="99"/>
      <c r="C236" s="68"/>
      <c r="D236" s="119"/>
      <c r="E236" s="100"/>
      <c r="F236" s="13">
        <f>_xlfn.XLOOKUP(Tbl.Kosten[[#This Row],[Medewerker e/o 
functie]],Tbl.Uurtarief[Medewerker en/of functie],Tbl.Uurtarief[Uurtarief],"",,)</f>
        <v>0</v>
      </c>
      <c r="G236" s="118">
        <f>PRODUCT(Tbl.Kosten[[#This Row],[Uren]],Tbl.Kosten[[#This Row],[Uurtarief]])</f>
        <v>0</v>
      </c>
      <c r="H236" s="100"/>
      <c r="I236" s="98"/>
      <c r="J236" s="97">
        <f>Tbl.Kosten[[#This Row],[Aantal]]*Tbl.Kosten[[#This Row],[Tarief]]</f>
        <v>0</v>
      </c>
      <c r="K236" s="118">
        <f>Tbl.Kosten[[#This Row],[Subtotaal andere kosten]]+Tbl.Kosten[[#This Row],[Subtotaal arbeidskosten]]</f>
        <v>0</v>
      </c>
      <c r="L236" s="190">
        <f>IF(Tbl.Kosten[[#This Row],[Subtotaal andere kosten]]&lt;&gt;0,"Andere kosten",(_xlfn.XLOOKUP(Tbl.Kosten[[#This Row],[Medewerker e/o 
functie]],Tbl.Uurtarief[Medewerker en/of functie],Tbl.Uurtarief[Kostensoort],"",,)))</f>
        <v>0</v>
      </c>
      <c r="M236" s="190" t="str">
        <f>IF(AND(Tbl.Kosten[[#This Row],[Subtotaal arbeidskosten]]&lt;&gt;0,Tbl.Kosten[[#This Row],[Subtotaal andere kosten]]&lt;&gt;0),"Begroot Arbeidskosten en Overige kosten op verschillende regels!","")</f>
        <v/>
      </c>
      <c r="N236" s="3" t="str">
        <f>_xlfn.XLOOKUP(Tbl.Kosten[[#This Row],[Activiteitencode]],Tbl.Activiteiten[Activiteitcode],Tbl.Activiteiten[Werkpakketcode],"",,)</f>
        <v/>
      </c>
      <c r="O236" s="9" t="str">
        <f>_xlfn.XLOOKUP(Tbl.Kosten[[#This Row],[Werkpakketcode]],Tbl.Werkpakketten[Werkpakketcode],Tbl.Werkpakketten[WPnr.],"",,)</f>
        <v/>
      </c>
      <c r="P236" s="9" t="str">
        <f>IF(Tbl.Kosten[[#This Row],[WPnr.]]=P$7,Tbl.Kosten[[#This Row],[Totaal kosten]],"")</f>
        <v/>
      </c>
      <c r="Q236" s="9" t="str">
        <f>IF(Tbl.Kosten[[#This Row],[WPnr.]]=Q$7,Tbl.Kosten[[#This Row],[Totaal kosten]],"")</f>
        <v/>
      </c>
      <c r="R236" s="9" t="str">
        <f>IF(Tbl.Kosten[[#This Row],[WPnr.]]=R$7,Tbl.Kosten[[#This Row],[Totaal kosten]],"")</f>
        <v/>
      </c>
      <c r="S236" s="9" t="str">
        <f>IF(Tbl.Kosten[[#This Row],[WPnr.]]=S$7,Tbl.Kosten[[#This Row],[Totaal kosten]],"")</f>
        <v/>
      </c>
      <c r="T236" s="9" t="str">
        <f>IF(Tbl.Kosten[[#This Row],[WPnr.]]=T$7,Tbl.Kosten[[#This Row],[Totaal kosten]],"")</f>
        <v/>
      </c>
      <c r="U236" s="9" t="str">
        <f>IF(Tbl.Kosten[[#This Row],[WPnr.]]=U$7,Tbl.Kosten[[#This Row],[Totaal kosten]],"")</f>
        <v/>
      </c>
      <c r="V236" s="9" t="str">
        <f>IF(Tbl.Kosten[[#This Row],[WPnr.]]=V$7,Tbl.Kosten[[#This Row],[Totaal kosten]],"")</f>
        <v/>
      </c>
      <c r="W236" s="9" t="str">
        <f>IF(Tbl.Kosten[[#This Row],[WPnr.]]=W$7,Tbl.Kosten[[#This Row],[Totaal kosten]],"")</f>
        <v/>
      </c>
      <c r="X236" s="9" t="str">
        <f>IF(Tbl.Kosten[[#This Row],[WPnr.]]=X$7,Tbl.Kosten[[#This Row],[Totaal kosten]],"")</f>
        <v/>
      </c>
      <c r="Y236" s="9" t="str">
        <f>IF(Tbl.Kosten[[#This Row],[WPnr.]]=Y$7,Tbl.Kosten[[#This Row],[Totaal kosten]],"")</f>
        <v/>
      </c>
      <c r="Z236" s="9" t="str">
        <f>IFERROR(VLOOKUP(Tbl.Kosten[[#This Row],[Kostensoort]],Tbl.Kostensoorten[],2,FALSE),"")</f>
        <v/>
      </c>
      <c r="AA236" s="9" t="str">
        <f>IF(Tbl.Kosten[[#This Row],[KSnr.]]=AA$7,Tbl.Kosten[[#This Row],[Totaal kosten]],"")</f>
        <v/>
      </c>
      <c r="AB236" s="9" t="str">
        <f>IF(Tbl.Kosten[[#This Row],[KSnr.]]=AB$7,Tbl.Kosten[[#This Row],[Totaal kosten]],"")</f>
        <v/>
      </c>
      <c r="AC236" s="9" t="str">
        <f>IF(Tbl.Kosten[[#This Row],[KSnr.]]=AC$7,Tbl.Kosten[[#This Row],[Totaal kosten]],"")</f>
        <v/>
      </c>
      <c r="AD236" s="9" t="str">
        <f>IF(Tbl.Kosten[[#This Row],[KSnr.]]=AD$7,Tbl.Kosten[[#This Row],[Totaal kosten]],"")</f>
        <v/>
      </c>
      <c r="AE236" s="9" t="str">
        <f>IF(Tbl.Kosten[[#This Row],[KSnr.]]=AE$7,Tbl.Kosten[[#This Row],[Totaal kosten]],"")</f>
        <v/>
      </c>
      <c r="AF236" s="9" t="str">
        <f>IF(Tbl.Kosten[[#This Row],[KSnr.]]=AF$7,Tbl.Kosten[[#This Row],[Totaal kosten]],"")</f>
        <v/>
      </c>
      <c r="AG236" s="9" t="str">
        <f>IF(Tbl.Kosten[[#This Row],[KSnr.]]=AG$7,Tbl.Kosten[[#This Row],[Totaal kosten]],"")</f>
        <v/>
      </c>
      <c r="AH236" s="9" t="str">
        <f>IF(Tbl.Kosten[[#This Row],[KSnr.]]=AH$7,Tbl.Kosten[[#This Row],[Totaal kosten]],"")</f>
        <v/>
      </c>
      <c r="AI236" s="9" t="str">
        <f>IF(Tbl.Kosten[[#This Row],[KSnr.]]=AI$7,Tbl.Kosten[[#This Row],[Totaal kosten]],"")</f>
        <v/>
      </c>
      <c r="AJ236" s="9" t="str">
        <f>IF(Tbl.Kosten[[#This Row],[KSnr.]]=AJ$7,Tbl.Kosten[[#This Row],[Totaal kosten]],"")</f>
        <v/>
      </c>
      <c r="AK236" s="9" t="str">
        <f>IF(Tbl.Kosten[[#This Row],[KSnr.]]=AK$7,Tbl.Kosten[[#This Row],[Totaal kosten]],"")</f>
        <v/>
      </c>
      <c r="AL236" s="9" t="str">
        <f>IF(Tbl.Kosten[[#This Row],[KSnr.]]=AL$7,Tbl.Kosten[[#This Row],[Totaal kosten]],"")</f>
        <v/>
      </c>
      <c r="AM236" s="9" t="str">
        <f>IF(Tbl.Kosten[[#This Row],[KSnr.]]=AM$7,Tbl.Kosten[[#This Row],[Totaal kosten]],"")</f>
        <v/>
      </c>
      <c r="AN236" s="9" t="str">
        <f>IF(Tbl.Kosten[[#This Row],[KSnr.]]=AN$7,Tbl.Kosten[[#This Row],[Totaal kosten]],"")</f>
        <v/>
      </c>
      <c r="AO236" s="9" t="str">
        <f>IF(Tbl.Kosten[[#This Row],[KSnr.]]=AO$7,Tbl.Kosten[[#This Row],[Totaal kosten]],"")</f>
        <v/>
      </c>
      <c r="AP236" s="9" t="str">
        <f>IF(Tbl.Kosten[[#This Row],[KSnr.]]=AP$7,Tbl.Kosten[[#This Row],[Totaal kosten]],"")</f>
        <v/>
      </c>
      <c r="AQ236" s="9" t="str">
        <f>IF(Tbl.Kosten[[#This Row],[KSnr.]]=AQ$7,Tbl.Kosten[[#This Row],[Totaal kosten]],"")</f>
        <v/>
      </c>
      <c r="AR236" s="9" t="str">
        <f>IF(Tbl.Kosten[[#This Row],[KSnr.]]=AR$7,Tbl.Kosten[[#This Row],[Totaal kosten]],"")</f>
        <v/>
      </c>
      <c r="AS236" s="9" t="str">
        <f>IF(Tbl.Kosten[[#This Row],[KSnr.]]=AS$7,Tbl.Kosten[[#This Row],[Totaal kosten]],"")</f>
        <v/>
      </c>
      <c r="AT236" s="9" t="str">
        <f>IF(Tbl.Kosten[[#This Row],[KSnr.]]=AT$7,Tbl.Kosten[[#This Row],[Totaal kosten]],"")</f>
        <v/>
      </c>
      <c r="AU236" s="122" t="str">
        <f>_xlfn.XLOOKUP(Tbl.Kosten[[#This Row],[Activiteitencode]],Tbl.Activiteiten[Activiteitcode],Tbl.Activiteiten[Anr.],"",,)</f>
        <v/>
      </c>
      <c r="AV236" s="122" t="str">
        <f>IF(Tbl.Kosten[[#This Row],[Anr.]]=AV$7,Tbl.Kosten[[#This Row],[Totaal kosten]],"")</f>
        <v/>
      </c>
      <c r="AW236" s="122" t="str">
        <f>IF(Tbl.Kosten[[#This Row],[Anr.]]=AW$7,Tbl.Kosten[[#This Row],[Totaal kosten]],"")</f>
        <v/>
      </c>
      <c r="AX236" s="122" t="str">
        <f>IF(Tbl.Kosten[[#This Row],[Anr.]]=AX$7,Tbl.Kosten[[#This Row],[Totaal kosten]],"")</f>
        <v/>
      </c>
      <c r="AY236" s="122" t="str">
        <f>IF(Tbl.Kosten[[#This Row],[Anr.]]=AY$7,Tbl.Kosten[[#This Row],[Totaal kosten]],"")</f>
        <v/>
      </c>
      <c r="AZ236" s="122" t="str">
        <f>IF(Tbl.Kosten[[#This Row],[Anr.]]=AZ$7,Tbl.Kosten[[#This Row],[Totaal kosten]],"")</f>
        <v/>
      </c>
      <c r="BA236" s="122" t="str">
        <f>IF(Tbl.Kosten[[#This Row],[Anr.]]=BA$7,Tbl.Kosten[[#This Row],[Totaal kosten]],"")</f>
        <v/>
      </c>
      <c r="BB236" s="122" t="str">
        <f>IF(Tbl.Kosten[[#This Row],[Anr.]]=BB$7,Tbl.Kosten[[#This Row],[Totaal kosten]],"")</f>
        <v/>
      </c>
      <c r="BC236" s="122" t="str">
        <f>IF(Tbl.Kosten[[#This Row],[Anr.]]=BC$7,Tbl.Kosten[[#This Row],[Totaal kosten]],"")</f>
        <v/>
      </c>
      <c r="BD236" s="122" t="str">
        <f>IF(Tbl.Kosten[[#This Row],[Anr.]]=BD$7,Tbl.Kosten[[#This Row],[Totaal kosten]],"")</f>
        <v/>
      </c>
      <c r="BE236" s="122" t="str">
        <f>IF(Tbl.Kosten[[#This Row],[Anr.]]=BE$7,Tbl.Kosten[[#This Row],[Totaal kosten]],"")</f>
        <v/>
      </c>
      <c r="BF236" s="122" t="str">
        <f>IF(Tbl.Kosten[[#This Row],[Anr.]]=BF$7,Tbl.Kosten[[#This Row],[Totaal kosten]],"")</f>
        <v/>
      </c>
      <c r="BG236" s="122" t="str">
        <f>IF(Tbl.Kosten[[#This Row],[Anr.]]=BG$7,Tbl.Kosten[[#This Row],[Totaal kosten]],"")</f>
        <v/>
      </c>
      <c r="BH236" s="122" t="str">
        <f>IF(Tbl.Kosten[[#This Row],[Anr.]]=BH$7,Tbl.Kosten[[#This Row],[Totaal kosten]],"")</f>
        <v/>
      </c>
      <c r="BI236" s="122" t="str">
        <f>IF(Tbl.Kosten[[#This Row],[Anr.]]=BI$7,Tbl.Kosten[[#This Row],[Totaal kosten]],"")</f>
        <v/>
      </c>
      <c r="BJ236" s="122" t="str">
        <f>IF(Tbl.Kosten[[#This Row],[Anr.]]=BJ$7,Tbl.Kosten[[#This Row],[Totaal kosten]],"")</f>
        <v/>
      </c>
      <c r="BK236" s="122" t="str">
        <f>IF(Tbl.Kosten[[#This Row],[Anr.]]=BK$7,Tbl.Kosten[[#This Row],[Totaal kosten]],"")</f>
        <v/>
      </c>
      <c r="BL236" s="122" t="str">
        <f>IF(Tbl.Kosten[[#This Row],[Anr.]]=BL$7,Tbl.Kosten[[#This Row],[Totaal kosten]],"")</f>
        <v/>
      </c>
      <c r="BM236" s="122" t="str">
        <f>IF(Tbl.Kosten[[#This Row],[Anr.]]=BM$7,Tbl.Kosten[[#This Row],[Totaal kosten]],"")</f>
        <v/>
      </c>
      <c r="BN236" s="122" t="str">
        <f>IF(Tbl.Kosten[[#This Row],[Anr.]]=BN$7,Tbl.Kosten[[#This Row],[Totaal kosten]],"")</f>
        <v/>
      </c>
      <c r="BO236" s="122" t="str">
        <f>IF(Tbl.Kosten[[#This Row],[Anr.]]=BO$7,Tbl.Kosten[[#This Row],[Totaal kosten]],"")</f>
        <v/>
      </c>
      <c r="BP236" s="122" t="str">
        <f>IF(Tbl.Kosten[[#This Row],[Anr.]]=BP$7,Tbl.Kosten[[#This Row],[Totaal kosten]],"")</f>
        <v/>
      </c>
      <c r="BQ236" s="122" t="str">
        <f>IF(Tbl.Kosten[[#This Row],[Anr.]]=BQ$7,Tbl.Kosten[[#This Row],[Totaal kosten]],"")</f>
        <v/>
      </c>
      <c r="BR236" s="122" t="str">
        <f>IF(Tbl.Kosten[[#This Row],[Anr.]]=BR$7,Tbl.Kosten[[#This Row],[Totaal kosten]],"")</f>
        <v/>
      </c>
      <c r="BS236" s="122" t="str">
        <f>IF(Tbl.Kosten[[#This Row],[Anr.]]=BS$7,Tbl.Kosten[[#This Row],[Totaal kosten]],"")</f>
        <v/>
      </c>
      <c r="BT236" s="122" t="str">
        <f>IF(Tbl.Kosten[[#This Row],[Anr.]]=BT$7,Tbl.Kosten[[#This Row],[Totaal kosten]],"")</f>
        <v/>
      </c>
      <c r="BU236" s="122" t="str">
        <f>IF(Tbl.Kosten[[#This Row],[Anr.]]=BU$7,Tbl.Kosten[[#This Row],[Totaal kosten]],"")</f>
        <v/>
      </c>
      <c r="BV236" s="122" t="str">
        <f>IF(Tbl.Kosten[[#This Row],[Anr.]]=BV$7,Tbl.Kosten[[#This Row],[Totaal kosten]],"")</f>
        <v/>
      </c>
      <c r="BW236" s="122" t="str">
        <f>IF(Tbl.Kosten[[#This Row],[Anr.]]=BW$7,Tbl.Kosten[[#This Row],[Totaal kosten]],"")</f>
        <v/>
      </c>
      <c r="BX236" s="122" t="str">
        <f>IF(Tbl.Kosten[[#This Row],[Anr.]]=BX$7,Tbl.Kosten[[#This Row],[Totaal kosten]],"")</f>
        <v/>
      </c>
      <c r="BY236" s="122" t="str">
        <f>IF(Tbl.Kosten[[#This Row],[Anr.]]=BY$7,Tbl.Kosten[[#This Row],[Totaal kosten]],"")</f>
        <v/>
      </c>
      <c r="BZ236" s="122" t="str">
        <f>IF(Tbl.Kosten[[#This Row],[Anr.]]=BZ$7,Tbl.Kosten[[#This Row],[Totaal kosten]],"")</f>
        <v/>
      </c>
      <c r="CA236" s="122" t="str">
        <f>IF(Tbl.Kosten[[#This Row],[Anr.]]=CA$7,Tbl.Kosten[[#This Row],[Totaal kosten]],"")</f>
        <v/>
      </c>
      <c r="CB236" s="122" t="str">
        <f>IF(Tbl.Kosten[[#This Row],[Anr.]]=CB$7,Tbl.Kosten[[#This Row],[Totaal kosten]],"")</f>
        <v/>
      </c>
      <c r="CC236" s="122" t="str">
        <f>IF(Tbl.Kosten[[#This Row],[Anr.]]=CC$7,Tbl.Kosten[[#This Row],[Totaal kosten]],"")</f>
        <v/>
      </c>
      <c r="CD236" s="122" t="str">
        <f>IF(Tbl.Kosten[[#This Row],[Anr.]]=CD$7,Tbl.Kosten[[#This Row],[Totaal kosten]],"")</f>
        <v/>
      </c>
      <c r="CE236" s="122" t="str">
        <f>IF(Tbl.Kosten[[#This Row],[Anr.]]=CE$7,Tbl.Kosten[[#This Row],[Totaal kosten]],"")</f>
        <v/>
      </c>
      <c r="CF236" s="122" t="str">
        <f>IF(Tbl.Kosten[[#This Row],[Anr.]]=CF$7,Tbl.Kosten[[#This Row],[Totaal kosten]],"")</f>
        <v/>
      </c>
      <c r="CG236" s="122" t="str">
        <f>IF(Tbl.Kosten[[#This Row],[Anr.]]=CG$7,Tbl.Kosten[[#This Row],[Totaal kosten]],"")</f>
        <v/>
      </c>
      <c r="CH236" s="122" t="str">
        <f>IF(Tbl.Kosten[[#This Row],[Anr.]]=CH$7,Tbl.Kosten[[#This Row],[Totaal kosten]],"")</f>
        <v/>
      </c>
      <c r="CI236" s="122" t="str">
        <f>IF(Tbl.Kosten[[#This Row],[Anr.]]=CI$7,Tbl.Kosten[[#This Row],[Totaal kosten]],"")</f>
        <v/>
      </c>
      <c r="CJ236" s="122" t="str">
        <f>IF(Tbl.Kosten[[#This Row],[Anr.]]=CJ$7,Tbl.Kosten[[#This Row],[Totaal kosten]],"")</f>
        <v/>
      </c>
      <c r="CK236" s="122" t="str">
        <f>IF(Tbl.Kosten[[#This Row],[Anr.]]=CK$7,Tbl.Kosten[[#This Row],[Totaal kosten]],"")</f>
        <v/>
      </c>
      <c r="CL236" s="122" t="str">
        <f>IF(Tbl.Kosten[[#This Row],[Anr.]]=CL$7,Tbl.Kosten[[#This Row],[Totaal kosten]],"")</f>
        <v/>
      </c>
      <c r="CM236" s="122" t="str">
        <f>IF(Tbl.Kosten[[#This Row],[Anr.]]=CM$7,Tbl.Kosten[[#This Row],[Totaal kosten]],"")</f>
        <v/>
      </c>
      <c r="CN236" s="122" t="str">
        <f>IF(Tbl.Kosten[[#This Row],[Anr.]]=CN$7,Tbl.Kosten[[#This Row],[Totaal kosten]],"")</f>
        <v/>
      </c>
      <c r="CO236" s="122" t="str">
        <f>IF(Tbl.Kosten[[#This Row],[Anr.]]=CO$7,Tbl.Kosten[[#This Row],[Totaal kosten]],"")</f>
        <v/>
      </c>
      <c r="CP236" s="122" t="str">
        <f>IF(Tbl.Kosten[[#This Row],[Anr.]]=CP$7,Tbl.Kosten[[#This Row],[Totaal kosten]],"")</f>
        <v/>
      </c>
      <c r="CQ236" s="122" t="str">
        <f>IF(Tbl.Kosten[[#This Row],[Anr.]]=CQ$7,Tbl.Kosten[[#This Row],[Totaal kosten]],"")</f>
        <v/>
      </c>
      <c r="CR236" s="122" t="str">
        <f>IF(Tbl.Kosten[[#This Row],[Anr.]]=CR$7,Tbl.Kosten[[#This Row],[Totaal kosten]],"")</f>
        <v/>
      </c>
      <c r="CS236" s="122" t="str">
        <f>IF(Tbl.Kosten[[#This Row],[Anr.]]=CS$7,Tbl.Kosten[[#This Row],[Totaal kosten]],"")</f>
        <v/>
      </c>
      <c r="CT236" s="122" t="str">
        <f>IF(Tbl.Kosten[[#This Row],[Anr.]]=CT$7,Tbl.Kosten[[#This Row],[Totaal kosten]],"")</f>
        <v/>
      </c>
      <c r="CU236" s="122" t="str">
        <f>IF(Tbl.Kosten[[#This Row],[Anr.]]=CU$7,Tbl.Kosten[[#This Row],[Totaal kosten]],"")</f>
        <v/>
      </c>
      <c r="CV236" s="122" t="str">
        <f>IF(Tbl.Kosten[[#This Row],[Anr.]]=CV$7,Tbl.Kosten[[#This Row],[Totaal kosten]],"")</f>
        <v/>
      </c>
      <c r="CW236" s="122" t="str">
        <f>IF(Tbl.Kosten[[#This Row],[Anr.]]=CW$7,Tbl.Kosten[[#This Row],[Totaal kosten]],"")</f>
        <v/>
      </c>
      <c r="CX236" s="122" t="str">
        <f>IF(Tbl.Kosten[[#This Row],[Anr.]]=CX$7,Tbl.Kosten[[#This Row],[Totaal kosten]],"")</f>
        <v/>
      </c>
      <c r="CY236" s="122" t="str">
        <f>IF(Tbl.Kosten[[#This Row],[Anr.]]=CY$7,Tbl.Kosten[[#This Row],[Totaal kosten]],"")</f>
        <v/>
      </c>
      <c r="CZ236" s="122" t="str">
        <f>IF(Tbl.Kosten[[#This Row],[Anr.]]=CZ$7,Tbl.Kosten[[#This Row],[Totaal kosten]],"")</f>
        <v/>
      </c>
      <c r="DA236" s="122" t="str">
        <f>IF(Tbl.Kosten[[#This Row],[Anr.]]=DA$7,Tbl.Kosten[[#This Row],[Totaal kosten]],"")</f>
        <v/>
      </c>
      <c r="DB236" s="122" t="str">
        <f>IF(Tbl.Kosten[[#This Row],[Anr.]]=DB$7,Tbl.Kosten[[#This Row],[Totaal kosten]],"")</f>
        <v/>
      </c>
      <c r="DC236" s="122" t="str">
        <f>IF(Tbl.Kosten[[#This Row],[Anr.]]=DC$7,Tbl.Kosten[[#This Row],[Totaal kosten]],"")</f>
        <v/>
      </c>
      <c r="DD236" s="122" t="str">
        <f>IF(Tbl.Kosten[[#This Row],[Anr.]]=DD$7,Tbl.Kosten[[#This Row],[Totaal kosten]],"")</f>
        <v/>
      </c>
      <c r="DE236" s="122" t="str">
        <f>IF(Tbl.Kosten[[#This Row],[Anr.]]=DE$7,Tbl.Kosten[[#This Row],[Totaal kosten]],"")</f>
        <v/>
      </c>
      <c r="DF236" s="122" t="str">
        <f>IF(Tbl.Kosten[[#This Row],[Anr.]]=DF$7,Tbl.Kosten[[#This Row],[Totaal kosten]],"")</f>
        <v/>
      </c>
      <c r="DG236" s="122" t="str">
        <f>IF(Tbl.Kosten[[#This Row],[Anr.]]=DG$7,Tbl.Kosten[[#This Row],[Totaal kosten]],"")</f>
        <v/>
      </c>
      <c r="DH236" s="122" t="str">
        <f>IF(Tbl.Kosten[[#This Row],[Anr.]]=DH$7,Tbl.Kosten[[#This Row],[Totaal kosten]],"")</f>
        <v/>
      </c>
      <c r="DI236" s="122" t="str">
        <f>IF(Tbl.Kosten[[#This Row],[Anr.]]=DI$7,Tbl.Kosten[[#This Row],[Totaal kosten]],"")</f>
        <v/>
      </c>
      <c r="DJ236" s="122" t="str">
        <f>IF(Tbl.Kosten[[#This Row],[Anr.]]=DJ$7,Tbl.Kosten[[#This Row],[Totaal kosten]],"")</f>
        <v/>
      </c>
      <c r="DK236" s="122" t="str">
        <f>IF(Tbl.Kosten[[#This Row],[Anr.]]=DK$7,Tbl.Kosten[[#This Row],[Totaal kosten]],"")</f>
        <v/>
      </c>
      <c r="DL236" s="122" t="str">
        <f>IF(Tbl.Kosten[[#This Row],[Anr.]]=DL$7,Tbl.Kosten[[#This Row],[Totaal kosten]],"")</f>
        <v/>
      </c>
      <c r="DM236" s="122" t="str">
        <f>IF(Tbl.Kosten[[#This Row],[Anr.]]=DM$7,Tbl.Kosten[[#This Row],[Totaal kosten]],"")</f>
        <v/>
      </c>
      <c r="DN236" s="122" t="str">
        <f>IF(Tbl.Kosten[[#This Row],[Anr.]]=DN$7,Tbl.Kosten[[#This Row],[Totaal kosten]],"")</f>
        <v/>
      </c>
      <c r="DO236" s="122" t="str">
        <f>IF(Tbl.Kosten[[#This Row],[Anr.]]=DO$7,Tbl.Kosten[[#This Row],[Totaal kosten]],"")</f>
        <v/>
      </c>
      <c r="DP236" s="122" t="str">
        <f>IF(Tbl.Kosten[[#This Row],[Anr.]]=DP$7,Tbl.Kosten[[#This Row],[Totaal kosten]],"")</f>
        <v/>
      </c>
      <c r="DQ236" s="122" t="str">
        <f>IF(Tbl.Kosten[[#This Row],[Anr.]]=DQ$7,Tbl.Kosten[[#This Row],[Totaal kosten]],"")</f>
        <v/>
      </c>
      <c r="DR236" s="122" t="str">
        <f>IF(Tbl.Kosten[[#This Row],[Anr.]]=DR$7,Tbl.Kosten[[#This Row],[Totaal kosten]],"")</f>
        <v/>
      </c>
      <c r="DS236" s="122" t="str">
        <f>IF(Tbl.Kosten[[#This Row],[Anr.]]=DS$7,Tbl.Kosten[[#This Row],[Totaal kosten]],"")</f>
        <v/>
      </c>
      <c r="DT236" s="122" t="str">
        <f>IF(Tbl.Kosten[[#This Row],[Anr.]]=DT$7,Tbl.Kosten[[#This Row],[Totaal kosten]],"")</f>
        <v/>
      </c>
      <c r="DU236" s="122" t="str">
        <f>IF(Tbl.Kosten[[#This Row],[Anr.]]=DU$7,Tbl.Kosten[[#This Row],[Totaal kosten]],"")</f>
        <v/>
      </c>
      <c r="DV236" s="122" t="str">
        <f>IF(Tbl.Kosten[[#This Row],[Anr.]]=DV$7,Tbl.Kosten[[#This Row],[Totaal kosten]],"")</f>
        <v/>
      </c>
      <c r="DW236" s="122" t="str">
        <f>IF(Tbl.Kosten[[#This Row],[Anr.]]=DW$7,Tbl.Kosten[[#This Row],[Totaal kosten]],"")</f>
        <v/>
      </c>
      <c r="DX236" s="122" t="str">
        <f>IF(Tbl.Kosten[[#This Row],[Anr.]]=DX$7,Tbl.Kosten[[#This Row],[Totaal kosten]],"")</f>
        <v/>
      </c>
      <c r="DY236" s="122" t="str">
        <f>IF(Tbl.Kosten[[#This Row],[Anr.]]=DY$7,Tbl.Kosten[[#This Row],[Totaal kosten]],"")</f>
        <v/>
      </c>
      <c r="DZ236" s="122" t="str">
        <f>IF(Tbl.Kosten[[#This Row],[Anr.]]=DZ$7,Tbl.Kosten[[#This Row],[Totaal kosten]],"")</f>
        <v/>
      </c>
      <c r="EA236" s="122" t="str">
        <f>IF(Tbl.Kosten[[#This Row],[Anr.]]=EA$7,Tbl.Kosten[[#This Row],[Totaal kosten]],"")</f>
        <v/>
      </c>
      <c r="EB236" s="122" t="str">
        <f>IF(Tbl.Kosten[[#This Row],[Anr.]]=EB$7,Tbl.Kosten[[#This Row],[Totaal kosten]],"")</f>
        <v/>
      </c>
      <c r="EC236" s="122" t="str">
        <f>IF(Tbl.Kosten[[#This Row],[Anr.]]=EC$7,Tbl.Kosten[[#This Row],[Totaal kosten]],"")</f>
        <v/>
      </c>
      <c r="ED236" s="122" t="str">
        <f>IF(Tbl.Kosten[[#This Row],[Anr.]]=ED$7,Tbl.Kosten[[#This Row],[Totaal kosten]],"")</f>
        <v/>
      </c>
      <c r="EE236" s="122" t="str">
        <f>IF(Tbl.Kosten[[#This Row],[Anr.]]=EE$7,Tbl.Kosten[[#This Row],[Totaal kosten]],"")</f>
        <v/>
      </c>
      <c r="EF236" s="122" t="str">
        <f>IF(Tbl.Kosten[[#This Row],[Anr.]]=EF$7,Tbl.Kosten[[#This Row],[Totaal kosten]],"")</f>
        <v/>
      </c>
      <c r="EG236" s="122" t="str">
        <f>IF(Tbl.Kosten[[#This Row],[Anr.]]=EG$7,Tbl.Kosten[[#This Row],[Totaal kosten]],"")</f>
        <v/>
      </c>
      <c r="EH236" s="122" t="str">
        <f>IF(Tbl.Kosten[[#This Row],[Anr.]]=EH$7,Tbl.Kosten[[#This Row],[Totaal kosten]],"")</f>
        <v/>
      </c>
      <c r="EI236" s="122" t="str">
        <f>IF(Tbl.Kosten[[#This Row],[Anr.]]=EI$7,Tbl.Kosten[[#This Row],[Totaal kosten]],"")</f>
        <v/>
      </c>
      <c r="EJ236" s="122" t="str">
        <f>IF(Tbl.Kosten[[#This Row],[Anr.]]=EJ$7,Tbl.Kosten[[#This Row],[Totaal kosten]],"")</f>
        <v/>
      </c>
      <c r="EK236" s="122" t="str">
        <f>IF(Tbl.Kosten[[#This Row],[Anr.]]=EK$7,Tbl.Kosten[[#This Row],[Totaal kosten]],"")</f>
        <v/>
      </c>
      <c r="EL236" s="122" t="str">
        <f>IF(Tbl.Kosten[[#This Row],[Anr.]]=EL$7,Tbl.Kosten[[#This Row],[Totaal kosten]],"")</f>
        <v/>
      </c>
      <c r="EM236" s="122" t="str">
        <f>IF(Tbl.Kosten[[#This Row],[Anr.]]=EM$7,Tbl.Kosten[[#This Row],[Totaal kosten]],"")</f>
        <v/>
      </c>
      <c r="EN236" s="122" t="str">
        <f>IF(Tbl.Kosten[[#This Row],[Anr.]]=EN$7,Tbl.Kosten[[#This Row],[Totaal kosten]],"")</f>
        <v/>
      </c>
      <c r="EO236" s="122" t="str">
        <f>IF(Tbl.Kosten[[#This Row],[Anr.]]=EO$7,Tbl.Kosten[[#This Row],[Totaal kosten]],"")</f>
        <v/>
      </c>
      <c r="EP236" s="122" t="str">
        <f>IF(Tbl.Kosten[[#This Row],[Anr.]]=EP$7,Tbl.Kosten[[#This Row],[Totaal kosten]],"")</f>
        <v/>
      </c>
      <c r="EQ236" s="122" t="str">
        <f>IF(Tbl.Kosten[[#This Row],[Anr.]]=EQ$7,Tbl.Kosten[[#This Row],[Totaal kosten]],"")</f>
        <v/>
      </c>
    </row>
    <row r="237" spans="2:147" x14ac:dyDescent="0.35">
      <c r="B237" s="99"/>
      <c r="C237" s="68"/>
      <c r="D237" s="119"/>
      <c r="E237" s="100"/>
      <c r="F237" s="13">
        <f>_xlfn.XLOOKUP(Tbl.Kosten[[#This Row],[Medewerker e/o 
functie]],Tbl.Uurtarief[Medewerker en/of functie],Tbl.Uurtarief[Uurtarief],"",,)</f>
        <v>0</v>
      </c>
      <c r="G237" s="118">
        <f>PRODUCT(Tbl.Kosten[[#This Row],[Uren]],Tbl.Kosten[[#This Row],[Uurtarief]])</f>
        <v>0</v>
      </c>
      <c r="H237" s="100"/>
      <c r="I237" s="98"/>
      <c r="J237" s="97">
        <f>Tbl.Kosten[[#This Row],[Aantal]]*Tbl.Kosten[[#This Row],[Tarief]]</f>
        <v>0</v>
      </c>
      <c r="K237" s="118">
        <f>Tbl.Kosten[[#This Row],[Subtotaal andere kosten]]+Tbl.Kosten[[#This Row],[Subtotaal arbeidskosten]]</f>
        <v>0</v>
      </c>
      <c r="L237" s="190">
        <f>IF(Tbl.Kosten[[#This Row],[Subtotaal andere kosten]]&lt;&gt;0,"Andere kosten",(_xlfn.XLOOKUP(Tbl.Kosten[[#This Row],[Medewerker e/o 
functie]],Tbl.Uurtarief[Medewerker en/of functie],Tbl.Uurtarief[Kostensoort],"",,)))</f>
        <v>0</v>
      </c>
      <c r="M237" s="190" t="str">
        <f>IF(AND(Tbl.Kosten[[#This Row],[Subtotaal arbeidskosten]]&lt;&gt;0,Tbl.Kosten[[#This Row],[Subtotaal andere kosten]]&lt;&gt;0),"Begroot Arbeidskosten en Overige kosten op verschillende regels!","")</f>
        <v/>
      </c>
      <c r="N237" s="3" t="str">
        <f>_xlfn.XLOOKUP(Tbl.Kosten[[#This Row],[Activiteitencode]],Tbl.Activiteiten[Activiteitcode],Tbl.Activiteiten[Werkpakketcode],"",,)</f>
        <v/>
      </c>
      <c r="O237" s="9" t="str">
        <f>_xlfn.XLOOKUP(Tbl.Kosten[[#This Row],[Werkpakketcode]],Tbl.Werkpakketten[Werkpakketcode],Tbl.Werkpakketten[WPnr.],"",,)</f>
        <v/>
      </c>
      <c r="P237" s="9" t="str">
        <f>IF(Tbl.Kosten[[#This Row],[WPnr.]]=P$7,Tbl.Kosten[[#This Row],[Totaal kosten]],"")</f>
        <v/>
      </c>
      <c r="Q237" s="9" t="str">
        <f>IF(Tbl.Kosten[[#This Row],[WPnr.]]=Q$7,Tbl.Kosten[[#This Row],[Totaal kosten]],"")</f>
        <v/>
      </c>
      <c r="R237" s="9" t="str">
        <f>IF(Tbl.Kosten[[#This Row],[WPnr.]]=R$7,Tbl.Kosten[[#This Row],[Totaal kosten]],"")</f>
        <v/>
      </c>
      <c r="S237" s="9" t="str">
        <f>IF(Tbl.Kosten[[#This Row],[WPnr.]]=S$7,Tbl.Kosten[[#This Row],[Totaal kosten]],"")</f>
        <v/>
      </c>
      <c r="T237" s="9" t="str">
        <f>IF(Tbl.Kosten[[#This Row],[WPnr.]]=T$7,Tbl.Kosten[[#This Row],[Totaal kosten]],"")</f>
        <v/>
      </c>
      <c r="U237" s="9" t="str">
        <f>IF(Tbl.Kosten[[#This Row],[WPnr.]]=U$7,Tbl.Kosten[[#This Row],[Totaal kosten]],"")</f>
        <v/>
      </c>
      <c r="V237" s="9" t="str">
        <f>IF(Tbl.Kosten[[#This Row],[WPnr.]]=V$7,Tbl.Kosten[[#This Row],[Totaal kosten]],"")</f>
        <v/>
      </c>
      <c r="W237" s="9" t="str">
        <f>IF(Tbl.Kosten[[#This Row],[WPnr.]]=W$7,Tbl.Kosten[[#This Row],[Totaal kosten]],"")</f>
        <v/>
      </c>
      <c r="X237" s="9" t="str">
        <f>IF(Tbl.Kosten[[#This Row],[WPnr.]]=X$7,Tbl.Kosten[[#This Row],[Totaal kosten]],"")</f>
        <v/>
      </c>
      <c r="Y237" s="9" t="str">
        <f>IF(Tbl.Kosten[[#This Row],[WPnr.]]=Y$7,Tbl.Kosten[[#This Row],[Totaal kosten]],"")</f>
        <v/>
      </c>
      <c r="Z237" s="9" t="str">
        <f>IFERROR(VLOOKUP(Tbl.Kosten[[#This Row],[Kostensoort]],Tbl.Kostensoorten[],2,FALSE),"")</f>
        <v/>
      </c>
      <c r="AA237" s="9" t="str">
        <f>IF(Tbl.Kosten[[#This Row],[KSnr.]]=AA$7,Tbl.Kosten[[#This Row],[Totaal kosten]],"")</f>
        <v/>
      </c>
      <c r="AB237" s="9" t="str">
        <f>IF(Tbl.Kosten[[#This Row],[KSnr.]]=AB$7,Tbl.Kosten[[#This Row],[Totaal kosten]],"")</f>
        <v/>
      </c>
      <c r="AC237" s="9" t="str">
        <f>IF(Tbl.Kosten[[#This Row],[KSnr.]]=AC$7,Tbl.Kosten[[#This Row],[Totaal kosten]],"")</f>
        <v/>
      </c>
      <c r="AD237" s="9" t="str">
        <f>IF(Tbl.Kosten[[#This Row],[KSnr.]]=AD$7,Tbl.Kosten[[#This Row],[Totaal kosten]],"")</f>
        <v/>
      </c>
      <c r="AE237" s="9" t="str">
        <f>IF(Tbl.Kosten[[#This Row],[KSnr.]]=AE$7,Tbl.Kosten[[#This Row],[Totaal kosten]],"")</f>
        <v/>
      </c>
      <c r="AF237" s="9" t="str">
        <f>IF(Tbl.Kosten[[#This Row],[KSnr.]]=AF$7,Tbl.Kosten[[#This Row],[Totaal kosten]],"")</f>
        <v/>
      </c>
      <c r="AG237" s="9" t="str">
        <f>IF(Tbl.Kosten[[#This Row],[KSnr.]]=AG$7,Tbl.Kosten[[#This Row],[Totaal kosten]],"")</f>
        <v/>
      </c>
      <c r="AH237" s="9" t="str">
        <f>IF(Tbl.Kosten[[#This Row],[KSnr.]]=AH$7,Tbl.Kosten[[#This Row],[Totaal kosten]],"")</f>
        <v/>
      </c>
      <c r="AI237" s="9" t="str">
        <f>IF(Tbl.Kosten[[#This Row],[KSnr.]]=AI$7,Tbl.Kosten[[#This Row],[Totaal kosten]],"")</f>
        <v/>
      </c>
      <c r="AJ237" s="9" t="str">
        <f>IF(Tbl.Kosten[[#This Row],[KSnr.]]=AJ$7,Tbl.Kosten[[#This Row],[Totaal kosten]],"")</f>
        <v/>
      </c>
      <c r="AK237" s="9" t="str">
        <f>IF(Tbl.Kosten[[#This Row],[KSnr.]]=AK$7,Tbl.Kosten[[#This Row],[Totaal kosten]],"")</f>
        <v/>
      </c>
      <c r="AL237" s="9" t="str">
        <f>IF(Tbl.Kosten[[#This Row],[KSnr.]]=AL$7,Tbl.Kosten[[#This Row],[Totaal kosten]],"")</f>
        <v/>
      </c>
      <c r="AM237" s="9" t="str">
        <f>IF(Tbl.Kosten[[#This Row],[KSnr.]]=AM$7,Tbl.Kosten[[#This Row],[Totaal kosten]],"")</f>
        <v/>
      </c>
      <c r="AN237" s="9" t="str">
        <f>IF(Tbl.Kosten[[#This Row],[KSnr.]]=AN$7,Tbl.Kosten[[#This Row],[Totaal kosten]],"")</f>
        <v/>
      </c>
      <c r="AO237" s="9" t="str">
        <f>IF(Tbl.Kosten[[#This Row],[KSnr.]]=AO$7,Tbl.Kosten[[#This Row],[Totaal kosten]],"")</f>
        <v/>
      </c>
      <c r="AP237" s="9" t="str">
        <f>IF(Tbl.Kosten[[#This Row],[KSnr.]]=AP$7,Tbl.Kosten[[#This Row],[Totaal kosten]],"")</f>
        <v/>
      </c>
      <c r="AQ237" s="9" t="str">
        <f>IF(Tbl.Kosten[[#This Row],[KSnr.]]=AQ$7,Tbl.Kosten[[#This Row],[Totaal kosten]],"")</f>
        <v/>
      </c>
      <c r="AR237" s="9" t="str">
        <f>IF(Tbl.Kosten[[#This Row],[KSnr.]]=AR$7,Tbl.Kosten[[#This Row],[Totaal kosten]],"")</f>
        <v/>
      </c>
      <c r="AS237" s="9" t="str">
        <f>IF(Tbl.Kosten[[#This Row],[KSnr.]]=AS$7,Tbl.Kosten[[#This Row],[Totaal kosten]],"")</f>
        <v/>
      </c>
      <c r="AT237" s="9" t="str">
        <f>IF(Tbl.Kosten[[#This Row],[KSnr.]]=AT$7,Tbl.Kosten[[#This Row],[Totaal kosten]],"")</f>
        <v/>
      </c>
      <c r="AU237" s="122" t="str">
        <f>_xlfn.XLOOKUP(Tbl.Kosten[[#This Row],[Activiteitencode]],Tbl.Activiteiten[Activiteitcode],Tbl.Activiteiten[Anr.],"",,)</f>
        <v/>
      </c>
      <c r="AV237" s="122" t="str">
        <f>IF(Tbl.Kosten[[#This Row],[Anr.]]=AV$7,Tbl.Kosten[[#This Row],[Totaal kosten]],"")</f>
        <v/>
      </c>
      <c r="AW237" s="122" t="str">
        <f>IF(Tbl.Kosten[[#This Row],[Anr.]]=AW$7,Tbl.Kosten[[#This Row],[Totaal kosten]],"")</f>
        <v/>
      </c>
      <c r="AX237" s="122" t="str">
        <f>IF(Tbl.Kosten[[#This Row],[Anr.]]=AX$7,Tbl.Kosten[[#This Row],[Totaal kosten]],"")</f>
        <v/>
      </c>
      <c r="AY237" s="122" t="str">
        <f>IF(Tbl.Kosten[[#This Row],[Anr.]]=AY$7,Tbl.Kosten[[#This Row],[Totaal kosten]],"")</f>
        <v/>
      </c>
      <c r="AZ237" s="122" t="str">
        <f>IF(Tbl.Kosten[[#This Row],[Anr.]]=AZ$7,Tbl.Kosten[[#This Row],[Totaal kosten]],"")</f>
        <v/>
      </c>
      <c r="BA237" s="122" t="str">
        <f>IF(Tbl.Kosten[[#This Row],[Anr.]]=BA$7,Tbl.Kosten[[#This Row],[Totaal kosten]],"")</f>
        <v/>
      </c>
      <c r="BB237" s="122" t="str">
        <f>IF(Tbl.Kosten[[#This Row],[Anr.]]=BB$7,Tbl.Kosten[[#This Row],[Totaal kosten]],"")</f>
        <v/>
      </c>
      <c r="BC237" s="122" t="str">
        <f>IF(Tbl.Kosten[[#This Row],[Anr.]]=BC$7,Tbl.Kosten[[#This Row],[Totaal kosten]],"")</f>
        <v/>
      </c>
      <c r="BD237" s="122" t="str">
        <f>IF(Tbl.Kosten[[#This Row],[Anr.]]=BD$7,Tbl.Kosten[[#This Row],[Totaal kosten]],"")</f>
        <v/>
      </c>
      <c r="BE237" s="122" t="str">
        <f>IF(Tbl.Kosten[[#This Row],[Anr.]]=BE$7,Tbl.Kosten[[#This Row],[Totaal kosten]],"")</f>
        <v/>
      </c>
      <c r="BF237" s="122" t="str">
        <f>IF(Tbl.Kosten[[#This Row],[Anr.]]=BF$7,Tbl.Kosten[[#This Row],[Totaal kosten]],"")</f>
        <v/>
      </c>
      <c r="BG237" s="122" t="str">
        <f>IF(Tbl.Kosten[[#This Row],[Anr.]]=BG$7,Tbl.Kosten[[#This Row],[Totaal kosten]],"")</f>
        <v/>
      </c>
      <c r="BH237" s="122" t="str">
        <f>IF(Tbl.Kosten[[#This Row],[Anr.]]=BH$7,Tbl.Kosten[[#This Row],[Totaal kosten]],"")</f>
        <v/>
      </c>
      <c r="BI237" s="122" t="str">
        <f>IF(Tbl.Kosten[[#This Row],[Anr.]]=BI$7,Tbl.Kosten[[#This Row],[Totaal kosten]],"")</f>
        <v/>
      </c>
      <c r="BJ237" s="122" t="str">
        <f>IF(Tbl.Kosten[[#This Row],[Anr.]]=BJ$7,Tbl.Kosten[[#This Row],[Totaal kosten]],"")</f>
        <v/>
      </c>
      <c r="BK237" s="122" t="str">
        <f>IF(Tbl.Kosten[[#This Row],[Anr.]]=BK$7,Tbl.Kosten[[#This Row],[Totaal kosten]],"")</f>
        <v/>
      </c>
      <c r="BL237" s="122" t="str">
        <f>IF(Tbl.Kosten[[#This Row],[Anr.]]=BL$7,Tbl.Kosten[[#This Row],[Totaal kosten]],"")</f>
        <v/>
      </c>
      <c r="BM237" s="122" t="str">
        <f>IF(Tbl.Kosten[[#This Row],[Anr.]]=BM$7,Tbl.Kosten[[#This Row],[Totaal kosten]],"")</f>
        <v/>
      </c>
      <c r="BN237" s="122" t="str">
        <f>IF(Tbl.Kosten[[#This Row],[Anr.]]=BN$7,Tbl.Kosten[[#This Row],[Totaal kosten]],"")</f>
        <v/>
      </c>
      <c r="BO237" s="122" t="str">
        <f>IF(Tbl.Kosten[[#This Row],[Anr.]]=BO$7,Tbl.Kosten[[#This Row],[Totaal kosten]],"")</f>
        <v/>
      </c>
      <c r="BP237" s="122" t="str">
        <f>IF(Tbl.Kosten[[#This Row],[Anr.]]=BP$7,Tbl.Kosten[[#This Row],[Totaal kosten]],"")</f>
        <v/>
      </c>
      <c r="BQ237" s="122" t="str">
        <f>IF(Tbl.Kosten[[#This Row],[Anr.]]=BQ$7,Tbl.Kosten[[#This Row],[Totaal kosten]],"")</f>
        <v/>
      </c>
      <c r="BR237" s="122" t="str">
        <f>IF(Tbl.Kosten[[#This Row],[Anr.]]=BR$7,Tbl.Kosten[[#This Row],[Totaal kosten]],"")</f>
        <v/>
      </c>
      <c r="BS237" s="122" t="str">
        <f>IF(Tbl.Kosten[[#This Row],[Anr.]]=BS$7,Tbl.Kosten[[#This Row],[Totaal kosten]],"")</f>
        <v/>
      </c>
      <c r="BT237" s="122" t="str">
        <f>IF(Tbl.Kosten[[#This Row],[Anr.]]=BT$7,Tbl.Kosten[[#This Row],[Totaal kosten]],"")</f>
        <v/>
      </c>
      <c r="BU237" s="122" t="str">
        <f>IF(Tbl.Kosten[[#This Row],[Anr.]]=BU$7,Tbl.Kosten[[#This Row],[Totaal kosten]],"")</f>
        <v/>
      </c>
      <c r="BV237" s="122" t="str">
        <f>IF(Tbl.Kosten[[#This Row],[Anr.]]=BV$7,Tbl.Kosten[[#This Row],[Totaal kosten]],"")</f>
        <v/>
      </c>
      <c r="BW237" s="122" t="str">
        <f>IF(Tbl.Kosten[[#This Row],[Anr.]]=BW$7,Tbl.Kosten[[#This Row],[Totaal kosten]],"")</f>
        <v/>
      </c>
      <c r="BX237" s="122" t="str">
        <f>IF(Tbl.Kosten[[#This Row],[Anr.]]=BX$7,Tbl.Kosten[[#This Row],[Totaal kosten]],"")</f>
        <v/>
      </c>
      <c r="BY237" s="122" t="str">
        <f>IF(Tbl.Kosten[[#This Row],[Anr.]]=BY$7,Tbl.Kosten[[#This Row],[Totaal kosten]],"")</f>
        <v/>
      </c>
      <c r="BZ237" s="122" t="str">
        <f>IF(Tbl.Kosten[[#This Row],[Anr.]]=BZ$7,Tbl.Kosten[[#This Row],[Totaal kosten]],"")</f>
        <v/>
      </c>
      <c r="CA237" s="122" t="str">
        <f>IF(Tbl.Kosten[[#This Row],[Anr.]]=CA$7,Tbl.Kosten[[#This Row],[Totaal kosten]],"")</f>
        <v/>
      </c>
      <c r="CB237" s="122" t="str">
        <f>IF(Tbl.Kosten[[#This Row],[Anr.]]=CB$7,Tbl.Kosten[[#This Row],[Totaal kosten]],"")</f>
        <v/>
      </c>
      <c r="CC237" s="122" t="str">
        <f>IF(Tbl.Kosten[[#This Row],[Anr.]]=CC$7,Tbl.Kosten[[#This Row],[Totaal kosten]],"")</f>
        <v/>
      </c>
      <c r="CD237" s="122" t="str">
        <f>IF(Tbl.Kosten[[#This Row],[Anr.]]=CD$7,Tbl.Kosten[[#This Row],[Totaal kosten]],"")</f>
        <v/>
      </c>
      <c r="CE237" s="122" t="str">
        <f>IF(Tbl.Kosten[[#This Row],[Anr.]]=CE$7,Tbl.Kosten[[#This Row],[Totaal kosten]],"")</f>
        <v/>
      </c>
      <c r="CF237" s="122" t="str">
        <f>IF(Tbl.Kosten[[#This Row],[Anr.]]=CF$7,Tbl.Kosten[[#This Row],[Totaal kosten]],"")</f>
        <v/>
      </c>
      <c r="CG237" s="122" t="str">
        <f>IF(Tbl.Kosten[[#This Row],[Anr.]]=CG$7,Tbl.Kosten[[#This Row],[Totaal kosten]],"")</f>
        <v/>
      </c>
      <c r="CH237" s="122" t="str">
        <f>IF(Tbl.Kosten[[#This Row],[Anr.]]=CH$7,Tbl.Kosten[[#This Row],[Totaal kosten]],"")</f>
        <v/>
      </c>
      <c r="CI237" s="122" t="str">
        <f>IF(Tbl.Kosten[[#This Row],[Anr.]]=CI$7,Tbl.Kosten[[#This Row],[Totaal kosten]],"")</f>
        <v/>
      </c>
      <c r="CJ237" s="122" t="str">
        <f>IF(Tbl.Kosten[[#This Row],[Anr.]]=CJ$7,Tbl.Kosten[[#This Row],[Totaal kosten]],"")</f>
        <v/>
      </c>
      <c r="CK237" s="122" t="str">
        <f>IF(Tbl.Kosten[[#This Row],[Anr.]]=CK$7,Tbl.Kosten[[#This Row],[Totaal kosten]],"")</f>
        <v/>
      </c>
      <c r="CL237" s="122" t="str">
        <f>IF(Tbl.Kosten[[#This Row],[Anr.]]=CL$7,Tbl.Kosten[[#This Row],[Totaal kosten]],"")</f>
        <v/>
      </c>
      <c r="CM237" s="122" t="str">
        <f>IF(Tbl.Kosten[[#This Row],[Anr.]]=CM$7,Tbl.Kosten[[#This Row],[Totaal kosten]],"")</f>
        <v/>
      </c>
      <c r="CN237" s="122" t="str">
        <f>IF(Tbl.Kosten[[#This Row],[Anr.]]=CN$7,Tbl.Kosten[[#This Row],[Totaal kosten]],"")</f>
        <v/>
      </c>
      <c r="CO237" s="122" t="str">
        <f>IF(Tbl.Kosten[[#This Row],[Anr.]]=CO$7,Tbl.Kosten[[#This Row],[Totaal kosten]],"")</f>
        <v/>
      </c>
      <c r="CP237" s="122" t="str">
        <f>IF(Tbl.Kosten[[#This Row],[Anr.]]=CP$7,Tbl.Kosten[[#This Row],[Totaal kosten]],"")</f>
        <v/>
      </c>
      <c r="CQ237" s="122" t="str">
        <f>IF(Tbl.Kosten[[#This Row],[Anr.]]=CQ$7,Tbl.Kosten[[#This Row],[Totaal kosten]],"")</f>
        <v/>
      </c>
      <c r="CR237" s="122" t="str">
        <f>IF(Tbl.Kosten[[#This Row],[Anr.]]=CR$7,Tbl.Kosten[[#This Row],[Totaal kosten]],"")</f>
        <v/>
      </c>
      <c r="CS237" s="122" t="str">
        <f>IF(Tbl.Kosten[[#This Row],[Anr.]]=CS$7,Tbl.Kosten[[#This Row],[Totaal kosten]],"")</f>
        <v/>
      </c>
      <c r="CT237" s="122" t="str">
        <f>IF(Tbl.Kosten[[#This Row],[Anr.]]=CT$7,Tbl.Kosten[[#This Row],[Totaal kosten]],"")</f>
        <v/>
      </c>
      <c r="CU237" s="122" t="str">
        <f>IF(Tbl.Kosten[[#This Row],[Anr.]]=CU$7,Tbl.Kosten[[#This Row],[Totaal kosten]],"")</f>
        <v/>
      </c>
      <c r="CV237" s="122" t="str">
        <f>IF(Tbl.Kosten[[#This Row],[Anr.]]=CV$7,Tbl.Kosten[[#This Row],[Totaal kosten]],"")</f>
        <v/>
      </c>
      <c r="CW237" s="122" t="str">
        <f>IF(Tbl.Kosten[[#This Row],[Anr.]]=CW$7,Tbl.Kosten[[#This Row],[Totaal kosten]],"")</f>
        <v/>
      </c>
      <c r="CX237" s="122" t="str">
        <f>IF(Tbl.Kosten[[#This Row],[Anr.]]=CX$7,Tbl.Kosten[[#This Row],[Totaal kosten]],"")</f>
        <v/>
      </c>
      <c r="CY237" s="122" t="str">
        <f>IF(Tbl.Kosten[[#This Row],[Anr.]]=CY$7,Tbl.Kosten[[#This Row],[Totaal kosten]],"")</f>
        <v/>
      </c>
      <c r="CZ237" s="122" t="str">
        <f>IF(Tbl.Kosten[[#This Row],[Anr.]]=CZ$7,Tbl.Kosten[[#This Row],[Totaal kosten]],"")</f>
        <v/>
      </c>
      <c r="DA237" s="122" t="str">
        <f>IF(Tbl.Kosten[[#This Row],[Anr.]]=DA$7,Tbl.Kosten[[#This Row],[Totaal kosten]],"")</f>
        <v/>
      </c>
      <c r="DB237" s="122" t="str">
        <f>IF(Tbl.Kosten[[#This Row],[Anr.]]=DB$7,Tbl.Kosten[[#This Row],[Totaal kosten]],"")</f>
        <v/>
      </c>
      <c r="DC237" s="122" t="str">
        <f>IF(Tbl.Kosten[[#This Row],[Anr.]]=DC$7,Tbl.Kosten[[#This Row],[Totaal kosten]],"")</f>
        <v/>
      </c>
      <c r="DD237" s="122" t="str">
        <f>IF(Tbl.Kosten[[#This Row],[Anr.]]=DD$7,Tbl.Kosten[[#This Row],[Totaal kosten]],"")</f>
        <v/>
      </c>
      <c r="DE237" s="122" t="str">
        <f>IF(Tbl.Kosten[[#This Row],[Anr.]]=DE$7,Tbl.Kosten[[#This Row],[Totaal kosten]],"")</f>
        <v/>
      </c>
      <c r="DF237" s="122" t="str">
        <f>IF(Tbl.Kosten[[#This Row],[Anr.]]=DF$7,Tbl.Kosten[[#This Row],[Totaal kosten]],"")</f>
        <v/>
      </c>
      <c r="DG237" s="122" t="str">
        <f>IF(Tbl.Kosten[[#This Row],[Anr.]]=DG$7,Tbl.Kosten[[#This Row],[Totaal kosten]],"")</f>
        <v/>
      </c>
      <c r="DH237" s="122" t="str">
        <f>IF(Tbl.Kosten[[#This Row],[Anr.]]=DH$7,Tbl.Kosten[[#This Row],[Totaal kosten]],"")</f>
        <v/>
      </c>
      <c r="DI237" s="122" t="str">
        <f>IF(Tbl.Kosten[[#This Row],[Anr.]]=DI$7,Tbl.Kosten[[#This Row],[Totaal kosten]],"")</f>
        <v/>
      </c>
      <c r="DJ237" s="122" t="str">
        <f>IF(Tbl.Kosten[[#This Row],[Anr.]]=DJ$7,Tbl.Kosten[[#This Row],[Totaal kosten]],"")</f>
        <v/>
      </c>
      <c r="DK237" s="122" t="str">
        <f>IF(Tbl.Kosten[[#This Row],[Anr.]]=DK$7,Tbl.Kosten[[#This Row],[Totaal kosten]],"")</f>
        <v/>
      </c>
      <c r="DL237" s="122" t="str">
        <f>IF(Tbl.Kosten[[#This Row],[Anr.]]=DL$7,Tbl.Kosten[[#This Row],[Totaal kosten]],"")</f>
        <v/>
      </c>
      <c r="DM237" s="122" t="str">
        <f>IF(Tbl.Kosten[[#This Row],[Anr.]]=DM$7,Tbl.Kosten[[#This Row],[Totaal kosten]],"")</f>
        <v/>
      </c>
      <c r="DN237" s="122" t="str">
        <f>IF(Tbl.Kosten[[#This Row],[Anr.]]=DN$7,Tbl.Kosten[[#This Row],[Totaal kosten]],"")</f>
        <v/>
      </c>
      <c r="DO237" s="122" t="str">
        <f>IF(Tbl.Kosten[[#This Row],[Anr.]]=DO$7,Tbl.Kosten[[#This Row],[Totaal kosten]],"")</f>
        <v/>
      </c>
      <c r="DP237" s="122" t="str">
        <f>IF(Tbl.Kosten[[#This Row],[Anr.]]=DP$7,Tbl.Kosten[[#This Row],[Totaal kosten]],"")</f>
        <v/>
      </c>
      <c r="DQ237" s="122" t="str">
        <f>IF(Tbl.Kosten[[#This Row],[Anr.]]=DQ$7,Tbl.Kosten[[#This Row],[Totaal kosten]],"")</f>
        <v/>
      </c>
      <c r="DR237" s="122" t="str">
        <f>IF(Tbl.Kosten[[#This Row],[Anr.]]=DR$7,Tbl.Kosten[[#This Row],[Totaal kosten]],"")</f>
        <v/>
      </c>
      <c r="DS237" s="122" t="str">
        <f>IF(Tbl.Kosten[[#This Row],[Anr.]]=DS$7,Tbl.Kosten[[#This Row],[Totaal kosten]],"")</f>
        <v/>
      </c>
      <c r="DT237" s="122" t="str">
        <f>IF(Tbl.Kosten[[#This Row],[Anr.]]=DT$7,Tbl.Kosten[[#This Row],[Totaal kosten]],"")</f>
        <v/>
      </c>
      <c r="DU237" s="122" t="str">
        <f>IF(Tbl.Kosten[[#This Row],[Anr.]]=DU$7,Tbl.Kosten[[#This Row],[Totaal kosten]],"")</f>
        <v/>
      </c>
      <c r="DV237" s="122" t="str">
        <f>IF(Tbl.Kosten[[#This Row],[Anr.]]=DV$7,Tbl.Kosten[[#This Row],[Totaal kosten]],"")</f>
        <v/>
      </c>
      <c r="DW237" s="122" t="str">
        <f>IF(Tbl.Kosten[[#This Row],[Anr.]]=DW$7,Tbl.Kosten[[#This Row],[Totaal kosten]],"")</f>
        <v/>
      </c>
      <c r="DX237" s="122" t="str">
        <f>IF(Tbl.Kosten[[#This Row],[Anr.]]=DX$7,Tbl.Kosten[[#This Row],[Totaal kosten]],"")</f>
        <v/>
      </c>
      <c r="DY237" s="122" t="str">
        <f>IF(Tbl.Kosten[[#This Row],[Anr.]]=DY$7,Tbl.Kosten[[#This Row],[Totaal kosten]],"")</f>
        <v/>
      </c>
      <c r="DZ237" s="122" t="str">
        <f>IF(Tbl.Kosten[[#This Row],[Anr.]]=DZ$7,Tbl.Kosten[[#This Row],[Totaal kosten]],"")</f>
        <v/>
      </c>
      <c r="EA237" s="122" t="str">
        <f>IF(Tbl.Kosten[[#This Row],[Anr.]]=EA$7,Tbl.Kosten[[#This Row],[Totaal kosten]],"")</f>
        <v/>
      </c>
      <c r="EB237" s="122" t="str">
        <f>IF(Tbl.Kosten[[#This Row],[Anr.]]=EB$7,Tbl.Kosten[[#This Row],[Totaal kosten]],"")</f>
        <v/>
      </c>
      <c r="EC237" s="122" t="str">
        <f>IF(Tbl.Kosten[[#This Row],[Anr.]]=EC$7,Tbl.Kosten[[#This Row],[Totaal kosten]],"")</f>
        <v/>
      </c>
      <c r="ED237" s="122" t="str">
        <f>IF(Tbl.Kosten[[#This Row],[Anr.]]=ED$7,Tbl.Kosten[[#This Row],[Totaal kosten]],"")</f>
        <v/>
      </c>
      <c r="EE237" s="122" t="str">
        <f>IF(Tbl.Kosten[[#This Row],[Anr.]]=EE$7,Tbl.Kosten[[#This Row],[Totaal kosten]],"")</f>
        <v/>
      </c>
      <c r="EF237" s="122" t="str">
        <f>IF(Tbl.Kosten[[#This Row],[Anr.]]=EF$7,Tbl.Kosten[[#This Row],[Totaal kosten]],"")</f>
        <v/>
      </c>
      <c r="EG237" s="122" t="str">
        <f>IF(Tbl.Kosten[[#This Row],[Anr.]]=EG$7,Tbl.Kosten[[#This Row],[Totaal kosten]],"")</f>
        <v/>
      </c>
      <c r="EH237" s="122" t="str">
        <f>IF(Tbl.Kosten[[#This Row],[Anr.]]=EH$7,Tbl.Kosten[[#This Row],[Totaal kosten]],"")</f>
        <v/>
      </c>
      <c r="EI237" s="122" t="str">
        <f>IF(Tbl.Kosten[[#This Row],[Anr.]]=EI$7,Tbl.Kosten[[#This Row],[Totaal kosten]],"")</f>
        <v/>
      </c>
      <c r="EJ237" s="122" t="str">
        <f>IF(Tbl.Kosten[[#This Row],[Anr.]]=EJ$7,Tbl.Kosten[[#This Row],[Totaal kosten]],"")</f>
        <v/>
      </c>
      <c r="EK237" s="122" t="str">
        <f>IF(Tbl.Kosten[[#This Row],[Anr.]]=EK$7,Tbl.Kosten[[#This Row],[Totaal kosten]],"")</f>
        <v/>
      </c>
      <c r="EL237" s="122" t="str">
        <f>IF(Tbl.Kosten[[#This Row],[Anr.]]=EL$7,Tbl.Kosten[[#This Row],[Totaal kosten]],"")</f>
        <v/>
      </c>
      <c r="EM237" s="122" t="str">
        <f>IF(Tbl.Kosten[[#This Row],[Anr.]]=EM$7,Tbl.Kosten[[#This Row],[Totaal kosten]],"")</f>
        <v/>
      </c>
      <c r="EN237" s="122" t="str">
        <f>IF(Tbl.Kosten[[#This Row],[Anr.]]=EN$7,Tbl.Kosten[[#This Row],[Totaal kosten]],"")</f>
        <v/>
      </c>
      <c r="EO237" s="122" t="str">
        <f>IF(Tbl.Kosten[[#This Row],[Anr.]]=EO$7,Tbl.Kosten[[#This Row],[Totaal kosten]],"")</f>
        <v/>
      </c>
      <c r="EP237" s="122" t="str">
        <f>IF(Tbl.Kosten[[#This Row],[Anr.]]=EP$7,Tbl.Kosten[[#This Row],[Totaal kosten]],"")</f>
        <v/>
      </c>
      <c r="EQ237" s="122" t="str">
        <f>IF(Tbl.Kosten[[#This Row],[Anr.]]=EQ$7,Tbl.Kosten[[#This Row],[Totaal kosten]],"")</f>
        <v/>
      </c>
    </row>
    <row r="238" spans="2:147" x14ac:dyDescent="0.35">
      <c r="B238" s="99"/>
      <c r="C238" s="68"/>
      <c r="D238" s="119"/>
      <c r="E238" s="100"/>
      <c r="F238" s="13">
        <f>_xlfn.XLOOKUP(Tbl.Kosten[[#This Row],[Medewerker e/o 
functie]],Tbl.Uurtarief[Medewerker en/of functie],Tbl.Uurtarief[Uurtarief],"",,)</f>
        <v>0</v>
      </c>
      <c r="G238" s="118">
        <f>PRODUCT(Tbl.Kosten[[#This Row],[Uren]],Tbl.Kosten[[#This Row],[Uurtarief]])</f>
        <v>0</v>
      </c>
      <c r="H238" s="100"/>
      <c r="I238" s="98"/>
      <c r="J238" s="97">
        <f>Tbl.Kosten[[#This Row],[Aantal]]*Tbl.Kosten[[#This Row],[Tarief]]</f>
        <v>0</v>
      </c>
      <c r="K238" s="118">
        <f>Tbl.Kosten[[#This Row],[Subtotaal andere kosten]]+Tbl.Kosten[[#This Row],[Subtotaal arbeidskosten]]</f>
        <v>0</v>
      </c>
      <c r="L238" s="190">
        <f>IF(Tbl.Kosten[[#This Row],[Subtotaal andere kosten]]&lt;&gt;0,"Andere kosten",(_xlfn.XLOOKUP(Tbl.Kosten[[#This Row],[Medewerker e/o 
functie]],Tbl.Uurtarief[Medewerker en/of functie],Tbl.Uurtarief[Kostensoort],"",,)))</f>
        <v>0</v>
      </c>
      <c r="M238" s="190" t="str">
        <f>IF(AND(Tbl.Kosten[[#This Row],[Subtotaal arbeidskosten]]&lt;&gt;0,Tbl.Kosten[[#This Row],[Subtotaal andere kosten]]&lt;&gt;0),"Begroot Arbeidskosten en Overige kosten op verschillende regels!","")</f>
        <v/>
      </c>
      <c r="N238" s="3" t="str">
        <f>_xlfn.XLOOKUP(Tbl.Kosten[[#This Row],[Activiteitencode]],Tbl.Activiteiten[Activiteitcode],Tbl.Activiteiten[Werkpakketcode],"",,)</f>
        <v/>
      </c>
      <c r="O238" s="9" t="str">
        <f>_xlfn.XLOOKUP(Tbl.Kosten[[#This Row],[Werkpakketcode]],Tbl.Werkpakketten[Werkpakketcode],Tbl.Werkpakketten[WPnr.],"",,)</f>
        <v/>
      </c>
      <c r="P238" s="9" t="str">
        <f>IF(Tbl.Kosten[[#This Row],[WPnr.]]=P$7,Tbl.Kosten[[#This Row],[Totaal kosten]],"")</f>
        <v/>
      </c>
      <c r="Q238" s="9" t="str">
        <f>IF(Tbl.Kosten[[#This Row],[WPnr.]]=Q$7,Tbl.Kosten[[#This Row],[Totaal kosten]],"")</f>
        <v/>
      </c>
      <c r="R238" s="9" t="str">
        <f>IF(Tbl.Kosten[[#This Row],[WPnr.]]=R$7,Tbl.Kosten[[#This Row],[Totaal kosten]],"")</f>
        <v/>
      </c>
      <c r="S238" s="9" t="str">
        <f>IF(Tbl.Kosten[[#This Row],[WPnr.]]=S$7,Tbl.Kosten[[#This Row],[Totaal kosten]],"")</f>
        <v/>
      </c>
      <c r="T238" s="9" t="str">
        <f>IF(Tbl.Kosten[[#This Row],[WPnr.]]=T$7,Tbl.Kosten[[#This Row],[Totaal kosten]],"")</f>
        <v/>
      </c>
      <c r="U238" s="9" t="str">
        <f>IF(Tbl.Kosten[[#This Row],[WPnr.]]=U$7,Tbl.Kosten[[#This Row],[Totaal kosten]],"")</f>
        <v/>
      </c>
      <c r="V238" s="9" t="str">
        <f>IF(Tbl.Kosten[[#This Row],[WPnr.]]=V$7,Tbl.Kosten[[#This Row],[Totaal kosten]],"")</f>
        <v/>
      </c>
      <c r="W238" s="9" t="str">
        <f>IF(Tbl.Kosten[[#This Row],[WPnr.]]=W$7,Tbl.Kosten[[#This Row],[Totaal kosten]],"")</f>
        <v/>
      </c>
      <c r="X238" s="9" t="str">
        <f>IF(Tbl.Kosten[[#This Row],[WPnr.]]=X$7,Tbl.Kosten[[#This Row],[Totaal kosten]],"")</f>
        <v/>
      </c>
      <c r="Y238" s="9" t="str">
        <f>IF(Tbl.Kosten[[#This Row],[WPnr.]]=Y$7,Tbl.Kosten[[#This Row],[Totaal kosten]],"")</f>
        <v/>
      </c>
      <c r="Z238" s="9" t="str">
        <f>IFERROR(VLOOKUP(Tbl.Kosten[[#This Row],[Kostensoort]],Tbl.Kostensoorten[],2,FALSE),"")</f>
        <v/>
      </c>
      <c r="AA238" s="9" t="str">
        <f>IF(Tbl.Kosten[[#This Row],[KSnr.]]=AA$7,Tbl.Kosten[[#This Row],[Totaal kosten]],"")</f>
        <v/>
      </c>
      <c r="AB238" s="9" t="str">
        <f>IF(Tbl.Kosten[[#This Row],[KSnr.]]=AB$7,Tbl.Kosten[[#This Row],[Totaal kosten]],"")</f>
        <v/>
      </c>
      <c r="AC238" s="9" t="str">
        <f>IF(Tbl.Kosten[[#This Row],[KSnr.]]=AC$7,Tbl.Kosten[[#This Row],[Totaal kosten]],"")</f>
        <v/>
      </c>
      <c r="AD238" s="9" t="str">
        <f>IF(Tbl.Kosten[[#This Row],[KSnr.]]=AD$7,Tbl.Kosten[[#This Row],[Totaal kosten]],"")</f>
        <v/>
      </c>
      <c r="AE238" s="9" t="str">
        <f>IF(Tbl.Kosten[[#This Row],[KSnr.]]=AE$7,Tbl.Kosten[[#This Row],[Totaal kosten]],"")</f>
        <v/>
      </c>
      <c r="AF238" s="9" t="str">
        <f>IF(Tbl.Kosten[[#This Row],[KSnr.]]=AF$7,Tbl.Kosten[[#This Row],[Totaal kosten]],"")</f>
        <v/>
      </c>
      <c r="AG238" s="9" t="str">
        <f>IF(Tbl.Kosten[[#This Row],[KSnr.]]=AG$7,Tbl.Kosten[[#This Row],[Totaal kosten]],"")</f>
        <v/>
      </c>
      <c r="AH238" s="9" t="str">
        <f>IF(Tbl.Kosten[[#This Row],[KSnr.]]=AH$7,Tbl.Kosten[[#This Row],[Totaal kosten]],"")</f>
        <v/>
      </c>
      <c r="AI238" s="9" t="str">
        <f>IF(Tbl.Kosten[[#This Row],[KSnr.]]=AI$7,Tbl.Kosten[[#This Row],[Totaal kosten]],"")</f>
        <v/>
      </c>
      <c r="AJ238" s="9" t="str">
        <f>IF(Tbl.Kosten[[#This Row],[KSnr.]]=AJ$7,Tbl.Kosten[[#This Row],[Totaal kosten]],"")</f>
        <v/>
      </c>
      <c r="AK238" s="9" t="str">
        <f>IF(Tbl.Kosten[[#This Row],[KSnr.]]=AK$7,Tbl.Kosten[[#This Row],[Totaal kosten]],"")</f>
        <v/>
      </c>
      <c r="AL238" s="9" t="str">
        <f>IF(Tbl.Kosten[[#This Row],[KSnr.]]=AL$7,Tbl.Kosten[[#This Row],[Totaal kosten]],"")</f>
        <v/>
      </c>
      <c r="AM238" s="9" t="str">
        <f>IF(Tbl.Kosten[[#This Row],[KSnr.]]=AM$7,Tbl.Kosten[[#This Row],[Totaal kosten]],"")</f>
        <v/>
      </c>
      <c r="AN238" s="9" t="str">
        <f>IF(Tbl.Kosten[[#This Row],[KSnr.]]=AN$7,Tbl.Kosten[[#This Row],[Totaal kosten]],"")</f>
        <v/>
      </c>
      <c r="AO238" s="9" t="str">
        <f>IF(Tbl.Kosten[[#This Row],[KSnr.]]=AO$7,Tbl.Kosten[[#This Row],[Totaal kosten]],"")</f>
        <v/>
      </c>
      <c r="AP238" s="9" t="str">
        <f>IF(Tbl.Kosten[[#This Row],[KSnr.]]=AP$7,Tbl.Kosten[[#This Row],[Totaal kosten]],"")</f>
        <v/>
      </c>
      <c r="AQ238" s="9" t="str">
        <f>IF(Tbl.Kosten[[#This Row],[KSnr.]]=AQ$7,Tbl.Kosten[[#This Row],[Totaal kosten]],"")</f>
        <v/>
      </c>
      <c r="AR238" s="9" t="str">
        <f>IF(Tbl.Kosten[[#This Row],[KSnr.]]=AR$7,Tbl.Kosten[[#This Row],[Totaal kosten]],"")</f>
        <v/>
      </c>
      <c r="AS238" s="9" t="str">
        <f>IF(Tbl.Kosten[[#This Row],[KSnr.]]=AS$7,Tbl.Kosten[[#This Row],[Totaal kosten]],"")</f>
        <v/>
      </c>
      <c r="AT238" s="9" t="str">
        <f>IF(Tbl.Kosten[[#This Row],[KSnr.]]=AT$7,Tbl.Kosten[[#This Row],[Totaal kosten]],"")</f>
        <v/>
      </c>
      <c r="AU238" s="122" t="str">
        <f>_xlfn.XLOOKUP(Tbl.Kosten[[#This Row],[Activiteitencode]],Tbl.Activiteiten[Activiteitcode],Tbl.Activiteiten[Anr.],"",,)</f>
        <v/>
      </c>
      <c r="AV238" s="122" t="str">
        <f>IF(Tbl.Kosten[[#This Row],[Anr.]]=AV$7,Tbl.Kosten[[#This Row],[Totaal kosten]],"")</f>
        <v/>
      </c>
      <c r="AW238" s="122" t="str">
        <f>IF(Tbl.Kosten[[#This Row],[Anr.]]=AW$7,Tbl.Kosten[[#This Row],[Totaal kosten]],"")</f>
        <v/>
      </c>
      <c r="AX238" s="122" t="str">
        <f>IF(Tbl.Kosten[[#This Row],[Anr.]]=AX$7,Tbl.Kosten[[#This Row],[Totaal kosten]],"")</f>
        <v/>
      </c>
      <c r="AY238" s="122" t="str">
        <f>IF(Tbl.Kosten[[#This Row],[Anr.]]=AY$7,Tbl.Kosten[[#This Row],[Totaal kosten]],"")</f>
        <v/>
      </c>
      <c r="AZ238" s="122" t="str">
        <f>IF(Tbl.Kosten[[#This Row],[Anr.]]=AZ$7,Tbl.Kosten[[#This Row],[Totaal kosten]],"")</f>
        <v/>
      </c>
      <c r="BA238" s="122" t="str">
        <f>IF(Tbl.Kosten[[#This Row],[Anr.]]=BA$7,Tbl.Kosten[[#This Row],[Totaal kosten]],"")</f>
        <v/>
      </c>
      <c r="BB238" s="122" t="str">
        <f>IF(Tbl.Kosten[[#This Row],[Anr.]]=BB$7,Tbl.Kosten[[#This Row],[Totaal kosten]],"")</f>
        <v/>
      </c>
      <c r="BC238" s="122" t="str">
        <f>IF(Tbl.Kosten[[#This Row],[Anr.]]=BC$7,Tbl.Kosten[[#This Row],[Totaal kosten]],"")</f>
        <v/>
      </c>
      <c r="BD238" s="122" t="str">
        <f>IF(Tbl.Kosten[[#This Row],[Anr.]]=BD$7,Tbl.Kosten[[#This Row],[Totaal kosten]],"")</f>
        <v/>
      </c>
      <c r="BE238" s="122" t="str">
        <f>IF(Tbl.Kosten[[#This Row],[Anr.]]=BE$7,Tbl.Kosten[[#This Row],[Totaal kosten]],"")</f>
        <v/>
      </c>
      <c r="BF238" s="122" t="str">
        <f>IF(Tbl.Kosten[[#This Row],[Anr.]]=BF$7,Tbl.Kosten[[#This Row],[Totaal kosten]],"")</f>
        <v/>
      </c>
      <c r="BG238" s="122" t="str">
        <f>IF(Tbl.Kosten[[#This Row],[Anr.]]=BG$7,Tbl.Kosten[[#This Row],[Totaal kosten]],"")</f>
        <v/>
      </c>
      <c r="BH238" s="122" t="str">
        <f>IF(Tbl.Kosten[[#This Row],[Anr.]]=BH$7,Tbl.Kosten[[#This Row],[Totaal kosten]],"")</f>
        <v/>
      </c>
      <c r="BI238" s="122" t="str">
        <f>IF(Tbl.Kosten[[#This Row],[Anr.]]=BI$7,Tbl.Kosten[[#This Row],[Totaal kosten]],"")</f>
        <v/>
      </c>
      <c r="BJ238" s="122" t="str">
        <f>IF(Tbl.Kosten[[#This Row],[Anr.]]=BJ$7,Tbl.Kosten[[#This Row],[Totaal kosten]],"")</f>
        <v/>
      </c>
      <c r="BK238" s="122" t="str">
        <f>IF(Tbl.Kosten[[#This Row],[Anr.]]=BK$7,Tbl.Kosten[[#This Row],[Totaal kosten]],"")</f>
        <v/>
      </c>
      <c r="BL238" s="122" t="str">
        <f>IF(Tbl.Kosten[[#This Row],[Anr.]]=BL$7,Tbl.Kosten[[#This Row],[Totaal kosten]],"")</f>
        <v/>
      </c>
      <c r="BM238" s="122" t="str">
        <f>IF(Tbl.Kosten[[#This Row],[Anr.]]=BM$7,Tbl.Kosten[[#This Row],[Totaal kosten]],"")</f>
        <v/>
      </c>
      <c r="BN238" s="122" t="str">
        <f>IF(Tbl.Kosten[[#This Row],[Anr.]]=BN$7,Tbl.Kosten[[#This Row],[Totaal kosten]],"")</f>
        <v/>
      </c>
      <c r="BO238" s="122" t="str">
        <f>IF(Tbl.Kosten[[#This Row],[Anr.]]=BO$7,Tbl.Kosten[[#This Row],[Totaal kosten]],"")</f>
        <v/>
      </c>
      <c r="BP238" s="122" t="str">
        <f>IF(Tbl.Kosten[[#This Row],[Anr.]]=BP$7,Tbl.Kosten[[#This Row],[Totaal kosten]],"")</f>
        <v/>
      </c>
      <c r="BQ238" s="122" t="str">
        <f>IF(Tbl.Kosten[[#This Row],[Anr.]]=BQ$7,Tbl.Kosten[[#This Row],[Totaal kosten]],"")</f>
        <v/>
      </c>
      <c r="BR238" s="122" t="str">
        <f>IF(Tbl.Kosten[[#This Row],[Anr.]]=BR$7,Tbl.Kosten[[#This Row],[Totaal kosten]],"")</f>
        <v/>
      </c>
      <c r="BS238" s="122" t="str">
        <f>IF(Tbl.Kosten[[#This Row],[Anr.]]=BS$7,Tbl.Kosten[[#This Row],[Totaal kosten]],"")</f>
        <v/>
      </c>
      <c r="BT238" s="122" t="str">
        <f>IF(Tbl.Kosten[[#This Row],[Anr.]]=BT$7,Tbl.Kosten[[#This Row],[Totaal kosten]],"")</f>
        <v/>
      </c>
      <c r="BU238" s="122" t="str">
        <f>IF(Tbl.Kosten[[#This Row],[Anr.]]=BU$7,Tbl.Kosten[[#This Row],[Totaal kosten]],"")</f>
        <v/>
      </c>
      <c r="BV238" s="122" t="str">
        <f>IF(Tbl.Kosten[[#This Row],[Anr.]]=BV$7,Tbl.Kosten[[#This Row],[Totaal kosten]],"")</f>
        <v/>
      </c>
      <c r="BW238" s="122" t="str">
        <f>IF(Tbl.Kosten[[#This Row],[Anr.]]=BW$7,Tbl.Kosten[[#This Row],[Totaal kosten]],"")</f>
        <v/>
      </c>
      <c r="BX238" s="122" t="str">
        <f>IF(Tbl.Kosten[[#This Row],[Anr.]]=BX$7,Tbl.Kosten[[#This Row],[Totaal kosten]],"")</f>
        <v/>
      </c>
      <c r="BY238" s="122" t="str">
        <f>IF(Tbl.Kosten[[#This Row],[Anr.]]=BY$7,Tbl.Kosten[[#This Row],[Totaal kosten]],"")</f>
        <v/>
      </c>
      <c r="BZ238" s="122" t="str">
        <f>IF(Tbl.Kosten[[#This Row],[Anr.]]=BZ$7,Tbl.Kosten[[#This Row],[Totaal kosten]],"")</f>
        <v/>
      </c>
      <c r="CA238" s="122" t="str">
        <f>IF(Tbl.Kosten[[#This Row],[Anr.]]=CA$7,Tbl.Kosten[[#This Row],[Totaal kosten]],"")</f>
        <v/>
      </c>
      <c r="CB238" s="122" t="str">
        <f>IF(Tbl.Kosten[[#This Row],[Anr.]]=CB$7,Tbl.Kosten[[#This Row],[Totaal kosten]],"")</f>
        <v/>
      </c>
      <c r="CC238" s="122" t="str">
        <f>IF(Tbl.Kosten[[#This Row],[Anr.]]=CC$7,Tbl.Kosten[[#This Row],[Totaal kosten]],"")</f>
        <v/>
      </c>
      <c r="CD238" s="122" t="str">
        <f>IF(Tbl.Kosten[[#This Row],[Anr.]]=CD$7,Tbl.Kosten[[#This Row],[Totaal kosten]],"")</f>
        <v/>
      </c>
      <c r="CE238" s="122" t="str">
        <f>IF(Tbl.Kosten[[#This Row],[Anr.]]=CE$7,Tbl.Kosten[[#This Row],[Totaal kosten]],"")</f>
        <v/>
      </c>
      <c r="CF238" s="122" t="str">
        <f>IF(Tbl.Kosten[[#This Row],[Anr.]]=CF$7,Tbl.Kosten[[#This Row],[Totaal kosten]],"")</f>
        <v/>
      </c>
      <c r="CG238" s="122" t="str">
        <f>IF(Tbl.Kosten[[#This Row],[Anr.]]=CG$7,Tbl.Kosten[[#This Row],[Totaal kosten]],"")</f>
        <v/>
      </c>
      <c r="CH238" s="122" t="str">
        <f>IF(Tbl.Kosten[[#This Row],[Anr.]]=CH$7,Tbl.Kosten[[#This Row],[Totaal kosten]],"")</f>
        <v/>
      </c>
      <c r="CI238" s="122" t="str">
        <f>IF(Tbl.Kosten[[#This Row],[Anr.]]=CI$7,Tbl.Kosten[[#This Row],[Totaal kosten]],"")</f>
        <v/>
      </c>
      <c r="CJ238" s="122" t="str">
        <f>IF(Tbl.Kosten[[#This Row],[Anr.]]=CJ$7,Tbl.Kosten[[#This Row],[Totaal kosten]],"")</f>
        <v/>
      </c>
      <c r="CK238" s="122" t="str">
        <f>IF(Tbl.Kosten[[#This Row],[Anr.]]=CK$7,Tbl.Kosten[[#This Row],[Totaal kosten]],"")</f>
        <v/>
      </c>
      <c r="CL238" s="122" t="str">
        <f>IF(Tbl.Kosten[[#This Row],[Anr.]]=CL$7,Tbl.Kosten[[#This Row],[Totaal kosten]],"")</f>
        <v/>
      </c>
      <c r="CM238" s="122" t="str">
        <f>IF(Tbl.Kosten[[#This Row],[Anr.]]=CM$7,Tbl.Kosten[[#This Row],[Totaal kosten]],"")</f>
        <v/>
      </c>
      <c r="CN238" s="122" t="str">
        <f>IF(Tbl.Kosten[[#This Row],[Anr.]]=CN$7,Tbl.Kosten[[#This Row],[Totaal kosten]],"")</f>
        <v/>
      </c>
      <c r="CO238" s="122" t="str">
        <f>IF(Tbl.Kosten[[#This Row],[Anr.]]=CO$7,Tbl.Kosten[[#This Row],[Totaal kosten]],"")</f>
        <v/>
      </c>
      <c r="CP238" s="122" t="str">
        <f>IF(Tbl.Kosten[[#This Row],[Anr.]]=CP$7,Tbl.Kosten[[#This Row],[Totaal kosten]],"")</f>
        <v/>
      </c>
      <c r="CQ238" s="122" t="str">
        <f>IF(Tbl.Kosten[[#This Row],[Anr.]]=CQ$7,Tbl.Kosten[[#This Row],[Totaal kosten]],"")</f>
        <v/>
      </c>
      <c r="CR238" s="122" t="str">
        <f>IF(Tbl.Kosten[[#This Row],[Anr.]]=CR$7,Tbl.Kosten[[#This Row],[Totaal kosten]],"")</f>
        <v/>
      </c>
      <c r="CS238" s="122" t="str">
        <f>IF(Tbl.Kosten[[#This Row],[Anr.]]=CS$7,Tbl.Kosten[[#This Row],[Totaal kosten]],"")</f>
        <v/>
      </c>
      <c r="CT238" s="122" t="str">
        <f>IF(Tbl.Kosten[[#This Row],[Anr.]]=CT$7,Tbl.Kosten[[#This Row],[Totaal kosten]],"")</f>
        <v/>
      </c>
      <c r="CU238" s="122" t="str">
        <f>IF(Tbl.Kosten[[#This Row],[Anr.]]=CU$7,Tbl.Kosten[[#This Row],[Totaal kosten]],"")</f>
        <v/>
      </c>
      <c r="CV238" s="122" t="str">
        <f>IF(Tbl.Kosten[[#This Row],[Anr.]]=CV$7,Tbl.Kosten[[#This Row],[Totaal kosten]],"")</f>
        <v/>
      </c>
      <c r="CW238" s="122" t="str">
        <f>IF(Tbl.Kosten[[#This Row],[Anr.]]=CW$7,Tbl.Kosten[[#This Row],[Totaal kosten]],"")</f>
        <v/>
      </c>
      <c r="CX238" s="122" t="str">
        <f>IF(Tbl.Kosten[[#This Row],[Anr.]]=CX$7,Tbl.Kosten[[#This Row],[Totaal kosten]],"")</f>
        <v/>
      </c>
      <c r="CY238" s="122" t="str">
        <f>IF(Tbl.Kosten[[#This Row],[Anr.]]=CY$7,Tbl.Kosten[[#This Row],[Totaal kosten]],"")</f>
        <v/>
      </c>
      <c r="CZ238" s="122" t="str">
        <f>IF(Tbl.Kosten[[#This Row],[Anr.]]=CZ$7,Tbl.Kosten[[#This Row],[Totaal kosten]],"")</f>
        <v/>
      </c>
      <c r="DA238" s="122" t="str">
        <f>IF(Tbl.Kosten[[#This Row],[Anr.]]=DA$7,Tbl.Kosten[[#This Row],[Totaal kosten]],"")</f>
        <v/>
      </c>
      <c r="DB238" s="122" t="str">
        <f>IF(Tbl.Kosten[[#This Row],[Anr.]]=DB$7,Tbl.Kosten[[#This Row],[Totaal kosten]],"")</f>
        <v/>
      </c>
      <c r="DC238" s="122" t="str">
        <f>IF(Tbl.Kosten[[#This Row],[Anr.]]=DC$7,Tbl.Kosten[[#This Row],[Totaal kosten]],"")</f>
        <v/>
      </c>
      <c r="DD238" s="122" t="str">
        <f>IF(Tbl.Kosten[[#This Row],[Anr.]]=DD$7,Tbl.Kosten[[#This Row],[Totaal kosten]],"")</f>
        <v/>
      </c>
      <c r="DE238" s="122" t="str">
        <f>IF(Tbl.Kosten[[#This Row],[Anr.]]=DE$7,Tbl.Kosten[[#This Row],[Totaal kosten]],"")</f>
        <v/>
      </c>
      <c r="DF238" s="122" t="str">
        <f>IF(Tbl.Kosten[[#This Row],[Anr.]]=DF$7,Tbl.Kosten[[#This Row],[Totaal kosten]],"")</f>
        <v/>
      </c>
      <c r="DG238" s="122" t="str">
        <f>IF(Tbl.Kosten[[#This Row],[Anr.]]=DG$7,Tbl.Kosten[[#This Row],[Totaal kosten]],"")</f>
        <v/>
      </c>
      <c r="DH238" s="122" t="str">
        <f>IF(Tbl.Kosten[[#This Row],[Anr.]]=DH$7,Tbl.Kosten[[#This Row],[Totaal kosten]],"")</f>
        <v/>
      </c>
      <c r="DI238" s="122" t="str">
        <f>IF(Tbl.Kosten[[#This Row],[Anr.]]=DI$7,Tbl.Kosten[[#This Row],[Totaal kosten]],"")</f>
        <v/>
      </c>
      <c r="DJ238" s="122" t="str">
        <f>IF(Tbl.Kosten[[#This Row],[Anr.]]=DJ$7,Tbl.Kosten[[#This Row],[Totaal kosten]],"")</f>
        <v/>
      </c>
      <c r="DK238" s="122" t="str">
        <f>IF(Tbl.Kosten[[#This Row],[Anr.]]=DK$7,Tbl.Kosten[[#This Row],[Totaal kosten]],"")</f>
        <v/>
      </c>
      <c r="DL238" s="122" t="str">
        <f>IF(Tbl.Kosten[[#This Row],[Anr.]]=DL$7,Tbl.Kosten[[#This Row],[Totaal kosten]],"")</f>
        <v/>
      </c>
      <c r="DM238" s="122" t="str">
        <f>IF(Tbl.Kosten[[#This Row],[Anr.]]=DM$7,Tbl.Kosten[[#This Row],[Totaal kosten]],"")</f>
        <v/>
      </c>
      <c r="DN238" s="122" t="str">
        <f>IF(Tbl.Kosten[[#This Row],[Anr.]]=DN$7,Tbl.Kosten[[#This Row],[Totaal kosten]],"")</f>
        <v/>
      </c>
      <c r="DO238" s="122" t="str">
        <f>IF(Tbl.Kosten[[#This Row],[Anr.]]=DO$7,Tbl.Kosten[[#This Row],[Totaal kosten]],"")</f>
        <v/>
      </c>
      <c r="DP238" s="122" t="str">
        <f>IF(Tbl.Kosten[[#This Row],[Anr.]]=DP$7,Tbl.Kosten[[#This Row],[Totaal kosten]],"")</f>
        <v/>
      </c>
      <c r="DQ238" s="122" t="str">
        <f>IF(Tbl.Kosten[[#This Row],[Anr.]]=DQ$7,Tbl.Kosten[[#This Row],[Totaal kosten]],"")</f>
        <v/>
      </c>
      <c r="DR238" s="122" t="str">
        <f>IF(Tbl.Kosten[[#This Row],[Anr.]]=DR$7,Tbl.Kosten[[#This Row],[Totaal kosten]],"")</f>
        <v/>
      </c>
      <c r="DS238" s="122" t="str">
        <f>IF(Tbl.Kosten[[#This Row],[Anr.]]=DS$7,Tbl.Kosten[[#This Row],[Totaal kosten]],"")</f>
        <v/>
      </c>
      <c r="DT238" s="122" t="str">
        <f>IF(Tbl.Kosten[[#This Row],[Anr.]]=DT$7,Tbl.Kosten[[#This Row],[Totaal kosten]],"")</f>
        <v/>
      </c>
      <c r="DU238" s="122" t="str">
        <f>IF(Tbl.Kosten[[#This Row],[Anr.]]=DU$7,Tbl.Kosten[[#This Row],[Totaal kosten]],"")</f>
        <v/>
      </c>
      <c r="DV238" s="122" t="str">
        <f>IF(Tbl.Kosten[[#This Row],[Anr.]]=DV$7,Tbl.Kosten[[#This Row],[Totaal kosten]],"")</f>
        <v/>
      </c>
      <c r="DW238" s="122" t="str">
        <f>IF(Tbl.Kosten[[#This Row],[Anr.]]=DW$7,Tbl.Kosten[[#This Row],[Totaal kosten]],"")</f>
        <v/>
      </c>
      <c r="DX238" s="122" t="str">
        <f>IF(Tbl.Kosten[[#This Row],[Anr.]]=DX$7,Tbl.Kosten[[#This Row],[Totaal kosten]],"")</f>
        <v/>
      </c>
      <c r="DY238" s="122" t="str">
        <f>IF(Tbl.Kosten[[#This Row],[Anr.]]=DY$7,Tbl.Kosten[[#This Row],[Totaal kosten]],"")</f>
        <v/>
      </c>
      <c r="DZ238" s="122" t="str">
        <f>IF(Tbl.Kosten[[#This Row],[Anr.]]=DZ$7,Tbl.Kosten[[#This Row],[Totaal kosten]],"")</f>
        <v/>
      </c>
      <c r="EA238" s="122" t="str">
        <f>IF(Tbl.Kosten[[#This Row],[Anr.]]=EA$7,Tbl.Kosten[[#This Row],[Totaal kosten]],"")</f>
        <v/>
      </c>
      <c r="EB238" s="122" t="str">
        <f>IF(Tbl.Kosten[[#This Row],[Anr.]]=EB$7,Tbl.Kosten[[#This Row],[Totaal kosten]],"")</f>
        <v/>
      </c>
      <c r="EC238" s="122" t="str">
        <f>IF(Tbl.Kosten[[#This Row],[Anr.]]=EC$7,Tbl.Kosten[[#This Row],[Totaal kosten]],"")</f>
        <v/>
      </c>
      <c r="ED238" s="122" t="str">
        <f>IF(Tbl.Kosten[[#This Row],[Anr.]]=ED$7,Tbl.Kosten[[#This Row],[Totaal kosten]],"")</f>
        <v/>
      </c>
      <c r="EE238" s="122" t="str">
        <f>IF(Tbl.Kosten[[#This Row],[Anr.]]=EE$7,Tbl.Kosten[[#This Row],[Totaal kosten]],"")</f>
        <v/>
      </c>
      <c r="EF238" s="122" t="str">
        <f>IF(Tbl.Kosten[[#This Row],[Anr.]]=EF$7,Tbl.Kosten[[#This Row],[Totaal kosten]],"")</f>
        <v/>
      </c>
      <c r="EG238" s="122" t="str">
        <f>IF(Tbl.Kosten[[#This Row],[Anr.]]=EG$7,Tbl.Kosten[[#This Row],[Totaal kosten]],"")</f>
        <v/>
      </c>
      <c r="EH238" s="122" t="str">
        <f>IF(Tbl.Kosten[[#This Row],[Anr.]]=EH$7,Tbl.Kosten[[#This Row],[Totaal kosten]],"")</f>
        <v/>
      </c>
      <c r="EI238" s="122" t="str">
        <f>IF(Tbl.Kosten[[#This Row],[Anr.]]=EI$7,Tbl.Kosten[[#This Row],[Totaal kosten]],"")</f>
        <v/>
      </c>
      <c r="EJ238" s="122" t="str">
        <f>IF(Tbl.Kosten[[#This Row],[Anr.]]=EJ$7,Tbl.Kosten[[#This Row],[Totaal kosten]],"")</f>
        <v/>
      </c>
      <c r="EK238" s="122" t="str">
        <f>IF(Tbl.Kosten[[#This Row],[Anr.]]=EK$7,Tbl.Kosten[[#This Row],[Totaal kosten]],"")</f>
        <v/>
      </c>
      <c r="EL238" s="122" t="str">
        <f>IF(Tbl.Kosten[[#This Row],[Anr.]]=EL$7,Tbl.Kosten[[#This Row],[Totaal kosten]],"")</f>
        <v/>
      </c>
      <c r="EM238" s="122" t="str">
        <f>IF(Tbl.Kosten[[#This Row],[Anr.]]=EM$7,Tbl.Kosten[[#This Row],[Totaal kosten]],"")</f>
        <v/>
      </c>
      <c r="EN238" s="122" t="str">
        <f>IF(Tbl.Kosten[[#This Row],[Anr.]]=EN$7,Tbl.Kosten[[#This Row],[Totaal kosten]],"")</f>
        <v/>
      </c>
      <c r="EO238" s="122" t="str">
        <f>IF(Tbl.Kosten[[#This Row],[Anr.]]=EO$7,Tbl.Kosten[[#This Row],[Totaal kosten]],"")</f>
        <v/>
      </c>
      <c r="EP238" s="122" t="str">
        <f>IF(Tbl.Kosten[[#This Row],[Anr.]]=EP$7,Tbl.Kosten[[#This Row],[Totaal kosten]],"")</f>
        <v/>
      </c>
      <c r="EQ238" s="122" t="str">
        <f>IF(Tbl.Kosten[[#This Row],[Anr.]]=EQ$7,Tbl.Kosten[[#This Row],[Totaal kosten]],"")</f>
        <v/>
      </c>
    </row>
    <row r="239" spans="2:147" x14ac:dyDescent="0.35">
      <c r="B239" s="99"/>
      <c r="C239" s="68"/>
      <c r="D239" s="119"/>
      <c r="E239" s="100"/>
      <c r="F239" s="13">
        <f>_xlfn.XLOOKUP(Tbl.Kosten[[#This Row],[Medewerker e/o 
functie]],Tbl.Uurtarief[Medewerker en/of functie],Tbl.Uurtarief[Uurtarief],"",,)</f>
        <v>0</v>
      </c>
      <c r="G239" s="118">
        <f>PRODUCT(Tbl.Kosten[[#This Row],[Uren]],Tbl.Kosten[[#This Row],[Uurtarief]])</f>
        <v>0</v>
      </c>
      <c r="H239" s="100"/>
      <c r="I239" s="98"/>
      <c r="J239" s="97">
        <f>Tbl.Kosten[[#This Row],[Aantal]]*Tbl.Kosten[[#This Row],[Tarief]]</f>
        <v>0</v>
      </c>
      <c r="K239" s="118">
        <f>Tbl.Kosten[[#This Row],[Subtotaal andere kosten]]+Tbl.Kosten[[#This Row],[Subtotaal arbeidskosten]]</f>
        <v>0</v>
      </c>
      <c r="L239" s="190">
        <f>IF(Tbl.Kosten[[#This Row],[Subtotaal andere kosten]]&lt;&gt;0,"Andere kosten",(_xlfn.XLOOKUP(Tbl.Kosten[[#This Row],[Medewerker e/o 
functie]],Tbl.Uurtarief[Medewerker en/of functie],Tbl.Uurtarief[Kostensoort],"",,)))</f>
        <v>0</v>
      </c>
      <c r="M239" s="190" t="str">
        <f>IF(AND(Tbl.Kosten[[#This Row],[Subtotaal arbeidskosten]]&lt;&gt;0,Tbl.Kosten[[#This Row],[Subtotaal andere kosten]]&lt;&gt;0),"Begroot Arbeidskosten en Overige kosten op verschillende regels!","")</f>
        <v/>
      </c>
      <c r="N239" s="3" t="str">
        <f>_xlfn.XLOOKUP(Tbl.Kosten[[#This Row],[Activiteitencode]],Tbl.Activiteiten[Activiteitcode],Tbl.Activiteiten[Werkpakketcode],"",,)</f>
        <v/>
      </c>
      <c r="O239" s="9" t="str">
        <f>_xlfn.XLOOKUP(Tbl.Kosten[[#This Row],[Werkpakketcode]],Tbl.Werkpakketten[Werkpakketcode],Tbl.Werkpakketten[WPnr.],"",,)</f>
        <v/>
      </c>
      <c r="P239" s="9" t="str">
        <f>IF(Tbl.Kosten[[#This Row],[WPnr.]]=P$7,Tbl.Kosten[[#This Row],[Totaal kosten]],"")</f>
        <v/>
      </c>
      <c r="Q239" s="9" t="str">
        <f>IF(Tbl.Kosten[[#This Row],[WPnr.]]=Q$7,Tbl.Kosten[[#This Row],[Totaal kosten]],"")</f>
        <v/>
      </c>
      <c r="R239" s="9" t="str">
        <f>IF(Tbl.Kosten[[#This Row],[WPnr.]]=R$7,Tbl.Kosten[[#This Row],[Totaal kosten]],"")</f>
        <v/>
      </c>
      <c r="S239" s="9" t="str">
        <f>IF(Tbl.Kosten[[#This Row],[WPnr.]]=S$7,Tbl.Kosten[[#This Row],[Totaal kosten]],"")</f>
        <v/>
      </c>
      <c r="T239" s="9" t="str">
        <f>IF(Tbl.Kosten[[#This Row],[WPnr.]]=T$7,Tbl.Kosten[[#This Row],[Totaal kosten]],"")</f>
        <v/>
      </c>
      <c r="U239" s="9" t="str">
        <f>IF(Tbl.Kosten[[#This Row],[WPnr.]]=U$7,Tbl.Kosten[[#This Row],[Totaal kosten]],"")</f>
        <v/>
      </c>
      <c r="V239" s="9" t="str">
        <f>IF(Tbl.Kosten[[#This Row],[WPnr.]]=V$7,Tbl.Kosten[[#This Row],[Totaal kosten]],"")</f>
        <v/>
      </c>
      <c r="W239" s="9" t="str">
        <f>IF(Tbl.Kosten[[#This Row],[WPnr.]]=W$7,Tbl.Kosten[[#This Row],[Totaal kosten]],"")</f>
        <v/>
      </c>
      <c r="X239" s="9" t="str">
        <f>IF(Tbl.Kosten[[#This Row],[WPnr.]]=X$7,Tbl.Kosten[[#This Row],[Totaal kosten]],"")</f>
        <v/>
      </c>
      <c r="Y239" s="9" t="str">
        <f>IF(Tbl.Kosten[[#This Row],[WPnr.]]=Y$7,Tbl.Kosten[[#This Row],[Totaal kosten]],"")</f>
        <v/>
      </c>
      <c r="Z239" s="9" t="str">
        <f>IFERROR(VLOOKUP(Tbl.Kosten[[#This Row],[Kostensoort]],Tbl.Kostensoorten[],2,FALSE),"")</f>
        <v/>
      </c>
      <c r="AA239" s="9" t="str">
        <f>IF(Tbl.Kosten[[#This Row],[KSnr.]]=AA$7,Tbl.Kosten[[#This Row],[Totaal kosten]],"")</f>
        <v/>
      </c>
      <c r="AB239" s="9" t="str">
        <f>IF(Tbl.Kosten[[#This Row],[KSnr.]]=AB$7,Tbl.Kosten[[#This Row],[Totaal kosten]],"")</f>
        <v/>
      </c>
      <c r="AC239" s="9" t="str">
        <f>IF(Tbl.Kosten[[#This Row],[KSnr.]]=AC$7,Tbl.Kosten[[#This Row],[Totaal kosten]],"")</f>
        <v/>
      </c>
      <c r="AD239" s="9" t="str">
        <f>IF(Tbl.Kosten[[#This Row],[KSnr.]]=AD$7,Tbl.Kosten[[#This Row],[Totaal kosten]],"")</f>
        <v/>
      </c>
      <c r="AE239" s="9" t="str">
        <f>IF(Tbl.Kosten[[#This Row],[KSnr.]]=AE$7,Tbl.Kosten[[#This Row],[Totaal kosten]],"")</f>
        <v/>
      </c>
      <c r="AF239" s="9" t="str">
        <f>IF(Tbl.Kosten[[#This Row],[KSnr.]]=AF$7,Tbl.Kosten[[#This Row],[Totaal kosten]],"")</f>
        <v/>
      </c>
      <c r="AG239" s="9" t="str">
        <f>IF(Tbl.Kosten[[#This Row],[KSnr.]]=AG$7,Tbl.Kosten[[#This Row],[Totaal kosten]],"")</f>
        <v/>
      </c>
      <c r="AH239" s="9" t="str">
        <f>IF(Tbl.Kosten[[#This Row],[KSnr.]]=AH$7,Tbl.Kosten[[#This Row],[Totaal kosten]],"")</f>
        <v/>
      </c>
      <c r="AI239" s="9" t="str">
        <f>IF(Tbl.Kosten[[#This Row],[KSnr.]]=AI$7,Tbl.Kosten[[#This Row],[Totaal kosten]],"")</f>
        <v/>
      </c>
      <c r="AJ239" s="9" t="str">
        <f>IF(Tbl.Kosten[[#This Row],[KSnr.]]=AJ$7,Tbl.Kosten[[#This Row],[Totaal kosten]],"")</f>
        <v/>
      </c>
      <c r="AK239" s="9" t="str">
        <f>IF(Tbl.Kosten[[#This Row],[KSnr.]]=AK$7,Tbl.Kosten[[#This Row],[Totaal kosten]],"")</f>
        <v/>
      </c>
      <c r="AL239" s="9" t="str">
        <f>IF(Tbl.Kosten[[#This Row],[KSnr.]]=AL$7,Tbl.Kosten[[#This Row],[Totaal kosten]],"")</f>
        <v/>
      </c>
      <c r="AM239" s="9" t="str">
        <f>IF(Tbl.Kosten[[#This Row],[KSnr.]]=AM$7,Tbl.Kosten[[#This Row],[Totaal kosten]],"")</f>
        <v/>
      </c>
      <c r="AN239" s="9" t="str">
        <f>IF(Tbl.Kosten[[#This Row],[KSnr.]]=AN$7,Tbl.Kosten[[#This Row],[Totaal kosten]],"")</f>
        <v/>
      </c>
      <c r="AO239" s="9" t="str">
        <f>IF(Tbl.Kosten[[#This Row],[KSnr.]]=AO$7,Tbl.Kosten[[#This Row],[Totaal kosten]],"")</f>
        <v/>
      </c>
      <c r="AP239" s="9" t="str">
        <f>IF(Tbl.Kosten[[#This Row],[KSnr.]]=AP$7,Tbl.Kosten[[#This Row],[Totaal kosten]],"")</f>
        <v/>
      </c>
      <c r="AQ239" s="9" t="str">
        <f>IF(Tbl.Kosten[[#This Row],[KSnr.]]=AQ$7,Tbl.Kosten[[#This Row],[Totaal kosten]],"")</f>
        <v/>
      </c>
      <c r="AR239" s="9" t="str">
        <f>IF(Tbl.Kosten[[#This Row],[KSnr.]]=AR$7,Tbl.Kosten[[#This Row],[Totaal kosten]],"")</f>
        <v/>
      </c>
      <c r="AS239" s="9" t="str">
        <f>IF(Tbl.Kosten[[#This Row],[KSnr.]]=AS$7,Tbl.Kosten[[#This Row],[Totaal kosten]],"")</f>
        <v/>
      </c>
      <c r="AT239" s="9" t="str">
        <f>IF(Tbl.Kosten[[#This Row],[KSnr.]]=AT$7,Tbl.Kosten[[#This Row],[Totaal kosten]],"")</f>
        <v/>
      </c>
      <c r="AU239" s="122" t="str">
        <f>_xlfn.XLOOKUP(Tbl.Kosten[[#This Row],[Activiteitencode]],Tbl.Activiteiten[Activiteitcode],Tbl.Activiteiten[Anr.],"",,)</f>
        <v/>
      </c>
      <c r="AV239" s="122" t="str">
        <f>IF(Tbl.Kosten[[#This Row],[Anr.]]=AV$7,Tbl.Kosten[[#This Row],[Totaal kosten]],"")</f>
        <v/>
      </c>
      <c r="AW239" s="122" t="str">
        <f>IF(Tbl.Kosten[[#This Row],[Anr.]]=AW$7,Tbl.Kosten[[#This Row],[Totaal kosten]],"")</f>
        <v/>
      </c>
      <c r="AX239" s="122" t="str">
        <f>IF(Tbl.Kosten[[#This Row],[Anr.]]=AX$7,Tbl.Kosten[[#This Row],[Totaal kosten]],"")</f>
        <v/>
      </c>
      <c r="AY239" s="122" t="str">
        <f>IF(Tbl.Kosten[[#This Row],[Anr.]]=AY$7,Tbl.Kosten[[#This Row],[Totaal kosten]],"")</f>
        <v/>
      </c>
      <c r="AZ239" s="122" t="str">
        <f>IF(Tbl.Kosten[[#This Row],[Anr.]]=AZ$7,Tbl.Kosten[[#This Row],[Totaal kosten]],"")</f>
        <v/>
      </c>
      <c r="BA239" s="122" t="str">
        <f>IF(Tbl.Kosten[[#This Row],[Anr.]]=BA$7,Tbl.Kosten[[#This Row],[Totaal kosten]],"")</f>
        <v/>
      </c>
      <c r="BB239" s="122" t="str">
        <f>IF(Tbl.Kosten[[#This Row],[Anr.]]=BB$7,Tbl.Kosten[[#This Row],[Totaal kosten]],"")</f>
        <v/>
      </c>
      <c r="BC239" s="122" t="str">
        <f>IF(Tbl.Kosten[[#This Row],[Anr.]]=BC$7,Tbl.Kosten[[#This Row],[Totaal kosten]],"")</f>
        <v/>
      </c>
      <c r="BD239" s="122" t="str">
        <f>IF(Tbl.Kosten[[#This Row],[Anr.]]=BD$7,Tbl.Kosten[[#This Row],[Totaal kosten]],"")</f>
        <v/>
      </c>
      <c r="BE239" s="122" t="str">
        <f>IF(Tbl.Kosten[[#This Row],[Anr.]]=BE$7,Tbl.Kosten[[#This Row],[Totaal kosten]],"")</f>
        <v/>
      </c>
      <c r="BF239" s="122" t="str">
        <f>IF(Tbl.Kosten[[#This Row],[Anr.]]=BF$7,Tbl.Kosten[[#This Row],[Totaal kosten]],"")</f>
        <v/>
      </c>
      <c r="BG239" s="122" t="str">
        <f>IF(Tbl.Kosten[[#This Row],[Anr.]]=BG$7,Tbl.Kosten[[#This Row],[Totaal kosten]],"")</f>
        <v/>
      </c>
      <c r="BH239" s="122" t="str">
        <f>IF(Tbl.Kosten[[#This Row],[Anr.]]=BH$7,Tbl.Kosten[[#This Row],[Totaal kosten]],"")</f>
        <v/>
      </c>
      <c r="BI239" s="122" t="str">
        <f>IF(Tbl.Kosten[[#This Row],[Anr.]]=BI$7,Tbl.Kosten[[#This Row],[Totaal kosten]],"")</f>
        <v/>
      </c>
      <c r="BJ239" s="122" t="str">
        <f>IF(Tbl.Kosten[[#This Row],[Anr.]]=BJ$7,Tbl.Kosten[[#This Row],[Totaal kosten]],"")</f>
        <v/>
      </c>
      <c r="BK239" s="122" t="str">
        <f>IF(Tbl.Kosten[[#This Row],[Anr.]]=BK$7,Tbl.Kosten[[#This Row],[Totaal kosten]],"")</f>
        <v/>
      </c>
      <c r="BL239" s="122" t="str">
        <f>IF(Tbl.Kosten[[#This Row],[Anr.]]=BL$7,Tbl.Kosten[[#This Row],[Totaal kosten]],"")</f>
        <v/>
      </c>
      <c r="BM239" s="122" t="str">
        <f>IF(Tbl.Kosten[[#This Row],[Anr.]]=BM$7,Tbl.Kosten[[#This Row],[Totaal kosten]],"")</f>
        <v/>
      </c>
      <c r="BN239" s="122" t="str">
        <f>IF(Tbl.Kosten[[#This Row],[Anr.]]=BN$7,Tbl.Kosten[[#This Row],[Totaal kosten]],"")</f>
        <v/>
      </c>
      <c r="BO239" s="122" t="str">
        <f>IF(Tbl.Kosten[[#This Row],[Anr.]]=BO$7,Tbl.Kosten[[#This Row],[Totaal kosten]],"")</f>
        <v/>
      </c>
      <c r="BP239" s="122" t="str">
        <f>IF(Tbl.Kosten[[#This Row],[Anr.]]=BP$7,Tbl.Kosten[[#This Row],[Totaal kosten]],"")</f>
        <v/>
      </c>
      <c r="BQ239" s="122" t="str">
        <f>IF(Tbl.Kosten[[#This Row],[Anr.]]=BQ$7,Tbl.Kosten[[#This Row],[Totaal kosten]],"")</f>
        <v/>
      </c>
      <c r="BR239" s="122" t="str">
        <f>IF(Tbl.Kosten[[#This Row],[Anr.]]=BR$7,Tbl.Kosten[[#This Row],[Totaal kosten]],"")</f>
        <v/>
      </c>
      <c r="BS239" s="122" t="str">
        <f>IF(Tbl.Kosten[[#This Row],[Anr.]]=BS$7,Tbl.Kosten[[#This Row],[Totaal kosten]],"")</f>
        <v/>
      </c>
      <c r="BT239" s="122" t="str">
        <f>IF(Tbl.Kosten[[#This Row],[Anr.]]=BT$7,Tbl.Kosten[[#This Row],[Totaal kosten]],"")</f>
        <v/>
      </c>
      <c r="BU239" s="122" t="str">
        <f>IF(Tbl.Kosten[[#This Row],[Anr.]]=BU$7,Tbl.Kosten[[#This Row],[Totaal kosten]],"")</f>
        <v/>
      </c>
      <c r="BV239" s="122" t="str">
        <f>IF(Tbl.Kosten[[#This Row],[Anr.]]=BV$7,Tbl.Kosten[[#This Row],[Totaal kosten]],"")</f>
        <v/>
      </c>
      <c r="BW239" s="122" t="str">
        <f>IF(Tbl.Kosten[[#This Row],[Anr.]]=BW$7,Tbl.Kosten[[#This Row],[Totaal kosten]],"")</f>
        <v/>
      </c>
      <c r="BX239" s="122" t="str">
        <f>IF(Tbl.Kosten[[#This Row],[Anr.]]=BX$7,Tbl.Kosten[[#This Row],[Totaal kosten]],"")</f>
        <v/>
      </c>
      <c r="BY239" s="122" t="str">
        <f>IF(Tbl.Kosten[[#This Row],[Anr.]]=BY$7,Tbl.Kosten[[#This Row],[Totaal kosten]],"")</f>
        <v/>
      </c>
      <c r="BZ239" s="122" t="str">
        <f>IF(Tbl.Kosten[[#This Row],[Anr.]]=BZ$7,Tbl.Kosten[[#This Row],[Totaal kosten]],"")</f>
        <v/>
      </c>
      <c r="CA239" s="122" t="str">
        <f>IF(Tbl.Kosten[[#This Row],[Anr.]]=CA$7,Tbl.Kosten[[#This Row],[Totaal kosten]],"")</f>
        <v/>
      </c>
      <c r="CB239" s="122" t="str">
        <f>IF(Tbl.Kosten[[#This Row],[Anr.]]=CB$7,Tbl.Kosten[[#This Row],[Totaal kosten]],"")</f>
        <v/>
      </c>
      <c r="CC239" s="122" t="str">
        <f>IF(Tbl.Kosten[[#This Row],[Anr.]]=CC$7,Tbl.Kosten[[#This Row],[Totaal kosten]],"")</f>
        <v/>
      </c>
      <c r="CD239" s="122" t="str">
        <f>IF(Tbl.Kosten[[#This Row],[Anr.]]=CD$7,Tbl.Kosten[[#This Row],[Totaal kosten]],"")</f>
        <v/>
      </c>
      <c r="CE239" s="122" t="str">
        <f>IF(Tbl.Kosten[[#This Row],[Anr.]]=CE$7,Tbl.Kosten[[#This Row],[Totaal kosten]],"")</f>
        <v/>
      </c>
      <c r="CF239" s="122" t="str">
        <f>IF(Tbl.Kosten[[#This Row],[Anr.]]=CF$7,Tbl.Kosten[[#This Row],[Totaal kosten]],"")</f>
        <v/>
      </c>
      <c r="CG239" s="122" t="str">
        <f>IF(Tbl.Kosten[[#This Row],[Anr.]]=CG$7,Tbl.Kosten[[#This Row],[Totaal kosten]],"")</f>
        <v/>
      </c>
      <c r="CH239" s="122" t="str">
        <f>IF(Tbl.Kosten[[#This Row],[Anr.]]=CH$7,Tbl.Kosten[[#This Row],[Totaal kosten]],"")</f>
        <v/>
      </c>
      <c r="CI239" s="122" t="str">
        <f>IF(Tbl.Kosten[[#This Row],[Anr.]]=CI$7,Tbl.Kosten[[#This Row],[Totaal kosten]],"")</f>
        <v/>
      </c>
      <c r="CJ239" s="122" t="str">
        <f>IF(Tbl.Kosten[[#This Row],[Anr.]]=CJ$7,Tbl.Kosten[[#This Row],[Totaal kosten]],"")</f>
        <v/>
      </c>
      <c r="CK239" s="122" t="str">
        <f>IF(Tbl.Kosten[[#This Row],[Anr.]]=CK$7,Tbl.Kosten[[#This Row],[Totaal kosten]],"")</f>
        <v/>
      </c>
      <c r="CL239" s="122" t="str">
        <f>IF(Tbl.Kosten[[#This Row],[Anr.]]=CL$7,Tbl.Kosten[[#This Row],[Totaal kosten]],"")</f>
        <v/>
      </c>
      <c r="CM239" s="122" t="str">
        <f>IF(Tbl.Kosten[[#This Row],[Anr.]]=CM$7,Tbl.Kosten[[#This Row],[Totaal kosten]],"")</f>
        <v/>
      </c>
      <c r="CN239" s="122" t="str">
        <f>IF(Tbl.Kosten[[#This Row],[Anr.]]=CN$7,Tbl.Kosten[[#This Row],[Totaal kosten]],"")</f>
        <v/>
      </c>
      <c r="CO239" s="122" t="str">
        <f>IF(Tbl.Kosten[[#This Row],[Anr.]]=CO$7,Tbl.Kosten[[#This Row],[Totaal kosten]],"")</f>
        <v/>
      </c>
      <c r="CP239" s="122" t="str">
        <f>IF(Tbl.Kosten[[#This Row],[Anr.]]=CP$7,Tbl.Kosten[[#This Row],[Totaal kosten]],"")</f>
        <v/>
      </c>
      <c r="CQ239" s="122" t="str">
        <f>IF(Tbl.Kosten[[#This Row],[Anr.]]=CQ$7,Tbl.Kosten[[#This Row],[Totaal kosten]],"")</f>
        <v/>
      </c>
      <c r="CR239" s="122" t="str">
        <f>IF(Tbl.Kosten[[#This Row],[Anr.]]=CR$7,Tbl.Kosten[[#This Row],[Totaal kosten]],"")</f>
        <v/>
      </c>
      <c r="CS239" s="122" t="str">
        <f>IF(Tbl.Kosten[[#This Row],[Anr.]]=CS$7,Tbl.Kosten[[#This Row],[Totaal kosten]],"")</f>
        <v/>
      </c>
      <c r="CT239" s="122" t="str">
        <f>IF(Tbl.Kosten[[#This Row],[Anr.]]=CT$7,Tbl.Kosten[[#This Row],[Totaal kosten]],"")</f>
        <v/>
      </c>
      <c r="CU239" s="122" t="str">
        <f>IF(Tbl.Kosten[[#This Row],[Anr.]]=CU$7,Tbl.Kosten[[#This Row],[Totaal kosten]],"")</f>
        <v/>
      </c>
      <c r="CV239" s="122" t="str">
        <f>IF(Tbl.Kosten[[#This Row],[Anr.]]=CV$7,Tbl.Kosten[[#This Row],[Totaal kosten]],"")</f>
        <v/>
      </c>
      <c r="CW239" s="122" t="str">
        <f>IF(Tbl.Kosten[[#This Row],[Anr.]]=CW$7,Tbl.Kosten[[#This Row],[Totaal kosten]],"")</f>
        <v/>
      </c>
      <c r="CX239" s="122" t="str">
        <f>IF(Tbl.Kosten[[#This Row],[Anr.]]=CX$7,Tbl.Kosten[[#This Row],[Totaal kosten]],"")</f>
        <v/>
      </c>
      <c r="CY239" s="122" t="str">
        <f>IF(Tbl.Kosten[[#This Row],[Anr.]]=CY$7,Tbl.Kosten[[#This Row],[Totaal kosten]],"")</f>
        <v/>
      </c>
      <c r="CZ239" s="122" t="str">
        <f>IF(Tbl.Kosten[[#This Row],[Anr.]]=CZ$7,Tbl.Kosten[[#This Row],[Totaal kosten]],"")</f>
        <v/>
      </c>
      <c r="DA239" s="122" t="str">
        <f>IF(Tbl.Kosten[[#This Row],[Anr.]]=DA$7,Tbl.Kosten[[#This Row],[Totaal kosten]],"")</f>
        <v/>
      </c>
      <c r="DB239" s="122" t="str">
        <f>IF(Tbl.Kosten[[#This Row],[Anr.]]=DB$7,Tbl.Kosten[[#This Row],[Totaal kosten]],"")</f>
        <v/>
      </c>
      <c r="DC239" s="122" t="str">
        <f>IF(Tbl.Kosten[[#This Row],[Anr.]]=DC$7,Tbl.Kosten[[#This Row],[Totaal kosten]],"")</f>
        <v/>
      </c>
      <c r="DD239" s="122" t="str">
        <f>IF(Tbl.Kosten[[#This Row],[Anr.]]=DD$7,Tbl.Kosten[[#This Row],[Totaal kosten]],"")</f>
        <v/>
      </c>
      <c r="DE239" s="122" t="str">
        <f>IF(Tbl.Kosten[[#This Row],[Anr.]]=DE$7,Tbl.Kosten[[#This Row],[Totaal kosten]],"")</f>
        <v/>
      </c>
      <c r="DF239" s="122" t="str">
        <f>IF(Tbl.Kosten[[#This Row],[Anr.]]=DF$7,Tbl.Kosten[[#This Row],[Totaal kosten]],"")</f>
        <v/>
      </c>
      <c r="DG239" s="122" t="str">
        <f>IF(Tbl.Kosten[[#This Row],[Anr.]]=DG$7,Tbl.Kosten[[#This Row],[Totaal kosten]],"")</f>
        <v/>
      </c>
      <c r="DH239" s="122" t="str">
        <f>IF(Tbl.Kosten[[#This Row],[Anr.]]=DH$7,Tbl.Kosten[[#This Row],[Totaal kosten]],"")</f>
        <v/>
      </c>
      <c r="DI239" s="122" t="str">
        <f>IF(Tbl.Kosten[[#This Row],[Anr.]]=DI$7,Tbl.Kosten[[#This Row],[Totaal kosten]],"")</f>
        <v/>
      </c>
      <c r="DJ239" s="122" t="str">
        <f>IF(Tbl.Kosten[[#This Row],[Anr.]]=DJ$7,Tbl.Kosten[[#This Row],[Totaal kosten]],"")</f>
        <v/>
      </c>
      <c r="DK239" s="122" t="str">
        <f>IF(Tbl.Kosten[[#This Row],[Anr.]]=DK$7,Tbl.Kosten[[#This Row],[Totaal kosten]],"")</f>
        <v/>
      </c>
      <c r="DL239" s="122" t="str">
        <f>IF(Tbl.Kosten[[#This Row],[Anr.]]=DL$7,Tbl.Kosten[[#This Row],[Totaal kosten]],"")</f>
        <v/>
      </c>
      <c r="DM239" s="122" t="str">
        <f>IF(Tbl.Kosten[[#This Row],[Anr.]]=DM$7,Tbl.Kosten[[#This Row],[Totaal kosten]],"")</f>
        <v/>
      </c>
      <c r="DN239" s="122" t="str">
        <f>IF(Tbl.Kosten[[#This Row],[Anr.]]=DN$7,Tbl.Kosten[[#This Row],[Totaal kosten]],"")</f>
        <v/>
      </c>
      <c r="DO239" s="122" t="str">
        <f>IF(Tbl.Kosten[[#This Row],[Anr.]]=DO$7,Tbl.Kosten[[#This Row],[Totaal kosten]],"")</f>
        <v/>
      </c>
      <c r="DP239" s="122" t="str">
        <f>IF(Tbl.Kosten[[#This Row],[Anr.]]=DP$7,Tbl.Kosten[[#This Row],[Totaal kosten]],"")</f>
        <v/>
      </c>
      <c r="DQ239" s="122" t="str">
        <f>IF(Tbl.Kosten[[#This Row],[Anr.]]=DQ$7,Tbl.Kosten[[#This Row],[Totaal kosten]],"")</f>
        <v/>
      </c>
      <c r="DR239" s="122" t="str">
        <f>IF(Tbl.Kosten[[#This Row],[Anr.]]=DR$7,Tbl.Kosten[[#This Row],[Totaal kosten]],"")</f>
        <v/>
      </c>
      <c r="DS239" s="122" t="str">
        <f>IF(Tbl.Kosten[[#This Row],[Anr.]]=DS$7,Tbl.Kosten[[#This Row],[Totaal kosten]],"")</f>
        <v/>
      </c>
      <c r="DT239" s="122" t="str">
        <f>IF(Tbl.Kosten[[#This Row],[Anr.]]=DT$7,Tbl.Kosten[[#This Row],[Totaal kosten]],"")</f>
        <v/>
      </c>
      <c r="DU239" s="122" t="str">
        <f>IF(Tbl.Kosten[[#This Row],[Anr.]]=DU$7,Tbl.Kosten[[#This Row],[Totaal kosten]],"")</f>
        <v/>
      </c>
      <c r="DV239" s="122" t="str">
        <f>IF(Tbl.Kosten[[#This Row],[Anr.]]=DV$7,Tbl.Kosten[[#This Row],[Totaal kosten]],"")</f>
        <v/>
      </c>
      <c r="DW239" s="122" t="str">
        <f>IF(Tbl.Kosten[[#This Row],[Anr.]]=DW$7,Tbl.Kosten[[#This Row],[Totaal kosten]],"")</f>
        <v/>
      </c>
      <c r="DX239" s="122" t="str">
        <f>IF(Tbl.Kosten[[#This Row],[Anr.]]=DX$7,Tbl.Kosten[[#This Row],[Totaal kosten]],"")</f>
        <v/>
      </c>
      <c r="DY239" s="122" t="str">
        <f>IF(Tbl.Kosten[[#This Row],[Anr.]]=DY$7,Tbl.Kosten[[#This Row],[Totaal kosten]],"")</f>
        <v/>
      </c>
      <c r="DZ239" s="122" t="str">
        <f>IF(Tbl.Kosten[[#This Row],[Anr.]]=DZ$7,Tbl.Kosten[[#This Row],[Totaal kosten]],"")</f>
        <v/>
      </c>
      <c r="EA239" s="122" t="str">
        <f>IF(Tbl.Kosten[[#This Row],[Anr.]]=EA$7,Tbl.Kosten[[#This Row],[Totaal kosten]],"")</f>
        <v/>
      </c>
      <c r="EB239" s="122" t="str">
        <f>IF(Tbl.Kosten[[#This Row],[Anr.]]=EB$7,Tbl.Kosten[[#This Row],[Totaal kosten]],"")</f>
        <v/>
      </c>
      <c r="EC239" s="122" t="str">
        <f>IF(Tbl.Kosten[[#This Row],[Anr.]]=EC$7,Tbl.Kosten[[#This Row],[Totaal kosten]],"")</f>
        <v/>
      </c>
      <c r="ED239" s="122" t="str">
        <f>IF(Tbl.Kosten[[#This Row],[Anr.]]=ED$7,Tbl.Kosten[[#This Row],[Totaal kosten]],"")</f>
        <v/>
      </c>
      <c r="EE239" s="122" t="str">
        <f>IF(Tbl.Kosten[[#This Row],[Anr.]]=EE$7,Tbl.Kosten[[#This Row],[Totaal kosten]],"")</f>
        <v/>
      </c>
      <c r="EF239" s="122" t="str">
        <f>IF(Tbl.Kosten[[#This Row],[Anr.]]=EF$7,Tbl.Kosten[[#This Row],[Totaal kosten]],"")</f>
        <v/>
      </c>
      <c r="EG239" s="122" t="str">
        <f>IF(Tbl.Kosten[[#This Row],[Anr.]]=EG$7,Tbl.Kosten[[#This Row],[Totaal kosten]],"")</f>
        <v/>
      </c>
      <c r="EH239" s="122" t="str">
        <f>IF(Tbl.Kosten[[#This Row],[Anr.]]=EH$7,Tbl.Kosten[[#This Row],[Totaal kosten]],"")</f>
        <v/>
      </c>
      <c r="EI239" s="122" t="str">
        <f>IF(Tbl.Kosten[[#This Row],[Anr.]]=EI$7,Tbl.Kosten[[#This Row],[Totaal kosten]],"")</f>
        <v/>
      </c>
      <c r="EJ239" s="122" t="str">
        <f>IF(Tbl.Kosten[[#This Row],[Anr.]]=EJ$7,Tbl.Kosten[[#This Row],[Totaal kosten]],"")</f>
        <v/>
      </c>
      <c r="EK239" s="122" t="str">
        <f>IF(Tbl.Kosten[[#This Row],[Anr.]]=EK$7,Tbl.Kosten[[#This Row],[Totaal kosten]],"")</f>
        <v/>
      </c>
      <c r="EL239" s="122" t="str">
        <f>IF(Tbl.Kosten[[#This Row],[Anr.]]=EL$7,Tbl.Kosten[[#This Row],[Totaal kosten]],"")</f>
        <v/>
      </c>
      <c r="EM239" s="122" t="str">
        <f>IF(Tbl.Kosten[[#This Row],[Anr.]]=EM$7,Tbl.Kosten[[#This Row],[Totaal kosten]],"")</f>
        <v/>
      </c>
      <c r="EN239" s="122" t="str">
        <f>IF(Tbl.Kosten[[#This Row],[Anr.]]=EN$7,Tbl.Kosten[[#This Row],[Totaal kosten]],"")</f>
        <v/>
      </c>
      <c r="EO239" s="122" t="str">
        <f>IF(Tbl.Kosten[[#This Row],[Anr.]]=EO$7,Tbl.Kosten[[#This Row],[Totaal kosten]],"")</f>
        <v/>
      </c>
      <c r="EP239" s="122" t="str">
        <f>IF(Tbl.Kosten[[#This Row],[Anr.]]=EP$7,Tbl.Kosten[[#This Row],[Totaal kosten]],"")</f>
        <v/>
      </c>
      <c r="EQ239" s="122" t="str">
        <f>IF(Tbl.Kosten[[#This Row],[Anr.]]=EQ$7,Tbl.Kosten[[#This Row],[Totaal kosten]],"")</f>
        <v/>
      </c>
    </row>
    <row r="240" spans="2:147" x14ac:dyDescent="0.35">
      <c r="B240" s="99"/>
      <c r="C240" s="68"/>
      <c r="D240" s="119"/>
      <c r="E240" s="100"/>
      <c r="F240" s="13">
        <f>_xlfn.XLOOKUP(Tbl.Kosten[[#This Row],[Medewerker e/o 
functie]],Tbl.Uurtarief[Medewerker en/of functie],Tbl.Uurtarief[Uurtarief],"",,)</f>
        <v>0</v>
      </c>
      <c r="G240" s="118">
        <f>PRODUCT(Tbl.Kosten[[#This Row],[Uren]],Tbl.Kosten[[#This Row],[Uurtarief]])</f>
        <v>0</v>
      </c>
      <c r="H240" s="100"/>
      <c r="I240" s="98"/>
      <c r="J240" s="97">
        <f>Tbl.Kosten[[#This Row],[Aantal]]*Tbl.Kosten[[#This Row],[Tarief]]</f>
        <v>0</v>
      </c>
      <c r="K240" s="118">
        <f>Tbl.Kosten[[#This Row],[Subtotaal andere kosten]]+Tbl.Kosten[[#This Row],[Subtotaal arbeidskosten]]</f>
        <v>0</v>
      </c>
      <c r="L240" s="190">
        <f>IF(Tbl.Kosten[[#This Row],[Subtotaal andere kosten]]&lt;&gt;0,"Andere kosten",(_xlfn.XLOOKUP(Tbl.Kosten[[#This Row],[Medewerker e/o 
functie]],Tbl.Uurtarief[Medewerker en/of functie],Tbl.Uurtarief[Kostensoort],"",,)))</f>
        <v>0</v>
      </c>
      <c r="M240" s="190" t="str">
        <f>IF(AND(Tbl.Kosten[[#This Row],[Subtotaal arbeidskosten]]&lt;&gt;0,Tbl.Kosten[[#This Row],[Subtotaal andere kosten]]&lt;&gt;0),"Begroot Arbeidskosten en Overige kosten op verschillende regels!","")</f>
        <v/>
      </c>
      <c r="N240" s="3" t="str">
        <f>_xlfn.XLOOKUP(Tbl.Kosten[[#This Row],[Activiteitencode]],Tbl.Activiteiten[Activiteitcode],Tbl.Activiteiten[Werkpakketcode],"",,)</f>
        <v/>
      </c>
      <c r="O240" s="9" t="str">
        <f>_xlfn.XLOOKUP(Tbl.Kosten[[#This Row],[Werkpakketcode]],Tbl.Werkpakketten[Werkpakketcode],Tbl.Werkpakketten[WPnr.],"",,)</f>
        <v/>
      </c>
      <c r="P240" s="9" t="str">
        <f>IF(Tbl.Kosten[[#This Row],[WPnr.]]=P$7,Tbl.Kosten[[#This Row],[Totaal kosten]],"")</f>
        <v/>
      </c>
      <c r="Q240" s="9" t="str">
        <f>IF(Tbl.Kosten[[#This Row],[WPnr.]]=Q$7,Tbl.Kosten[[#This Row],[Totaal kosten]],"")</f>
        <v/>
      </c>
      <c r="R240" s="9" t="str">
        <f>IF(Tbl.Kosten[[#This Row],[WPnr.]]=R$7,Tbl.Kosten[[#This Row],[Totaal kosten]],"")</f>
        <v/>
      </c>
      <c r="S240" s="9" t="str">
        <f>IF(Tbl.Kosten[[#This Row],[WPnr.]]=S$7,Tbl.Kosten[[#This Row],[Totaal kosten]],"")</f>
        <v/>
      </c>
      <c r="T240" s="9" t="str">
        <f>IF(Tbl.Kosten[[#This Row],[WPnr.]]=T$7,Tbl.Kosten[[#This Row],[Totaal kosten]],"")</f>
        <v/>
      </c>
      <c r="U240" s="9" t="str">
        <f>IF(Tbl.Kosten[[#This Row],[WPnr.]]=U$7,Tbl.Kosten[[#This Row],[Totaal kosten]],"")</f>
        <v/>
      </c>
      <c r="V240" s="9" t="str">
        <f>IF(Tbl.Kosten[[#This Row],[WPnr.]]=V$7,Tbl.Kosten[[#This Row],[Totaal kosten]],"")</f>
        <v/>
      </c>
      <c r="W240" s="9" t="str">
        <f>IF(Tbl.Kosten[[#This Row],[WPnr.]]=W$7,Tbl.Kosten[[#This Row],[Totaal kosten]],"")</f>
        <v/>
      </c>
      <c r="X240" s="9" t="str">
        <f>IF(Tbl.Kosten[[#This Row],[WPnr.]]=X$7,Tbl.Kosten[[#This Row],[Totaal kosten]],"")</f>
        <v/>
      </c>
      <c r="Y240" s="9" t="str">
        <f>IF(Tbl.Kosten[[#This Row],[WPnr.]]=Y$7,Tbl.Kosten[[#This Row],[Totaal kosten]],"")</f>
        <v/>
      </c>
      <c r="Z240" s="9" t="str">
        <f>IFERROR(VLOOKUP(Tbl.Kosten[[#This Row],[Kostensoort]],Tbl.Kostensoorten[],2,FALSE),"")</f>
        <v/>
      </c>
      <c r="AA240" s="9" t="str">
        <f>IF(Tbl.Kosten[[#This Row],[KSnr.]]=AA$7,Tbl.Kosten[[#This Row],[Totaal kosten]],"")</f>
        <v/>
      </c>
      <c r="AB240" s="9" t="str">
        <f>IF(Tbl.Kosten[[#This Row],[KSnr.]]=AB$7,Tbl.Kosten[[#This Row],[Totaal kosten]],"")</f>
        <v/>
      </c>
      <c r="AC240" s="9" t="str">
        <f>IF(Tbl.Kosten[[#This Row],[KSnr.]]=AC$7,Tbl.Kosten[[#This Row],[Totaal kosten]],"")</f>
        <v/>
      </c>
      <c r="AD240" s="9" t="str">
        <f>IF(Tbl.Kosten[[#This Row],[KSnr.]]=AD$7,Tbl.Kosten[[#This Row],[Totaal kosten]],"")</f>
        <v/>
      </c>
      <c r="AE240" s="9" t="str">
        <f>IF(Tbl.Kosten[[#This Row],[KSnr.]]=AE$7,Tbl.Kosten[[#This Row],[Totaal kosten]],"")</f>
        <v/>
      </c>
      <c r="AF240" s="9" t="str">
        <f>IF(Tbl.Kosten[[#This Row],[KSnr.]]=AF$7,Tbl.Kosten[[#This Row],[Totaal kosten]],"")</f>
        <v/>
      </c>
      <c r="AG240" s="9" t="str">
        <f>IF(Tbl.Kosten[[#This Row],[KSnr.]]=AG$7,Tbl.Kosten[[#This Row],[Totaal kosten]],"")</f>
        <v/>
      </c>
      <c r="AH240" s="9" t="str">
        <f>IF(Tbl.Kosten[[#This Row],[KSnr.]]=AH$7,Tbl.Kosten[[#This Row],[Totaal kosten]],"")</f>
        <v/>
      </c>
      <c r="AI240" s="9" t="str">
        <f>IF(Tbl.Kosten[[#This Row],[KSnr.]]=AI$7,Tbl.Kosten[[#This Row],[Totaal kosten]],"")</f>
        <v/>
      </c>
      <c r="AJ240" s="9" t="str">
        <f>IF(Tbl.Kosten[[#This Row],[KSnr.]]=AJ$7,Tbl.Kosten[[#This Row],[Totaal kosten]],"")</f>
        <v/>
      </c>
      <c r="AK240" s="9" t="str">
        <f>IF(Tbl.Kosten[[#This Row],[KSnr.]]=AK$7,Tbl.Kosten[[#This Row],[Totaal kosten]],"")</f>
        <v/>
      </c>
      <c r="AL240" s="9" t="str">
        <f>IF(Tbl.Kosten[[#This Row],[KSnr.]]=AL$7,Tbl.Kosten[[#This Row],[Totaal kosten]],"")</f>
        <v/>
      </c>
      <c r="AM240" s="9" t="str">
        <f>IF(Tbl.Kosten[[#This Row],[KSnr.]]=AM$7,Tbl.Kosten[[#This Row],[Totaal kosten]],"")</f>
        <v/>
      </c>
      <c r="AN240" s="9" t="str">
        <f>IF(Tbl.Kosten[[#This Row],[KSnr.]]=AN$7,Tbl.Kosten[[#This Row],[Totaal kosten]],"")</f>
        <v/>
      </c>
      <c r="AO240" s="9" t="str">
        <f>IF(Tbl.Kosten[[#This Row],[KSnr.]]=AO$7,Tbl.Kosten[[#This Row],[Totaal kosten]],"")</f>
        <v/>
      </c>
      <c r="AP240" s="9" t="str">
        <f>IF(Tbl.Kosten[[#This Row],[KSnr.]]=AP$7,Tbl.Kosten[[#This Row],[Totaal kosten]],"")</f>
        <v/>
      </c>
      <c r="AQ240" s="9" t="str">
        <f>IF(Tbl.Kosten[[#This Row],[KSnr.]]=AQ$7,Tbl.Kosten[[#This Row],[Totaal kosten]],"")</f>
        <v/>
      </c>
      <c r="AR240" s="9" t="str">
        <f>IF(Tbl.Kosten[[#This Row],[KSnr.]]=AR$7,Tbl.Kosten[[#This Row],[Totaal kosten]],"")</f>
        <v/>
      </c>
      <c r="AS240" s="9" t="str">
        <f>IF(Tbl.Kosten[[#This Row],[KSnr.]]=AS$7,Tbl.Kosten[[#This Row],[Totaal kosten]],"")</f>
        <v/>
      </c>
      <c r="AT240" s="9" t="str">
        <f>IF(Tbl.Kosten[[#This Row],[KSnr.]]=AT$7,Tbl.Kosten[[#This Row],[Totaal kosten]],"")</f>
        <v/>
      </c>
      <c r="AU240" s="122" t="str">
        <f>_xlfn.XLOOKUP(Tbl.Kosten[[#This Row],[Activiteitencode]],Tbl.Activiteiten[Activiteitcode],Tbl.Activiteiten[Anr.],"",,)</f>
        <v/>
      </c>
      <c r="AV240" s="122" t="str">
        <f>IF(Tbl.Kosten[[#This Row],[Anr.]]=AV$7,Tbl.Kosten[[#This Row],[Totaal kosten]],"")</f>
        <v/>
      </c>
      <c r="AW240" s="122" t="str">
        <f>IF(Tbl.Kosten[[#This Row],[Anr.]]=AW$7,Tbl.Kosten[[#This Row],[Totaal kosten]],"")</f>
        <v/>
      </c>
      <c r="AX240" s="122" t="str">
        <f>IF(Tbl.Kosten[[#This Row],[Anr.]]=AX$7,Tbl.Kosten[[#This Row],[Totaal kosten]],"")</f>
        <v/>
      </c>
      <c r="AY240" s="122" t="str">
        <f>IF(Tbl.Kosten[[#This Row],[Anr.]]=AY$7,Tbl.Kosten[[#This Row],[Totaal kosten]],"")</f>
        <v/>
      </c>
      <c r="AZ240" s="122" t="str">
        <f>IF(Tbl.Kosten[[#This Row],[Anr.]]=AZ$7,Tbl.Kosten[[#This Row],[Totaal kosten]],"")</f>
        <v/>
      </c>
      <c r="BA240" s="122" t="str">
        <f>IF(Tbl.Kosten[[#This Row],[Anr.]]=BA$7,Tbl.Kosten[[#This Row],[Totaal kosten]],"")</f>
        <v/>
      </c>
      <c r="BB240" s="122" t="str">
        <f>IF(Tbl.Kosten[[#This Row],[Anr.]]=BB$7,Tbl.Kosten[[#This Row],[Totaal kosten]],"")</f>
        <v/>
      </c>
      <c r="BC240" s="122" t="str">
        <f>IF(Tbl.Kosten[[#This Row],[Anr.]]=BC$7,Tbl.Kosten[[#This Row],[Totaal kosten]],"")</f>
        <v/>
      </c>
      <c r="BD240" s="122" t="str">
        <f>IF(Tbl.Kosten[[#This Row],[Anr.]]=BD$7,Tbl.Kosten[[#This Row],[Totaal kosten]],"")</f>
        <v/>
      </c>
      <c r="BE240" s="122" t="str">
        <f>IF(Tbl.Kosten[[#This Row],[Anr.]]=BE$7,Tbl.Kosten[[#This Row],[Totaal kosten]],"")</f>
        <v/>
      </c>
      <c r="BF240" s="122" t="str">
        <f>IF(Tbl.Kosten[[#This Row],[Anr.]]=BF$7,Tbl.Kosten[[#This Row],[Totaal kosten]],"")</f>
        <v/>
      </c>
      <c r="BG240" s="122" t="str">
        <f>IF(Tbl.Kosten[[#This Row],[Anr.]]=BG$7,Tbl.Kosten[[#This Row],[Totaal kosten]],"")</f>
        <v/>
      </c>
      <c r="BH240" s="122" t="str">
        <f>IF(Tbl.Kosten[[#This Row],[Anr.]]=BH$7,Tbl.Kosten[[#This Row],[Totaal kosten]],"")</f>
        <v/>
      </c>
      <c r="BI240" s="122" t="str">
        <f>IF(Tbl.Kosten[[#This Row],[Anr.]]=BI$7,Tbl.Kosten[[#This Row],[Totaal kosten]],"")</f>
        <v/>
      </c>
      <c r="BJ240" s="122" t="str">
        <f>IF(Tbl.Kosten[[#This Row],[Anr.]]=BJ$7,Tbl.Kosten[[#This Row],[Totaal kosten]],"")</f>
        <v/>
      </c>
      <c r="BK240" s="122" t="str">
        <f>IF(Tbl.Kosten[[#This Row],[Anr.]]=BK$7,Tbl.Kosten[[#This Row],[Totaal kosten]],"")</f>
        <v/>
      </c>
      <c r="BL240" s="122" t="str">
        <f>IF(Tbl.Kosten[[#This Row],[Anr.]]=BL$7,Tbl.Kosten[[#This Row],[Totaal kosten]],"")</f>
        <v/>
      </c>
      <c r="BM240" s="122" t="str">
        <f>IF(Tbl.Kosten[[#This Row],[Anr.]]=BM$7,Tbl.Kosten[[#This Row],[Totaal kosten]],"")</f>
        <v/>
      </c>
      <c r="BN240" s="122" t="str">
        <f>IF(Tbl.Kosten[[#This Row],[Anr.]]=BN$7,Tbl.Kosten[[#This Row],[Totaal kosten]],"")</f>
        <v/>
      </c>
      <c r="BO240" s="122" t="str">
        <f>IF(Tbl.Kosten[[#This Row],[Anr.]]=BO$7,Tbl.Kosten[[#This Row],[Totaal kosten]],"")</f>
        <v/>
      </c>
      <c r="BP240" s="122" t="str">
        <f>IF(Tbl.Kosten[[#This Row],[Anr.]]=BP$7,Tbl.Kosten[[#This Row],[Totaal kosten]],"")</f>
        <v/>
      </c>
      <c r="BQ240" s="122" t="str">
        <f>IF(Tbl.Kosten[[#This Row],[Anr.]]=BQ$7,Tbl.Kosten[[#This Row],[Totaal kosten]],"")</f>
        <v/>
      </c>
      <c r="BR240" s="122" t="str">
        <f>IF(Tbl.Kosten[[#This Row],[Anr.]]=BR$7,Tbl.Kosten[[#This Row],[Totaal kosten]],"")</f>
        <v/>
      </c>
      <c r="BS240" s="122" t="str">
        <f>IF(Tbl.Kosten[[#This Row],[Anr.]]=BS$7,Tbl.Kosten[[#This Row],[Totaal kosten]],"")</f>
        <v/>
      </c>
      <c r="BT240" s="122" t="str">
        <f>IF(Tbl.Kosten[[#This Row],[Anr.]]=BT$7,Tbl.Kosten[[#This Row],[Totaal kosten]],"")</f>
        <v/>
      </c>
      <c r="BU240" s="122" t="str">
        <f>IF(Tbl.Kosten[[#This Row],[Anr.]]=BU$7,Tbl.Kosten[[#This Row],[Totaal kosten]],"")</f>
        <v/>
      </c>
      <c r="BV240" s="122" t="str">
        <f>IF(Tbl.Kosten[[#This Row],[Anr.]]=BV$7,Tbl.Kosten[[#This Row],[Totaal kosten]],"")</f>
        <v/>
      </c>
      <c r="BW240" s="122" t="str">
        <f>IF(Tbl.Kosten[[#This Row],[Anr.]]=BW$7,Tbl.Kosten[[#This Row],[Totaal kosten]],"")</f>
        <v/>
      </c>
      <c r="BX240" s="122" t="str">
        <f>IF(Tbl.Kosten[[#This Row],[Anr.]]=BX$7,Tbl.Kosten[[#This Row],[Totaal kosten]],"")</f>
        <v/>
      </c>
      <c r="BY240" s="122" t="str">
        <f>IF(Tbl.Kosten[[#This Row],[Anr.]]=BY$7,Tbl.Kosten[[#This Row],[Totaal kosten]],"")</f>
        <v/>
      </c>
      <c r="BZ240" s="122" t="str">
        <f>IF(Tbl.Kosten[[#This Row],[Anr.]]=BZ$7,Tbl.Kosten[[#This Row],[Totaal kosten]],"")</f>
        <v/>
      </c>
      <c r="CA240" s="122" t="str">
        <f>IF(Tbl.Kosten[[#This Row],[Anr.]]=CA$7,Tbl.Kosten[[#This Row],[Totaal kosten]],"")</f>
        <v/>
      </c>
      <c r="CB240" s="122" t="str">
        <f>IF(Tbl.Kosten[[#This Row],[Anr.]]=CB$7,Tbl.Kosten[[#This Row],[Totaal kosten]],"")</f>
        <v/>
      </c>
      <c r="CC240" s="122" t="str">
        <f>IF(Tbl.Kosten[[#This Row],[Anr.]]=CC$7,Tbl.Kosten[[#This Row],[Totaal kosten]],"")</f>
        <v/>
      </c>
      <c r="CD240" s="122" t="str">
        <f>IF(Tbl.Kosten[[#This Row],[Anr.]]=CD$7,Tbl.Kosten[[#This Row],[Totaal kosten]],"")</f>
        <v/>
      </c>
      <c r="CE240" s="122" t="str">
        <f>IF(Tbl.Kosten[[#This Row],[Anr.]]=CE$7,Tbl.Kosten[[#This Row],[Totaal kosten]],"")</f>
        <v/>
      </c>
      <c r="CF240" s="122" t="str">
        <f>IF(Tbl.Kosten[[#This Row],[Anr.]]=CF$7,Tbl.Kosten[[#This Row],[Totaal kosten]],"")</f>
        <v/>
      </c>
      <c r="CG240" s="122" t="str">
        <f>IF(Tbl.Kosten[[#This Row],[Anr.]]=CG$7,Tbl.Kosten[[#This Row],[Totaal kosten]],"")</f>
        <v/>
      </c>
      <c r="CH240" s="122" t="str">
        <f>IF(Tbl.Kosten[[#This Row],[Anr.]]=CH$7,Tbl.Kosten[[#This Row],[Totaal kosten]],"")</f>
        <v/>
      </c>
      <c r="CI240" s="122" t="str">
        <f>IF(Tbl.Kosten[[#This Row],[Anr.]]=CI$7,Tbl.Kosten[[#This Row],[Totaal kosten]],"")</f>
        <v/>
      </c>
      <c r="CJ240" s="122" t="str">
        <f>IF(Tbl.Kosten[[#This Row],[Anr.]]=CJ$7,Tbl.Kosten[[#This Row],[Totaal kosten]],"")</f>
        <v/>
      </c>
      <c r="CK240" s="122" t="str">
        <f>IF(Tbl.Kosten[[#This Row],[Anr.]]=CK$7,Tbl.Kosten[[#This Row],[Totaal kosten]],"")</f>
        <v/>
      </c>
      <c r="CL240" s="122" t="str">
        <f>IF(Tbl.Kosten[[#This Row],[Anr.]]=CL$7,Tbl.Kosten[[#This Row],[Totaal kosten]],"")</f>
        <v/>
      </c>
      <c r="CM240" s="122" t="str">
        <f>IF(Tbl.Kosten[[#This Row],[Anr.]]=CM$7,Tbl.Kosten[[#This Row],[Totaal kosten]],"")</f>
        <v/>
      </c>
      <c r="CN240" s="122" t="str">
        <f>IF(Tbl.Kosten[[#This Row],[Anr.]]=CN$7,Tbl.Kosten[[#This Row],[Totaal kosten]],"")</f>
        <v/>
      </c>
      <c r="CO240" s="122" t="str">
        <f>IF(Tbl.Kosten[[#This Row],[Anr.]]=CO$7,Tbl.Kosten[[#This Row],[Totaal kosten]],"")</f>
        <v/>
      </c>
      <c r="CP240" s="122" t="str">
        <f>IF(Tbl.Kosten[[#This Row],[Anr.]]=CP$7,Tbl.Kosten[[#This Row],[Totaal kosten]],"")</f>
        <v/>
      </c>
      <c r="CQ240" s="122" t="str">
        <f>IF(Tbl.Kosten[[#This Row],[Anr.]]=CQ$7,Tbl.Kosten[[#This Row],[Totaal kosten]],"")</f>
        <v/>
      </c>
      <c r="CR240" s="122" t="str">
        <f>IF(Tbl.Kosten[[#This Row],[Anr.]]=CR$7,Tbl.Kosten[[#This Row],[Totaal kosten]],"")</f>
        <v/>
      </c>
      <c r="CS240" s="122" t="str">
        <f>IF(Tbl.Kosten[[#This Row],[Anr.]]=CS$7,Tbl.Kosten[[#This Row],[Totaal kosten]],"")</f>
        <v/>
      </c>
      <c r="CT240" s="122" t="str">
        <f>IF(Tbl.Kosten[[#This Row],[Anr.]]=CT$7,Tbl.Kosten[[#This Row],[Totaal kosten]],"")</f>
        <v/>
      </c>
      <c r="CU240" s="122" t="str">
        <f>IF(Tbl.Kosten[[#This Row],[Anr.]]=CU$7,Tbl.Kosten[[#This Row],[Totaal kosten]],"")</f>
        <v/>
      </c>
      <c r="CV240" s="122" t="str">
        <f>IF(Tbl.Kosten[[#This Row],[Anr.]]=CV$7,Tbl.Kosten[[#This Row],[Totaal kosten]],"")</f>
        <v/>
      </c>
      <c r="CW240" s="122" t="str">
        <f>IF(Tbl.Kosten[[#This Row],[Anr.]]=CW$7,Tbl.Kosten[[#This Row],[Totaal kosten]],"")</f>
        <v/>
      </c>
      <c r="CX240" s="122" t="str">
        <f>IF(Tbl.Kosten[[#This Row],[Anr.]]=CX$7,Tbl.Kosten[[#This Row],[Totaal kosten]],"")</f>
        <v/>
      </c>
      <c r="CY240" s="122" t="str">
        <f>IF(Tbl.Kosten[[#This Row],[Anr.]]=CY$7,Tbl.Kosten[[#This Row],[Totaal kosten]],"")</f>
        <v/>
      </c>
      <c r="CZ240" s="122" t="str">
        <f>IF(Tbl.Kosten[[#This Row],[Anr.]]=CZ$7,Tbl.Kosten[[#This Row],[Totaal kosten]],"")</f>
        <v/>
      </c>
      <c r="DA240" s="122" t="str">
        <f>IF(Tbl.Kosten[[#This Row],[Anr.]]=DA$7,Tbl.Kosten[[#This Row],[Totaal kosten]],"")</f>
        <v/>
      </c>
      <c r="DB240" s="122" t="str">
        <f>IF(Tbl.Kosten[[#This Row],[Anr.]]=DB$7,Tbl.Kosten[[#This Row],[Totaal kosten]],"")</f>
        <v/>
      </c>
      <c r="DC240" s="122" t="str">
        <f>IF(Tbl.Kosten[[#This Row],[Anr.]]=DC$7,Tbl.Kosten[[#This Row],[Totaal kosten]],"")</f>
        <v/>
      </c>
      <c r="DD240" s="122" t="str">
        <f>IF(Tbl.Kosten[[#This Row],[Anr.]]=DD$7,Tbl.Kosten[[#This Row],[Totaal kosten]],"")</f>
        <v/>
      </c>
      <c r="DE240" s="122" t="str">
        <f>IF(Tbl.Kosten[[#This Row],[Anr.]]=DE$7,Tbl.Kosten[[#This Row],[Totaal kosten]],"")</f>
        <v/>
      </c>
      <c r="DF240" s="122" t="str">
        <f>IF(Tbl.Kosten[[#This Row],[Anr.]]=DF$7,Tbl.Kosten[[#This Row],[Totaal kosten]],"")</f>
        <v/>
      </c>
      <c r="DG240" s="122" t="str">
        <f>IF(Tbl.Kosten[[#This Row],[Anr.]]=DG$7,Tbl.Kosten[[#This Row],[Totaal kosten]],"")</f>
        <v/>
      </c>
      <c r="DH240" s="122" t="str">
        <f>IF(Tbl.Kosten[[#This Row],[Anr.]]=DH$7,Tbl.Kosten[[#This Row],[Totaal kosten]],"")</f>
        <v/>
      </c>
      <c r="DI240" s="122" t="str">
        <f>IF(Tbl.Kosten[[#This Row],[Anr.]]=DI$7,Tbl.Kosten[[#This Row],[Totaal kosten]],"")</f>
        <v/>
      </c>
      <c r="DJ240" s="122" t="str">
        <f>IF(Tbl.Kosten[[#This Row],[Anr.]]=DJ$7,Tbl.Kosten[[#This Row],[Totaal kosten]],"")</f>
        <v/>
      </c>
      <c r="DK240" s="122" t="str">
        <f>IF(Tbl.Kosten[[#This Row],[Anr.]]=DK$7,Tbl.Kosten[[#This Row],[Totaal kosten]],"")</f>
        <v/>
      </c>
      <c r="DL240" s="122" t="str">
        <f>IF(Tbl.Kosten[[#This Row],[Anr.]]=DL$7,Tbl.Kosten[[#This Row],[Totaal kosten]],"")</f>
        <v/>
      </c>
      <c r="DM240" s="122" t="str">
        <f>IF(Tbl.Kosten[[#This Row],[Anr.]]=DM$7,Tbl.Kosten[[#This Row],[Totaal kosten]],"")</f>
        <v/>
      </c>
      <c r="DN240" s="122" t="str">
        <f>IF(Tbl.Kosten[[#This Row],[Anr.]]=DN$7,Tbl.Kosten[[#This Row],[Totaal kosten]],"")</f>
        <v/>
      </c>
      <c r="DO240" s="122" t="str">
        <f>IF(Tbl.Kosten[[#This Row],[Anr.]]=DO$7,Tbl.Kosten[[#This Row],[Totaal kosten]],"")</f>
        <v/>
      </c>
      <c r="DP240" s="122" t="str">
        <f>IF(Tbl.Kosten[[#This Row],[Anr.]]=DP$7,Tbl.Kosten[[#This Row],[Totaal kosten]],"")</f>
        <v/>
      </c>
      <c r="DQ240" s="122" t="str">
        <f>IF(Tbl.Kosten[[#This Row],[Anr.]]=DQ$7,Tbl.Kosten[[#This Row],[Totaal kosten]],"")</f>
        <v/>
      </c>
      <c r="DR240" s="122" t="str">
        <f>IF(Tbl.Kosten[[#This Row],[Anr.]]=DR$7,Tbl.Kosten[[#This Row],[Totaal kosten]],"")</f>
        <v/>
      </c>
      <c r="DS240" s="122" t="str">
        <f>IF(Tbl.Kosten[[#This Row],[Anr.]]=DS$7,Tbl.Kosten[[#This Row],[Totaal kosten]],"")</f>
        <v/>
      </c>
      <c r="DT240" s="122" t="str">
        <f>IF(Tbl.Kosten[[#This Row],[Anr.]]=DT$7,Tbl.Kosten[[#This Row],[Totaal kosten]],"")</f>
        <v/>
      </c>
      <c r="DU240" s="122" t="str">
        <f>IF(Tbl.Kosten[[#This Row],[Anr.]]=DU$7,Tbl.Kosten[[#This Row],[Totaal kosten]],"")</f>
        <v/>
      </c>
      <c r="DV240" s="122" t="str">
        <f>IF(Tbl.Kosten[[#This Row],[Anr.]]=DV$7,Tbl.Kosten[[#This Row],[Totaal kosten]],"")</f>
        <v/>
      </c>
      <c r="DW240" s="122" t="str">
        <f>IF(Tbl.Kosten[[#This Row],[Anr.]]=DW$7,Tbl.Kosten[[#This Row],[Totaal kosten]],"")</f>
        <v/>
      </c>
      <c r="DX240" s="122" t="str">
        <f>IF(Tbl.Kosten[[#This Row],[Anr.]]=DX$7,Tbl.Kosten[[#This Row],[Totaal kosten]],"")</f>
        <v/>
      </c>
      <c r="DY240" s="122" t="str">
        <f>IF(Tbl.Kosten[[#This Row],[Anr.]]=DY$7,Tbl.Kosten[[#This Row],[Totaal kosten]],"")</f>
        <v/>
      </c>
      <c r="DZ240" s="122" t="str">
        <f>IF(Tbl.Kosten[[#This Row],[Anr.]]=DZ$7,Tbl.Kosten[[#This Row],[Totaal kosten]],"")</f>
        <v/>
      </c>
      <c r="EA240" s="122" t="str">
        <f>IF(Tbl.Kosten[[#This Row],[Anr.]]=EA$7,Tbl.Kosten[[#This Row],[Totaal kosten]],"")</f>
        <v/>
      </c>
      <c r="EB240" s="122" t="str">
        <f>IF(Tbl.Kosten[[#This Row],[Anr.]]=EB$7,Tbl.Kosten[[#This Row],[Totaal kosten]],"")</f>
        <v/>
      </c>
      <c r="EC240" s="122" t="str">
        <f>IF(Tbl.Kosten[[#This Row],[Anr.]]=EC$7,Tbl.Kosten[[#This Row],[Totaal kosten]],"")</f>
        <v/>
      </c>
      <c r="ED240" s="122" t="str">
        <f>IF(Tbl.Kosten[[#This Row],[Anr.]]=ED$7,Tbl.Kosten[[#This Row],[Totaal kosten]],"")</f>
        <v/>
      </c>
      <c r="EE240" s="122" t="str">
        <f>IF(Tbl.Kosten[[#This Row],[Anr.]]=EE$7,Tbl.Kosten[[#This Row],[Totaal kosten]],"")</f>
        <v/>
      </c>
      <c r="EF240" s="122" t="str">
        <f>IF(Tbl.Kosten[[#This Row],[Anr.]]=EF$7,Tbl.Kosten[[#This Row],[Totaal kosten]],"")</f>
        <v/>
      </c>
      <c r="EG240" s="122" t="str">
        <f>IF(Tbl.Kosten[[#This Row],[Anr.]]=EG$7,Tbl.Kosten[[#This Row],[Totaal kosten]],"")</f>
        <v/>
      </c>
      <c r="EH240" s="122" t="str">
        <f>IF(Tbl.Kosten[[#This Row],[Anr.]]=EH$7,Tbl.Kosten[[#This Row],[Totaal kosten]],"")</f>
        <v/>
      </c>
      <c r="EI240" s="122" t="str">
        <f>IF(Tbl.Kosten[[#This Row],[Anr.]]=EI$7,Tbl.Kosten[[#This Row],[Totaal kosten]],"")</f>
        <v/>
      </c>
      <c r="EJ240" s="122" t="str">
        <f>IF(Tbl.Kosten[[#This Row],[Anr.]]=EJ$7,Tbl.Kosten[[#This Row],[Totaal kosten]],"")</f>
        <v/>
      </c>
      <c r="EK240" s="122" t="str">
        <f>IF(Tbl.Kosten[[#This Row],[Anr.]]=EK$7,Tbl.Kosten[[#This Row],[Totaal kosten]],"")</f>
        <v/>
      </c>
      <c r="EL240" s="122" t="str">
        <f>IF(Tbl.Kosten[[#This Row],[Anr.]]=EL$7,Tbl.Kosten[[#This Row],[Totaal kosten]],"")</f>
        <v/>
      </c>
      <c r="EM240" s="122" t="str">
        <f>IF(Tbl.Kosten[[#This Row],[Anr.]]=EM$7,Tbl.Kosten[[#This Row],[Totaal kosten]],"")</f>
        <v/>
      </c>
      <c r="EN240" s="122" t="str">
        <f>IF(Tbl.Kosten[[#This Row],[Anr.]]=EN$7,Tbl.Kosten[[#This Row],[Totaal kosten]],"")</f>
        <v/>
      </c>
      <c r="EO240" s="122" t="str">
        <f>IF(Tbl.Kosten[[#This Row],[Anr.]]=EO$7,Tbl.Kosten[[#This Row],[Totaal kosten]],"")</f>
        <v/>
      </c>
      <c r="EP240" s="122" t="str">
        <f>IF(Tbl.Kosten[[#This Row],[Anr.]]=EP$7,Tbl.Kosten[[#This Row],[Totaal kosten]],"")</f>
        <v/>
      </c>
      <c r="EQ240" s="122" t="str">
        <f>IF(Tbl.Kosten[[#This Row],[Anr.]]=EQ$7,Tbl.Kosten[[#This Row],[Totaal kosten]],"")</f>
        <v/>
      </c>
    </row>
    <row r="241" spans="2:147" x14ac:dyDescent="0.35">
      <c r="B241" s="99"/>
      <c r="C241" s="68"/>
      <c r="D241" s="119"/>
      <c r="E241" s="100"/>
      <c r="F241" s="13">
        <f>_xlfn.XLOOKUP(Tbl.Kosten[[#This Row],[Medewerker e/o 
functie]],Tbl.Uurtarief[Medewerker en/of functie],Tbl.Uurtarief[Uurtarief],"",,)</f>
        <v>0</v>
      </c>
      <c r="G241" s="118">
        <f>PRODUCT(Tbl.Kosten[[#This Row],[Uren]],Tbl.Kosten[[#This Row],[Uurtarief]])</f>
        <v>0</v>
      </c>
      <c r="H241" s="100"/>
      <c r="I241" s="98"/>
      <c r="J241" s="97">
        <f>Tbl.Kosten[[#This Row],[Aantal]]*Tbl.Kosten[[#This Row],[Tarief]]</f>
        <v>0</v>
      </c>
      <c r="K241" s="118">
        <f>Tbl.Kosten[[#This Row],[Subtotaal andere kosten]]+Tbl.Kosten[[#This Row],[Subtotaal arbeidskosten]]</f>
        <v>0</v>
      </c>
      <c r="L241" s="190">
        <f>IF(Tbl.Kosten[[#This Row],[Subtotaal andere kosten]]&lt;&gt;0,"Andere kosten",(_xlfn.XLOOKUP(Tbl.Kosten[[#This Row],[Medewerker e/o 
functie]],Tbl.Uurtarief[Medewerker en/of functie],Tbl.Uurtarief[Kostensoort],"",,)))</f>
        <v>0</v>
      </c>
      <c r="M241" s="190" t="str">
        <f>IF(AND(Tbl.Kosten[[#This Row],[Subtotaal arbeidskosten]]&lt;&gt;0,Tbl.Kosten[[#This Row],[Subtotaal andere kosten]]&lt;&gt;0),"Begroot Arbeidskosten en Overige kosten op verschillende regels!","")</f>
        <v/>
      </c>
      <c r="N241" s="3" t="str">
        <f>_xlfn.XLOOKUP(Tbl.Kosten[[#This Row],[Activiteitencode]],Tbl.Activiteiten[Activiteitcode],Tbl.Activiteiten[Werkpakketcode],"",,)</f>
        <v/>
      </c>
      <c r="O241" s="9" t="str">
        <f>_xlfn.XLOOKUP(Tbl.Kosten[[#This Row],[Werkpakketcode]],Tbl.Werkpakketten[Werkpakketcode],Tbl.Werkpakketten[WPnr.],"",,)</f>
        <v/>
      </c>
      <c r="P241" s="9" t="str">
        <f>IF(Tbl.Kosten[[#This Row],[WPnr.]]=P$7,Tbl.Kosten[[#This Row],[Totaal kosten]],"")</f>
        <v/>
      </c>
      <c r="Q241" s="9" t="str">
        <f>IF(Tbl.Kosten[[#This Row],[WPnr.]]=Q$7,Tbl.Kosten[[#This Row],[Totaal kosten]],"")</f>
        <v/>
      </c>
      <c r="R241" s="9" t="str">
        <f>IF(Tbl.Kosten[[#This Row],[WPnr.]]=R$7,Tbl.Kosten[[#This Row],[Totaal kosten]],"")</f>
        <v/>
      </c>
      <c r="S241" s="9" t="str">
        <f>IF(Tbl.Kosten[[#This Row],[WPnr.]]=S$7,Tbl.Kosten[[#This Row],[Totaal kosten]],"")</f>
        <v/>
      </c>
      <c r="T241" s="9" t="str">
        <f>IF(Tbl.Kosten[[#This Row],[WPnr.]]=T$7,Tbl.Kosten[[#This Row],[Totaal kosten]],"")</f>
        <v/>
      </c>
      <c r="U241" s="9" t="str">
        <f>IF(Tbl.Kosten[[#This Row],[WPnr.]]=U$7,Tbl.Kosten[[#This Row],[Totaal kosten]],"")</f>
        <v/>
      </c>
      <c r="V241" s="9" t="str">
        <f>IF(Tbl.Kosten[[#This Row],[WPnr.]]=V$7,Tbl.Kosten[[#This Row],[Totaal kosten]],"")</f>
        <v/>
      </c>
      <c r="W241" s="9" t="str">
        <f>IF(Tbl.Kosten[[#This Row],[WPnr.]]=W$7,Tbl.Kosten[[#This Row],[Totaal kosten]],"")</f>
        <v/>
      </c>
      <c r="X241" s="9" t="str">
        <f>IF(Tbl.Kosten[[#This Row],[WPnr.]]=X$7,Tbl.Kosten[[#This Row],[Totaal kosten]],"")</f>
        <v/>
      </c>
      <c r="Y241" s="9" t="str">
        <f>IF(Tbl.Kosten[[#This Row],[WPnr.]]=Y$7,Tbl.Kosten[[#This Row],[Totaal kosten]],"")</f>
        <v/>
      </c>
      <c r="Z241" s="9" t="str">
        <f>IFERROR(VLOOKUP(Tbl.Kosten[[#This Row],[Kostensoort]],Tbl.Kostensoorten[],2,FALSE),"")</f>
        <v/>
      </c>
      <c r="AA241" s="9" t="str">
        <f>IF(Tbl.Kosten[[#This Row],[KSnr.]]=AA$7,Tbl.Kosten[[#This Row],[Totaal kosten]],"")</f>
        <v/>
      </c>
      <c r="AB241" s="9" t="str">
        <f>IF(Tbl.Kosten[[#This Row],[KSnr.]]=AB$7,Tbl.Kosten[[#This Row],[Totaal kosten]],"")</f>
        <v/>
      </c>
      <c r="AC241" s="9" t="str">
        <f>IF(Tbl.Kosten[[#This Row],[KSnr.]]=AC$7,Tbl.Kosten[[#This Row],[Totaal kosten]],"")</f>
        <v/>
      </c>
      <c r="AD241" s="9" t="str">
        <f>IF(Tbl.Kosten[[#This Row],[KSnr.]]=AD$7,Tbl.Kosten[[#This Row],[Totaal kosten]],"")</f>
        <v/>
      </c>
      <c r="AE241" s="9" t="str">
        <f>IF(Tbl.Kosten[[#This Row],[KSnr.]]=AE$7,Tbl.Kosten[[#This Row],[Totaal kosten]],"")</f>
        <v/>
      </c>
      <c r="AF241" s="9" t="str">
        <f>IF(Tbl.Kosten[[#This Row],[KSnr.]]=AF$7,Tbl.Kosten[[#This Row],[Totaal kosten]],"")</f>
        <v/>
      </c>
      <c r="AG241" s="9" t="str">
        <f>IF(Tbl.Kosten[[#This Row],[KSnr.]]=AG$7,Tbl.Kosten[[#This Row],[Totaal kosten]],"")</f>
        <v/>
      </c>
      <c r="AH241" s="9" t="str">
        <f>IF(Tbl.Kosten[[#This Row],[KSnr.]]=AH$7,Tbl.Kosten[[#This Row],[Totaal kosten]],"")</f>
        <v/>
      </c>
      <c r="AI241" s="9" t="str">
        <f>IF(Tbl.Kosten[[#This Row],[KSnr.]]=AI$7,Tbl.Kosten[[#This Row],[Totaal kosten]],"")</f>
        <v/>
      </c>
      <c r="AJ241" s="9" t="str">
        <f>IF(Tbl.Kosten[[#This Row],[KSnr.]]=AJ$7,Tbl.Kosten[[#This Row],[Totaal kosten]],"")</f>
        <v/>
      </c>
      <c r="AK241" s="9" t="str">
        <f>IF(Tbl.Kosten[[#This Row],[KSnr.]]=AK$7,Tbl.Kosten[[#This Row],[Totaal kosten]],"")</f>
        <v/>
      </c>
      <c r="AL241" s="9" t="str">
        <f>IF(Tbl.Kosten[[#This Row],[KSnr.]]=AL$7,Tbl.Kosten[[#This Row],[Totaal kosten]],"")</f>
        <v/>
      </c>
      <c r="AM241" s="9" t="str">
        <f>IF(Tbl.Kosten[[#This Row],[KSnr.]]=AM$7,Tbl.Kosten[[#This Row],[Totaal kosten]],"")</f>
        <v/>
      </c>
      <c r="AN241" s="9" t="str">
        <f>IF(Tbl.Kosten[[#This Row],[KSnr.]]=AN$7,Tbl.Kosten[[#This Row],[Totaal kosten]],"")</f>
        <v/>
      </c>
      <c r="AO241" s="9" t="str">
        <f>IF(Tbl.Kosten[[#This Row],[KSnr.]]=AO$7,Tbl.Kosten[[#This Row],[Totaal kosten]],"")</f>
        <v/>
      </c>
      <c r="AP241" s="9" t="str">
        <f>IF(Tbl.Kosten[[#This Row],[KSnr.]]=AP$7,Tbl.Kosten[[#This Row],[Totaal kosten]],"")</f>
        <v/>
      </c>
      <c r="AQ241" s="9" t="str">
        <f>IF(Tbl.Kosten[[#This Row],[KSnr.]]=AQ$7,Tbl.Kosten[[#This Row],[Totaal kosten]],"")</f>
        <v/>
      </c>
      <c r="AR241" s="9" t="str">
        <f>IF(Tbl.Kosten[[#This Row],[KSnr.]]=AR$7,Tbl.Kosten[[#This Row],[Totaal kosten]],"")</f>
        <v/>
      </c>
      <c r="AS241" s="9" t="str">
        <f>IF(Tbl.Kosten[[#This Row],[KSnr.]]=AS$7,Tbl.Kosten[[#This Row],[Totaal kosten]],"")</f>
        <v/>
      </c>
      <c r="AT241" s="9" t="str">
        <f>IF(Tbl.Kosten[[#This Row],[KSnr.]]=AT$7,Tbl.Kosten[[#This Row],[Totaal kosten]],"")</f>
        <v/>
      </c>
      <c r="AU241" s="122" t="str">
        <f>_xlfn.XLOOKUP(Tbl.Kosten[[#This Row],[Activiteitencode]],Tbl.Activiteiten[Activiteitcode],Tbl.Activiteiten[Anr.],"",,)</f>
        <v/>
      </c>
      <c r="AV241" s="122" t="str">
        <f>IF(Tbl.Kosten[[#This Row],[Anr.]]=AV$7,Tbl.Kosten[[#This Row],[Totaal kosten]],"")</f>
        <v/>
      </c>
      <c r="AW241" s="122" t="str">
        <f>IF(Tbl.Kosten[[#This Row],[Anr.]]=AW$7,Tbl.Kosten[[#This Row],[Totaal kosten]],"")</f>
        <v/>
      </c>
      <c r="AX241" s="122" t="str">
        <f>IF(Tbl.Kosten[[#This Row],[Anr.]]=AX$7,Tbl.Kosten[[#This Row],[Totaal kosten]],"")</f>
        <v/>
      </c>
      <c r="AY241" s="122" t="str">
        <f>IF(Tbl.Kosten[[#This Row],[Anr.]]=AY$7,Tbl.Kosten[[#This Row],[Totaal kosten]],"")</f>
        <v/>
      </c>
      <c r="AZ241" s="122" t="str">
        <f>IF(Tbl.Kosten[[#This Row],[Anr.]]=AZ$7,Tbl.Kosten[[#This Row],[Totaal kosten]],"")</f>
        <v/>
      </c>
      <c r="BA241" s="122" t="str">
        <f>IF(Tbl.Kosten[[#This Row],[Anr.]]=BA$7,Tbl.Kosten[[#This Row],[Totaal kosten]],"")</f>
        <v/>
      </c>
      <c r="BB241" s="122" t="str">
        <f>IF(Tbl.Kosten[[#This Row],[Anr.]]=BB$7,Tbl.Kosten[[#This Row],[Totaal kosten]],"")</f>
        <v/>
      </c>
      <c r="BC241" s="122" t="str">
        <f>IF(Tbl.Kosten[[#This Row],[Anr.]]=BC$7,Tbl.Kosten[[#This Row],[Totaal kosten]],"")</f>
        <v/>
      </c>
      <c r="BD241" s="122" t="str">
        <f>IF(Tbl.Kosten[[#This Row],[Anr.]]=BD$7,Tbl.Kosten[[#This Row],[Totaal kosten]],"")</f>
        <v/>
      </c>
      <c r="BE241" s="122" t="str">
        <f>IF(Tbl.Kosten[[#This Row],[Anr.]]=BE$7,Tbl.Kosten[[#This Row],[Totaal kosten]],"")</f>
        <v/>
      </c>
      <c r="BF241" s="122" t="str">
        <f>IF(Tbl.Kosten[[#This Row],[Anr.]]=BF$7,Tbl.Kosten[[#This Row],[Totaal kosten]],"")</f>
        <v/>
      </c>
      <c r="BG241" s="122" t="str">
        <f>IF(Tbl.Kosten[[#This Row],[Anr.]]=BG$7,Tbl.Kosten[[#This Row],[Totaal kosten]],"")</f>
        <v/>
      </c>
      <c r="BH241" s="122" t="str">
        <f>IF(Tbl.Kosten[[#This Row],[Anr.]]=BH$7,Tbl.Kosten[[#This Row],[Totaal kosten]],"")</f>
        <v/>
      </c>
      <c r="BI241" s="122" t="str">
        <f>IF(Tbl.Kosten[[#This Row],[Anr.]]=BI$7,Tbl.Kosten[[#This Row],[Totaal kosten]],"")</f>
        <v/>
      </c>
      <c r="BJ241" s="122" t="str">
        <f>IF(Tbl.Kosten[[#This Row],[Anr.]]=BJ$7,Tbl.Kosten[[#This Row],[Totaal kosten]],"")</f>
        <v/>
      </c>
      <c r="BK241" s="122" t="str">
        <f>IF(Tbl.Kosten[[#This Row],[Anr.]]=BK$7,Tbl.Kosten[[#This Row],[Totaal kosten]],"")</f>
        <v/>
      </c>
      <c r="BL241" s="122" t="str">
        <f>IF(Tbl.Kosten[[#This Row],[Anr.]]=BL$7,Tbl.Kosten[[#This Row],[Totaal kosten]],"")</f>
        <v/>
      </c>
      <c r="BM241" s="122" t="str">
        <f>IF(Tbl.Kosten[[#This Row],[Anr.]]=BM$7,Tbl.Kosten[[#This Row],[Totaal kosten]],"")</f>
        <v/>
      </c>
      <c r="BN241" s="122" t="str">
        <f>IF(Tbl.Kosten[[#This Row],[Anr.]]=BN$7,Tbl.Kosten[[#This Row],[Totaal kosten]],"")</f>
        <v/>
      </c>
      <c r="BO241" s="122" t="str">
        <f>IF(Tbl.Kosten[[#This Row],[Anr.]]=BO$7,Tbl.Kosten[[#This Row],[Totaal kosten]],"")</f>
        <v/>
      </c>
      <c r="BP241" s="122" t="str">
        <f>IF(Tbl.Kosten[[#This Row],[Anr.]]=BP$7,Tbl.Kosten[[#This Row],[Totaal kosten]],"")</f>
        <v/>
      </c>
      <c r="BQ241" s="122" t="str">
        <f>IF(Tbl.Kosten[[#This Row],[Anr.]]=BQ$7,Tbl.Kosten[[#This Row],[Totaal kosten]],"")</f>
        <v/>
      </c>
      <c r="BR241" s="122" t="str">
        <f>IF(Tbl.Kosten[[#This Row],[Anr.]]=BR$7,Tbl.Kosten[[#This Row],[Totaal kosten]],"")</f>
        <v/>
      </c>
      <c r="BS241" s="122" t="str">
        <f>IF(Tbl.Kosten[[#This Row],[Anr.]]=BS$7,Tbl.Kosten[[#This Row],[Totaal kosten]],"")</f>
        <v/>
      </c>
      <c r="BT241" s="122" t="str">
        <f>IF(Tbl.Kosten[[#This Row],[Anr.]]=BT$7,Tbl.Kosten[[#This Row],[Totaal kosten]],"")</f>
        <v/>
      </c>
      <c r="BU241" s="122" t="str">
        <f>IF(Tbl.Kosten[[#This Row],[Anr.]]=BU$7,Tbl.Kosten[[#This Row],[Totaal kosten]],"")</f>
        <v/>
      </c>
      <c r="BV241" s="122" t="str">
        <f>IF(Tbl.Kosten[[#This Row],[Anr.]]=BV$7,Tbl.Kosten[[#This Row],[Totaal kosten]],"")</f>
        <v/>
      </c>
      <c r="BW241" s="122" t="str">
        <f>IF(Tbl.Kosten[[#This Row],[Anr.]]=BW$7,Tbl.Kosten[[#This Row],[Totaal kosten]],"")</f>
        <v/>
      </c>
      <c r="BX241" s="122" t="str">
        <f>IF(Tbl.Kosten[[#This Row],[Anr.]]=BX$7,Tbl.Kosten[[#This Row],[Totaal kosten]],"")</f>
        <v/>
      </c>
      <c r="BY241" s="122" t="str">
        <f>IF(Tbl.Kosten[[#This Row],[Anr.]]=BY$7,Tbl.Kosten[[#This Row],[Totaal kosten]],"")</f>
        <v/>
      </c>
      <c r="BZ241" s="122" t="str">
        <f>IF(Tbl.Kosten[[#This Row],[Anr.]]=BZ$7,Tbl.Kosten[[#This Row],[Totaal kosten]],"")</f>
        <v/>
      </c>
      <c r="CA241" s="122" t="str">
        <f>IF(Tbl.Kosten[[#This Row],[Anr.]]=CA$7,Tbl.Kosten[[#This Row],[Totaal kosten]],"")</f>
        <v/>
      </c>
      <c r="CB241" s="122" t="str">
        <f>IF(Tbl.Kosten[[#This Row],[Anr.]]=CB$7,Tbl.Kosten[[#This Row],[Totaal kosten]],"")</f>
        <v/>
      </c>
      <c r="CC241" s="122" t="str">
        <f>IF(Tbl.Kosten[[#This Row],[Anr.]]=CC$7,Tbl.Kosten[[#This Row],[Totaal kosten]],"")</f>
        <v/>
      </c>
      <c r="CD241" s="122" t="str">
        <f>IF(Tbl.Kosten[[#This Row],[Anr.]]=CD$7,Tbl.Kosten[[#This Row],[Totaal kosten]],"")</f>
        <v/>
      </c>
      <c r="CE241" s="122" t="str">
        <f>IF(Tbl.Kosten[[#This Row],[Anr.]]=CE$7,Tbl.Kosten[[#This Row],[Totaal kosten]],"")</f>
        <v/>
      </c>
      <c r="CF241" s="122" t="str">
        <f>IF(Tbl.Kosten[[#This Row],[Anr.]]=CF$7,Tbl.Kosten[[#This Row],[Totaal kosten]],"")</f>
        <v/>
      </c>
      <c r="CG241" s="122" t="str">
        <f>IF(Tbl.Kosten[[#This Row],[Anr.]]=CG$7,Tbl.Kosten[[#This Row],[Totaal kosten]],"")</f>
        <v/>
      </c>
      <c r="CH241" s="122" t="str">
        <f>IF(Tbl.Kosten[[#This Row],[Anr.]]=CH$7,Tbl.Kosten[[#This Row],[Totaal kosten]],"")</f>
        <v/>
      </c>
      <c r="CI241" s="122" t="str">
        <f>IF(Tbl.Kosten[[#This Row],[Anr.]]=CI$7,Tbl.Kosten[[#This Row],[Totaal kosten]],"")</f>
        <v/>
      </c>
      <c r="CJ241" s="122" t="str">
        <f>IF(Tbl.Kosten[[#This Row],[Anr.]]=CJ$7,Tbl.Kosten[[#This Row],[Totaal kosten]],"")</f>
        <v/>
      </c>
      <c r="CK241" s="122" t="str">
        <f>IF(Tbl.Kosten[[#This Row],[Anr.]]=CK$7,Tbl.Kosten[[#This Row],[Totaal kosten]],"")</f>
        <v/>
      </c>
      <c r="CL241" s="122" t="str">
        <f>IF(Tbl.Kosten[[#This Row],[Anr.]]=CL$7,Tbl.Kosten[[#This Row],[Totaal kosten]],"")</f>
        <v/>
      </c>
      <c r="CM241" s="122" t="str">
        <f>IF(Tbl.Kosten[[#This Row],[Anr.]]=CM$7,Tbl.Kosten[[#This Row],[Totaal kosten]],"")</f>
        <v/>
      </c>
      <c r="CN241" s="122" t="str">
        <f>IF(Tbl.Kosten[[#This Row],[Anr.]]=CN$7,Tbl.Kosten[[#This Row],[Totaal kosten]],"")</f>
        <v/>
      </c>
      <c r="CO241" s="122" t="str">
        <f>IF(Tbl.Kosten[[#This Row],[Anr.]]=CO$7,Tbl.Kosten[[#This Row],[Totaal kosten]],"")</f>
        <v/>
      </c>
      <c r="CP241" s="122" t="str">
        <f>IF(Tbl.Kosten[[#This Row],[Anr.]]=CP$7,Tbl.Kosten[[#This Row],[Totaal kosten]],"")</f>
        <v/>
      </c>
      <c r="CQ241" s="122" t="str">
        <f>IF(Tbl.Kosten[[#This Row],[Anr.]]=CQ$7,Tbl.Kosten[[#This Row],[Totaal kosten]],"")</f>
        <v/>
      </c>
      <c r="CR241" s="122" t="str">
        <f>IF(Tbl.Kosten[[#This Row],[Anr.]]=CR$7,Tbl.Kosten[[#This Row],[Totaal kosten]],"")</f>
        <v/>
      </c>
      <c r="CS241" s="122" t="str">
        <f>IF(Tbl.Kosten[[#This Row],[Anr.]]=CS$7,Tbl.Kosten[[#This Row],[Totaal kosten]],"")</f>
        <v/>
      </c>
      <c r="CT241" s="122" t="str">
        <f>IF(Tbl.Kosten[[#This Row],[Anr.]]=CT$7,Tbl.Kosten[[#This Row],[Totaal kosten]],"")</f>
        <v/>
      </c>
      <c r="CU241" s="122" t="str">
        <f>IF(Tbl.Kosten[[#This Row],[Anr.]]=CU$7,Tbl.Kosten[[#This Row],[Totaal kosten]],"")</f>
        <v/>
      </c>
      <c r="CV241" s="122" t="str">
        <f>IF(Tbl.Kosten[[#This Row],[Anr.]]=CV$7,Tbl.Kosten[[#This Row],[Totaal kosten]],"")</f>
        <v/>
      </c>
      <c r="CW241" s="122" t="str">
        <f>IF(Tbl.Kosten[[#This Row],[Anr.]]=CW$7,Tbl.Kosten[[#This Row],[Totaal kosten]],"")</f>
        <v/>
      </c>
      <c r="CX241" s="122" t="str">
        <f>IF(Tbl.Kosten[[#This Row],[Anr.]]=CX$7,Tbl.Kosten[[#This Row],[Totaal kosten]],"")</f>
        <v/>
      </c>
      <c r="CY241" s="122" t="str">
        <f>IF(Tbl.Kosten[[#This Row],[Anr.]]=CY$7,Tbl.Kosten[[#This Row],[Totaal kosten]],"")</f>
        <v/>
      </c>
      <c r="CZ241" s="122" t="str">
        <f>IF(Tbl.Kosten[[#This Row],[Anr.]]=CZ$7,Tbl.Kosten[[#This Row],[Totaal kosten]],"")</f>
        <v/>
      </c>
      <c r="DA241" s="122" t="str">
        <f>IF(Tbl.Kosten[[#This Row],[Anr.]]=DA$7,Tbl.Kosten[[#This Row],[Totaal kosten]],"")</f>
        <v/>
      </c>
      <c r="DB241" s="122" t="str">
        <f>IF(Tbl.Kosten[[#This Row],[Anr.]]=DB$7,Tbl.Kosten[[#This Row],[Totaal kosten]],"")</f>
        <v/>
      </c>
      <c r="DC241" s="122" t="str">
        <f>IF(Tbl.Kosten[[#This Row],[Anr.]]=DC$7,Tbl.Kosten[[#This Row],[Totaal kosten]],"")</f>
        <v/>
      </c>
      <c r="DD241" s="122" t="str">
        <f>IF(Tbl.Kosten[[#This Row],[Anr.]]=DD$7,Tbl.Kosten[[#This Row],[Totaal kosten]],"")</f>
        <v/>
      </c>
      <c r="DE241" s="122" t="str">
        <f>IF(Tbl.Kosten[[#This Row],[Anr.]]=DE$7,Tbl.Kosten[[#This Row],[Totaal kosten]],"")</f>
        <v/>
      </c>
      <c r="DF241" s="122" t="str">
        <f>IF(Tbl.Kosten[[#This Row],[Anr.]]=DF$7,Tbl.Kosten[[#This Row],[Totaal kosten]],"")</f>
        <v/>
      </c>
      <c r="DG241" s="122" t="str">
        <f>IF(Tbl.Kosten[[#This Row],[Anr.]]=DG$7,Tbl.Kosten[[#This Row],[Totaal kosten]],"")</f>
        <v/>
      </c>
      <c r="DH241" s="122" t="str">
        <f>IF(Tbl.Kosten[[#This Row],[Anr.]]=DH$7,Tbl.Kosten[[#This Row],[Totaal kosten]],"")</f>
        <v/>
      </c>
      <c r="DI241" s="122" t="str">
        <f>IF(Tbl.Kosten[[#This Row],[Anr.]]=DI$7,Tbl.Kosten[[#This Row],[Totaal kosten]],"")</f>
        <v/>
      </c>
      <c r="DJ241" s="122" t="str">
        <f>IF(Tbl.Kosten[[#This Row],[Anr.]]=DJ$7,Tbl.Kosten[[#This Row],[Totaal kosten]],"")</f>
        <v/>
      </c>
      <c r="DK241" s="122" t="str">
        <f>IF(Tbl.Kosten[[#This Row],[Anr.]]=DK$7,Tbl.Kosten[[#This Row],[Totaal kosten]],"")</f>
        <v/>
      </c>
      <c r="DL241" s="122" t="str">
        <f>IF(Tbl.Kosten[[#This Row],[Anr.]]=DL$7,Tbl.Kosten[[#This Row],[Totaal kosten]],"")</f>
        <v/>
      </c>
      <c r="DM241" s="122" t="str">
        <f>IF(Tbl.Kosten[[#This Row],[Anr.]]=DM$7,Tbl.Kosten[[#This Row],[Totaal kosten]],"")</f>
        <v/>
      </c>
      <c r="DN241" s="122" t="str">
        <f>IF(Tbl.Kosten[[#This Row],[Anr.]]=DN$7,Tbl.Kosten[[#This Row],[Totaal kosten]],"")</f>
        <v/>
      </c>
      <c r="DO241" s="122" t="str">
        <f>IF(Tbl.Kosten[[#This Row],[Anr.]]=DO$7,Tbl.Kosten[[#This Row],[Totaal kosten]],"")</f>
        <v/>
      </c>
      <c r="DP241" s="122" t="str">
        <f>IF(Tbl.Kosten[[#This Row],[Anr.]]=DP$7,Tbl.Kosten[[#This Row],[Totaal kosten]],"")</f>
        <v/>
      </c>
      <c r="DQ241" s="122" t="str">
        <f>IF(Tbl.Kosten[[#This Row],[Anr.]]=DQ$7,Tbl.Kosten[[#This Row],[Totaal kosten]],"")</f>
        <v/>
      </c>
      <c r="DR241" s="122" t="str">
        <f>IF(Tbl.Kosten[[#This Row],[Anr.]]=DR$7,Tbl.Kosten[[#This Row],[Totaal kosten]],"")</f>
        <v/>
      </c>
      <c r="DS241" s="122" t="str">
        <f>IF(Tbl.Kosten[[#This Row],[Anr.]]=DS$7,Tbl.Kosten[[#This Row],[Totaal kosten]],"")</f>
        <v/>
      </c>
      <c r="DT241" s="122" t="str">
        <f>IF(Tbl.Kosten[[#This Row],[Anr.]]=DT$7,Tbl.Kosten[[#This Row],[Totaal kosten]],"")</f>
        <v/>
      </c>
      <c r="DU241" s="122" t="str">
        <f>IF(Tbl.Kosten[[#This Row],[Anr.]]=DU$7,Tbl.Kosten[[#This Row],[Totaal kosten]],"")</f>
        <v/>
      </c>
      <c r="DV241" s="122" t="str">
        <f>IF(Tbl.Kosten[[#This Row],[Anr.]]=DV$7,Tbl.Kosten[[#This Row],[Totaal kosten]],"")</f>
        <v/>
      </c>
      <c r="DW241" s="122" t="str">
        <f>IF(Tbl.Kosten[[#This Row],[Anr.]]=DW$7,Tbl.Kosten[[#This Row],[Totaal kosten]],"")</f>
        <v/>
      </c>
      <c r="DX241" s="122" t="str">
        <f>IF(Tbl.Kosten[[#This Row],[Anr.]]=DX$7,Tbl.Kosten[[#This Row],[Totaal kosten]],"")</f>
        <v/>
      </c>
      <c r="DY241" s="122" t="str">
        <f>IF(Tbl.Kosten[[#This Row],[Anr.]]=DY$7,Tbl.Kosten[[#This Row],[Totaal kosten]],"")</f>
        <v/>
      </c>
      <c r="DZ241" s="122" t="str">
        <f>IF(Tbl.Kosten[[#This Row],[Anr.]]=DZ$7,Tbl.Kosten[[#This Row],[Totaal kosten]],"")</f>
        <v/>
      </c>
      <c r="EA241" s="122" t="str">
        <f>IF(Tbl.Kosten[[#This Row],[Anr.]]=EA$7,Tbl.Kosten[[#This Row],[Totaal kosten]],"")</f>
        <v/>
      </c>
      <c r="EB241" s="122" t="str">
        <f>IF(Tbl.Kosten[[#This Row],[Anr.]]=EB$7,Tbl.Kosten[[#This Row],[Totaal kosten]],"")</f>
        <v/>
      </c>
      <c r="EC241" s="122" t="str">
        <f>IF(Tbl.Kosten[[#This Row],[Anr.]]=EC$7,Tbl.Kosten[[#This Row],[Totaal kosten]],"")</f>
        <v/>
      </c>
      <c r="ED241" s="122" t="str">
        <f>IF(Tbl.Kosten[[#This Row],[Anr.]]=ED$7,Tbl.Kosten[[#This Row],[Totaal kosten]],"")</f>
        <v/>
      </c>
      <c r="EE241" s="122" t="str">
        <f>IF(Tbl.Kosten[[#This Row],[Anr.]]=EE$7,Tbl.Kosten[[#This Row],[Totaal kosten]],"")</f>
        <v/>
      </c>
      <c r="EF241" s="122" t="str">
        <f>IF(Tbl.Kosten[[#This Row],[Anr.]]=EF$7,Tbl.Kosten[[#This Row],[Totaal kosten]],"")</f>
        <v/>
      </c>
      <c r="EG241" s="122" t="str">
        <f>IF(Tbl.Kosten[[#This Row],[Anr.]]=EG$7,Tbl.Kosten[[#This Row],[Totaal kosten]],"")</f>
        <v/>
      </c>
      <c r="EH241" s="122" t="str">
        <f>IF(Tbl.Kosten[[#This Row],[Anr.]]=EH$7,Tbl.Kosten[[#This Row],[Totaal kosten]],"")</f>
        <v/>
      </c>
      <c r="EI241" s="122" t="str">
        <f>IF(Tbl.Kosten[[#This Row],[Anr.]]=EI$7,Tbl.Kosten[[#This Row],[Totaal kosten]],"")</f>
        <v/>
      </c>
      <c r="EJ241" s="122" t="str">
        <f>IF(Tbl.Kosten[[#This Row],[Anr.]]=EJ$7,Tbl.Kosten[[#This Row],[Totaal kosten]],"")</f>
        <v/>
      </c>
      <c r="EK241" s="122" t="str">
        <f>IF(Tbl.Kosten[[#This Row],[Anr.]]=EK$7,Tbl.Kosten[[#This Row],[Totaal kosten]],"")</f>
        <v/>
      </c>
      <c r="EL241" s="122" t="str">
        <f>IF(Tbl.Kosten[[#This Row],[Anr.]]=EL$7,Tbl.Kosten[[#This Row],[Totaal kosten]],"")</f>
        <v/>
      </c>
      <c r="EM241" s="122" t="str">
        <f>IF(Tbl.Kosten[[#This Row],[Anr.]]=EM$7,Tbl.Kosten[[#This Row],[Totaal kosten]],"")</f>
        <v/>
      </c>
      <c r="EN241" s="122" t="str">
        <f>IF(Tbl.Kosten[[#This Row],[Anr.]]=EN$7,Tbl.Kosten[[#This Row],[Totaal kosten]],"")</f>
        <v/>
      </c>
      <c r="EO241" s="122" t="str">
        <f>IF(Tbl.Kosten[[#This Row],[Anr.]]=EO$7,Tbl.Kosten[[#This Row],[Totaal kosten]],"")</f>
        <v/>
      </c>
      <c r="EP241" s="122" t="str">
        <f>IF(Tbl.Kosten[[#This Row],[Anr.]]=EP$7,Tbl.Kosten[[#This Row],[Totaal kosten]],"")</f>
        <v/>
      </c>
      <c r="EQ241" s="122" t="str">
        <f>IF(Tbl.Kosten[[#This Row],[Anr.]]=EQ$7,Tbl.Kosten[[#This Row],[Totaal kosten]],"")</f>
        <v/>
      </c>
    </row>
    <row r="242" spans="2:147" x14ac:dyDescent="0.35">
      <c r="B242" s="99"/>
      <c r="C242" s="68"/>
      <c r="D242" s="119"/>
      <c r="E242" s="100"/>
      <c r="F242" s="13">
        <f>_xlfn.XLOOKUP(Tbl.Kosten[[#This Row],[Medewerker e/o 
functie]],Tbl.Uurtarief[Medewerker en/of functie],Tbl.Uurtarief[Uurtarief],"",,)</f>
        <v>0</v>
      </c>
      <c r="G242" s="118">
        <f>PRODUCT(Tbl.Kosten[[#This Row],[Uren]],Tbl.Kosten[[#This Row],[Uurtarief]])</f>
        <v>0</v>
      </c>
      <c r="H242" s="100"/>
      <c r="I242" s="98"/>
      <c r="J242" s="97">
        <f>Tbl.Kosten[[#This Row],[Aantal]]*Tbl.Kosten[[#This Row],[Tarief]]</f>
        <v>0</v>
      </c>
      <c r="K242" s="118">
        <f>Tbl.Kosten[[#This Row],[Subtotaal andere kosten]]+Tbl.Kosten[[#This Row],[Subtotaal arbeidskosten]]</f>
        <v>0</v>
      </c>
      <c r="L242" s="190">
        <f>IF(Tbl.Kosten[[#This Row],[Subtotaal andere kosten]]&lt;&gt;0,"Andere kosten",(_xlfn.XLOOKUP(Tbl.Kosten[[#This Row],[Medewerker e/o 
functie]],Tbl.Uurtarief[Medewerker en/of functie],Tbl.Uurtarief[Kostensoort],"",,)))</f>
        <v>0</v>
      </c>
      <c r="M242" s="190" t="str">
        <f>IF(AND(Tbl.Kosten[[#This Row],[Subtotaal arbeidskosten]]&lt;&gt;0,Tbl.Kosten[[#This Row],[Subtotaal andere kosten]]&lt;&gt;0),"Begroot Arbeidskosten en Overige kosten op verschillende regels!","")</f>
        <v/>
      </c>
      <c r="N242" s="3" t="str">
        <f>_xlfn.XLOOKUP(Tbl.Kosten[[#This Row],[Activiteitencode]],Tbl.Activiteiten[Activiteitcode],Tbl.Activiteiten[Werkpakketcode],"",,)</f>
        <v/>
      </c>
      <c r="O242" s="9" t="str">
        <f>_xlfn.XLOOKUP(Tbl.Kosten[[#This Row],[Werkpakketcode]],Tbl.Werkpakketten[Werkpakketcode],Tbl.Werkpakketten[WPnr.],"",,)</f>
        <v/>
      </c>
      <c r="P242" s="9" t="str">
        <f>IF(Tbl.Kosten[[#This Row],[WPnr.]]=P$7,Tbl.Kosten[[#This Row],[Totaal kosten]],"")</f>
        <v/>
      </c>
      <c r="Q242" s="9" t="str">
        <f>IF(Tbl.Kosten[[#This Row],[WPnr.]]=Q$7,Tbl.Kosten[[#This Row],[Totaal kosten]],"")</f>
        <v/>
      </c>
      <c r="R242" s="9" t="str">
        <f>IF(Tbl.Kosten[[#This Row],[WPnr.]]=R$7,Tbl.Kosten[[#This Row],[Totaal kosten]],"")</f>
        <v/>
      </c>
      <c r="S242" s="9" t="str">
        <f>IF(Tbl.Kosten[[#This Row],[WPnr.]]=S$7,Tbl.Kosten[[#This Row],[Totaal kosten]],"")</f>
        <v/>
      </c>
      <c r="T242" s="9" t="str">
        <f>IF(Tbl.Kosten[[#This Row],[WPnr.]]=T$7,Tbl.Kosten[[#This Row],[Totaal kosten]],"")</f>
        <v/>
      </c>
      <c r="U242" s="9" t="str">
        <f>IF(Tbl.Kosten[[#This Row],[WPnr.]]=U$7,Tbl.Kosten[[#This Row],[Totaal kosten]],"")</f>
        <v/>
      </c>
      <c r="V242" s="9" t="str">
        <f>IF(Tbl.Kosten[[#This Row],[WPnr.]]=V$7,Tbl.Kosten[[#This Row],[Totaal kosten]],"")</f>
        <v/>
      </c>
      <c r="W242" s="9" t="str">
        <f>IF(Tbl.Kosten[[#This Row],[WPnr.]]=W$7,Tbl.Kosten[[#This Row],[Totaal kosten]],"")</f>
        <v/>
      </c>
      <c r="X242" s="9" t="str">
        <f>IF(Tbl.Kosten[[#This Row],[WPnr.]]=X$7,Tbl.Kosten[[#This Row],[Totaal kosten]],"")</f>
        <v/>
      </c>
      <c r="Y242" s="9" t="str">
        <f>IF(Tbl.Kosten[[#This Row],[WPnr.]]=Y$7,Tbl.Kosten[[#This Row],[Totaal kosten]],"")</f>
        <v/>
      </c>
      <c r="Z242" s="9" t="str">
        <f>IFERROR(VLOOKUP(Tbl.Kosten[[#This Row],[Kostensoort]],Tbl.Kostensoorten[],2,FALSE),"")</f>
        <v/>
      </c>
      <c r="AA242" s="9" t="str">
        <f>IF(Tbl.Kosten[[#This Row],[KSnr.]]=AA$7,Tbl.Kosten[[#This Row],[Totaal kosten]],"")</f>
        <v/>
      </c>
      <c r="AB242" s="9" t="str">
        <f>IF(Tbl.Kosten[[#This Row],[KSnr.]]=AB$7,Tbl.Kosten[[#This Row],[Totaal kosten]],"")</f>
        <v/>
      </c>
      <c r="AC242" s="9" t="str">
        <f>IF(Tbl.Kosten[[#This Row],[KSnr.]]=AC$7,Tbl.Kosten[[#This Row],[Totaal kosten]],"")</f>
        <v/>
      </c>
      <c r="AD242" s="9" t="str">
        <f>IF(Tbl.Kosten[[#This Row],[KSnr.]]=AD$7,Tbl.Kosten[[#This Row],[Totaal kosten]],"")</f>
        <v/>
      </c>
      <c r="AE242" s="9" t="str">
        <f>IF(Tbl.Kosten[[#This Row],[KSnr.]]=AE$7,Tbl.Kosten[[#This Row],[Totaal kosten]],"")</f>
        <v/>
      </c>
      <c r="AF242" s="9" t="str">
        <f>IF(Tbl.Kosten[[#This Row],[KSnr.]]=AF$7,Tbl.Kosten[[#This Row],[Totaal kosten]],"")</f>
        <v/>
      </c>
      <c r="AG242" s="9" t="str">
        <f>IF(Tbl.Kosten[[#This Row],[KSnr.]]=AG$7,Tbl.Kosten[[#This Row],[Totaal kosten]],"")</f>
        <v/>
      </c>
      <c r="AH242" s="9" t="str">
        <f>IF(Tbl.Kosten[[#This Row],[KSnr.]]=AH$7,Tbl.Kosten[[#This Row],[Totaal kosten]],"")</f>
        <v/>
      </c>
      <c r="AI242" s="9" t="str">
        <f>IF(Tbl.Kosten[[#This Row],[KSnr.]]=AI$7,Tbl.Kosten[[#This Row],[Totaal kosten]],"")</f>
        <v/>
      </c>
      <c r="AJ242" s="9" t="str">
        <f>IF(Tbl.Kosten[[#This Row],[KSnr.]]=AJ$7,Tbl.Kosten[[#This Row],[Totaal kosten]],"")</f>
        <v/>
      </c>
      <c r="AK242" s="9" t="str">
        <f>IF(Tbl.Kosten[[#This Row],[KSnr.]]=AK$7,Tbl.Kosten[[#This Row],[Totaal kosten]],"")</f>
        <v/>
      </c>
      <c r="AL242" s="9" t="str">
        <f>IF(Tbl.Kosten[[#This Row],[KSnr.]]=AL$7,Tbl.Kosten[[#This Row],[Totaal kosten]],"")</f>
        <v/>
      </c>
      <c r="AM242" s="9" t="str">
        <f>IF(Tbl.Kosten[[#This Row],[KSnr.]]=AM$7,Tbl.Kosten[[#This Row],[Totaal kosten]],"")</f>
        <v/>
      </c>
      <c r="AN242" s="9" t="str">
        <f>IF(Tbl.Kosten[[#This Row],[KSnr.]]=AN$7,Tbl.Kosten[[#This Row],[Totaal kosten]],"")</f>
        <v/>
      </c>
      <c r="AO242" s="9" t="str">
        <f>IF(Tbl.Kosten[[#This Row],[KSnr.]]=AO$7,Tbl.Kosten[[#This Row],[Totaal kosten]],"")</f>
        <v/>
      </c>
      <c r="AP242" s="9" t="str">
        <f>IF(Tbl.Kosten[[#This Row],[KSnr.]]=AP$7,Tbl.Kosten[[#This Row],[Totaal kosten]],"")</f>
        <v/>
      </c>
      <c r="AQ242" s="9" t="str">
        <f>IF(Tbl.Kosten[[#This Row],[KSnr.]]=AQ$7,Tbl.Kosten[[#This Row],[Totaal kosten]],"")</f>
        <v/>
      </c>
      <c r="AR242" s="9" t="str">
        <f>IF(Tbl.Kosten[[#This Row],[KSnr.]]=AR$7,Tbl.Kosten[[#This Row],[Totaal kosten]],"")</f>
        <v/>
      </c>
      <c r="AS242" s="9" t="str">
        <f>IF(Tbl.Kosten[[#This Row],[KSnr.]]=AS$7,Tbl.Kosten[[#This Row],[Totaal kosten]],"")</f>
        <v/>
      </c>
      <c r="AT242" s="9" t="str">
        <f>IF(Tbl.Kosten[[#This Row],[KSnr.]]=AT$7,Tbl.Kosten[[#This Row],[Totaal kosten]],"")</f>
        <v/>
      </c>
      <c r="AU242" s="122" t="str">
        <f>_xlfn.XLOOKUP(Tbl.Kosten[[#This Row],[Activiteitencode]],Tbl.Activiteiten[Activiteitcode],Tbl.Activiteiten[Anr.],"",,)</f>
        <v/>
      </c>
      <c r="AV242" s="122" t="str">
        <f>IF(Tbl.Kosten[[#This Row],[Anr.]]=AV$7,Tbl.Kosten[[#This Row],[Totaal kosten]],"")</f>
        <v/>
      </c>
      <c r="AW242" s="122" t="str">
        <f>IF(Tbl.Kosten[[#This Row],[Anr.]]=AW$7,Tbl.Kosten[[#This Row],[Totaal kosten]],"")</f>
        <v/>
      </c>
      <c r="AX242" s="122" t="str">
        <f>IF(Tbl.Kosten[[#This Row],[Anr.]]=AX$7,Tbl.Kosten[[#This Row],[Totaal kosten]],"")</f>
        <v/>
      </c>
      <c r="AY242" s="122" t="str">
        <f>IF(Tbl.Kosten[[#This Row],[Anr.]]=AY$7,Tbl.Kosten[[#This Row],[Totaal kosten]],"")</f>
        <v/>
      </c>
      <c r="AZ242" s="122" t="str">
        <f>IF(Tbl.Kosten[[#This Row],[Anr.]]=AZ$7,Tbl.Kosten[[#This Row],[Totaal kosten]],"")</f>
        <v/>
      </c>
      <c r="BA242" s="122" t="str">
        <f>IF(Tbl.Kosten[[#This Row],[Anr.]]=BA$7,Tbl.Kosten[[#This Row],[Totaal kosten]],"")</f>
        <v/>
      </c>
      <c r="BB242" s="122" t="str">
        <f>IF(Tbl.Kosten[[#This Row],[Anr.]]=BB$7,Tbl.Kosten[[#This Row],[Totaal kosten]],"")</f>
        <v/>
      </c>
      <c r="BC242" s="122" t="str">
        <f>IF(Tbl.Kosten[[#This Row],[Anr.]]=BC$7,Tbl.Kosten[[#This Row],[Totaal kosten]],"")</f>
        <v/>
      </c>
      <c r="BD242" s="122" t="str">
        <f>IF(Tbl.Kosten[[#This Row],[Anr.]]=BD$7,Tbl.Kosten[[#This Row],[Totaal kosten]],"")</f>
        <v/>
      </c>
      <c r="BE242" s="122" t="str">
        <f>IF(Tbl.Kosten[[#This Row],[Anr.]]=BE$7,Tbl.Kosten[[#This Row],[Totaal kosten]],"")</f>
        <v/>
      </c>
      <c r="BF242" s="122" t="str">
        <f>IF(Tbl.Kosten[[#This Row],[Anr.]]=BF$7,Tbl.Kosten[[#This Row],[Totaal kosten]],"")</f>
        <v/>
      </c>
      <c r="BG242" s="122" t="str">
        <f>IF(Tbl.Kosten[[#This Row],[Anr.]]=BG$7,Tbl.Kosten[[#This Row],[Totaal kosten]],"")</f>
        <v/>
      </c>
      <c r="BH242" s="122" t="str">
        <f>IF(Tbl.Kosten[[#This Row],[Anr.]]=BH$7,Tbl.Kosten[[#This Row],[Totaal kosten]],"")</f>
        <v/>
      </c>
      <c r="BI242" s="122" t="str">
        <f>IF(Tbl.Kosten[[#This Row],[Anr.]]=BI$7,Tbl.Kosten[[#This Row],[Totaal kosten]],"")</f>
        <v/>
      </c>
      <c r="BJ242" s="122" t="str">
        <f>IF(Tbl.Kosten[[#This Row],[Anr.]]=BJ$7,Tbl.Kosten[[#This Row],[Totaal kosten]],"")</f>
        <v/>
      </c>
      <c r="BK242" s="122" t="str">
        <f>IF(Tbl.Kosten[[#This Row],[Anr.]]=BK$7,Tbl.Kosten[[#This Row],[Totaal kosten]],"")</f>
        <v/>
      </c>
      <c r="BL242" s="122" t="str">
        <f>IF(Tbl.Kosten[[#This Row],[Anr.]]=BL$7,Tbl.Kosten[[#This Row],[Totaal kosten]],"")</f>
        <v/>
      </c>
      <c r="BM242" s="122" t="str">
        <f>IF(Tbl.Kosten[[#This Row],[Anr.]]=BM$7,Tbl.Kosten[[#This Row],[Totaal kosten]],"")</f>
        <v/>
      </c>
      <c r="BN242" s="122" t="str">
        <f>IF(Tbl.Kosten[[#This Row],[Anr.]]=BN$7,Tbl.Kosten[[#This Row],[Totaal kosten]],"")</f>
        <v/>
      </c>
      <c r="BO242" s="122" t="str">
        <f>IF(Tbl.Kosten[[#This Row],[Anr.]]=BO$7,Tbl.Kosten[[#This Row],[Totaal kosten]],"")</f>
        <v/>
      </c>
      <c r="BP242" s="122" t="str">
        <f>IF(Tbl.Kosten[[#This Row],[Anr.]]=BP$7,Tbl.Kosten[[#This Row],[Totaal kosten]],"")</f>
        <v/>
      </c>
      <c r="BQ242" s="122" t="str">
        <f>IF(Tbl.Kosten[[#This Row],[Anr.]]=BQ$7,Tbl.Kosten[[#This Row],[Totaal kosten]],"")</f>
        <v/>
      </c>
      <c r="BR242" s="122" t="str">
        <f>IF(Tbl.Kosten[[#This Row],[Anr.]]=BR$7,Tbl.Kosten[[#This Row],[Totaal kosten]],"")</f>
        <v/>
      </c>
      <c r="BS242" s="122" t="str">
        <f>IF(Tbl.Kosten[[#This Row],[Anr.]]=BS$7,Tbl.Kosten[[#This Row],[Totaal kosten]],"")</f>
        <v/>
      </c>
      <c r="BT242" s="122" t="str">
        <f>IF(Tbl.Kosten[[#This Row],[Anr.]]=BT$7,Tbl.Kosten[[#This Row],[Totaal kosten]],"")</f>
        <v/>
      </c>
      <c r="BU242" s="122" t="str">
        <f>IF(Tbl.Kosten[[#This Row],[Anr.]]=BU$7,Tbl.Kosten[[#This Row],[Totaal kosten]],"")</f>
        <v/>
      </c>
      <c r="BV242" s="122" t="str">
        <f>IF(Tbl.Kosten[[#This Row],[Anr.]]=BV$7,Tbl.Kosten[[#This Row],[Totaal kosten]],"")</f>
        <v/>
      </c>
      <c r="BW242" s="122" t="str">
        <f>IF(Tbl.Kosten[[#This Row],[Anr.]]=BW$7,Tbl.Kosten[[#This Row],[Totaal kosten]],"")</f>
        <v/>
      </c>
      <c r="BX242" s="122" t="str">
        <f>IF(Tbl.Kosten[[#This Row],[Anr.]]=BX$7,Tbl.Kosten[[#This Row],[Totaal kosten]],"")</f>
        <v/>
      </c>
      <c r="BY242" s="122" t="str">
        <f>IF(Tbl.Kosten[[#This Row],[Anr.]]=BY$7,Tbl.Kosten[[#This Row],[Totaal kosten]],"")</f>
        <v/>
      </c>
      <c r="BZ242" s="122" t="str">
        <f>IF(Tbl.Kosten[[#This Row],[Anr.]]=BZ$7,Tbl.Kosten[[#This Row],[Totaal kosten]],"")</f>
        <v/>
      </c>
      <c r="CA242" s="122" t="str">
        <f>IF(Tbl.Kosten[[#This Row],[Anr.]]=CA$7,Tbl.Kosten[[#This Row],[Totaal kosten]],"")</f>
        <v/>
      </c>
      <c r="CB242" s="122" t="str">
        <f>IF(Tbl.Kosten[[#This Row],[Anr.]]=CB$7,Tbl.Kosten[[#This Row],[Totaal kosten]],"")</f>
        <v/>
      </c>
      <c r="CC242" s="122" t="str">
        <f>IF(Tbl.Kosten[[#This Row],[Anr.]]=CC$7,Tbl.Kosten[[#This Row],[Totaal kosten]],"")</f>
        <v/>
      </c>
      <c r="CD242" s="122" t="str">
        <f>IF(Tbl.Kosten[[#This Row],[Anr.]]=CD$7,Tbl.Kosten[[#This Row],[Totaal kosten]],"")</f>
        <v/>
      </c>
      <c r="CE242" s="122" t="str">
        <f>IF(Tbl.Kosten[[#This Row],[Anr.]]=CE$7,Tbl.Kosten[[#This Row],[Totaal kosten]],"")</f>
        <v/>
      </c>
      <c r="CF242" s="122" t="str">
        <f>IF(Tbl.Kosten[[#This Row],[Anr.]]=CF$7,Tbl.Kosten[[#This Row],[Totaal kosten]],"")</f>
        <v/>
      </c>
      <c r="CG242" s="122" t="str">
        <f>IF(Tbl.Kosten[[#This Row],[Anr.]]=CG$7,Tbl.Kosten[[#This Row],[Totaal kosten]],"")</f>
        <v/>
      </c>
      <c r="CH242" s="122" t="str">
        <f>IF(Tbl.Kosten[[#This Row],[Anr.]]=CH$7,Tbl.Kosten[[#This Row],[Totaal kosten]],"")</f>
        <v/>
      </c>
      <c r="CI242" s="122" t="str">
        <f>IF(Tbl.Kosten[[#This Row],[Anr.]]=CI$7,Tbl.Kosten[[#This Row],[Totaal kosten]],"")</f>
        <v/>
      </c>
      <c r="CJ242" s="122" t="str">
        <f>IF(Tbl.Kosten[[#This Row],[Anr.]]=CJ$7,Tbl.Kosten[[#This Row],[Totaal kosten]],"")</f>
        <v/>
      </c>
      <c r="CK242" s="122" t="str">
        <f>IF(Tbl.Kosten[[#This Row],[Anr.]]=CK$7,Tbl.Kosten[[#This Row],[Totaal kosten]],"")</f>
        <v/>
      </c>
      <c r="CL242" s="122" t="str">
        <f>IF(Tbl.Kosten[[#This Row],[Anr.]]=CL$7,Tbl.Kosten[[#This Row],[Totaal kosten]],"")</f>
        <v/>
      </c>
      <c r="CM242" s="122" t="str">
        <f>IF(Tbl.Kosten[[#This Row],[Anr.]]=CM$7,Tbl.Kosten[[#This Row],[Totaal kosten]],"")</f>
        <v/>
      </c>
      <c r="CN242" s="122" t="str">
        <f>IF(Tbl.Kosten[[#This Row],[Anr.]]=CN$7,Tbl.Kosten[[#This Row],[Totaal kosten]],"")</f>
        <v/>
      </c>
      <c r="CO242" s="122" t="str">
        <f>IF(Tbl.Kosten[[#This Row],[Anr.]]=CO$7,Tbl.Kosten[[#This Row],[Totaal kosten]],"")</f>
        <v/>
      </c>
      <c r="CP242" s="122" t="str">
        <f>IF(Tbl.Kosten[[#This Row],[Anr.]]=CP$7,Tbl.Kosten[[#This Row],[Totaal kosten]],"")</f>
        <v/>
      </c>
      <c r="CQ242" s="122" t="str">
        <f>IF(Tbl.Kosten[[#This Row],[Anr.]]=CQ$7,Tbl.Kosten[[#This Row],[Totaal kosten]],"")</f>
        <v/>
      </c>
      <c r="CR242" s="122" t="str">
        <f>IF(Tbl.Kosten[[#This Row],[Anr.]]=CR$7,Tbl.Kosten[[#This Row],[Totaal kosten]],"")</f>
        <v/>
      </c>
      <c r="CS242" s="122" t="str">
        <f>IF(Tbl.Kosten[[#This Row],[Anr.]]=CS$7,Tbl.Kosten[[#This Row],[Totaal kosten]],"")</f>
        <v/>
      </c>
      <c r="CT242" s="122" t="str">
        <f>IF(Tbl.Kosten[[#This Row],[Anr.]]=CT$7,Tbl.Kosten[[#This Row],[Totaal kosten]],"")</f>
        <v/>
      </c>
      <c r="CU242" s="122" t="str">
        <f>IF(Tbl.Kosten[[#This Row],[Anr.]]=CU$7,Tbl.Kosten[[#This Row],[Totaal kosten]],"")</f>
        <v/>
      </c>
      <c r="CV242" s="122" t="str">
        <f>IF(Tbl.Kosten[[#This Row],[Anr.]]=CV$7,Tbl.Kosten[[#This Row],[Totaal kosten]],"")</f>
        <v/>
      </c>
      <c r="CW242" s="122" t="str">
        <f>IF(Tbl.Kosten[[#This Row],[Anr.]]=CW$7,Tbl.Kosten[[#This Row],[Totaal kosten]],"")</f>
        <v/>
      </c>
      <c r="CX242" s="122" t="str">
        <f>IF(Tbl.Kosten[[#This Row],[Anr.]]=CX$7,Tbl.Kosten[[#This Row],[Totaal kosten]],"")</f>
        <v/>
      </c>
      <c r="CY242" s="122" t="str">
        <f>IF(Tbl.Kosten[[#This Row],[Anr.]]=CY$7,Tbl.Kosten[[#This Row],[Totaal kosten]],"")</f>
        <v/>
      </c>
      <c r="CZ242" s="122" t="str">
        <f>IF(Tbl.Kosten[[#This Row],[Anr.]]=CZ$7,Tbl.Kosten[[#This Row],[Totaal kosten]],"")</f>
        <v/>
      </c>
      <c r="DA242" s="122" t="str">
        <f>IF(Tbl.Kosten[[#This Row],[Anr.]]=DA$7,Tbl.Kosten[[#This Row],[Totaal kosten]],"")</f>
        <v/>
      </c>
      <c r="DB242" s="122" t="str">
        <f>IF(Tbl.Kosten[[#This Row],[Anr.]]=DB$7,Tbl.Kosten[[#This Row],[Totaal kosten]],"")</f>
        <v/>
      </c>
      <c r="DC242" s="122" t="str">
        <f>IF(Tbl.Kosten[[#This Row],[Anr.]]=DC$7,Tbl.Kosten[[#This Row],[Totaal kosten]],"")</f>
        <v/>
      </c>
      <c r="DD242" s="122" t="str">
        <f>IF(Tbl.Kosten[[#This Row],[Anr.]]=DD$7,Tbl.Kosten[[#This Row],[Totaal kosten]],"")</f>
        <v/>
      </c>
      <c r="DE242" s="122" t="str">
        <f>IF(Tbl.Kosten[[#This Row],[Anr.]]=DE$7,Tbl.Kosten[[#This Row],[Totaal kosten]],"")</f>
        <v/>
      </c>
      <c r="DF242" s="122" t="str">
        <f>IF(Tbl.Kosten[[#This Row],[Anr.]]=DF$7,Tbl.Kosten[[#This Row],[Totaal kosten]],"")</f>
        <v/>
      </c>
      <c r="DG242" s="122" t="str">
        <f>IF(Tbl.Kosten[[#This Row],[Anr.]]=DG$7,Tbl.Kosten[[#This Row],[Totaal kosten]],"")</f>
        <v/>
      </c>
      <c r="DH242" s="122" t="str">
        <f>IF(Tbl.Kosten[[#This Row],[Anr.]]=DH$7,Tbl.Kosten[[#This Row],[Totaal kosten]],"")</f>
        <v/>
      </c>
      <c r="DI242" s="122" t="str">
        <f>IF(Tbl.Kosten[[#This Row],[Anr.]]=DI$7,Tbl.Kosten[[#This Row],[Totaal kosten]],"")</f>
        <v/>
      </c>
      <c r="DJ242" s="122" t="str">
        <f>IF(Tbl.Kosten[[#This Row],[Anr.]]=DJ$7,Tbl.Kosten[[#This Row],[Totaal kosten]],"")</f>
        <v/>
      </c>
      <c r="DK242" s="122" t="str">
        <f>IF(Tbl.Kosten[[#This Row],[Anr.]]=DK$7,Tbl.Kosten[[#This Row],[Totaal kosten]],"")</f>
        <v/>
      </c>
      <c r="DL242" s="122" t="str">
        <f>IF(Tbl.Kosten[[#This Row],[Anr.]]=DL$7,Tbl.Kosten[[#This Row],[Totaal kosten]],"")</f>
        <v/>
      </c>
      <c r="DM242" s="122" t="str">
        <f>IF(Tbl.Kosten[[#This Row],[Anr.]]=DM$7,Tbl.Kosten[[#This Row],[Totaal kosten]],"")</f>
        <v/>
      </c>
      <c r="DN242" s="122" t="str">
        <f>IF(Tbl.Kosten[[#This Row],[Anr.]]=DN$7,Tbl.Kosten[[#This Row],[Totaal kosten]],"")</f>
        <v/>
      </c>
      <c r="DO242" s="122" t="str">
        <f>IF(Tbl.Kosten[[#This Row],[Anr.]]=DO$7,Tbl.Kosten[[#This Row],[Totaal kosten]],"")</f>
        <v/>
      </c>
      <c r="DP242" s="122" t="str">
        <f>IF(Tbl.Kosten[[#This Row],[Anr.]]=DP$7,Tbl.Kosten[[#This Row],[Totaal kosten]],"")</f>
        <v/>
      </c>
      <c r="DQ242" s="122" t="str">
        <f>IF(Tbl.Kosten[[#This Row],[Anr.]]=DQ$7,Tbl.Kosten[[#This Row],[Totaal kosten]],"")</f>
        <v/>
      </c>
      <c r="DR242" s="122" t="str">
        <f>IF(Tbl.Kosten[[#This Row],[Anr.]]=DR$7,Tbl.Kosten[[#This Row],[Totaal kosten]],"")</f>
        <v/>
      </c>
      <c r="DS242" s="122" t="str">
        <f>IF(Tbl.Kosten[[#This Row],[Anr.]]=DS$7,Tbl.Kosten[[#This Row],[Totaal kosten]],"")</f>
        <v/>
      </c>
      <c r="DT242" s="122" t="str">
        <f>IF(Tbl.Kosten[[#This Row],[Anr.]]=DT$7,Tbl.Kosten[[#This Row],[Totaal kosten]],"")</f>
        <v/>
      </c>
      <c r="DU242" s="122" t="str">
        <f>IF(Tbl.Kosten[[#This Row],[Anr.]]=DU$7,Tbl.Kosten[[#This Row],[Totaal kosten]],"")</f>
        <v/>
      </c>
      <c r="DV242" s="122" t="str">
        <f>IF(Tbl.Kosten[[#This Row],[Anr.]]=DV$7,Tbl.Kosten[[#This Row],[Totaal kosten]],"")</f>
        <v/>
      </c>
      <c r="DW242" s="122" t="str">
        <f>IF(Tbl.Kosten[[#This Row],[Anr.]]=DW$7,Tbl.Kosten[[#This Row],[Totaal kosten]],"")</f>
        <v/>
      </c>
      <c r="DX242" s="122" t="str">
        <f>IF(Tbl.Kosten[[#This Row],[Anr.]]=DX$7,Tbl.Kosten[[#This Row],[Totaal kosten]],"")</f>
        <v/>
      </c>
      <c r="DY242" s="122" t="str">
        <f>IF(Tbl.Kosten[[#This Row],[Anr.]]=DY$7,Tbl.Kosten[[#This Row],[Totaal kosten]],"")</f>
        <v/>
      </c>
      <c r="DZ242" s="122" t="str">
        <f>IF(Tbl.Kosten[[#This Row],[Anr.]]=DZ$7,Tbl.Kosten[[#This Row],[Totaal kosten]],"")</f>
        <v/>
      </c>
      <c r="EA242" s="122" t="str">
        <f>IF(Tbl.Kosten[[#This Row],[Anr.]]=EA$7,Tbl.Kosten[[#This Row],[Totaal kosten]],"")</f>
        <v/>
      </c>
      <c r="EB242" s="122" t="str">
        <f>IF(Tbl.Kosten[[#This Row],[Anr.]]=EB$7,Tbl.Kosten[[#This Row],[Totaal kosten]],"")</f>
        <v/>
      </c>
      <c r="EC242" s="122" t="str">
        <f>IF(Tbl.Kosten[[#This Row],[Anr.]]=EC$7,Tbl.Kosten[[#This Row],[Totaal kosten]],"")</f>
        <v/>
      </c>
      <c r="ED242" s="122" t="str">
        <f>IF(Tbl.Kosten[[#This Row],[Anr.]]=ED$7,Tbl.Kosten[[#This Row],[Totaal kosten]],"")</f>
        <v/>
      </c>
      <c r="EE242" s="122" t="str">
        <f>IF(Tbl.Kosten[[#This Row],[Anr.]]=EE$7,Tbl.Kosten[[#This Row],[Totaal kosten]],"")</f>
        <v/>
      </c>
      <c r="EF242" s="122" t="str">
        <f>IF(Tbl.Kosten[[#This Row],[Anr.]]=EF$7,Tbl.Kosten[[#This Row],[Totaal kosten]],"")</f>
        <v/>
      </c>
      <c r="EG242" s="122" t="str">
        <f>IF(Tbl.Kosten[[#This Row],[Anr.]]=EG$7,Tbl.Kosten[[#This Row],[Totaal kosten]],"")</f>
        <v/>
      </c>
      <c r="EH242" s="122" t="str">
        <f>IF(Tbl.Kosten[[#This Row],[Anr.]]=EH$7,Tbl.Kosten[[#This Row],[Totaal kosten]],"")</f>
        <v/>
      </c>
      <c r="EI242" s="122" t="str">
        <f>IF(Tbl.Kosten[[#This Row],[Anr.]]=EI$7,Tbl.Kosten[[#This Row],[Totaal kosten]],"")</f>
        <v/>
      </c>
      <c r="EJ242" s="122" t="str">
        <f>IF(Tbl.Kosten[[#This Row],[Anr.]]=EJ$7,Tbl.Kosten[[#This Row],[Totaal kosten]],"")</f>
        <v/>
      </c>
      <c r="EK242" s="122" t="str">
        <f>IF(Tbl.Kosten[[#This Row],[Anr.]]=EK$7,Tbl.Kosten[[#This Row],[Totaal kosten]],"")</f>
        <v/>
      </c>
      <c r="EL242" s="122" t="str">
        <f>IF(Tbl.Kosten[[#This Row],[Anr.]]=EL$7,Tbl.Kosten[[#This Row],[Totaal kosten]],"")</f>
        <v/>
      </c>
      <c r="EM242" s="122" t="str">
        <f>IF(Tbl.Kosten[[#This Row],[Anr.]]=EM$7,Tbl.Kosten[[#This Row],[Totaal kosten]],"")</f>
        <v/>
      </c>
      <c r="EN242" s="122" t="str">
        <f>IF(Tbl.Kosten[[#This Row],[Anr.]]=EN$7,Tbl.Kosten[[#This Row],[Totaal kosten]],"")</f>
        <v/>
      </c>
      <c r="EO242" s="122" t="str">
        <f>IF(Tbl.Kosten[[#This Row],[Anr.]]=EO$7,Tbl.Kosten[[#This Row],[Totaal kosten]],"")</f>
        <v/>
      </c>
      <c r="EP242" s="122" t="str">
        <f>IF(Tbl.Kosten[[#This Row],[Anr.]]=EP$7,Tbl.Kosten[[#This Row],[Totaal kosten]],"")</f>
        <v/>
      </c>
      <c r="EQ242" s="122" t="str">
        <f>IF(Tbl.Kosten[[#This Row],[Anr.]]=EQ$7,Tbl.Kosten[[#This Row],[Totaal kosten]],"")</f>
        <v/>
      </c>
    </row>
    <row r="243" spans="2:147" x14ac:dyDescent="0.35">
      <c r="B243" s="99"/>
      <c r="C243" s="68"/>
      <c r="D243" s="119"/>
      <c r="E243" s="100"/>
      <c r="F243" s="13">
        <f>_xlfn.XLOOKUP(Tbl.Kosten[[#This Row],[Medewerker e/o 
functie]],Tbl.Uurtarief[Medewerker en/of functie],Tbl.Uurtarief[Uurtarief],"",,)</f>
        <v>0</v>
      </c>
      <c r="G243" s="118">
        <f>PRODUCT(Tbl.Kosten[[#This Row],[Uren]],Tbl.Kosten[[#This Row],[Uurtarief]])</f>
        <v>0</v>
      </c>
      <c r="H243" s="100"/>
      <c r="I243" s="98"/>
      <c r="J243" s="97">
        <f>Tbl.Kosten[[#This Row],[Aantal]]*Tbl.Kosten[[#This Row],[Tarief]]</f>
        <v>0</v>
      </c>
      <c r="K243" s="118">
        <f>Tbl.Kosten[[#This Row],[Subtotaal andere kosten]]+Tbl.Kosten[[#This Row],[Subtotaal arbeidskosten]]</f>
        <v>0</v>
      </c>
      <c r="L243" s="190">
        <f>IF(Tbl.Kosten[[#This Row],[Subtotaal andere kosten]]&lt;&gt;0,"Andere kosten",(_xlfn.XLOOKUP(Tbl.Kosten[[#This Row],[Medewerker e/o 
functie]],Tbl.Uurtarief[Medewerker en/of functie],Tbl.Uurtarief[Kostensoort],"",,)))</f>
        <v>0</v>
      </c>
      <c r="M243" s="190" t="str">
        <f>IF(AND(Tbl.Kosten[[#This Row],[Subtotaal arbeidskosten]]&lt;&gt;0,Tbl.Kosten[[#This Row],[Subtotaal andere kosten]]&lt;&gt;0),"Begroot Arbeidskosten en Overige kosten op verschillende regels!","")</f>
        <v/>
      </c>
      <c r="N243" s="3" t="str">
        <f>_xlfn.XLOOKUP(Tbl.Kosten[[#This Row],[Activiteitencode]],Tbl.Activiteiten[Activiteitcode],Tbl.Activiteiten[Werkpakketcode],"",,)</f>
        <v/>
      </c>
      <c r="O243" s="9" t="str">
        <f>_xlfn.XLOOKUP(Tbl.Kosten[[#This Row],[Werkpakketcode]],Tbl.Werkpakketten[Werkpakketcode],Tbl.Werkpakketten[WPnr.],"",,)</f>
        <v/>
      </c>
      <c r="P243" s="9" t="str">
        <f>IF(Tbl.Kosten[[#This Row],[WPnr.]]=P$7,Tbl.Kosten[[#This Row],[Totaal kosten]],"")</f>
        <v/>
      </c>
      <c r="Q243" s="9" t="str">
        <f>IF(Tbl.Kosten[[#This Row],[WPnr.]]=Q$7,Tbl.Kosten[[#This Row],[Totaal kosten]],"")</f>
        <v/>
      </c>
      <c r="R243" s="9" t="str">
        <f>IF(Tbl.Kosten[[#This Row],[WPnr.]]=R$7,Tbl.Kosten[[#This Row],[Totaal kosten]],"")</f>
        <v/>
      </c>
      <c r="S243" s="9" t="str">
        <f>IF(Tbl.Kosten[[#This Row],[WPnr.]]=S$7,Tbl.Kosten[[#This Row],[Totaal kosten]],"")</f>
        <v/>
      </c>
      <c r="T243" s="9" t="str">
        <f>IF(Tbl.Kosten[[#This Row],[WPnr.]]=T$7,Tbl.Kosten[[#This Row],[Totaal kosten]],"")</f>
        <v/>
      </c>
      <c r="U243" s="9" t="str">
        <f>IF(Tbl.Kosten[[#This Row],[WPnr.]]=U$7,Tbl.Kosten[[#This Row],[Totaal kosten]],"")</f>
        <v/>
      </c>
      <c r="V243" s="9" t="str">
        <f>IF(Tbl.Kosten[[#This Row],[WPnr.]]=V$7,Tbl.Kosten[[#This Row],[Totaal kosten]],"")</f>
        <v/>
      </c>
      <c r="W243" s="9" t="str">
        <f>IF(Tbl.Kosten[[#This Row],[WPnr.]]=W$7,Tbl.Kosten[[#This Row],[Totaal kosten]],"")</f>
        <v/>
      </c>
      <c r="X243" s="9" t="str">
        <f>IF(Tbl.Kosten[[#This Row],[WPnr.]]=X$7,Tbl.Kosten[[#This Row],[Totaal kosten]],"")</f>
        <v/>
      </c>
      <c r="Y243" s="9" t="str">
        <f>IF(Tbl.Kosten[[#This Row],[WPnr.]]=Y$7,Tbl.Kosten[[#This Row],[Totaal kosten]],"")</f>
        <v/>
      </c>
      <c r="Z243" s="9" t="str">
        <f>IFERROR(VLOOKUP(Tbl.Kosten[[#This Row],[Kostensoort]],Tbl.Kostensoorten[],2,FALSE),"")</f>
        <v/>
      </c>
      <c r="AA243" s="9" t="str">
        <f>IF(Tbl.Kosten[[#This Row],[KSnr.]]=AA$7,Tbl.Kosten[[#This Row],[Totaal kosten]],"")</f>
        <v/>
      </c>
      <c r="AB243" s="9" t="str">
        <f>IF(Tbl.Kosten[[#This Row],[KSnr.]]=AB$7,Tbl.Kosten[[#This Row],[Totaal kosten]],"")</f>
        <v/>
      </c>
      <c r="AC243" s="9" t="str">
        <f>IF(Tbl.Kosten[[#This Row],[KSnr.]]=AC$7,Tbl.Kosten[[#This Row],[Totaal kosten]],"")</f>
        <v/>
      </c>
      <c r="AD243" s="9" t="str">
        <f>IF(Tbl.Kosten[[#This Row],[KSnr.]]=AD$7,Tbl.Kosten[[#This Row],[Totaal kosten]],"")</f>
        <v/>
      </c>
      <c r="AE243" s="9" t="str">
        <f>IF(Tbl.Kosten[[#This Row],[KSnr.]]=AE$7,Tbl.Kosten[[#This Row],[Totaal kosten]],"")</f>
        <v/>
      </c>
      <c r="AF243" s="9" t="str">
        <f>IF(Tbl.Kosten[[#This Row],[KSnr.]]=AF$7,Tbl.Kosten[[#This Row],[Totaal kosten]],"")</f>
        <v/>
      </c>
      <c r="AG243" s="9" t="str">
        <f>IF(Tbl.Kosten[[#This Row],[KSnr.]]=AG$7,Tbl.Kosten[[#This Row],[Totaal kosten]],"")</f>
        <v/>
      </c>
      <c r="AH243" s="9" t="str">
        <f>IF(Tbl.Kosten[[#This Row],[KSnr.]]=AH$7,Tbl.Kosten[[#This Row],[Totaal kosten]],"")</f>
        <v/>
      </c>
      <c r="AI243" s="9" t="str">
        <f>IF(Tbl.Kosten[[#This Row],[KSnr.]]=AI$7,Tbl.Kosten[[#This Row],[Totaal kosten]],"")</f>
        <v/>
      </c>
      <c r="AJ243" s="9" t="str">
        <f>IF(Tbl.Kosten[[#This Row],[KSnr.]]=AJ$7,Tbl.Kosten[[#This Row],[Totaal kosten]],"")</f>
        <v/>
      </c>
      <c r="AK243" s="9" t="str">
        <f>IF(Tbl.Kosten[[#This Row],[KSnr.]]=AK$7,Tbl.Kosten[[#This Row],[Totaal kosten]],"")</f>
        <v/>
      </c>
      <c r="AL243" s="9" t="str">
        <f>IF(Tbl.Kosten[[#This Row],[KSnr.]]=AL$7,Tbl.Kosten[[#This Row],[Totaal kosten]],"")</f>
        <v/>
      </c>
      <c r="AM243" s="9" t="str">
        <f>IF(Tbl.Kosten[[#This Row],[KSnr.]]=AM$7,Tbl.Kosten[[#This Row],[Totaal kosten]],"")</f>
        <v/>
      </c>
      <c r="AN243" s="9" t="str">
        <f>IF(Tbl.Kosten[[#This Row],[KSnr.]]=AN$7,Tbl.Kosten[[#This Row],[Totaal kosten]],"")</f>
        <v/>
      </c>
      <c r="AO243" s="9" t="str">
        <f>IF(Tbl.Kosten[[#This Row],[KSnr.]]=AO$7,Tbl.Kosten[[#This Row],[Totaal kosten]],"")</f>
        <v/>
      </c>
      <c r="AP243" s="9" t="str">
        <f>IF(Tbl.Kosten[[#This Row],[KSnr.]]=AP$7,Tbl.Kosten[[#This Row],[Totaal kosten]],"")</f>
        <v/>
      </c>
      <c r="AQ243" s="9" t="str">
        <f>IF(Tbl.Kosten[[#This Row],[KSnr.]]=AQ$7,Tbl.Kosten[[#This Row],[Totaal kosten]],"")</f>
        <v/>
      </c>
      <c r="AR243" s="9" t="str">
        <f>IF(Tbl.Kosten[[#This Row],[KSnr.]]=AR$7,Tbl.Kosten[[#This Row],[Totaal kosten]],"")</f>
        <v/>
      </c>
      <c r="AS243" s="9" t="str">
        <f>IF(Tbl.Kosten[[#This Row],[KSnr.]]=AS$7,Tbl.Kosten[[#This Row],[Totaal kosten]],"")</f>
        <v/>
      </c>
      <c r="AT243" s="9" t="str">
        <f>IF(Tbl.Kosten[[#This Row],[KSnr.]]=AT$7,Tbl.Kosten[[#This Row],[Totaal kosten]],"")</f>
        <v/>
      </c>
      <c r="AU243" s="122" t="str">
        <f>_xlfn.XLOOKUP(Tbl.Kosten[[#This Row],[Activiteitencode]],Tbl.Activiteiten[Activiteitcode],Tbl.Activiteiten[Anr.],"",,)</f>
        <v/>
      </c>
      <c r="AV243" s="122" t="str">
        <f>IF(Tbl.Kosten[[#This Row],[Anr.]]=AV$7,Tbl.Kosten[[#This Row],[Totaal kosten]],"")</f>
        <v/>
      </c>
      <c r="AW243" s="122" t="str">
        <f>IF(Tbl.Kosten[[#This Row],[Anr.]]=AW$7,Tbl.Kosten[[#This Row],[Totaal kosten]],"")</f>
        <v/>
      </c>
      <c r="AX243" s="122" t="str">
        <f>IF(Tbl.Kosten[[#This Row],[Anr.]]=AX$7,Tbl.Kosten[[#This Row],[Totaal kosten]],"")</f>
        <v/>
      </c>
      <c r="AY243" s="122" t="str">
        <f>IF(Tbl.Kosten[[#This Row],[Anr.]]=AY$7,Tbl.Kosten[[#This Row],[Totaal kosten]],"")</f>
        <v/>
      </c>
      <c r="AZ243" s="122" t="str">
        <f>IF(Tbl.Kosten[[#This Row],[Anr.]]=AZ$7,Tbl.Kosten[[#This Row],[Totaal kosten]],"")</f>
        <v/>
      </c>
      <c r="BA243" s="122" t="str">
        <f>IF(Tbl.Kosten[[#This Row],[Anr.]]=BA$7,Tbl.Kosten[[#This Row],[Totaal kosten]],"")</f>
        <v/>
      </c>
      <c r="BB243" s="122" t="str">
        <f>IF(Tbl.Kosten[[#This Row],[Anr.]]=BB$7,Tbl.Kosten[[#This Row],[Totaal kosten]],"")</f>
        <v/>
      </c>
      <c r="BC243" s="122" t="str">
        <f>IF(Tbl.Kosten[[#This Row],[Anr.]]=BC$7,Tbl.Kosten[[#This Row],[Totaal kosten]],"")</f>
        <v/>
      </c>
      <c r="BD243" s="122" t="str">
        <f>IF(Tbl.Kosten[[#This Row],[Anr.]]=BD$7,Tbl.Kosten[[#This Row],[Totaal kosten]],"")</f>
        <v/>
      </c>
      <c r="BE243" s="122" t="str">
        <f>IF(Tbl.Kosten[[#This Row],[Anr.]]=BE$7,Tbl.Kosten[[#This Row],[Totaal kosten]],"")</f>
        <v/>
      </c>
      <c r="BF243" s="122" t="str">
        <f>IF(Tbl.Kosten[[#This Row],[Anr.]]=BF$7,Tbl.Kosten[[#This Row],[Totaal kosten]],"")</f>
        <v/>
      </c>
      <c r="BG243" s="122" t="str">
        <f>IF(Tbl.Kosten[[#This Row],[Anr.]]=BG$7,Tbl.Kosten[[#This Row],[Totaal kosten]],"")</f>
        <v/>
      </c>
      <c r="BH243" s="122" t="str">
        <f>IF(Tbl.Kosten[[#This Row],[Anr.]]=BH$7,Tbl.Kosten[[#This Row],[Totaal kosten]],"")</f>
        <v/>
      </c>
      <c r="BI243" s="122" t="str">
        <f>IF(Tbl.Kosten[[#This Row],[Anr.]]=BI$7,Tbl.Kosten[[#This Row],[Totaal kosten]],"")</f>
        <v/>
      </c>
      <c r="BJ243" s="122" t="str">
        <f>IF(Tbl.Kosten[[#This Row],[Anr.]]=BJ$7,Tbl.Kosten[[#This Row],[Totaal kosten]],"")</f>
        <v/>
      </c>
      <c r="BK243" s="122" t="str">
        <f>IF(Tbl.Kosten[[#This Row],[Anr.]]=BK$7,Tbl.Kosten[[#This Row],[Totaal kosten]],"")</f>
        <v/>
      </c>
      <c r="BL243" s="122" t="str">
        <f>IF(Tbl.Kosten[[#This Row],[Anr.]]=BL$7,Tbl.Kosten[[#This Row],[Totaal kosten]],"")</f>
        <v/>
      </c>
      <c r="BM243" s="122" t="str">
        <f>IF(Tbl.Kosten[[#This Row],[Anr.]]=BM$7,Tbl.Kosten[[#This Row],[Totaal kosten]],"")</f>
        <v/>
      </c>
      <c r="BN243" s="122" t="str">
        <f>IF(Tbl.Kosten[[#This Row],[Anr.]]=BN$7,Tbl.Kosten[[#This Row],[Totaal kosten]],"")</f>
        <v/>
      </c>
      <c r="BO243" s="122" t="str">
        <f>IF(Tbl.Kosten[[#This Row],[Anr.]]=BO$7,Tbl.Kosten[[#This Row],[Totaal kosten]],"")</f>
        <v/>
      </c>
      <c r="BP243" s="122" t="str">
        <f>IF(Tbl.Kosten[[#This Row],[Anr.]]=BP$7,Tbl.Kosten[[#This Row],[Totaal kosten]],"")</f>
        <v/>
      </c>
      <c r="BQ243" s="122" t="str">
        <f>IF(Tbl.Kosten[[#This Row],[Anr.]]=BQ$7,Tbl.Kosten[[#This Row],[Totaal kosten]],"")</f>
        <v/>
      </c>
      <c r="BR243" s="122" t="str">
        <f>IF(Tbl.Kosten[[#This Row],[Anr.]]=BR$7,Tbl.Kosten[[#This Row],[Totaal kosten]],"")</f>
        <v/>
      </c>
      <c r="BS243" s="122" t="str">
        <f>IF(Tbl.Kosten[[#This Row],[Anr.]]=BS$7,Tbl.Kosten[[#This Row],[Totaal kosten]],"")</f>
        <v/>
      </c>
      <c r="BT243" s="122" t="str">
        <f>IF(Tbl.Kosten[[#This Row],[Anr.]]=BT$7,Tbl.Kosten[[#This Row],[Totaal kosten]],"")</f>
        <v/>
      </c>
      <c r="BU243" s="122" t="str">
        <f>IF(Tbl.Kosten[[#This Row],[Anr.]]=BU$7,Tbl.Kosten[[#This Row],[Totaal kosten]],"")</f>
        <v/>
      </c>
      <c r="BV243" s="122" t="str">
        <f>IF(Tbl.Kosten[[#This Row],[Anr.]]=BV$7,Tbl.Kosten[[#This Row],[Totaal kosten]],"")</f>
        <v/>
      </c>
      <c r="BW243" s="122" t="str">
        <f>IF(Tbl.Kosten[[#This Row],[Anr.]]=BW$7,Tbl.Kosten[[#This Row],[Totaal kosten]],"")</f>
        <v/>
      </c>
      <c r="BX243" s="122" t="str">
        <f>IF(Tbl.Kosten[[#This Row],[Anr.]]=BX$7,Tbl.Kosten[[#This Row],[Totaal kosten]],"")</f>
        <v/>
      </c>
      <c r="BY243" s="122" t="str">
        <f>IF(Tbl.Kosten[[#This Row],[Anr.]]=BY$7,Tbl.Kosten[[#This Row],[Totaal kosten]],"")</f>
        <v/>
      </c>
      <c r="BZ243" s="122" t="str">
        <f>IF(Tbl.Kosten[[#This Row],[Anr.]]=BZ$7,Tbl.Kosten[[#This Row],[Totaal kosten]],"")</f>
        <v/>
      </c>
      <c r="CA243" s="122" t="str">
        <f>IF(Tbl.Kosten[[#This Row],[Anr.]]=CA$7,Tbl.Kosten[[#This Row],[Totaal kosten]],"")</f>
        <v/>
      </c>
      <c r="CB243" s="122" t="str">
        <f>IF(Tbl.Kosten[[#This Row],[Anr.]]=CB$7,Tbl.Kosten[[#This Row],[Totaal kosten]],"")</f>
        <v/>
      </c>
      <c r="CC243" s="122" t="str">
        <f>IF(Tbl.Kosten[[#This Row],[Anr.]]=CC$7,Tbl.Kosten[[#This Row],[Totaal kosten]],"")</f>
        <v/>
      </c>
      <c r="CD243" s="122" t="str">
        <f>IF(Tbl.Kosten[[#This Row],[Anr.]]=CD$7,Tbl.Kosten[[#This Row],[Totaal kosten]],"")</f>
        <v/>
      </c>
      <c r="CE243" s="122" t="str">
        <f>IF(Tbl.Kosten[[#This Row],[Anr.]]=CE$7,Tbl.Kosten[[#This Row],[Totaal kosten]],"")</f>
        <v/>
      </c>
      <c r="CF243" s="122" t="str">
        <f>IF(Tbl.Kosten[[#This Row],[Anr.]]=CF$7,Tbl.Kosten[[#This Row],[Totaal kosten]],"")</f>
        <v/>
      </c>
      <c r="CG243" s="122" t="str">
        <f>IF(Tbl.Kosten[[#This Row],[Anr.]]=CG$7,Tbl.Kosten[[#This Row],[Totaal kosten]],"")</f>
        <v/>
      </c>
      <c r="CH243" s="122" t="str">
        <f>IF(Tbl.Kosten[[#This Row],[Anr.]]=CH$7,Tbl.Kosten[[#This Row],[Totaal kosten]],"")</f>
        <v/>
      </c>
      <c r="CI243" s="122" t="str">
        <f>IF(Tbl.Kosten[[#This Row],[Anr.]]=CI$7,Tbl.Kosten[[#This Row],[Totaal kosten]],"")</f>
        <v/>
      </c>
      <c r="CJ243" s="122" t="str">
        <f>IF(Tbl.Kosten[[#This Row],[Anr.]]=CJ$7,Tbl.Kosten[[#This Row],[Totaal kosten]],"")</f>
        <v/>
      </c>
      <c r="CK243" s="122" t="str">
        <f>IF(Tbl.Kosten[[#This Row],[Anr.]]=CK$7,Tbl.Kosten[[#This Row],[Totaal kosten]],"")</f>
        <v/>
      </c>
      <c r="CL243" s="122" t="str">
        <f>IF(Tbl.Kosten[[#This Row],[Anr.]]=CL$7,Tbl.Kosten[[#This Row],[Totaal kosten]],"")</f>
        <v/>
      </c>
      <c r="CM243" s="122" t="str">
        <f>IF(Tbl.Kosten[[#This Row],[Anr.]]=CM$7,Tbl.Kosten[[#This Row],[Totaal kosten]],"")</f>
        <v/>
      </c>
      <c r="CN243" s="122" t="str">
        <f>IF(Tbl.Kosten[[#This Row],[Anr.]]=CN$7,Tbl.Kosten[[#This Row],[Totaal kosten]],"")</f>
        <v/>
      </c>
      <c r="CO243" s="122" t="str">
        <f>IF(Tbl.Kosten[[#This Row],[Anr.]]=CO$7,Tbl.Kosten[[#This Row],[Totaal kosten]],"")</f>
        <v/>
      </c>
      <c r="CP243" s="122" t="str">
        <f>IF(Tbl.Kosten[[#This Row],[Anr.]]=CP$7,Tbl.Kosten[[#This Row],[Totaal kosten]],"")</f>
        <v/>
      </c>
      <c r="CQ243" s="122" t="str">
        <f>IF(Tbl.Kosten[[#This Row],[Anr.]]=CQ$7,Tbl.Kosten[[#This Row],[Totaal kosten]],"")</f>
        <v/>
      </c>
      <c r="CR243" s="122" t="str">
        <f>IF(Tbl.Kosten[[#This Row],[Anr.]]=CR$7,Tbl.Kosten[[#This Row],[Totaal kosten]],"")</f>
        <v/>
      </c>
      <c r="CS243" s="122" t="str">
        <f>IF(Tbl.Kosten[[#This Row],[Anr.]]=CS$7,Tbl.Kosten[[#This Row],[Totaal kosten]],"")</f>
        <v/>
      </c>
      <c r="CT243" s="122" t="str">
        <f>IF(Tbl.Kosten[[#This Row],[Anr.]]=CT$7,Tbl.Kosten[[#This Row],[Totaal kosten]],"")</f>
        <v/>
      </c>
      <c r="CU243" s="122" t="str">
        <f>IF(Tbl.Kosten[[#This Row],[Anr.]]=CU$7,Tbl.Kosten[[#This Row],[Totaal kosten]],"")</f>
        <v/>
      </c>
      <c r="CV243" s="122" t="str">
        <f>IF(Tbl.Kosten[[#This Row],[Anr.]]=CV$7,Tbl.Kosten[[#This Row],[Totaal kosten]],"")</f>
        <v/>
      </c>
      <c r="CW243" s="122" t="str">
        <f>IF(Tbl.Kosten[[#This Row],[Anr.]]=CW$7,Tbl.Kosten[[#This Row],[Totaal kosten]],"")</f>
        <v/>
      </c>
      <c r="CX243" s="122" t="str">
        <f>IF(Tbl.Kosten[[#This Row],[Anr.]]=CX$7,Tbl.Kosten[[#This Row],[Totaal kosten]],"")</f>
        <v/>
      </c>
      <c r="CY243" s="122" t="str">
        <f>IF(Tbl.Kosten[[#This Row],[Anr.]]=CY$7,Tbl.Kosten[[#This Row],[Totaal kosten]],"")</f>
        <v/>
      </c>
      <c r="CZ243" s="122" t="str">
        <f>IF(Tbl.Kosten[[#This Row],[Anr.]]=CZ$7,Tbl.Kosten[[#This Row],[Totaal kosten]],"")</f>
        <v/>
      </c>
      <c r="DA243" s="122" t="str">
        <f>IF(Tbl.Kosten[[#This Row],[Anr.]]=DA$7,Tbl.Kosten[[#This Row],[Totaal kosten]],"")</f>
        <v/>
      </c>
      <c r="DB243" s="122" t="str">
        <f>IF(Tbl.Kosten[[#This Row],[Anr.]]=DB$7,Tbl.Kosten[[#This Row],[Totaal kosten]],"")</f>
        <v/>
      </c>
      <c r="DC243" s="122" t="str">
        <f>IF(Tbl.Kosten[[#This Row],[Anr.]]=DC$7,Tbl.Kosten[[#This Row],[Totaal kosten]],"")</f>
        <v/>
      </c>
      <c r="DD243" s="122" t="str">
        <f>IF(Tbl.Kosten[[#This Row],[Anr.]]=DD$7,Tbl.Kosten[[#This Row],[Totaal kosten]],"")</f>
        <v/>
      </c>
      <c r="DE243" s="122" t="str">
        <f>IF(Tbl.Kosten[[#This Row],[Anr.]]=DE$7,Tbl.Kosten[[#This Row],[Totaal kosten]],"")</f>
        <v/>
      </c>
      <c r="DF243" s="122" t="str">
        <f>IF(Tbl.Kosten[[#This Row],[Anr.]]=DF$7,Tbl.Kosten[[#This Row],[Totaal kosten]],"")</f>
        <v/>
      </c>
      <c r="DG243" s="122" t="str">
        <f>IF(Tbl.Kosten[[#This Row],[Anr.]]=DG$7,Tbl.Kosten[[#This Row],[Totaal kosten]],"")</f>
        <v/>
      </c>
      <c r="DH243" s="122" t="str">
        <f>IF(Tbl.Kosten[[#This Row],[Anr.]]=DH$7,Tbl.Kosten[[#This Row],[Totaal kosten]],"")</f>
        <v/>
      </c>
      <c r="DI243" s="122" t="str">
        <f>IF(Tbl.Kosten[[#This Row],[Anr.]]=DI$7,Tbl.Kosten[[#This Row],[Totaal kosten]],"")</f>
        <v/>
      </c>
      <c r="DJ243" s="122" t="str">
        <f>IF(Tbl.Kosten[[#This Row],[Anr.]]=DJ$7,Tbl.Kosten[[#This Row],[Totaal kosten]],"")</f>
        <v/>
      </c>
      <c r="DK243" s="122" t="str">
        <f>IF(Tbl.Kosten[[#This Row],[Anr.]]=DK$7,Tbl.Kosten[[#This Row],[Totaal kosten]],"")</f>
        <v/>
      </c>
      <c r="DL243" s="122" t="str">
        <f>IF(Tbl.Kosten[[#This Row],[Anr.]]=DL$7,Tbl.Kosten[[#This Row],[Totaal kosten]],"")</f>
        <v/>
      </c>
      <c r="DM243" s="122" t="str">
        <f>IF(Tbl.Kosten[[#This Row],[Anr.]]=DM$7,Tbl.Kosten[[#This Row],[Totaal kosten]],"")</f>
        <v/>
      </c>
      <c r="DN243" s="122" t="str">
        <f>IF(Tbl.Kosten[[#This Row],[Anr.]]=DN$7,Tbl.Kosten[[#This Row],[Totaal kosten]],"")</f>
        <v/>
      </c>
      <c r="DO243" s="122" t="str">
        <f>IF(Tbl.Kosten[[#This Row],[Anr.]]=DO$7,Tbl.Kosten[[#This Row],[Totaal kosten]],"")</f>
        <v/>
      </c>
      <c r="DP243" s="122" t="str">
        <f>IF(Tbl.Kosten[[#This Row],[Anr.]]=DP$7,Tbl.Kosten[[#This Row],[Totaal kosten]],"")</f>
        <v/>
      </c>
      <c r="DQ243" s="122" t="str">
        <f>IF(Tbl.Kosten[[#This Row],[Anr.]]=DQ$7,Tbl.Kosten[[#This Row],[Totaal kosten]],"")</f>
        <v/>
      </c>
      <c r="DR243" s="122" t="str">
        <f>IF(Tbl.Kosten[[#This Row],[Anr.]]=DR$7,Tbl.Kosten[[#This Row],[Totaal kosten]],"")</f>
        <v/>
      </c>
      <c r="DS243" s="122" t="str">
        <f>IF(Tbl.Kosten[[#This Row],[Anr.]]=DS$7,Tbl.Kosten[[#This Row],[Totaal kosten]],"")</f>
        <v/>
      </c>
      <c r="DT243" s="122" t="str">
        <f>IF(Tbl.Kosten[[#This Row],[Anr.]]=DT$7,Tbl.Kosten[[#This Row],[Totaal kosten]],"")</f>
        <v/>
      </c>
      <c r="DU243" s="122" t="str">
        <f>IF(Tbl.Kosten[[#This Row],[Anr.]]=DU$7,Tbl.Kosten[[#This Row],[Totaal kosten]],"")</f>
        <v/>
      </c>
      <c r="DV243" s="122" t="str">
        <f>IF(Tbl.Kosten[[#This Row],[Anr.]]=DV$7,Tbl.Kosten[[#This Row],[Totaal kosten]],"")</f>
        <v/>
      </c>
      <c r="DW243" s="122" t="str">
        <f>IF(Tbl.Kosten[[#This Row],[Anr.]]=DW$7,Tbl.Kosten[[#This Row],[Totaal kosten]],"")</f>
        <v/>
      </c>
      <c r="DX243" s="122" t="str">
        <f>IF(Tbl.Kosten[[#This Row],[Anr.]]=DX$7,Tbl.Kosten[[#This Row],[Totaal kosten]],"")</f>
        <v/>
      </c>
      <c r="DY243" s="122" t="str">
        <f>IF(Tbl.Kosten[[#This Row],[Anr.]]=DY$7,Tbl.Kosten[[#This Row],[Totaal kosten]],"")</f>
        <v/>
      </c>
      <c r="DZ243" s="122" t="str">
        <f>IF(Tbl.Kosten[[#This Row],[Anr.]]=DZ$7,Tbl.Kosten[[#This Row],[Totaal kosten]],"")</f>
        <v/>
      </c>
      <c r="EA243" s="122" t="str">
        <f>IF(Tbl.Kosten[[#This Row],[Anr.]]=EA$7,Tbl.Kosten[[#This Row],[Totaal kosten]],"")</f>
        <v/>
      </c>
      <c r="EB243" s="122" t="str">
        <f>IF(Tbl.Kosten[[#This Row],[Anr.]]=EB$7,Tbl.Kosten[[#This Row],[Totaal kosten]],"")</f>
        <v/>
      </c>
      <c r="EC243" s="122" t="str">
        <f>IF(Tbl.Kosten[[#This Row],[Anr.]]=EC$7,Tbl.Kosten[[#This Row],[Totaal kosten]],"")</f>
        <v/>
      </c>
      <c r="ED243" s="122" t="str">
        <f>IF(Tbl.Kosten[[#This Row],[Anr.]]=ED$7,Tbl.Kosten[[#This Row],[Totaal kosten]],"")</f>
        <v/>
      </c>
      <c r="EE243" s="122" t="str">
        <f>IF(Tbl.Kosten[[#This Row],[Anr.]]=EE$7,Tbl.Kosten[[#This Row],[Totaal kosten]],"")</f>
        <v/>
      </c>
      <c r="EF243" s="122" t="str">
        <f>IF(Tbl.Kosten[[#This Row],[Anr.]]=EF$7,Tbl.Kosten[[#This Row],[Totaal kosten]],"")</f>
        <v/>
      </c>
      <c r="EG243" s="122" t="str">
        <f>IF(Tbl.Kosten[[#This Row],[Anr.]]=EG$7,Tbl.Kosten[[#This Row],[Totaal kosten]],"")</f>
        <v/>
      </c>
      <c r="EH243" s="122" t="str">
        <f>IF(Tbl.Kosten[[#This Row],[Anr.]]=EH$7,Tbl.Kosten[[#This Row],[Totaal kosten]],"")</f>
        <v/>
      </c>
      <c r="EI243" s="122" t="str">
        <f>IF(Tbl.Kosten[[#This Row],[Anr.]]=EI$7,Tbl.Kosten[[#This Row],[Totaal kosten]],"")</f>
        <v/>
      </c>
      <c r="EJ243" s="122" t="str">
        <f>IF(Tbl.Kosten[[#This Row],[Anr.]]=EJ$7,Tbl.Kosten[[#This Row],[Totaal kosten]],"")</f>
        <v/>
      </c>
      <c r="EK243" s="122" t="str">
        <f>IF(Tbl.Kosten[[#This Row],[Anr.]]=EK$7,Tbl.Kosten[[#This Row],[Totaal kosten]],"")</f>
        <v/>
      </c>
      <c r="EL243" s="122" t="str">
        <f>IF(Tbl.Kosten[[#This Row],[Anr.]]=EL$7,Tbl.Kosten[[#This Row],[Totaal kosten]],"")</f>
        <v/>
      </c>
      <c r="EM243" s="122" t="str">
        <f>IF(Tbl.Kosten[[#This Row],[Anr.]]=EM$7,Tbl.Kosten[[#This Row],[Totaal kosten]],"")</f>
        <v/>
      </c>
      <c r="EN243" s="122" t="str">
        <f>IF(Tbl.Kosten[[#This Row],[Anr.]]=EN$7,Tbl.Kosten[[#This Row],[Totaal kosten]],"")</f>
        <v/>
      </c>
      <c r="EO243" s="122" t="str">
        <f>IF(Tbl.Kosten[[#This Row],[Anr.]]=EO$7,Tbl.Kosten[[#This Row],[Totaal kosten]],"")</f>
        <v/>
      </c>
      <c r="EP243" s="122" t="str">
        <f>IF(Tbl.Kosten[[#This Row],[Anr.]]=EP$7,Tbl.Kosten[[#This Row],[Totaal kosten]],"")</f>
        <v/>
      </c>
      <c r="EQ243" s="122" t="str">
        <f>IF(Tbl.Kosten[[#This Row],[Anr.]]=EQ$7,Tbl.Kosten[[#This Row],[Totaal kosten]],"")</f>
        <v/>
      </c>
    </row>
    <row r="244" spans="2:147" x14ac:dyDescent="0.35">
      <c r="B244" s="99"/>
      <c r="C244" s="68"/>
      <c r="D244" s="119"/>
      <c r="E244" s="100"/>
      <c r="F244" s="13">
        <f>_xlfn.XLOOKUP(Tbl.Kosten[[#This Row],[Medewerker e/o 
functie]],Tbl.Uurtarief[Medewerker en/of functie],Tbl.Uurtarief[Uurtarief],"",,)</f>
        <v>0</v>
      </c>
      <c r="G244" s="118">
        <f>PRODUCT(Tbl.Kosten[[#This Row],[Uren]],Tbl.Kosten[[#This Row],[Uurtarief]])</f>
        <v>0</v>
      </c>
      <c r="H244" s="100"/>
      <c r="I244" s="98"/>
      <c r="J244" s="97">
        <f>Tbl.Kosten[[#This Row],[Aantal]]*Tbl.Kosten[[#This Row],[Tarief]]</f>
        <v>0</v>
      </c>
      <c r="K244" s="118">
        <f>Tbl.Kosten[[#This Row],[Subtotaal andere kosten]]+Tbl.Kosten[[#This Row],[Subtotaal arbeidskosten]]</f>
        <v>0</v>
      </c>
      <c r="L244" s="190">
        <f>IF(Tbl.Kosten[[#This Row],[Subtotaal andere kosten]]&lt;&gt;0,"Andere kosten",(_xlfn.XLOOKUP(Tbl.Kosten[[#This Row],[Medewerker e/o 
functie]],Tbl.Uurtarief[Medewerker en/of functie],Tbl.Uurtarief[Kostensoort],"",,)))</f>
        <v>0</v>
      </c>
      <c r="M244" s="190" t="str">
        <f>IF(AND(Tbl.Kosten[[#This Row],[Subtotaal arbeidskosten]]&lt;&gt;0,Tbl.Kosten[[#This Row],[Subtotaal andere kosten]]&lt;&gt;0),"Begroot Arbeidskosten en Overige kosten op verschillende regels!","")</f>
        <v/>
      </c>
      <c r="N244" s="3" t="str">
        <f>_xlfn.XLOOKUP(Tbl.Kosten[[#This Row],[Activiteitencode]],Tbl.Activiteiten[Activiteitcode],Tbl.Activiteiten[Werkpakketcode],"",,)</f>
        <v/>
      </c>
      <c r="O244" s="9" t="str">
        <f>_xlfn.XLOOKUP(Tbl.Kosten[[#This Row],[Werkpakketcode]],Tbl.Werkpakketten[Werkpakketcode],Tbl.Werkpakketten[WPnr.],"",,)</f>
        <v/>
      </c>
      <c r="P244" s="9" t="str">
        <f>IF(Tbl.Kosten[[#This Row],[WPnr.]]=P$7,Tbl.Kosten[[#This Row],[Totaal kosten]],"")</f>
        <v/>
      </c>
      <c r="Q244" s="9" t="str">
        <f>IF(Tbl.Kosten[[#This Row],[WPnr.]]=Q$7,Tbl.Kosten[[#This Row],[Totaal kosten]],"")</f>
        <v/>
      </c>
      <c r="R244" s="9" t="str">
        <f>IF(Tbl.Kosten[[#This Row],[WPnr.]]=R$7,Tbl.Kosten[[#This Row],[Totaal kosten]],"")</f>
        <v/>
      </c>
      <c r="S244" s="9" t="str">
        <f>IF(Tbl.Kosten[[#This Row],[WPnr.]]=S$7,Tbl.Kosten[[#This Row],[Totaal kosten]],"")</f>
        <v/>
      </c>
      <c r="T244" s="9" t="str">
        <f>IF(Tbl.Kosten[[#This Row],[WPnr.]]=T$7,Tbl.Kosten[[#This Row],[Totaal kosten]],"")</f>
        <v/>
      </c>
      <c r="U244" s="9" t="str">
        <f>IF(Tbl.Kosten[[#This Row],[WPnr.]]=U$7,Tbl.Kosten[[#This Row],[Totaal kosten]],"")</f>
        <v/>
      </c>
      <c r="V244" s="9" t="str">
        <f>IF(Tbl.Kosten[[#This Row],[WPnr.]]=V$7,Tbl.Kosten[[#This Row],[Totaal kosten]],"")</f>
        <v/>
      </c>
      <c r="W244" s="9" t="str">
        <f>IF(Tbl.Kosten[[#This Row],[WPnr.]]=W$7,Tbl.Kosten[[#This Row],[Totaal kosten]],"")</f>
        <v/>
      </c>
      <c r="X244" s="9" t="str">
        <f>IF(Tbl.Kosten[[#This Row],[WPnr.]]=X$7,Tbl.Kosten[[#This Row],[Totaal kosten]],"")</f>
        <v/>
      </c>
      <c r="Y244" s="9" t="str">
        <f>IF(Tbl.Kosten[[#This Row],[WPnr.]]=Y$7,Tbl.Kosten[[#This Row],[Totaal kosten]],"")</f>
        <v/>
      </c>
      <c r="Z244" s="9" t="str">
        <f>IFERROR(VLOOKUP(Tbl.Kosten[[#This Row],[Kostensoort]],Tbl.Kostensoorten[],2,FALSE),"")</f>
        <v/>
      </c>
      <c r="AA244" s="9" t="str">
        <f>IF(Tbl.Kosten[[#This Row],[KSnr.]]=AA$7,Tbl.Kosten[[#This Row],[Totaal kosten]],"")</f>
        <v/>
      </c>
      <c r="AB244" s="9" t="str">
        <f>IF(Tbl.Kosten[[#This Row],[KSnr.]]=AB$7,Tbl.Kosten[[#This Row],[Totaal kosten]],"")</f>
        <v/>
      </c>
      <c r="AC244" s="9" t="str">
        <f>IF(Tbl.Kosten[[#This Row],[KSnr.]]=AC$7,Tbl.Kosten[[#This Row],[Totaal kosten]],"")</f>
        <v/>
      </c>
      <c r="AD244" s="9" t="str">
        <f>IF(Tbl.Kosten[[#This Row],[KSnr.]]=AD$7,Tbl.Kosten[[#This Row],[Totaal kosten]],"")</f>
        <v/>
      </c>
      <c r="AE244" s="9" t="str">
        <f>IF(Tbl.Kosten[[#This Row],[KSnr.]]=AE$7,Tbl.Kosten[[#This Row],[Totaal kosten]],"")</f>
        <v/>
      </c>
      <c r="AF244" s="9" t="str">
        <f>IF(Tbl.Kosten[[#This Row],[KSnr.]]=AF$7,Tbl.Kosten[[#This Row],[Totaal kosten]],"")</f>
        <v/>
      </c>
      <c r="AG244" s="9" t="str">
        <f>IF(Tbl.Kosten[[#This Row],[KSnr.]]=AG$7,Tbl.Kosten[[#This Row],[Totaal kosten]],"")</f>
        <v/>
      </c>
      <c r="AH244" s="9" t="str">
        <f>IF(Tbl.Kosten[[#This Row],[KSnr.]]=AH$7,Tbl.Kosten[[#This Row],[Totaal kosten]],"")</f>
        <v/>
      </c>
      <c r="AI244" s="9" t="str">
        <f>IF(Tbl.Kosten[[#This Row],[KSnr.]]=AI$7,Tbl.Kosten[[#This Row],[Totaal kosten]],"")</f>
        <v/>
      </c>
      <c r="AJ244" s="9" t="str">
        <f>IF(Tbl.Kosten[[#This Row],[KSnr.]]=AJ$7,Tbl.Kosten[[#This Row],[Totaal kosten]],"")</f>
        <v/>
      </c>
      <c r="AK244" s="9" t="str">
        <f>IF(Tbl.Kosten[[#This Row],[KSnr.]]=AK$7,Tbl.Kosten[[#This Row],[Totaal kosten]],"")</f>
        <v/>
      </c>
      <c r="AL244" s="9" t="str">
        <f>IF(Tbl.Kosten[[#This Row],[KSnr.]]=AL$7,Tbl.Kosten[[#This Row],[Totaal kosten]],"")</f>
        <v/>
      </c>
      <c r="AM244" s="9" t="str">
        <f>IF(Tbl.Kosten[[#This Row],[KSnr.]]=AM$7,Tbl.Kosten[[#This Row],[Totaal kosten]],"")</f>
        <v/>
      </c>
      <c r="AN244" s="9" t="str">
        <f>IF(Tbl.Kosten[[#This Row],[KSnr.]]=AN$7,Tbl.Kosten[[#This Row],[Totaal kosten]],"")</f>
        <v/>
      </c>
      <c r="AO244" s="9" t="str">
        <f>IF(Tbl.Kosten[[#This Row],[KSnr.]]=AO$7,Tbl.Kosten[[#This Row],[Totaal kosten]],"")</f>
        <v/>
      </c>
      <c r="AP244" s="9" t="str">
        <f>IF(Tbl.Kosten[[#This Row],[KSnr.]]=AP$7,Tbl.Kosten[[#This Row],[Totaal kosten]],"")</f>
        <v/>
      </c>
      <c r="AQ244" s="9" t="str">
        <f>IF(Tbl.Kosten[[#This Row],[KSnr.]]=AQ$7,Tbl.Kosten[[#This Row],[Totaal kosten]],"")</f>
        <v/>
      </c>
      <c r="AR244" s="9" t="str">
        <f>IF(Tbl.Kosten[[#This Row],[KSnr.]]=AR$7,Tbl.Kosten[[#This Row],[Totaal kosten]],"")</f>
        <v/>
      </c>
      <c r="AS244" s="9" t="str">
        <f>IF(Tbl.Kosten[[#This Row],[KSnr.]]=AS$7,Tbl.Kosten[[#This Row],[Totaal kosten]],"")</f>
        <v/>
      </c>
      <c r="AT244" s="9" t="str">
        <f>IF(Tbl.Kosten[[#This Row],[KSnr.]]=AT$7,Tbl.Kosten[[#This Row],[Totaal kosten]],"")</f>
        <v/>
      </c>
      <c r="AU244" s="122" t="str">
        <f>_xlfn.XLOOKUP(Tbl.Kosten[[#This Row],[Activiteitencode]],Tbl.Activiteiten[Activiteitcode],Tbl.Activiteiten[Anr.],"",,)</f>
        <v/>
      </c>
      <c r="AV244" s="122" t="str">
        <f>IF(Tbl.Kosten[[#This Row],[Anr.]]=AV$7,Tbl.Kosten[[#This Row],[Totaal kosten]],"")</f>
        <v/>
      </c>
      <c r="AW244" s="122" t="str">
        <f>IF(Tbl.Kosten[[#This Row],[Anr.]]=AW$7,Tbl.Kosten[[#This Row],[Totaal kosten]],"")</f>
        <v/>
      </c>
      <c r="AX244" s="122" t="str">
        <f>IF(Tbl.Kosten[[#This Row],[Anr.]]=AX$7,Tbl.Kosten[[#This Row],[Totaal kosten]],"")</f>
        <v/>
      </c>
      <c r="AY244" s="122" t="str">
        <f>IF(Tbl.Kosten[[#This Row],[Anr.]]=AY$7,Tbl.Kosten[[#This Row],[Totaal kosten]],"")</f>
        <v/>
      </c>
      <c r="AZ244" s="122" t="str">
        <f>IF(Tbl.Kosten[[#This Row],[Anr.]]=AZ$7,Tbl.Kosten[[#This Row],[Totaal kosten]],"")</f>
        <v/>
      </c>
      <c r="BA244" s="122" t="str">
        <f>IF(Tbl.Kosten[[#This Row],[Anr.]]=BA$7,Tbl.Kosten[[#This Row],[Totaal kosten]],"")</f>
        <v/>
      </c>
      <c r="BB244" s="122" t="str">
        <f>IF(Tbl.Kosten[[#This Row],[Anr.]]=BB$7,Tbl.Kosten[[#This Row],[Totaal kosten]],"")</f>
        <v/>
      </c>
      <c r="BC244" s="122" t="str">
        <f>IF(Tbl.Kosten[[#This Row],[Anr.]]=BC$7,Tbl.Kosten[[#This Row],[Totaal kosten]],"")</f>
        <v/>
      </c>
      <c r="BD244" s="122" t="str">
        <f>IF(Tbl.Kosten[[#This Row],[Anr.]]=BD$7,Tbl.Kosten[[#This Row],[Totaal kosten]],"")</f>
        <v/>
      </c>
      <c r="BE244" s="122" t="str">
        <f>IF(Tbl.Kosten[[#This Row],[Anr.]]=BE$7,Tbl.Kosten[[#This Row],[Totaal kosten]],"")</f>
        <v/>
      </c>
      <c r="BF244" s="122" t="str">
        <f>IF(Tbl.Kosten[[#This Row],[Anr.]]=BF$7,Tbl.Kosten[[#This Row],[Totaal kosten]],"")</f>
        <v/>
      </c>
      <c r="BG244" s="122" t="str">
        <f>IF(Tbl.Kosten[[#This Row],[Anr.]]=BG$7,Tbl.Kosten[[#This Row],[Totaal kosten]],"")</f>
        <v/>
      </c>
      <c r="BH244" s="122" t="str">
        <f>IF(Tbl.Kosten[[#This Row],[Anr.]]=BH$7,Tbl.Kosten[[#This Row],[Totaal kosten]],"")</f>
        <v/>
      </c>
      <c r="BI244" s="122" t="str">
        <f>IF(Tbl.Kosten[[#This Row],[Anr.]]=BI$7,Tbl.Kosten[[#This Row],[Totaal kosten]],"")</f>
        <v/>
      </c>
      <c r="BJ244" s="122" t="str">
        <f>IF(Tbl.Kosten[[#This Row],[Anr.]]=BJ$7,Tbl.Kosten[[#This Row],[Totaal kosten]],"")</f>
        <v/>
      </c>
      <c r="BK244" s="122" t="str">
        <f>IF(Tbl.Kosten[[#This Row],[Anr.]]=BK$7,Tbl.Kosten[[#This Row],[Totaal kosten]],"")</f>
        <v/>
      </c>
      <c r="BL244" s="122" t="str">
        <f>IF(Tbl.Kosten[[#This Row],[Anr.]]=BL$7,Tbl.Kosten[[#This Row],[Totaal kosten]],"")</f>
        <v/>
      </c>
      <c r="BM244" s="122" t="str">
        <f>IF(Tbl.Kosten[[#This Row],[Anr.]]=BM$7,Tbl.Kosten[[#This Row],[Totaal kosten]],"")</f>
        <v/>
      </c>
      <c r="BN244" s="122" t="str">
        <f>IF(Tbl.Kosten[[#This Row],[Anr.]]=BN$7,Tbl.Kosten[[#This Row],[Totaal kosten]],"")</f>
        <v/>
      </c>
      <c r="BO244" s="122" t="str">
        <f>IF(Tbl.Kosten[[#This Row],[Anr.]]=BO$7,Tbl.Kosten[[#This Row],[Totaal kosten]],"")</f>
        <v/>
      </c>
      <c r="BP244" s="122" t="str">
        <f>IF(Tbl.Kosten[[#This Row],[Anr.]]=BP$7,Tbl.Kosten[[#This Row],[Totaal kosten]],"")</f>
        <v/>
      </c>
      <c r="BQ244" s="122" t="str">
        <f>IF(Tbl.Kosten[[#This Row],[Anr.]]=BQ$7,Tbl.Kosten[[#This Row],[Totaal kosten]],"")</f>
        <v/>
      </c>
      <c r="BR244" s="122" t="str">
        <f>IF(Tbl.Kosten[[#This Row],[Anr.]]=BR$7,Tbl.Kosten[[#This Row],[Totaal kosten]],"")</f>
        <v/>
      </c>
      <c r="BS244" s="122" t="str">
        <f>IF(Tbl.Kosten[[#This Row],[Anr.]]=BS$7,Tbl.Kosten[[#This Row],[Totaal kosten]],"")</f>
        <v/>
      </c>
      <c r="BT244" s="122" t="str">
        <f>IF(Tbl.Kosten[[#This Row],[Anr.]]=BT$7,Tbl.Kosten[[#This Row],[Totaal kosten]],"")</f>
        <v/>
      </c>
      <c r="BU244" s="122" t="str">
        <f>IF(Tbl.Kosten[[#This Row],[Anr.]]=BU$7,Tbl.Kosten[[#This Row],[Totaal kosten]],"")</f>
        <v/>
      </c>
      <c r="BV244" s="122" t="str">
        <f>IF(Tbl.Kosten[[#This Row],[Anr.]]=BV$7,Tbl.Kosten[[#This Row],[Totaal kosten]],"")</f>
        <v/>
      </c>
      <c r="BW244" s="122" t="str">
        <f>IF(Tbl.Kosten[[#This Row],[Anr.]]=BW$7,Tbl.Kosten[[#This Row],[Totaal kosten]],"")</f>
        <v/>
      </c>
      <c r="BX244" s="122" t="str">
        <f>IF(Tbl.Kosten[[#This Row],[Anr.]]=BX$7,Tbl.Kosten[[#This Row],[Totaal kosten]],"")</f>
        <v/>
      </c>
      <c r="BY244" s="122" t="str">
        <f>IF(Tbl.Kosten[[#This Row],[Anr.]]=BY$7,Tbl.Kosten[[#This Row],[Totaal kosten]],"")</f>
        <v/>
      </c>
      <c r="BZ244" s="122" t="str">
        <f>IF(Tbl.Kosten[[#This Row],[Anr.]]=BZ$7,Tbl.Kosten[[#This Row],[Totaal kosten]],"")</f>
        <v/>
      </c>
      <c r="CA244" s="122" t="str">
        <f>IF(Tbl.Kosten[[#This Row],[Anr.]]=CA$7,Tbl.Kosten[[#This Row],[Totaal kosten]],"")</f>
        <v/>
      </c>
      <c r="CB244" s="122" t="str">
        <f>IF(Tbl.Kosten[[#This Row],[Anr.]]=CB$7,Tbl.Kosten[[#This Row],[Totaal kosten]],"")</f>
        <v/>
      </c>
      <c r="CC244" s="122" t="str">
        <f>IF(Tbl.Kosten[[#This Row],[Anr.]]=CC$7,Tbl.Kosten[[#This Row],[Totaal kosten]],"")</f>
        <v/>
      </c>
      <c r="CD244" s="122" t="str">
        <f>IF(Tbl.Kosten[[#This Row],[Anr.]]=CD$7,Tbl.Kosten[[#This Row],[Totaal kosten]],"")</f>
        <v/>
      </c>
      <c r="CE244" s="122" t="str">
        <f>IF(Tbl.Kosten[[#This Row],[Anr.]]=CE$7,Tbl.Kosten[[#This Row],[Totaal kosten]],"")</f>
        <v/>
      </c>
      <c r="CF244" s="122" t="str">
        <f>IF(Tbl.Kosten[[#This Row],[Anr.]]=CF$7,Tbl.Kosten[[#This Row],[Totaal kosten]],"")</f>
        <v/>
      </c>
      <c r="CG244" s="122" t="str">
        <f>IF(Tbl.Kosten[[#This Row],[Anr.]]=CG$7,Tbl.Kosten[[#This Row],[Totaal kosten]],"")</f>
        <v/>
      </c>
      <c r="CH244" s="122" t="str">
        <f>IF(Tbl.Kosten[[#This Row],[Anr.]]=CH$7,Tbl.Kosten[[#This Row],[Totaal kosten]],"")</f>
        <v/>
      </c>
      <c r="CI244" s="122" t="str">
        <f>IF(Tbl.Kosten[[#This Row],[Anr.]]=CI$7,Tbl.Kosten[[#This Row],[Totaal kosten]],"")</f>
        <v/>
      </c>
      <c r="CJ244" s="122" t="str">
        <f>IF(Tbl.Kosten[[#This Row],[Anr.]]=CJ$7,Tbl.Kosten[[#This Row],[Totaal kosten]],"")</f>
        <v/>
      </c>
      <c r="CK244" s="122" t="str">
        <f>IF(Tbl.Kosten[[#This Row],[Anr.]]=CK$7,Tbl.Kosten[[#This Row],[Totaal kosten]],"")</f>
        <v/>
      </c>
      <c r="CL244" s="122" t="str">
        <f>IF(Tbl.Kosten[[#This Row],[Anr.]]=CL$7,Tbl.Kosten[[#This Row],[Totaal kosten]],"")</f>
        <v/>
      </c>
      <c r="CM244" s="122" t="str">
        <f>IF(Tbl.Kosten[[#This Row],[Anr.]]=CM$7,Tbl.Kosten[[#This Row],[Totaal kosten]],"")</f>
        <v/>
      </c>
      <c r="CN244" s="122" t="str">
        <f>IF(Tbl.Kosten[[#This Row],[Anr.]]=CN$7,Tbl.Kosten[[#This Row],[Totaal kosten]],"")</f>
        <v/>
      </c>
      <c r="CO244" s="122" t="str">
        <f>IF(Tbl.Kosten[[#This Row],[Anr.]]=CO$7,Tbl.Kosten[[#This Row],[Totaal kosten]],"")</f>
        <v/>
      </c>
      <c r="CP244" s="122" t="str">
        <f>IF(Tbl.Kosten[[#This Row],[Anr.]]=CP$7,Tbl.Kosten[[#This Row],[Totaal kosten]],"")</f>
        <v/>
      </c>
      <c r="CQ244" s="122" t="str">
        <f>IF(Tbl.Kosten[[#This Row],[Anr.]]=CQ$7,Tbl.Kosten[[#This Row],[Totaal kosten]],"")</f>
        <v/>
      </c>
      <c r="CR244" s="122" t="str">
        <f>IF(Tbl.Kosten[[#This Row],[Anr.]]=CR$7,Tbl.Kosten[[#This Row],[Totaal kosten]],"")</f>
        <v/>
      </c>
      <c r="CS244" s="122" t="str">
        <f>IF(Tbl.Kosten[[#This Row],[Anr.]]=CS$7,Tbl.Kosten[[#This Row],[Totaal kosten]],"")</f>
        <v/>
      </c>
      <c r="CT244" s="122" t="str">
        <f>IF(Tbl.Kosten[[#This Row],[Anr.]]=CT$7,Tbl.Kosten[[#This Row],[Totaal kosten]],"")</f>
        <v/>
      </c>
      <c r="CU244" s="122" t="str">
        <f>IF(Tbl.Kosten[[#This Row],[Anr.]]=CU$7,Tbl.Kosten[[#This Row],[Totaal kosten]],"")</f>
        <v/>
      </c>
      <c r="CV244" s="122" t="str">
        <f>IF(Tbl.Kosten[[#This Row],[Anr.]]=CV$7,Tbl.Kosten[[#This Row],[Totaal kosten]],"")</f>
        <v/>
      </c>
      <c r="CW244" s="122" t="str">
        <f>IF(Tbl.Kosten[[#This Row],[Anr.]]=CW$7,Tbl.Kosten[[#This Row],[Totaal kosten]],"")</f>
        <v/>
      </c>
      <c r="CX244" s="122" t="str">
        <f>IF(Tbl.Kosten[[#This Row],[Anr.]]=CX$7,Tbl.Kosten[[#This Row],[Totaal kosten]],"")</f>
        <v/>
      </c>
      <c r="CY244" s="122" t="str">
        <f>IF(Tbl.Kosten[[#This Row],[Anr.]]=CY$7,Tbl.Kosten[[#This Row],[Totaal kosten]],"")</f>
        <v/>
      </c>
      <c r="CZ244" s="122" t="str">
        <f>IF(Tbl.Kosten[[#This Row],[Anr.]]=CZ$7,Tbl.Kosten[[#This Row],[Totaal kosten]],"")</f>
        <v/>
      </c>
      <c r="DA244" s="122" t="str">
        <f>IF(Tbl.Kosten[[#This Row],[Anr.]]=DA$7,Tbl.Kosten[[#This Row],[Totaal kosten]],"")</f>
        <v/>
      </c>
      <c r="DB244" s="122" t="str">
        <f>IF(Tbl.Kosten[[#This Row],[Anr.]]=DB$7,Tbl.Kosten[[#This Row],[Totaal kosten]],"")</f>
        <v/>
      </c>
      <c r="DC244" s="122" t="str">
        <f>IF(Tbl.Kosten[[#This Row],[Anr.]]=DC$7,Tbl.Kosten[[#This Row],[Totaal kosten]],"")</f>
        <v/>
      </c>
      <c r="DD244" s="122" t="str">
        <f>IF(Tbl.Kosten[[#This Row],[Anr.]]=DD$7,Tbl.Kosten[[#This Row],[Totaal kosten]],"")</f>
        <v/>
      </c>
      <c r="DE244" s="122" t="str">
        <f>IF(Tbl.Kosten[[#This Row],[Anr.]]=DE$7,Tbl.Kosten[[#This Row],[Totaal kosten]],"")</f>
        <v/>
      </c>
      <c r="DF244" s="122" t="str">
        <f>IF(Tbl.Kosten[[#This Row],[Anr.]]=DF$7,Tbl.Kosten[[#This Row],[Totaal kosten]],"")</f>
        <v/>
      </c>
      <c r="DG244" s="122" t="str">
        <f>IF(Tbl.Kosten[[#This Row],[Anr.]]=DG$7,Tbl.Kosten[[#This Row],[Totaal kosten]],"")</f>
        <v/>
      </c>
      <c r="DH244" s="122" t="str">
        <f>IF(Tbl.Kosten[[#This Row],[Anr.]]=DH$7,Tbl.Kosten[[#This Row],[Totaal kosten]],"")</f>
        <v/>
      </c>
      <c r="DI244" s="122" t="str">
        <f>IF(Tbl.Kosten[[#This Row],[Anr.]]=DI$7,Tbl.Kosten[[#This Row],[Totaal kosten]],"")</f>
        <v/>
      </c>
      <c r="DJ244" s="122" t="str">
        <f>IF(Tbl.Kosten[[#This Row],[Anr.]]=DJ$7,Tbl.Kosten[[#This Row],[Totaal kosten]],"")</f>
        <v/>
      </c>
      <c r="DK244" s="122" t="str">
        <f>IF(Tbl.Kosten[[#This Row],[Anr.]]=DK$7,Tbl.Kosten[[#This Row],[Totaal kosten]],"")</f>
        <v/>
      </c>
      <c r="DL244" s="122" t="str">
        <f>IF(Tbl.Kosten[[#This Row],[Anr.]]=DL$7,Tbl.Kosten[[#This Row],[Totaal kosten]],"")</f>
        <v/>
      </c>
      <c r="DM244" s="122" t="str">
        <f>IF(Tbl.Kosten[[#This Row],[Anr.]]=DM$7,Tbl.Kosten[[#This Row],[Totaal kosten]],"")</f>
        <v/>
      </c>
      <c r="DN244" s="122" t="str">
        <f>IF(Tbl.Kosten[[#This Row],[Anr.]]=DN$7,Tbl.Kosten[[#This Row],[Totaal kosten]],"")</f>
        <v/>
      </c>
      <c r="DO244" s="122" t="str">
        <f>IF(Tbl.Kosten[[#This Row],[Anr.]]=DO$7,Tbl.Kosten[[#This Row],[Totaal kosten]],"")</f>
        <v/>
      </c>
      <c r="DP244" s="122" t="str">
        <f>IF(Tbl.Kosten[[#This Row],[Anr.]]=DP$7,Tbl.Kosten[[#This Row],[Totaal kosten]],"")</f>
        <v/>
      </c>
      <c r="DQ244" s="122" t="str">
        <f>IF(Tbl.Kosten[[#This Row],[Anr.]]=DQ$7,Tbl.Kosten[[#This Row],[Totaal kosten]],"")</f>
        <v/>
      </c>
      <c r="DR244" s="122" t="str">
        <f>IF(Tbl.Kosten[[#This Row],[Anr.]]=DR$7,Tbl.Kosten[[#This Row],[Totaal kosten]],"")</f>
        <v/>
      </c>
      <c r="DS244" s="122" t="str">
        <f>IF(Tbl.Kosten[[#This Row],[Anr.]]=DS$7,Tbl.Kosten[[#This Row],[Totaal kosten]],"")</f>
        <v/>
      </c>
      <c r="DT244" s="122" t="str">
        <f>IF(Tbl.Kosten[[#This Row],[Anr.]]=DT$7,Tbl.Kosten[[#This Row],[Totaal kosten]],"")</f>
        <v/>
      </c>
      <c r="DU244" s="122" t="str">
        <f>IF(Tbl.Kosten[[#This Row],[Anr.]]=DU$7,Tbl.Kosten[[#This Row],[Totaal kosten]],"")</f>
        <v/>
      </c>
      <c r="DV244" s="122" t="str">
        <f>IF(Tbl.Kosten[[#This Row],[Anr.]]=DV$7,Tbl.Kosten[[#This Row],[Totaal kosten]],"")</f>
        <v/>
      </c>
      <c r="DW244" s="122" t="str">
        <f>IF(Tbl.Kosten[[#This Row],[Anr.]]=DW$7,Tbl.Kosten[[#This Row],[Totaal kosten]],"")</f>
        <v/>
      </c>
      <c r="DX244" s="122" t="str">
        <f>IF(Tbl.Kosten[[#This Row],[Anr.]]=DX$7,Tbl.Kosten[[#This Row],[Totaal kosten]],"")</f>
        <v/>
      </c>
      <c r="DY244" s="122" t="str">
        <f>IF(Tbl.Kosten[[#This Row],[Anr.]]=DY$7,Tbl.Kosten[[#This Row],[Totaal kosten]],"")</f>
        <v/>
      </c>
      <c r="DZ244" s="122" t="str">
        <f>IF(Tbl.Kosten[[#This Row],[Anr.]]=DZ$7,Tbl.Kosten[[#This Row],[Totaal kosten]],"")</f>
        <v/>
      </c>
      <c r="EA244" s="122" t="str">
        <f>IF(Tbl.Kosten[[#This Row],[Anr.]]=EA$7,Tbl.Kosten[[#This Row],[Totaal kosten]],"")</f>
        <v/>
      </c>
      <c r="EB244" s="122" t="str">
        <f>IF(Tbl.Kosten[[#This Row],[Anr.]]=EB$7,Tbl.Kosten[[#This Row],[Totaal kosten]],"")</f>
        <v/>
      </c>
      <c r="EC244" s="122" t="str">
        <f>IF(Tbl.Kosten[[#This Row],[Anr.]]=EC$7,Tbl.Kosten[[#This Row],[Totaal kosten]],"")</f>
        <v/>
      </c>
      <c r="ED244" s="122" t="str">
        <f>IF(Tbl.Kosten[[#This Row],[Anr.]]=ED$7,Tbl.Kosten[[#This Row],[Totaal kosten]],"")</f>
        <v/>
      </c>
      <c r="EE244" s="122" t="str">
        <f>IF(Tbl.Kosten[[#This Row],[Anr.]]=EE$7,Tbl.Kosten[[#This Row],[Totaal kosten]],"")</f>
        <v/>
      </c>
      <c r="EF244" s="122" t="str">
        <f>IF(Tbl.Kosten[[#This Row],[Anr.]]=EF$7,Tbl.Kosten[[#This Row],[Totaal kosten]],"")</f>
        <v/>
      </c>
      <c r="EG244" s="122" t="str">
        <f>IF(Tbl.Kosten[[#This Row],[Anr.]]=EG$7,Tbl.Kosten[[#This Row],[Totaal kosten]],"")</f>
        <v/>
      </c>
      <c r="EH244" s="122" t="str">
        <f>IF(Tbl.Kosten[[#This Row],[Anr.]]=EH$7,Tbl.Kosten[[#This Row],[Totaal kosten]],"")</f>
        <v/>
      </c>
      <c r="EI244" s="122" t="str">
        <f>IF(Tbl.Kosten[[#This Row],[Anr.]]=EI$7,Tbl.Kosten[[#This Row],[Totaal kosten]],"")</f>
        <v/>
      </c>
      <c r="EJ244" s="122" t="str">
        <f>IF(Tbl.Kosten[[#This Row],[Anr.]]=EJ$7,Tbl.Kosten[[#This Row],[Totaal kosten]],"")</f>
        <v/>
      </c>
      <c r="EK244" s="122" t="str">
        <f>IF(Tbl.Kosten[[#This Row],[Anr.]]=EK$7,Tbl.Kosten[[#This Row],[Totaal kosten]],"")</f>
        <v/>
      </c>
      <c r="EL244" s="122" t="str">
        <f>IF(Tbl.Kosten[[#This Row],[Anr.]]=EL$7,Tbl.Kosten[[#This Row],[Totaal kosten]],"")</f>
        <v/>
      </c>
      <c r="EM244" s="122" t="str">
        <f>IF(Tbl.Kosten[[#This Row],[Anr.]]=EM$7,Tbl.Kosten[[#This Row],[Totaal kosten]],"")</f>
        <v/>
      </c>
      <c r="EN244" s="122" t="str">
        <f>IF(Tbl.Kosten[[#This Row],[Anr.]]=EN$7,Tbl.Kosten[[#This Row],[Totaal kosten]],"")</f>
        <v/>
      </c>
      <c r="EO244" s="122" t="str">
        <f>IF(Tbl.Kosten[[#This Row],[Anr.]]=EO$7,Tbl.Kosten[[#This Row],[Totaal kosten]],"")</f>
        <v/>
      </c>
      <c r="EP244" s="122" t="str">
        <f>IF(Tbl.Kosten[[#This Row],[Anr.]]=EP$7,Tbl.Kosten[[#This Row],[Totaal kosten]],"")</f>
        <v/>
      </c>
      <c r="EQ244" s="122" t="str">
        <f>IF(Tbl.Kosten[[#This Row],[Anr.]]=EQ$7,Tbl.Kosten[[#This Row],[Totaal kosten]],"")</f>
        <v/>
      </c>
    </row>
    <row r="245" spans="2:147" x14ac:dyDescent="0.35">
      <c r="B245" s="99"/>
      <c r="C245" s="68"/>
      <c r="D245" s="119"/>
      <c r="E245" s="100"/>
      <c r="F245" s="13">
        <f>_xlfn.XLOOKUP(Tbl.Kosten[[#This Row],[Medewerker e/o 
functie]],Tbl.Uurtarief[Medewerker en/of functie],Tbl.Uurtarief[Uurtarief],"",,)</f>
        <v>0</v>
      </c>
      <c r="G245" s="118">
        <f>PRODUCT(Tbl.Kosten[[#This Row],[Uren]],Tbl.Kosten[[#This Row],[Uurtarief]])</f>
        <v>0</v>
      </c>
      <c r="H245" s="100"/>
      <c r="I245" s="98"/>
      <c r="J245" s="97">
        <f>Tbl.Kosten[[#This Row],[Aantal]]*Tbl.Kosten[[#This Row],[Tarief]]</f>
        <v>0</v>
      </c>
      <c r="K245" s="118">
        <f>Tbl.Kosten[[#This Row],[Subtotaal andere kosten]]+Tbl.Kosten[[#This Row],[Subtotaal arbeidskosten]]</f>
        <v>0</v>
      </c>
      <c r="L245" s="190">
        <f>IF(Tbl.Kosten[[#This Row],[Subtotaal andere kosten]]&lt;&gt;0,"Andere kosten",(_xlfn.XLOOKUP(Tbl.Kosten[[#This Row],[Medewerker e/o 
functie]],Tbl.Uurtarief[Medewerker en/of functie],Tbl.Uurtarief[Kostensoort],"",,)))</f>
        <v>0</v>
      </c>
      <c r="M245" s="190" t="str">
        <f>IF(AND(Tbl.Kosten[[#This Row],[Subtotaal arbeidskosten]]&lt;&gt;0,Tbl.Kosten[[#This Row],[Subtotaal andere kosten]]&lt;&gt;0),"Begroot Arbeidskosten en Overige kosten op verschillende regels!","")</f>
        <v/>
      </c>
      <c r="N245" s="3" t="str">
        <f>_xlfn.XLOOKUP(Tbl.Kosten[[#This Row],[Activiteitencode]],Tbl.Activiteiten[Activiteitcode],Tbl.Activiteiten[Werkpakketcode],"",,)</f>
        <v/>
      </c>
      <c r="O245" s="9" t="str">
        <f>_xlfn.XLOOKUP(Tbl.Kosten[[#This Row],[Werkpakketcode]],Tbl.Werkpakketten[Werkpakketcode],Tbl.Werkpakketten[WPnr.],"",,)</f>
        <v/>
      </c>
      <c r="P245" s="9" t="str">
        <f>IF(Tbl.Kosten[[#This Row],[WPnr.]]=P$7,Tbl.Kosten[[#This Row],[Totaal kosten]],"")</f>
        <v/>
      </c>
      <c r="Q245" s="9" t="str">
        <f>IF(Tbl.Kosten[[#This Row],[WPnr.]]=Q$7,Tbl.Kosten[[#This Row],[Totaal kosten]],"")</f>
        <v/>
      </c>
      <c r="R245" s="9" t="str">
        <f>IF(Tbl.Kosten[[#This Row],[WPnr.]]=R$7,Tbl.Kosten[[#This Row],[Totaal kosten]],"")</f>
        <v/>
      </c>
      <c r="S245" s="9" t="str">
        <f>IF(Tbl.Kosten[[#This Row],[WPnr.]]=S$7,Tbl.Kosten[[#This Row],[Totaal kosten]],"")</f>
        <v/>
      </c>
      <c r="T245" s="9" t="str">
        <f>IF(Tbl.Kosten[[#This Row],[WPnr.]]=T$7,Tbl.Kosten[[#This Row],[Totaal kosten]],"")</f>
        <v/>
      </c>
      <c r="U245" s="9" t="str">
        <f>IF(Tbl.Kosten[[#This Row],[WPnr.]]=U$7,Tbl.Kosten[[#This Row],[Totaal kosten]],"")</f>
        <v/>
      </c>
      <c r="V245" s="9" t="str">
        <f>IF(Tbl.Kosten[[#This Row],[WPnr.]]=V$7,Tbl.Kosten[[#This Row],[Totaal kosten]],"")</f>
        <v/>
      </c>
      <c r="W245" s="9" t="str">
        <f>IF(Tbl.Kosten[[#This Row],[WPnr.]]=W$7,Tbl.Kosten[[#This Row],[Totaal kosten]],"")</f>
        <v/>
      </c>
      <c r="X245" s="9" t="str">
        <f>IF(Tbl.Kosten[[#This Row],[WPnr.]]=X$7,Tbl.Kosten[[#This Row],[Totaal kosten]],"")</f>
        <v/>
      </c>
      <c r="Y245" s="9" t="str">
        <f>IF(Tbl.Kosten[[#This Row],[WPnr.]]=Y$7,Tbl.Kosten[[#This Row],[Totaal kosten]],"")</f>
        <v/>
      </c>
      <c r="Z245" s="9" t="str">
        <f>IFERROR(VLOOKUP(Tbl.Kosten[[#This Row],[Kostensoort]],Tbl.Kostensoorten[],2,FALSE),"")</f>
        <v/>
      </c>
      <c r="AA245" s="9" t="str">
        <f>IF(Tbl.Kosten[[#This Row],[KSnr.]]=AA$7,Tbl.Kosten[[#This Row],[Totaal kosten]],"")</f>
        <v/>
      </c>
      <c r="AB245" s="9" t="str">
        <f>IF(Tbl.Kosten[[#This Row],[KSnr.]]=AB$7,Tbl.Kosten[[#This Row],[Totaal kosten]],"")</f>
        <v/>
      </c>
      <c r="AC245" s="9" t="str">
        <f>IF(Tbl.Kosten[[#This Row],[KSnr.]]=AC$7,Tbl.Kosten[[#This Row],[Totaal kosten]],"")</f>
        <v/>
      </c>
      <c r="AD245" s="9" t="str">
        <f>IF(Tbl.Kosten[[#This Row],[KSnr.]]=AD$7,Tbl.Kosten[[#This Row],[Totaal kosten]],"")</f>
        <v/>
      </c>
      <c r="AE245" s="9" t="str">
        <f>IF(Tbl.Kosten[[#This Row],[KSnr.]]=AE$7,Tbl.Kosten[[#This Row],[Totaal kosten]],"")</f>
        <v/>
      </c>
      <c r="AF245" s="9" t="str">
        <f>IF(Tbl.Kosten[[#This Row],[KSnr.]]=AF$7,Tbl.Kosten[[#This Row],[Totaal kosten]],"")</f>
        <v/>
      </c>
      <c r="AG245" s="9" t="str">
        <f>IF(Tbl.Kosten[[#This Row],[KSnr.]]=AG$7,Tbl.Kosten[[#This Row],[Totaal kosten]],"")</f>
        <v/>
      </c>
      <c r="AH245" s="9" t="str">
        <f>IF(Tbl.Kosten[[#This Row],[KSnr.]]=AH$7,Tbl.Kosten[[#This Row],[Totaal kosten]],"")</f>
        <v/>
      </c>
      <c r="AI245" s="9" t="str">
        <f>IF(Tbl.Kosten[[#This Row],[KSnr.]]=AI$7,Tbl.Kosten[[#This Row],[Totaal kosten]],"")</f>
        <v/>
      </c>
      <c r="AJ245" s="9" t="str">
        <f>IF(Tbl.Kosten[[#This Row],[KSnr.]]=AJ$7,Tbl.Kosten[[#This Row],[Totaal kosten]],"")</f>
        <v/>
      </c>
      <c r="AK245" s="9" t="str">
        <f>IF(Tbl.Kosten[[#This Row],[KSnr.]]=AK$7,Tbl.Kosten[[#This Row],[Totaal kosten]],"")</f>
        <v/>
      </c>
      <c r="AL245" s="9" t="str">
        <f>IF(Tbl.Kosten[[#This Row],[KSnr.]]=AL$7,Tbl.Kosten[[#This Row],[Totaal kosten]],"")</f>
        <v/>
      </c>
      <c r="AM245" s="9" t="str">
        <f>IF(Tbl.Kosten[[#This Row],[KSnr.]]=AM$7,Tbl.Kosten[[#This Row],[Totaal kosten]],"")</f>
        <v/>
      </c>
      <c r="AN245" s="9" t="str">
        <f>IF(Tbl.Kosten[[#This Row],[KSnr.]]=AN$7,Tbl.Kosten[[#This Row],[Totaal kosten]],"")</f>
        <v/>
      </c>
      <c r="AO245" s="9" t="str">
        <f>IF(Tbl.Kosten[[#This Row],[KSnr.]]=AO$7,Tbl.Kosten[[#This Row],[Totaal kosten]],"")</f>
        <v/>
      </c>
      <c r="AP245" s="9" t="str">
        <f>IF(Tbl.Kosten[[#This Row],[KSnr.]]=AP$7,Tbl.Kosten[[#This Row],[Totaal kosten]],"")</f>
        <v/>
      </c>
      <c r="AQ245" s="9" t="str">
        <f>IF(Tbl.Kosten[[#This Row],[KSnr.]]=AQ$7,Tbl.Kosten[[#This Row],[Totaal kosten]],"")</f>
        <v/>
      </c>
      <c r="AR245" s="9" t="str">
        <f>IF(Tbl.Kosten[[#This Row],[KSnr.]]=AR$7,Tbl.Kosten[[#This Row],[Totaal kosten]],"")</f>
        <v/>
      </c>
      <c r="AS245" s="9" t="str">
        <f>IF(Tbl.Kosten[[#This Row],[KSnr.]]=AS$7,Tbl.Kosten[[#This Row],[Totaal kosten]],"")</f>
        <v/>
      </c>
      <c r="AT245" s="9" t="str">
        <f>IF(Tbl.Kosten[[#This Row],[KSnr.]]=AT$7,Tbl.Kosten[[#This Row],[Totaal kosten]],"")</f>
        <v/>
      </c>
      <c r="AU245" s="122" t="str">
        <f>_xlfn.XLOOKUP(Tbl.Kosten[[#This Row],[Activiteitencode]],Tbl.Activiteiten[Activiteitcode],Tbl.Activiteiten[Anr.],"",,)</f>
        <v/>
      </c>
      <c r="AV245" s="122" t="str">
        <f>IF(Tbl.Kosten[[#This Row],[Anr.]]=AV$7,Tbl.Kosten[[#This Row],[Totaal kosten]],"")</f>
        <v/>
      </c>
      <c r="AW245" s="122" t="str">
        <f>IF(Tbl.Kosten[[#This Row],[Anr.]]=AW$7,Tbl.Kosten[[#This Row],[Totaal kosten]],"")</f>
        <v/>
      </c>
      <c r="AX245" s="122" t="str">
        <f>IF(Tbl.Kosten[[#This Row],[Anr.]]=AX$7,Tbl.Kosten[[#This Row],[Totaal kosten]],"")</f>
        <v/>
      </c>
      <c r="AY245" s="122" t="str">
        <f>IF(Tbl.Kosten[[#This Row],[Anr.]]=AY$7,Tbl.Kosten[[#This Row],[Totaal kosten]],"")</f>
        <v/>
      </c>
      <c r="AZ245" s="122" t="str">
        <f>IF(Tbl.Kosten[[#This Row],[Anr.]]=AZ$7,Tbl.Kosten[[#This Row],[Totaal kosten]],"")</f>
        <v/>
      </c>
      <c r="BA245" s="122" t="str">
        <f>IF(Tbl.Kosten[[#This Row],[Anr.]]=BA$7,Tbl.Kosten[[#This Row],[Totaal kosten]],"")</f>
        <v/>
      </c>
      <c r="BB245" s="122" t="str">
        <f>IF(Tbl.Kosten[[#This Row],[Anr.]]=BB$7,Tbl.Kosten[[#This Row],[Totaal kosten]],"")</f>
        <v/>
      </c>
      <c r="BC245" s="122" t="str">
        <f>IF(Tbl.Kosten[[#This Row],[Anr.]]=BC$7,Tbl.Kosten[[#This Row],[Totaal kosten]],"")</f>
        <v/>
      </c>
      <c r="BD245" s="122" t="str">
        <f>IF(Tbl.Kosten[[#This Row],[Anr.]]=BD$7,Tbl.Kosten[[#This Row],[Totaal kosten]],"")</f>
        <v/>
      </c>
      <c r="BE245" s="122" t="str">
        <f>IF(Tbl.Kosten[[#This Row],[Anr.]]=BE$7,Tbl.Kosten[[#This Row],[Totaal kosten]],"")</f>
        <v/>
      </c>
      <c r="BF245" s="122" t="str">
        <f>IF(Tbl.Kosten[[#This Row],[Anr.]]=BF$7,Tbl.Kosten[[#This Row],[Totaal kosten]],"")</f>
        <v/>
      </c>
      <c r="BG245" s="122" t="str">
        <f>IF(Tbl.Kosten[[#This Row],[Anr.]]=BG$7,Tbl.Kosten[[#This Row],[Totaal kosten]],"")</f>
        <v/>
      </c>
      <c r="BH245" s="122" t="str">
        <f>IF(Tbl.Kosten[[#This Row],[Anr.]]=BH$7,Tbl.Kosten[[#This Row],[Totaal kosten]],"")</f>
        <v/>
      </c>
      <c r="BI245" s="122" t="str">
        <f>IF(Tbl.Kosten[[#This Row],[Anr.]]=BI$7,Tbl.Kosten[[#This Row],[Totaal kosten]],"")</f>
        <v/>
      </c>
      <c r="BJ245" s="122" t="str">
        <f>IF(Tbl.Kosten[[#This Row],[Anr.]]=BJ$7,Tbl.Kosten[[#This Row],[Totaal kosten]],"")</f>
        <v/>
      </c>
      <c r="BK245" s="122" t="str">
        <f>IF(Tbl.Kosten[[#This Row],[Anr.]]=BK$7,Tbl.Kosten[[#This Row],[Totaal kosten]],"")</f>
        <v/>
      </c>
      <c r="BL245" s="122" t="str">
        <f>IF(Tbl.Kosten[[#This Row],[Anr.]]=BL$7,Tbl.Kosten[[#This Row],[Totaal kosten]],"")</f>
        <v/>
      </c>
      <c r="BM245" s="122" t="str">
        <f>IF(Tbl.Kosten[[#This Row],[Anr.]]=BM$7,Tbl.Kosten[[#This Row],[Totaal kosten]],"")</f>
        <v/>
      </c>
      <c r="BN245" s="122" t="str">
        <f>IF(Tbl.Kosten[[#This Row],[Anr.]]=BN$7,Tbl.Kosten[[#This Row],[Totaal kosten]],"")</f>
        <v/>
      </c>
      <c r="BO245" s="122" t="str">
        <f>IF(Tbl.Kosten[[#This Row],[Anr.]]=BO$7,Tbl.Kosten[[#This Row],[Totaal kosten]],"")</f>
        <v/>
      </c>
      <c r="BP245" s="122" t="str">
        <f>IF(Tbl.Kosten[[#This Row],[Anr.]]=BP$7,Tbl.Kosten[[#This Row],[Totaal kosten]],"")</f>
        <v/>
      </c>
      <c r="BQ245" s="122" t="str">
        <f>IF(Tbl.Kosten[[#This Row],[Anr.]]=BQ$7,Tbl.Kosten[[#This Row],[Totaal kosten]],"")</f>
        <v/>
      </c>
      <c r="BR245" s="122" t="str">
        <f>IF(Tbl.Kosten[[#This Row],[Anr.]]=BR$7,Tbl.Kosten[[#This Row],[Totaal kosten]],"")</f>
        <v/>
      </c>
      <c r="BS245" s="122" t="str">
        <f>IF(Tbl.Kosten[[#This Row],[Anr.]]=BS$7,Tbl.Kosten[[#This Row],[Totaal kosten]],"")</f>
        <v/>
      </c>
      <c r="BT245" s="122" t="str">
        <f>IF(Tbl.Kosten[[#This Row],[Anr.]]=BT$7,Tbl.Kosten[[#This Row],[Totaal kosten]],"")</f>
        <v/>
      </c>
      <c r="BU245" s="122" t="str">
        <f>IF(Tbl.Kosten[[#This Row],[Anr.]]=BU$7,Tbl.Kosten[[#This Row],[Totaal kosten]],"")</f>
        <v/>
      </c>
      <c r="BV245" s="122" t="str">
        <f>IF(Tbl.Kosten[[#This Row],[Anr.]]=BV$7,Tbl.Kosten[[#This Row],[Totaal kosten]],"")</f>
        <v/>
      </c>
      <c r="BW245" s="122" t="str">
        <f>IF(Tbl.Kosten[[#This Row],[Anr.]]=BW$7,Tbl.Kosten[[#This Row],[Totaal kosten]],"")</f>
        <v/>
      </c>
      <c r="BX245" s="122" t="str">
        <f>IF(Tbl.Kosten[[#This Row],[Anr.]]=BX$7,Tbl.Kosten[[#This Row],[Totaal kosten]],"")</f>
        <v/>
      </c>
      <c r="BY245" s="122" t="str">
        <f>IF(Tbl.Kosten[[#This Row],[Anr.]]=BY$7,Tbl.Kosten[[#This Row],[Totaal kosten]],"")</f>
        <v/>
      </c>
      <c r="BZ245" s="122" t="str">
        <f>IF(Tbl.Kosten[[#This Row],[Anr.]]=BZ$7,Tbl.Kosten[[#This Row],[Totaal kosten]],"")</f>
        <v/>
      </c>
      <c r="CA245" s="122" t="str">
        <f>IF(Tbl.Kosten[[#This Row],[Anr.]]=CA$7,Tbl.Kosten[[#This Row],[Totaal kosten]],"")</f>
        <v/>
      </c>
      <c r="CB245" s="122" t="str">
        <f>IF(Tbl.Kosten[[#This Row],[Anr.]]=CB$7,Tbl.Kosten[[#This Row],[Totaal kosten]],"")</f>
        <v/>
      </c>
      <c r="CC245" s="122" t="str">
        <f>IF(Tbl.Kosten[[#This Row],[Anr.]]=CC$7,Tbl.Kosten[[#This Row],[Totaal kosten]],"")</f>
        <v/>
      </c>
      <c r="CD245" s="122" t="str">
        <f>IF(Tbl.Kosten[[#This Row],[Anr.]]=CD$7,Tbl.Kosten[[#This Row],[Totaal kosten]],"")</f>
        <v/>
      </c>
      <c r="CE245" s="122" t="str">
        <f>IF(Tbl.Kosten[[#This Row],[Anr.]]=CE$7,Tbl.Kosten[[#This Row],[Totaal kosten]],"")</f>
        <v/>
      </c>
      <c r="CF245" s="122" t="str">
        <f>IF(Tbl.Kosten[[#This Row],[Anr.]]=CF$7,Tbl.Kosten[[#This Row],[Totaal kosten]],"")</f>
        <v/>
      </c>
      <c r="CG245" s="122" t="str">
        <f>IF(Tbl.Kosten[[#This Row],[Anr.]]=CG$7,Tbl.Kosten[[#This Row],[Totaal kosten]],"")</f>
        <v/>
      </c>
      <c r="CH245" s="122" t="str">
        <f>IF(Tbl.Kosten[[#This Row],[Anr.]]=CH$7,Tbl.Kosten[[#This Row],[Totaal kosten]],"")</f>
        <v/>
      </c>
      <c r="CI245" s="122" t="str">
        <f>IF(Tbl.Kosten[[#This Row],[Anr.]]=CI$7,Tbl.Kosten[[#This Row],[Totaal kosten]],"")</f>
        <v/>
      </c>
      <c r="CJ245" s="122" t="str">
        <f>IF(Tbl.Kosten[[#This Row],[Anr.]]=CJ$7,Tbl.Kosten[[#This Row],[Totaal kosten]],"")</f>
        <v/>
      </c>
      <c r="CK245" s="122" t="str">
        <f>IF(Tbl.Kosten[[#This Row],[Anr.]]=CK$7,Tbl.Kosten[[#This Row],[Totaal kosten]],"")</f>
        <v/>
      </c>
      <c r="CL245" s="122" t="str">
        <f>IF(Tbl.Kosten[[#This Row],[Anr.]]=CL$7,Tbl.Kosten[[#This Row],[Totaal kosten]],"")</f>
        <v/>
      </c>
      <c r="CM245" s="122" t="str">
        <f>IF(Tbl.Kosten[[#This Row],[Anr.]]=CM$7,Tbl.Kosten[[#This Row],[Totaal kosten]],"")</f>
        <v/>
      </c>
      <c r="CN245" s="122" t="str">
        <f>IF(Tbl.Kosten[[#This Row],[Anr.]]=CN$7,Tbl.Kosten[[#This Row],[Totaal kosten]],"")</f>
        <v/>
      </c>
      <c r="CO245" s="122" t="str">
        <f>IF(Tbl.Kosten[[#This Row],[Anr.]]=CO$7,Tbl.Kosten[[#This Row],[Totaal kosten]],"")</f>
        <v/>
      </c>
      <c r="CP245" s="122" t="str">
        <f>IF(Tbl.Kosten[[#This Row],[Anr.]]=CP$7,Tbl.Kosten[[#This Row],[Totaal kosten]],"")</f>
        <v/>
      </c>
      <c r="CQ245" s="122" t="str">
        <f>IF(Tbl.Kosten[[#This Row],[Anr.]]=CQ$7,Tbl.Kosten[[#This Row],[Totaal kosten]],"")</f>
        <v/>
      </c>
      <c r="CR245" s="122" t="str">
        <f>IF(Tbl.Kosten[[#This Row],[Anr.]]=CR$7,Tbl.Kosten[[#This Row],[Totaal kosten]],"")</f>
        <v/>
      </c>
      <c r="CS245" s="122" t="str">
        <f>IF(Tbl.Kosten[[#This Row],[Anr.]]=CS$7,Tbl.Kosten[[#This Row],[Totaal kosten]],"")</f>
        <v/>
      </c>
      <c r="CT245" s="122" t="str">
        <f>IF(Tbl.Kosten[[#This Row],[Anr.]]=CT$7,Tbl.Kosten[[#This Row],[Totaal kosten]],"")</f>
        <v/>
      </c>
      <c r="CU245" s="122" t="str">
        <f>IF(Tbl.Kosten[[#This Row],[Anr.]]=CU$7,Tbl.Kosten[[#This Row],[Totaal kosten]],"")</f>
        <v/>
      </c>
      <c r="CV245" s="122" t="str">
        <f>IF(Tbl.Kosten[[#This Row],[Anr.]]=CV$7,Tbl.Kosten[[#This Row],[Totaal kosten]],"")</f>
        <v/>
      </c>
      <c r="CW245" s="122" t="str">
        <f>IF(Tbl.Kosten[[#This Row],[Anr.]]=CW$7,Tbl.Kosten[[#This Row],[Totaal kosten]],"")</f>
        <v/>
      </c>
      <c r="CX245" s="122" t="str">
        <f>IF(Tbl.Kosten[[#This Row],[Anr.]]=CX$7,Tbl.Kosten[[#This Row],[Totaal kosten]],"")</f>
        <v/>
      </c>
      <c r="CY245" s="122" t="str">
        <f>IF(Tbl.Kosten[[#This Row],[Anr.]]=CY$7,Tbl.Kosten[[#This Row],[Totaal kosten]],"")</f>
        <v/>
      </c>
      <c r="CZ245" s="122" t="str">
        <f>IF(Tbl.Kosten[[#This Row],[Anr.]]=CZ$7,Tbl.Kosten[[#This Row],[Totaal kosten]],"")</f>
        <v/>
      </c>
      <c r="DA245" s="122" t="str">
        <f>IF(Tbl.Kosten[[#This Row],[Anr.]]=DA$7,Tbl.Kosten[[#This Row],[Totaal kosten]],"")</f>
        <v/>
      </c>
      <c r="DB245" s="122" t="str">
        <f>IF(Tbl.Kosten[[#This Row],[Anr.]]=DB$7,Tbl.Kosten[[#This Row],[Totaal kosten]],"")</f>
        <v/>
      </c>
      <c r="DC245" s="122" t="str">
        <f>IF(Tbl.Kosten[[#This Row],[Anr.]]=DC$7,Tbl.Kosten[[#This Row],[Totaal kosten]],"")</f>
        <v/>
      </c>
      <c r="DD245" s="122" t="str">
        <f>IF(Tbl.Kosten[[#This Row],[Anr.]]=DD$7,Tbl.Kosten[[#This Row],[Totaal kosten]],"")</f>
        <v/>
      </c>
      <c r="DE245" s="122" t="str">
        <f>IF(Tbl.Kosten[[#This Row],[Anr.]]=DE$7,Tbl.Kosten[[#This Row],[Totaal kosten]],"")</f>
        <v/>
      </c>
      <c r="DF245" s="122" t="str">
        <f>IF(Tbl.Kosten[[#This Row],[Anr.]]=DF$7,Tbl.Kosten[[#This Row],[Totaal kosten]],"")</f>
        <v/>
      </c>
      <c r="DG245" s="122" t="str">
        <f>IF(Tbl.Kosten[[#This Row],[Anr.]]=DG$7,Tbl.Kosten[[#This Row],[Totaal kosten]],"")</f>
        <v/>
      </c>
      <c r="DH245" s="122" t="str">
        <f>IF(Tbl.Kosten[[#This Row],[Anr.]]=DH$7,Tbl.Kosten[[#This Row],[Totaal kosten]],"")</f>
        <v/>
      </c>
      <c r="DI245" s="122" t="str">
        <f>IF(Tbl.Kosten[[#This Row],[Anr.]]=DI$7,Tbl.Kosten[[#This Row],[Totaal kosten]],"")</f>
        <v/>
      </c>
      <c r="DJ245" s="122" t="str">
        <f>IF(Tbl.Kosten[[#This Row],[Anr.]]=DJ$7,Tbl.Kosten[[#This Row],[Totaal kosten]],"")</f>
        <v/>
      </c>
      <c r="DK245" s="122" t="str">
        <f>IF(Tbl.Kosten[[#This Row],[Anr.]]=DK$7,Tbl.Kosten[[#This Row],[Totaal kosten]],"")</f>
        <v/>
      </c>
      <c r="DL245" s="122" t="str">
        <f>IF(Tbl.Kosten[[#This Row],[Anr.]]=DL$7,Tbl.Kosten[[#This Row],[Totaal kosten]],"")</f>
        <v/>
      </c>
      <c r="DM245" s="122" t="str">
        <f>IF(Tbl.Kosten[[#This Row],[Anr.]]=DM$7,Tbl.Kosten[[#This Row],[Totaal kosten]],"")</f>
        <v/>
      </c>
      <c r="DN245" s="122" t="str">
        <f>IF(Tbl.Kosten[[#This Row],[Anr.]]=DN$7,Tbl.Kosten[[#This Row],[Totaal kosten]],"")</f>
        <v/>
      </c>
      <c r="DO245" s="122" t="str">
        <f>IF(Tbl.Kosten[[#This Row],[Anr.]]=DO$7,Tbl.Kosten[[#This Row],[Totaal kosten]],"")</f>
        <v/>
      </c>
      <c r="DP245" s="122" t="str">
        <f>IF(Tbl.Kosten[[#This Row],[Anr.]]=DP$7,Tbl.Kosten[[#This Row],[Totaal kosten]],"")</f>
        <v/>
      </c>
      <c r="DQ245" s="122" t="str">
        <f>IF(Tbl.Kosten[[#This Row],[Anr.]]=DQ$7,Tbl.Kosten[[#This Row],[Totaal kosten]],"")</f>
        <v/>
      </c>
      <c r="DR245" s="122" t="str">
        <f>IF(Tbl.Kosten[[#This Row],[Anr.]]=DR$7,Tbl.Kosten[[#This Row],[Totaal kosten]],"")</f>
        <v/>
      </c>
      <c r="DS245" s="122" t="str">
        <f>IF(Tbl.Kosten[[#This Row],[Anr.]]=DS$7,Tbl.Kosten[[#This Row],[Totaal kosten]],"")</f>
        <v/>
      </c>
      <c r="DT245" s="122" t="str">
        <f>IF(Tbl.Kosten[[#This Row],[Anr.]]=DT$7,Tbl.Kosten[[#This Row],[Totaal kosten]],"")</f>
        <v/>
      </c>
      <c r="DU245" s="122" t="str">
        <f>IF(Tbl.Kosten[[#This Row],[Anr.]]=DU$7,Tbl.Kosten[[#This Row],[Totaal kosten]],"")</f>
        <v/>
      </c>
      <c r="DV245" s="122" t="str">
        <f>IF(Tbl.Kosten[[#This Row],[Anr.]]=DV$7,Tbl.Kosten[[#This Row],[Totaal kosten]],"")</f>
        <v/>
      </c>
      <c r="DW245" s="122" t="str">
        <f>IF(Tbl.Kosten[[#This Row],[Anr.]]=DW$7,Tbl.Kosten[[#This Row],[Totaal kosten]],"")</f>
        <v/>
      </c>
      <c r="DX245" s="122" t="str">
        <f>IF(Tbl.Kosten[[#This Row],[Anr.]]=DX$7,Tbl.Kosten[[#This Row],[Totaal kosten]],"")</f>
        <v/>
      </c>
      <c r="DY245" s="122" t="str">
        <f>IF(Tbl.Kosten[[#This Row],[Anr.]]=DY$7,Tbl.Kosten[[#This Row],[Totaal kosten]],"")</f>
        <v/>
      </c>
      <c r="DZ245" s="122" t="str">
        <f>IF(Tbl.Kosten[[#This Row],[Anr.]]=DZ$7,Tbl.Kosten[[#This Row],[Totaal kosten]],"")</f>
        <v/>
      </c>
      <c r="EA245" s="122" t="str">
        <f>IF(Tbl.Kosten[[#This Row],[Anr.]]=EA$7,Tbl.Kosten[[#This Row],[Totaal kosten]],"")</f>
        <v/>
      </c>
      <c r="EB245" s="122" t="str">
        <f>IF(Tbl.Kosten[[#This Row],[Anr.]]=EB$7,Tbl.Kosten[[#This Row],[Totaal kosten]],"")</f>
        <v/>
      </c>
      <c r="EC245" s="122" t="str">
        <f>IF(Tbl.Kosten[[#This Row],[Anr.]]=EC$7,Tbl.Kosten[[#This Row],[Totaal kosten]],"")</f>
        <v/>
      </c>
      <c r="ED245" s="122" t="str">
        <f>IF(Tbl.Kosten[[#This Row],[Anr.]]=ED$7,Tbl.Kosten[[#This Row],[Totaal kosten]],"")</f>
        <v/>
      </c>
      <c r="EE245" s="122" t="str">
        <f>IF(Tbl.Kosten[[#This Row],[Anr.]]=EE$7,Tbl.Kosten[[#This Row],[Totaal kosten]],"")</f>
        <v/>
      </c>
      <c r="EF245" s="122" t="str">
        <f>IF(Tbl.Kosten[[#This Row],[Anr.]]=EF$7,Tbl.Kosten[[#This Row],[Totaal kosten]],"")</f>
        <v/>
      </c>
      <c r="EG245" s="122" t="str">
        <f>IF(Tbl.Kosten[[#This Row],[Anr.]]=EG$7,Tbl.Kosten[[#This Row],[Totaal kosten]],"")</f>
        <v/>
      </c>
      <c r="EH245" s="122" t="str">
        <f>IF(Tbl.Kosten[[#This Row],[Anr.]]=EH$7,Tbl.Kosten[[#This Row],[Totaal kosten]],"")</f>
        <v/>
      </c>
      <c r="EI245" s="122" t="str">
        <f>IF(Tbl.Kosten[[#This Row],[Anr.]]=EI$7,Tbl.Kosten[[#This Row],[Totaal kosten]],"")</f>
        <v/>
      </c>
      <c r="EJ245" s="122" t="str">
        <f>IF(Tbl.Kosten[[#This Row],[Anr.]]=EJ$7,Tbl.Kosten[[#This Row],[Totaal kosten]],"")</f>
        <v/>
      </c>
      <c r="EK245" s="122" t="str">
        <f>IF(Tbl.Kosten[[#This Row],[Anr.]]=EK$7,Tbl.Kosten[[#This Row],[Totaal kosten]],"")</f>
        <v/>
      </c>
      <c r="EL245" s="122" t="str">
        <f>IF(Tbl.Kosten[[#This Row],[Anr.]]=EL$7,Tbl.Kosten[[#This Row],[Totaal kosten]],"")</f>
        <v/>
      </c>
      <c r="EM245" s="122" t="str">
        <f>IF(Tbl.Kosten[[#This Row],[Anr.]]=EM$7,Tbl.Kosten[[#This Row],[Totaal kosten]],"")</f>
        <v/>
      </c>
      <c r="EN245" s="122" t="str">
        <f>IF(Tbl.Kosten[[#This Row],[Anr.]]=EN$7,Tbl.Kosten[[#This Row],[Totaal kosten]],"")</f>
        <v/>
      </c>
      <c r="EO245" s="122" t="str">
        <f>IF(Tbl.Kosten[[#This Row],[Anr.]]=EO$7,Tbl.Kosten[[#This Row],[Totaal kosten]],"")</f>
        <v/>
      </c>
      <c r="EP245" s="122" t="str">
        <f>IF(Tbl.Kosten[[#This Row],[Anr.]]=EP$7,Tbl.Kosten[[#This Row],[Totaal kosten]],"")</f>
        <v/>
      </c>
      <c r="EQ245" s="122" t="str">
        <f>IF(Tbl.Kosten[[#This Row],[Anr.]]=EQ$7,Tbl.Kosten[[#This Row],[Totaal kosten]],"")</f>
        <v/>
      </c>
    </row>
    <row r="246" spans="2:147" x14ac:dyDescent="0.35">
      <c r="B246" s="99"/>
      <c r="C246" s="68"/>
      <c r="D246" s="119"/>
      <c r="E246" s="100"/>
      <c r="F246" s="13">
        <f>_xlfn.XLOOKUP(Tbl.Kosten[[#This Row],[Medewerker e/o 
functie]],Tbl.Uurtarief[Medewerker en/of functie],Tbl.Uurtarief[Uurtarief],"",,)</f>
        <v>0</v>
      </c>
      <c r="G246" s="118">
        <f>PRODUCT(Tbl.Kosten[[#This Row],[Uren]],Tbl.Kosten[[#This Row],[Uurtarief]])</f>
        <v>0</v>
      </c>
      <c r="H246" s="100"/>
      <c r="I246" s="98"/>
      <c r="J246" s="97">
        <f>Tbl.Kosten[[#This Row],[Aantal]]*Tbl.Kosten[[#This Row],[Tarief]]</f>
        <v>0</v>
      </c>
      <c r="K246" s="118">
        <f>Tbl.Kosten[[#This Row],[Subtotaal andere kosten]]+Tbl.Kosten[[#This Row],[Subtotaal arbeidskosten]]</f>
        <v>0</v>
      </c>
      <c r="L246" s="190">
        <f>IF(Tbl.Kosten[[#This Row],[Subtotaal andere kosten]]&lt;&gt;0,"Andere kosten",(_xlfn.XLOOKUP(Tbl.Kosten[[#This Row],[Medewerker e/o 
functie]],Tbl.Uurtarief[Medewerker en/of functie],Tbl.Uurtarief[Kostensoort],"",,)))</f>
        <v>0</v>
      </c>
      <c r="M246" s="190" t="str">
        <f>IF(AND(Tbl.Kosten[[#This Row],[Subtotaal arbeidskosten]]&lt;&gt;0,Tbl.Kosten[[#This Row],[Subtotaal andere kosten]]&lt;&gt;0),"Begroot Arbeidskosten en Overige kosten op verschillende regels!","")</f>
        <v/>
      </c>
      <c r="N246" s="3" t="str">
        <f>_xlfn.XLOOKUP(Tbl.Kosten[[#This Row],[Activiteitencode]],Tbl.Activiteiten[Activiteitcode],Tbl.Activiteiten[Werkpakketcode],"",,)</f>
        <v/>
      </c>
      <c r="O246" s="9" t="str">
        <f>_xlfn.XLOOKUP(Tbl.Kosten[[#This Row],[Werkpakketcode]],Tbl.Werkpakketten[Werkpakketcode],Tbl.Werkpakketten[WPnr.],"",,)</f>
        <v/>
      </c>
      <c r="P246" s="9" t="str">
        <f>IF(Tbl.Kosten[[#This Row],[WPnr.]]=P$7,Tbl.Kosten[[#This Row],[Totaal kosten]],"")</f>
        <v/>
      </c>
      <c r="Q246" s="9" t="str">
        <f>IF(Tbl.Kosten[[#This Row],[WPnr.]]=Q$7,Tbl.Kosten[[#This Row],[Totaal kosten]],"")</f>
        <v/>
      </c>
      <c r="R246" s="9" t="str">
        <f>IF(Tbl.Kosten[[#This Row],[WPnr.]]=R$7,Tbl.Kosten[[#This Row],[Totaal kosten]],"")</f>
        <v/>
      </c>
      <c r="S246" s="9" t="str">
        <f>IF(Tbl.Kosten[[#This Row],[WPnr.]]=S$7,Tbl.Kosten[[#This Row],[Totaal kosten]],"")</f>
        <v/>
      </c>
      <c r="T246" s="9" t="str">
        <f>IF(Tbl.Kosten[[#This Row],[WPnr.]]=T$7,Tbl.Kosten[[#This Row],[Totaal kosten]],"")</f>
        <v/>
      </c>
      <c r="U246" s="9" t="str">
        <f>IF(Tbl.Kosten[[#This Row],[WPnr.]]=U$7,Tbl.Kosten[[#This Row],[Totaal kosten]],"")</f>
        <v/>
      </c>
      <c r="V246" s="9" t="str">
        <f>IF(Tbl.Kosten[[#This Row],[WPnr.]]=V$7,Tbl.Kosten[[#This Row],[Totaal kosten]],"")</f>
        <v/>
      </c>
      <c r="W246" s="9" t="str">
        <f>IF(Tbl.Kosten[[#This Row],[WPnr.]]=W$7,Tbl.Kosten[[#This Row],[Totaal kosten]],"")</f>
        <v/>
      </c>
      <c r="X246" s="9" t="str">
        <f>IF(Tbl.Kosten[[#This Row],[WPnr.]]=X$7,Tbl.Kosten[[#This Row],[Totaal kosten]],"")</f>
        <v/>
      </c>
      <c r="Y246" s="9" t="str">
        <f>IF(Tbl.Kosten[[#This Row],[WPnr.]]=Y$7,Tbl.Kosten[[#This Row],[Totaal kosten]],"")</f>
        <v/>
      </c>
      <c r="Z246" s="9" t="str">
        <f>IFERROR(VLOOKUP(Tbl.Kosten[[#This Row],[Kostensoort]],Tbl.Kostensoorten[],2,FALSE),"")</f>
        <v/>
      </c>
      <c r="AA246" s="9" t="str">
        <f>IF(Tbl.Kosten[[#This Row],[KSnr.]]=AA$7,Tbl.Kosten[[#This Row],[Totaal kosten]],"")</f>
        <v/>
      </c>
      <c r="AB246" s="9" t="str">
        <f>IF(Tbl.Kosten[[#This Row],[KSnr.]]=AB$7,Tbl.Kosten[[#This Row],[Totaal kosten]],"")</f>
        <v/>
      </c>
      <c r="AC246" s="9" t="str">
        <f>IF(Tbl.Kosten[[#This Row],[KSnr.]]=AC$7,Tbl.Kosten[[#This Row],[Totaal kosten]],"")</f>
        <v/>
      </c>
      <c r="AD246" s="9" t="str">
        <f>IF(Tbl.Kosten[[#This Row],[KSnr.]]=AD$7,Tbl.Kosten[[#This Row],[Totaal kosten]],"")</f>
        <v/>
      </c>
      <c r="AE246" s="9" t="str">
        <f>IF(Tbl.Kosten[[#This Row],[KSnr.]]=AE$7,Tbl.Kosten[[#This Row],[Totaal kosten]],"")</f>
        <v/>
      </c>
      <c r="AF246" s="9" t="str">
        <f>IF(Tbl.Kosten[[#This Row],[KSnr.]]=AF$7,Tbl.Kosten[[#This Row],[Totaal kosten]],"")</f>
        <v/>
      </c>
      <c r="AG246" s="9" t="str">
        <f>IF(Tbl.Kosten[[#This Row],[KSnr.]]=AG$7,Tbl.Kosten[[#This Row],[Totaal kosten]],"")</f>
        <v/>
      </c>
      <c r="AH246" s="9" t="str">
        <f>IF(Tbl.Kosten[[#This Row],[KSnr.]]=AH$7,Tbl.Kosten[[#This Row],[Totaal kosten]],"")</f>
        <v/>
      </c>
      <c r="AI246" s="9" t="str">
        <f>IF(Tbl.Kosten[[#This Row],[KSnr.]]=AI$7,Tbl.Kosten[[#This Row],[Totaal kosten]],"")</f>
        <v/>
      </c>
      <c r="AJ246" s="9" t="str">
        <f>IF(Tbl.Kosten[[#This Row],[KSnr.]]=AJ$7,Tbl.Kosten[[#This Row],[Totaal kosten]],"")</f>
        <v/>
      </c>
      <c r="AK246" s="9" t="str">
        <f>IF(Tbl.Kosten[[#This Row],[KSnr.]]=AK$7,Tbl.Kosten[[#This Row],[Totaal kosten]],"")</f>
        <v/>
      </c>
      <c r="AL246" s="9" t="str">
        <f>IF(Tbl.Kosten[[#This Row],[KSnr.]]=AL$7,Tbl.Kosten[[#This Row],[Totaal kosten]],"")</f>
        <v/>
      </c>
      <c r="AM246" s="9" t="str">
        <f>IF(Tbl.Kosten[[#This Row],[KSnr.]]=AM$7,Tbl.Kosten[[#This Row],[Totaal kosten]],"")</f>
        <v/>
      </c>
      <c r="AN246" s="9" t="str">
        <f>IF(Tbl.Kosten[[#This Row],[KSnr.]]=AN$7,Tbl.Kosten[[#This Row],[Totaal kosten]],"")</f>
        <v/>
      </c>
      <c r="AO246" s="9" t="str">
        <f>IF(Tbl.Kosten[[#This Row],[KSnr.]]=AO$7,Tbl.Kosten[[#This Row],[Totaal kosten]],"")</f>
        <v/>
      </c>
      <c r="AP246" s="9" t="str">
        <f>IF(Tbl.Kosten[[#This Row],[KSnr.]]=AP$7,Tbl.Kosten[[#This Row],[Totaal kosten]],"")</f>
        <v/>
      </c>
      <c r="AQ246" s="9" t="str">
        <f>IF(Tbl.Kosten[[#This Row],[KSnr.]]=AQ$7,Tbl.Kosten[[#This Row],[Totaal kosten]],"")</f>
        <v/>
      </c>
      <c r="AR246" s="9" t="str">
        <f>IF(Tbl.Kosten[[#This Row],[KSnr.]]=AR$7,Tbl.Kosten[[#This Row],[Totaal kosten]],"")</f>
        <v/>
      </c>
      <c r="AS246" s="9" t="str">
        <f>IF(Tbl.Kosten[[#This Row],[KSnr.]]=AS$7,Tbl.Kosten[[#This Row],[Totaal kosten]],"")</f>
        <v/>
      </c>
      <c r="AT246" s="9" t="str">
        <f>IF(Tbl.Kosten[[#This Row],[KSnr.]]=AT$7,Tbl.Kosten[[#This Row],[Totaal kosten]],"")</f>
        <v/>
      </c>
      <c r="AU246" s="122" t="str">
        <f>_xlfn.XLOOKUP(Tbl.Kosten[[#This Row],[Activiteitencode]],Tbl.Activiteiten[Activiteitcode],Tbl.Activiteiten[Anr.],"",,)</f>
        <v/>
      </c>
      <c r="AV246" s="122" t="str">
        <f>IF(Tbl.Kosten[[#This Row],[Anr.]]=AV$7,Tbl.Kosten[[#This Row],[Totaal kosten]],"")</f>
        <v/>
      </c>
      <c r="AW246" s="122" t="str">
        <f>IF(Tbl.Kosten[[#This Row],[Anr.]]=AW$7,Tbl.Kosten[[#This Row],[Totaal kosten]],"")</f>
        <v/>
      </c>
      <c r="AX246" s="122" t="str">
        <f>IF(Tbl.Kosten[[#This Row],[Anr.]]=AX$7,Tbl.Kosten[[#This Row],[Totaal kosten]],"")</f>
        <v/>
      </c>
      <c r="AY246" s="122" t="str">
        <f>IF(Tbl.Kosten[[#This Row],[Anr.]]=AY$7,Tbl.Kosten[[#This Row],[Totaal kosten]],"")</f>
        <v/>
      </c>
      <c r="AZ246" s="122" t="str">
        <f>IF(Tbl.Kosten[[#This Row],[Anr.]]=AZ$7,Tbl.Kosten[[#This Row],[Totaal kosten]],"")</f>
        <v/>
      </c>
      <c r="BA246" s="122" t="str">
        <f>IF(Tbl.Kosten[[#This Row],[Anr.]]=BA$7,Tbl.Kosten[[#This Row],[Totaal kosten]],"")</f>
        <v/>
      </c>
      <c r="BB246" s="122" t="str">
        <f>IF(Tbl.Kosten[[#This Row],[Anr.]]=BB$7,Tbl.Kosten[[#This Row],[Totaal kosten]],"")</f>
        <v/>
      </c>
      <c r="BC246" s="122" t="str">
        <f>IF(Tbl.Kosten[[#This Row],[Anr.]]=BC$7,Tbl.Kosten[[#This Row],[Totaal kosten]],"")</f>
        <v/>
      </c>
      <c r="BD246" s="122" t="str">
        <f>IF(Tbl.Kosten[[#This Row],[Anr.]]=BD$7,Tbl.Kosten[[#This Row],[Totaal kosten]],"")</f>
        <v/>
      </c>
      <c r="BE246" s="122" t="str">
        <f>IF(Tbl.Kosten[[#This Row],[Anr.]]=BE$7,Tbl.Kosten[[#This Row],[Totaal kosten]],"")</f>
        <v/>
      </c>
      <c r="BF246" s="122" t="str">
        <f>IF(Tbl.Kosten[[#This Row],[Anr.]]=BF$7,Tbl.Kosten[[#This Row],[Totaal kosten]],"")</f>
        <v/>
      </c>
      <c r="BG246" s="122" t="str">
        <f>IF(Tbl.Kosten[[#This Row],[Anr.]]=BG$7,Tbl.Kosten[[#This Row],[Totaal kosten]],"")</f>
        <v/>
      </c>
      <c r="BH246" s="122" t="str">
        <f>IF(Tbl.Kosten[[#This Row],[Anr.]]=BH$7,Tbl.Kosten[[#This Row],[Totaal kosten]],"")</f>
        <v/>
      </c>
      <c r="BI246" s="122" t="str">
        <f>IF(Tbl.Kosten[[#This Row],[Anr.]]=BI$7,Tbl.Kosten[[#This Row],[Totaal kosten]],"")</f>
        <v/>
      </c>
      <c r="BJ246" s="122" t="str">
        <f>IF(Tbl.Kosten[[#This Row],[Anr.]]=BJ$7,Tbl.Kosten[[#This Row],[Totaal kosten]],"")</f>
        <v/>
      </c>
      <c r="BK246" s="122" t="str">
        <f>IF(Tbl.Kosten[[#This Row],[Anr.]]=BK$7,Tbl.Kosten[[#This Row],[Totaal kosten]],"")</f>
        <v/>
      </c>
      <c r="BL246" s="122" t="str">
        <f>IF(Tbl.Kosten[[#This Row],[Anr.]]=BL$7,Tbl.Kosten[[#This Row],[Totaal kosten]],"")</f>
        <v/>
      </c>
      <c r="BM246" s="122" t="str">
        <f>IF(Tbl.Kosten[[#This Row],[Anr.]]=BM$7,Tbl.Kosten[[#This Row],[Totaal kosten]],"")</f>
        <v/>
      </c>
      <c r="BN246" s="122" t="str">
        <f>IF(Tbl.Kosten[[#This Row],[Anr.]]=BN$7,Tbl.Kosten[[#This Row],[Totaal kosten]],"")</f>
        <v/>
      </c>
      <c r="BO246" s="122" t="str">
        <f>IF(Tbl.Kosten[[#This Row],[Anr.]]=BO$7,Tbl.Kosten[[#This Row],[Totaal kosten]],"")</f>
        <v/>
      </c>
      <c r="BP246" s="122" t="str">
        <f>IF(Tbl.Kosten[[#This Row],[Anr.]]=BP$7,Tbl.Kosten[[#This Row],[Totaal kosten]],"")</f>
        <v/>
      </c>
      <c r="BQ246" s="122" t="str">
        <f>IF(Tbl.Kosten[[#This Row],[Anr.]]=BQ$7,Tbl.Kosten[[#This Row],[Totaal kosten]],"")</f>
        <v/>
      </c>
      <c r="BR246" s="122" t="str">
        <f>IF(Tbl.Kosten[[#This Row],[Anr.]]=BR$7,Tbl.Kosten[[#This Row],[Totaal kosten]],"")</f>
        <v/>
      </c>
      <c r="BS246" s="122" t="str">
        <f>IF(Tbl.Kosten[[#This Row],[Anr.]]=BS$7,Tbl.Kosten[[#This Row],[Totaal kosten]],"")</f>
        <v/>
      </c>
      <c r="BT246" s="122" t="str">
        <f>IF(Tbl.Kosten[[#This Row],[Anr.]]=BT$7,Tbl.Kosten[[#This Row],[Totaal kosten]],"")</f>
        <v/>
      </c>
      <c r="BU246" s="122" t="str">
        <f>IF(Tbl.Kosten[[#This Row],[Anr.]]=BU$7,Tbl.Kosten[[#This Row],[Totaal kosten]],"")</f>
        <v/>
      </c>
      <c r="BV246" s="122" t="str">
        <f>IF(Tbl.Kosten[[#This Row],[Anr.]]=BV$7,Tbl.Kosten[[#This Row],[Totaal kosten]],"")</f>
        <v/>
      </c>
      <c r="BW246" s="122" t="str">
        <f>IF(Tbl.Kosten[[#This Row],[Anr.]]=BW$7,Tbl.Kosten[[#This Row],[Totaal kosten]],"")</f>
        <v/>
      </c>
      <c r="BX246" s="122" t="str">
        <f>IF(Tbl.Kosten[[#This Row],[Anr.]]=BX$7,Tbl.Kosten[[#This Row],[Totaal kosten]],"")</f>
        <v/>
      </c>
      <c r="BY246" s="122" t="str">
        <f>IF(Tbl.Kosten[[#This Row],[Anr.]]=BY$7,Tbl.Kosten[[#This Row],[Totaal kosten]],"")</f>
        <v/>
      </c>
      <c r="BZ246" s="122" t="str">
        <f>IF(Tbl.Kosten[[#This Row],[Anr.]]=BZ$7,Tbl.Kosten[[#This Row],[Totaal kosten]],"")</f>
        <v/>
      </c>
      <c r="CA246" s="122" t="str">
        <f>IF(Tbl.Kosten[[#This Row],[Anr.]]=CA$7,Tbl.Kosten[[#This Row],[Totaal kosten]],"")</f>
        <v/>
      </c>
      <c r="CB246" s="122" t="str">
        <f>IF(Tbl.Kosten[[#This Row],[Anr.]]=CB$7,Tbl.Kosten[[#This Row],[Totaal kosten]],"")</f>
        <v/>
      </c>
      <c r="CC246" s="122" t="str">
        <f>IF(Tbl.Kosten[[#This Row],[Anr.]]=CC$7,Tbl.Kosten[[#This Row],[Totaal kosten]],"")</f>
        <v/>
      </c>
      <c r="CD246" s="122" t="str">
        <f>IF(Tbl.Kosten[[#This Row],[Anr.]]=CD$7,Tbl.Kosten[[#This Row],[Totaal kosten]],"")</f>
        <v/>
      </c>
      <c r="CE246" s="122" t="str">
        <f>IF(Tbl.Kosten[[#This Row],[Anr.]]=CE$7,Tbl.Kosten[[#This Row],[Totaal kosten]],"")</f>
        <v/>
      </c>
      <c r="CF246" s="122" t="str">
        <f>IF(Tbl.Kosten[[#This Row],[Anr.]]=CF$7,Tbl.Kosten[[#This Row],[Totaal kosten]],"")</f>
        <v/>
      </c>
      <c r="CG246" s="122" t="str">
        <f>IF(Tbl.Kosten[[#This Row],[Anr.]]=CG$7,Tbl.Kosten[[#This Row],[Totaal kosten]],"")</f>
        <v/>
      </c>
      <c r="CH246" s="122" t="str">
        <f>IF(Tbl.Kosten[[#This Row],[Anr.]]=CH$7,Tbl.Kosten[[#This Row],[Totaal kosten]],"")</f>
        <v/>
      </c>
      <c r="CI246" s="122" t="str">
        <f>IF(Tbl.Kosten[[#This Row],[Anr.]]=CI$7,Tbl.Kosten[[#This Row],[Totaal kosten]],"")</f>
        <v/>
      </c>
      <c r="CJ246" s="122" t="str">
        <f>IF(Tbl.Kosten[[#This Row],[Anr.]]=CJ$7,Tbl.Kosten[[#This Row],[Totaal kosten]],"")</f>
        <v/>
      </c>
      <c r="CK246" s="122" t="str">
        <f>IF(Tbl.Kosten[[#This Row],[Anr.]]=CK$7,Tbl.Kosten[[#This Row],[Totaal kosten]],"")</f>
        <v/>
      </c>
      <c r="CL246" s="122" t="str">
        <f>IF(Tbl.Kosten[[#This Row],[Anr.]]=CL$7,Tbl.Kosten[[#This Row],[Totaal kosten]],"")</f>
        <v/>
      </c>
      <c r="CM246" s="122" t="str">
        <f>IF(Tbl.Kosten[[#This Row],[Anr.]]=CM$7,Tbl.Kosten[[#This Row],[Totaal kosten]],"")</f>
        <v/>
      </c>
      <c r="CN246" s="122" t="str">
        <f>IF(Tbl.Kosten[[#This Row],[Anr.]]=CN$7,Tbl.Kosten[[#This Row],[Totaal kosten]],"")</f>
        <v/>
      </c>
      <c r="CO246" s="122" t="str">
        <f>IF(Tbl.Kosten[[#This Row],[Anr.]]=CO$7,Tbl.Kosten[[#This Row],[Totaal kosten]],"")</f>
        <v/>
      </c>
      <c r="CP246" s="122" t="str">
        <f>IF(Tbl.Kosten[[#This Row],[Anr.]]=CP$7,Tbl.Kosten[[#This Row],[Totaal kosten]],"")</f>
        <v/>
      </c>
      <c r="CQ246" s="122" t="str">
        <f>IF(Tbl.Kosten[[#This Row],[Anr.]]=CQ$7,Tbl.Kosten[[#This Row],[Totaal kosten]],"")</f>
        <v/>
      </c>
      <c r="CR246" s="122" t="str">
        <f>IF(Tbl.Kosten[[#This Row],[Anr.]]=CR$7,Tbl.Kosten[[#This Row],[Totaal kosten]],"")</f>
        <v/>
      </c>
      <c r="CS246" s="122" t="str">
        <f>IF(Tbl.Kosten[[#This Row],[Anr.]]=CS$7,Tbl.Kosten[[#This Row],[Totaal kosten]],"")</f>
        <v/>
      </c>
      <c r="CT246" s="122" t="str">
        <f>IF(Tbl.Kosten[[#This Row],[Anr.]]=CT$7,Tbl.Kosten[[#This Row],[Totaal kosten]],"")</f>
        <v/>
      </c>
      <c r="CU246" s="122" t="str">
        <f>IF(Tbl.Kosten[[#This Row],[Anr.]]=CU$7,Tbl.Kosten[[#This Row],[Totaal kosten]],"")</f>
        <v/>
      </c>
      <c r="CV246" s="122" t="str">
        <f>IF(Tbl.Kosten[[#This Row],[Anr.]]=CV$7,Tbl.Kosten[[#This Row],[Totaal kosten]],"")</f>
        <v/>
      </c>
      <c r="CW246" s="122" t="str">
        <f>IF(Tbl.Kosten[[#This Row],[Anr.]]=CW$7,Tbl.Kosten[[#This Row],[Totaal kosten]],"")</f>
        <v/>
      </c>
      <c r="CX246" s="122" t="str">
        <f>IF(Tbl.Kosten[[#This Row],[Anr.]]=CX$7,Tbl.Kosten[[#This Row],[Totaal kosten]],"")</f>
        <v/>
      </c>
      <c r="CY246" s="122" t="str">
        <f>IF(Tbl.Kosten[[#This Row],[Anr.]]=CY$7,Tbl.Kosten[[#This Row],[Totaal kosten]],"")</f>
        <v/>
      </c>
      <c r="CZ246" s="122" t="str">
        <f>IF(Tbl.Kosten[[#This Row],[Anr.]]=CZ$7,Tbl.Kosten[[#This Row],[Totaal kosten]],"")</f>
        <v/>
      </c>
      <c r="DA246" s="122" t="str">
        <f>IF(Tbl.Kosten[[#This Row],[Anr.]]=DA$7,Tbl.Kosten[[#This Row],[Totaal kosten]],"")</f>
        <v/>
      </c>
      <c r="DB246" s="122" t="str">
        <f>IF(Tbl.Kosten[[#This Row],[Anr.]]=DB$7,Tbl.Kosten[[#This Row],[Totaal kosten]],"")</f>
        <v/>
      </c>
      <c r="DC246" s="122" t="str">
        <f>IF(Tbl.Kosten[[#This Row],[Anr.]]=DC$7,Tbl.Kosten[[#This Row],[Totaal kosten]],"")</f>
        <v/>
      </c>
      <c r="DD246" s="122" t="str">
        <f>IF(Tbl.Kosten[[#This Row],[Anr.]]=DD$7,Tbl.Kosten[[#This Row],[Totaal kosten]],"")</f>
        <v/>
      </c>
      <c r="DE246" s="122" t="str">
        <f>IF(Tbl.Kosten[[#This Row],[Anr.]]=DE$7,Tbl.Kosten[[#This Row],[Totaal kosten]],"")</f>
        <v/>
      </c>
      <c r="DF246" s="122" t="str">
        <f>IF(Tbl.Kosten[[#This Row],[Anr.]]=DF$7,Tbl.Kosten[[#This Row],[Totaal kosten]],"")</f>
        <v/>
      </c>
      <c r="DG246" s="122" t="str">
        <f>IF(Tbl.Kosten[[#This Row],[Anr.]]=DG$7,Tbl.Kosten[[#This Row],[Totaal kosten]],"")</f>
        <v/>
      </c>
      <c r="DH246" s="122" t="str">
        <f>IF(Tbl.Kosten[[#This Row],[Anr.]]=DH$7,Tbl.Kosten[[#This Row],[Totaal kosten]],"")</f>
        <v/>
      </c>
      <c r="DI246" s="122" t="str">
        <f>IF(Tbl.Kosten[[#This Row],[Anr.]]=DI$7,Tbl.Kosten[[#This Row],[Totaal kosten]],"")</f>
        <v/>
      </c>
      <c r="DJ246" s="122" t="str">
        <f>IF(Tbl.Kosten[[#This Row],[Anr.]]=DJ$7,Tbl.Kosten[[#This Row],[Totaal kosten]],"")</f>
        <v/>
      </c>
      <c r="DK246" s="122" t="str">
        <f>IF(Tbl.Kosten[[#This Row],[Anr.]]=DK$7,Tbl.Kosten[[#This Row],[Totaal kosten]],"")</f>
        <v/>
      </c>
      <c r="DL246" s="122" t="str">
        <f>IF(Tbl.Kosten[[#This Row],[Anr.]]=DL$7,Tbl.Kosten[[#This Row],[Totaal kosten]],"")</f>
        <v/>
      </c>
      <c r="DM246" s="122" t="str">
        <f>IF(Tbl.Kosten[[#This Row],[Anr.]]=DM$7,Tbl.Kosten[[#This Row],[Totaal kosten]],"")</f>
        <v/>
      </c>
      <c r="DN246" s="122" t="str">
        <f>IF(Tbl.Kosten[[#This Row],[Anr.]]=DN$7,Tbl.Kosten[[#This Row],[Totaal kosten]],"")</f>
        <v/>
      </c>
      <c r="DO246" s="122" t="str">
        <f>IF(Tbl.Kosten[[#This Row],[Anr.]]=DO$7,Tbl.Kosten[[#This Row],[Totaal kosten]],"")</f>
        <v/>
      </c>
      <c r="DP246" s="122" t="str">
        <f>IF(Tbl.Kosten[[#This Row],[Anr.]]=DP$7,Tbl.Kosten[[#This Row],[Totaal kosten]],"")</f>
        <v/>
      </c>
      <c r="DQ246" s="122" t="str">
        <f>IF(Tbl.Kosten[[#This Row],[Anr.]]=DQ$7,Tbl.Kosten[[#This Row],[Totaal kosten]],"")</f>
        <v/>
      </c>
      <c r="DR246" s="122" t="str">
        <f>IF(Tbl.Kosten[[#This Row],[Anr.]]=DR$7,Tbl.Kosten[[#This Row],[Totaal kosten]],"")</f>
        <v/>
      </c>
      <c r="DS246" s="122" t="str">
        <f>IF(Tbl.Kosten[[#This Row],[Anr.]]=DS$7,Tbl.Kosten[[#This Row],[Totaal kosten]],"")</f>
        <v/>
      </c>
      <c r="DT246" s="122" t="str">
        <f>IF(Tbl.Kosten[[#This Row],[Anr.]]=DT$7,Tbl.Kosten[[#This Row],[Totaal kosten]],"")</f>
        <v/>
      </c>
      <c r="DU246" s="122" t="str">
        <f>IF(Tbl.Kosten[[#This Row],[Anr.]]=DU$7,Tbl.Kosten[[#This Row],[Totaal kosten]],"")</f>
        <v/>
      </c>
      <c r="DV246" s="122" t="str">
        <f>IF(Tbl.Kosten[[#This Row],[Anr.]]=DV$7,Tbl.Kosten[[#This Row],[Totaal kosten]],"")</f>
        <v/>
      </c>
      <c r="DW246" s="122" t="str">
        <f>IF(Tbl.Kosten[[#This Row],[Anr.]]=DW$7,Tbl.Kosten[[#This Row],[Totaal kosten]],"")</f>
        <v/>
      </c>
      <c r="DX246" s="122" t="str">
        <f>IF(Tbl.Kosten[[#This Row],[Anr.]]=DX$7,Tbl.Kosten[[#This Row],[Totaal kosten]],"")</f>
        <v/>
      </c>
      <c r="DY246" s="122" t="str">
        <f>IF(Tbl.Kosten[[#This Row],[Anr.]]=DY$7,Tbl.Kosten[[#This Row],[Totaal kosten]],"")</f>
        <v/>
      </c>
      <c r="DZ246" s="122" t="str">
        <f>IF(Tbl.Kosten[[#This Row],[Anr.]]=DZ$7,Tbl.Kosten[[#This Row],[Totaal kosten]],"")</f>
        <v/>
      </c>
      <c r="EA246" s="122" t="str">
        <f>IF(Tbl.Kosten[[#This Row],[Anr.]]=EA$7,Tbl.Kosten[[#This Row],[Totaal kosten]],"")</f>
        <v/>
      </c>
      <c r="EB246" s="122" t="str">
        <f>IF(Tbl.Kosten[[#This Row],[Anr.]]=EB$7,Tbl.Kosten[[#This Row],[Totaal kosten]],"")</f>
        <v/>
      </c>
      <c r="EC246" s="122" t="str">
        <f>IF(Tbl.Kosten[[#This Row],[Anr.]]=EC$7,Tbl.Kosten[[#This Row],[Totaal kosten]],"")</f>
        <v/>
      </c>
      <c r="ED246" s="122" t="str">
        <f>IF(Tbl.Kosten[[#This Row],[Anr.]]=ED$7,Tbl.Kosten[[#This Row],[Totaal kosten]],"")</f>
        <v/>
      </c>
      <c r="EE246" s="122" t="str">
        <f>IF(Tbl.Kosten[[#This Row],[Anr.]]=EE$7,Tbl.Kosten[[#This Row],[Totaal kosten]],"")</f>
        <v/>
      </c>
      <c r="EF246" s="122" t="str">
        <f>IF(Tbl.Kosten[[#This Row],[Anr.]]=EF$7,Tbl.Kosten[[#This Row],[Totaal kosten]],"")</f>
        <v/>
      </c>
      <c r="EG246" s="122" t="str">
        <f>IF(Tbl.Kosten[[#This Row],[Anr.]]=EG$7,Tbl.Kosten[[#This Row],[Totaal kosten]],"")</f>
        <v/>
      </c>
      <c r="EH246" s="122" t="str">
        <f>IF(Tbl.Kosten[[#This Row],[Anr.]]=EH$7,Tbl.Kosten[[#This Row],[Totaal kosten]],"")</f>
        <v/>
      </c>
      <c r="EI246" s="122" t="str">
        <f>IF(Tbl.Kosten[[#This Row],[Anr.]]=EI$7,Tbl.Kosten[[#This Row],[Totaal kosten]],"")</f>
        <v/>
      </c>
      <c r="EJ246" s="122" t="str">
        <f>IF(Tbl.Kosten[[#This Row],[Anr.]]=EJ$7,Tbl.Kosten[[#This Row],[Totaal kosten]],"")</f>
        <v/>
      </c>
      <c r="EK246" s="122" t="str">
        <f>IF(Tbl.Kosten[[#This Row],[Anr.]]=EK$7,Tbl.Kosten[[#This Row],[Totaal kosten]],"")</f>
        <v/>
      </c>
      <c r="EL246" s="122" t="str">
        <f>IF(Tbl.Kosten[[#This Row],[Anr.]]=EL$7,Tbl.Kosten[[#This Row],[Totaal kosten]],"")</f>
        <v/>
      </c>
      <c r="EM246" s="122" t="str">
        <f>IF(Tbl.Kosten[[#This Row],[Anr.]]=EM$7,Tbl.Kosten[[#This Row],[Totaal kosten]],"")</f>
        <v/>
      </c>
      <c r="EN246" s="122" t="str">
        <f>IF(Tbl.Kosten[[#This Row],[Anr.]]=EN$7,Tbl.Kosten[[#This Row],[Totaal kosten]],"")</f>
        <v/>
      </c>
      <c r="EO246" s="122" t="str">
        <f>IF(Tbl.Kosten[[#This Row],[Anr.]]=EO$7,Tbl.Kosten[[#This Row],[Totaal kosten]],"")</f>
        <v/>
      </c>
      <c r="EP246" s="122" t="str">
        <f>IF(Tbl.Kosten[[#This Row],[Anr.]]=EP$7,Tbl.Kosten[[#This Row],[Totaal kosten]],"")</f>
        <v/>
      </c>
      <c r="EQ246" s="122" t="str">
        <f>IF(Tbl.Kosten[[#This Row],[Anr.]]=EQ$7,Tbl.Kosten[[#This Row],[Totaal kosten]],"")</f>
        <v/>
      </c>
    </row>
    <row r="247" spans="2:147" x14ac:dyDescent="0.35">
      <c r="B247" s="99"/>
      <c r="C247" s="68"/>
      <c r="D247" s="119"/>
      <c r="E247" s="100"/>
      <c r="F247" s="13">
        <f>_xlfn.XLOOKUP(Tbl.Kosten[[#This Row],[Medewerker e/o 
functie]],Tbl.Uurtarief[Medewerker en/of functie],Tbl.Uurtarief[Uurtarief],"",,)</f>
        <v>0</v>
      </c>
      <c r="G247" s="118">
        <f>PRODUCT(Tbl.Kosten[[#This Row],[Uren]],Tbl.Kosten[[#This Row],[Uurtarief]])</f>
        <v>0</v>
      </c>
      <c r="H247" s="100"/>
      <c r="I247" s="98"/>
      <c r="J247" s="97">
        <f>Tbl.Kosten[[#This Row],[Aantal]]*Tbl.Kosten[[#This Row],[Tarief]]</f>
        <v>0</v>
      </c>
      <c r="K247" s="118">
        <f>Tbl.Kosten[[#This Row],[Subtotaal andere kosten]]+Tbl.Kosten[[#This Row],[Subtotaal arbeidskosten]]</f>
        <v>0</v>
      </c>
      <c r="L247" s="190">
        <f>IF(Tbl.Kosten[[#This Row],[Subtotaal andere kosten]]&lt;&gt;0,"Andere kosten",(_xlfn.XLOOKUP(Tbl.Kosten[[#This Row],[Medewerker e/o 
functie]],Tbl.Uurtarief[Medewerker en/of functie],Tbl.Uurtarief[Kostensoort],"",,)))</f>
        <v>0</v>
      </c>
      <c r="M247" s="190" t="str">
        <f>IF(AND(Tbl.Kosten[[#This Row],[Subtotaal arbeidskosten]]&lt;&gt;0,Tbl.Kosten[[#This Row],[Subtotaal andere kosten]]&lt;&gt;0),"Begroot Arbeidskosten en Overige kosten op verschillende regels!","")</f>
        <v/>
      </c>
      <c r="N247" s="3" t="str">
        <f>_xlfn.XLOOKUP(Tbl.Kosten[[#This Row],[Activiteitencode]],Tbl.Activiteiten[Activiteitcode],Tbl.Activiteiten[Werkpakketcode],"",,)</f>
        <v/>
      </c>
      <c r="O247" s="9" t="str">
        <f>_xlfn.XLOOKUP(Tbl.Kosten[[#This Row],[Werkpakketcode]],Tbl.Werkpakketten[Werkpakketcode],Tbl.Werkpakketten[WPnr.],"",,)</f>
        <v/>
      </c>
      <c r="P247" s="9" t="str">
        <f>IF(Tbl.Kosten[[#This Row],[WPnr.]]=P$7,Tbl.Kosten[[#This Row],[Totaal kosten]],"")</f>
        <v/>
      </c>
      <c r="Q247" s="9" t="str">
        <f>IF(Tbl.Kosten[[#This Row],[WPnr.]]=Q$7,Tbl.Kosten[[#This Row],[Totaal kosten]],"")</f>
        <v/>
      </c>
      <c r="R247" s="9" t="str">
        <f>IF(Tbl.Kosten[[#This Row],[WPnr.]]=R$7,Tbl.Kosten[[#This Row],[Totaal kosten]],"")</f>
        <v/>
      </c>
      <c r="S247" s="9" t="str">
        <f>IF(Tbl.Kosten[[#This Row],[WPnr.]]=S$7,Tbl.Kosten[[#This Row],[Totaal kosten]],"")</f>
        <v/>
      </c>
      <c r="T247" s="9" t="str">
        <f>IF(Tbl.Kosten[[#This Row],[WPnr.]]=T$7,Tbl.Kosten[[#This Row],[Totaal kosten]],"")</f>
        <v/>
      </c>
      <c r="U247" s="9" t="str">
        <f>IF(Tbl.Kosten[[#This Row],[WPnr.]]=U$7,Tbl.Kosten[[#This Row],[Totaal kosten]],"")</f>
        <v/>
      </c>
      <c r="V247" s="9" t="str">
        <f>IF(Tbl.Kosten[[#This Row],[WPnr.]]=V$7,Tbl.Kosten[[#This Row],[Totaal kosten]],"")</f>
        <v/>
      </c>
      <c r="W247" s="9" t="str">
        <f>IF(Tbl.Kosten[[#This Row],[WPnr.]]=W$7,Tbl.Kosten[[#This Row],[Totaal kosten]],"")</f>
        <v/>
      </c>
      <c r="X247" s="9" t="str">
        <f>IF(Tbl.Kosten[[#This Row],[WPnr.]]=X$7,Tbl.Kosten[[#This Row],[Totaal kosten]],"")</f>
        <v/>
      </c>
      <c r="Y247" s="9" t="str">
        <f>IF(Tbl.Kosten[[#This Row],[WPnr.]]=Y$7,Tbl.Kosten[[#This Row],[Totaal kosten]],"")</f>
        <v/>
      </c>
      <c r="Z247" s="9" t="str">
        <f>IFERROR(VLOOKUP(Tbl.Kosten[[#This Row],[Kostensoort]],Tbl.Kostensoorten[],2,FALSE),"")</f>
        <v/>
      </c>
      <c r="AA247" s="9" t="str">
        <f>IF(Tbl.Kosten[[#This Row],[KSnr.]]=AA$7,Tbl.Kosten[[#This Row],[Totaal kosten]],"")</f>
        <v/>
      </c>
      <c r="AB247" s="9" t="str">
        <f>IF(Tbl.Kosten[[#This Row],[KSnr.]]=AB$7,Tbl.Kosten[[#This Row],[Totaal kosten]],"")</f>
        <v/>
      </c>
      <c r="AC247" s="9" t="str">
        <f>IF(Tbl.Kosten[[#This Row],[KSnr.]]=AC$7,Tbl.Kosten[[#This Row],[Totaal kosten]],"")</f>
        <v/>
      </c>
      <c r="AD247" s="9" t="str">
        <f>IF(Tbl.Kosten[[#This Row],[KSnr.]]=AD$7,Tbl.Kosten[[#This Row],[Totaal kosten]],"")</f>
        <v/>
      </c>
      <c r="AE247" s="9" t="str">
        <f>IF(Tbl.Kosten[[#This Row],[KSnr.]]=AE$7,Tbl.Kosten[[#This Row],[Totaal kosten]],"")</f>
        <v/>
      </c>
      <c r="AF247" s="9" t="str">
        <f>IF(Tbl.Kosten[[#This Row],[KSnr.]]=AF$7,Tbl.Kosten[[#This Row],[Totaal kosten]],"")</f>
        <v/>
      </c>
      <c r="AG247" s="9" t="str">
        <f>IF(Tbl.Kosten[[#This Row],[KSnr.]]=AG$7,Tbl.Kosten[[#This Row],[Totaal kosten]],"")</f>
        <v/>
      </c>
      <c r="AH247" s="9" t="str">
        <f>IF(Tbl.Kosten[[#This Row],[KSnr.]]=AH$7,Tbl.Kosten[[#This Row],[Totaal kosten]],"")</f>
        <v/>
      </c>
      <c r="AI247" s="9" t="str">
        <f>IF(Tbl.Kosten[[#This Row],[KSnr.]]=AI$7,Tbl.Kosten[[#This Row],[Totaal kosten]],"")</f>
        <v/>
      </c>
      <c r="AJ247" s="9" t="str">
        <f>IF(Tbl.Kosten[[#This Row],[KSnr.]]=AJ$7,Tbl.Kosten[[#This Row],[Totaal kosten]],"")</f>
        <v/>
      </c>
      <c r="AK247" s="9" t="str">
        <f>IF(Tbl.Kosten[[#This Row],[KSnr.]]=AK$7,Tbl.Kosten[[#This Row],[Totaal kosten]],"")</f>
        <v/>
      </c>
      <c r="AL247" s="9" t="str">
        <f>IF(Tbl.Kosten[[#This Row],[KSnr.]]=AL$7,Tbl.Kosten[[#This Row],[Totaal kosten]],"")</f>
        <v/>
      </c>
      <c r="AM247" s="9" t="str">
        <f>IF(Tbl.Kosten[[#This Row],[KSnr.]]=AM$7,Tbl.Kosten[[#This Row],[Totaal kosten]],"")</f>
        <v/>
      </c>
      <c r="AN247" s="9" t="str">
        <f>IF(Tbl.Kosten[[#This Row],[KSnr.]]=AN$7,Tbl.Kosten[[#This Row],[Totaal kosten]],"")</f>
        <v/>
      </c>
      <c r="AO247" s="9" t="str">
        <f>IF(Tbl.Kosten[[#This Row],[KSnr.]]=AO$7,Tbl.Kosten[[#This Row],[Totaal kosten]],"")</f>
        <v/>
      </c>
      <c r="AP247" s="9" t="str">
        <f>IF(Tbl.Kosten[[#This Row],[KSnr.]]=AP$7,Tbl.Kosten[[#This Row],[Totaal kosten]],"")</f>
        <v/>
      </c>
      <c r="AQ247" s="9" t="str">
        <f>IF(Tbl.Kosten[[#This Row],[KSnr.]]=AQ$7,Tbl.Kosten[[#This Row],[Totaal kosten]],"")</f>
        <v/>
      </c>
      <c r="AR247" s="9" t="str">
        <f>IF(Tbl.Kosten[[#This Row],[KSnr.]]=AR$7,Tbl.Kosten[[#This Row],[Totaal kosten]],"")</f>
        <v/>
      </c>
      <c r="AS247" s="9" t="str">
        <f>IF(Tbl.Kosten[[#This Row],[KSnr.]]=AS$7,Tbl.Kosten[[#This Row],[Totaal kosten]],"")</f>
        <v/>
      </c>
      <c r="AT247" s="9" t="str">
        <f>IF(Tbl.Kosten[[#This Row],[KSnr.]]=AT$7,Tbl.Kosten[[#This Row],[Totaal kosten]],"")</f>
        <v/>
      </c>
      <c r="AU247" s="122" t="str">
        <f>_xlfn.XLOOKUP(Tbl.Kosten[[#This Row],[Activiteitencode]],Tbl.Activiteiten[Activiteitcode],Tbl.Activiteiten[Anr.],"",,)</f>
        <v/>
      </c>
      <c r="AV247" s="122" t="str">
        <f>IF(Tbl.Kosten[[#This Row],[Anr.]]=AV$7,Tbl.Kosten[[#This Row],[Totaal kosten]],"")</f>
        <v/>
      </c>
      <c r="AW247" s="122" t="str">
        <f>IF(Tbl.Kosten[[#This Row],[Anr.]]=AW$7,Tbl.Kosten[[#This Row],[Totaal kosten]],"")</f>
        <v/>
      </c>
      <c r="AX247" s="122" t="str">
        <f>IF(Tbl.Kosten[[#This Row],[Anr.]]=AX$7,Tbl.Kosten[[#This Row],[Totaal kosten]],"")</f>
        <v/>
      </c>
      <c r="AY247" s="122" t="str">
        <f>IF(Tbl.Kosten[[#This Row],[Anr.]]=AY$7,Tbl.Kosten[[#This Row],[Totaal kosten]],"")</f>
        <v/>
      </c>
      <c r="AZ247" s="122" t="str">
        <f>IF(Tbl.Kosten[[#This Row],[Anr.]]=AZ$7,Tbl.Kosten[[#This Row],[Totaal kosten]],"")</f>
        <v/>
      </c>
      <c r="BA247" s="122" t="str">
        <f>IF(Tbl.Kosten[[#This Row],[Anr.]]=BA$7,Tbl.Kosten[[#This Row],[Totaal kosten]],"")</f>
        <v/>
      </c>
      <c r="BB247" s="122" t="str">
        <f>IF(Tbl.Kosten[[#This Row],[Anr.]]=BB$7,Tbl.Kosten[[#This Row],[Totaal kosten]],"")</f>
        <v/>
      </c>
      <c r="BC247" s="122" t="str">
        <f>IF(Tbl.Kosten[[#This Row],[Anr.]]=BC$7,Tbl.Kosten[[#This Row],[Totaal kosten]],"")</f>
        <v/>
      </c>
      <c r="BD247" s="122" t="str">
        <f>IF(Tbl.Kosten[[#This Row],[Anr.]]=BD$7,Tbl.Kosten[[#This Row],[Totaal kosten]],"")</f>
        <v/>
      </c>
      <c r="BE247" s="122" t="str">
        <f>IF(Tbl.Kosten[[#This Row],[Anr.]]=BE$7,Tbl.Kosten[[#This Row],[Totaal kosten]],"")</f>
        <v/>
      </c>
      <c r="BF247" s="122" t="str">
        <f>IF(Tbl.Kosten[[#This Row],[Anr.]]=BF$7,Tbl.Kosten[[#This Row],[Totaal kosten]],"")</f>
        <v/>
      </c>
      <c r="BG247" s="122" t="str">
        <f>IF(Tbl.Kosten[[#This Row],[Anr.]]=BG$7,Tbl.Kosten[[#This Row],[Totaal kosten]],"")</f>
        <v/>
      </c>
      <c r="BH247" s="122" t="str">
        <f>IF(Tbl.Kosten[[#This Row],[Anr.]]=BH$7,Tbl.Kosten[[#This Row],[Totaal kosten]],"")</f>
        <v/>
      </c>
      <c r="BI247" s="122" t="str">
        <f>IF(Tbl.Kosten[[#This Row],[Anr.]]=BI$7,Tbl.Kosten[[#This Row],[Totaal kosten]],"")</f>
        <v/>
      </c>
      <c r="BJ247" s="122" t="str">
        <f>IF(Tbl.Kosten[[#This Row],[Anr.]]=BJ$7,Tbl.Kosten[[#This Row],[Totaal kosten]],"")</f>
        <v/>
      </c>
      <c r="BK247" s="122" t="str">
        <f>IF(Tbl.Kosten[[#This Row],[Anr.]]=BK$7,Tbl.Kosten[[#This Row],[Totaal kosten]],"")</f>
        <v/>
      </c>
      <c r="BL247" s="122" t="str">
        <f>IF(Tbl.Kosten[[#This Row],[Anr.]]=BL$7,Tbl.Kosten[[#This Row],[Totaal kosten]],"")</f>
        <v/>
      </c>
      <c r="BM247" s="122" t="str">
        <f>IF(Tbl.Kosten[[#This Row],[Anr.]]=BM$7,Tbl.Kosten[[#This Row],[Totaal kosten]],"")</f>
        <v/>
      </c>
      <c r="BN247" s="122" t="str">
        <f>IF(Tbl.Kosten[[#This Row],[Anr.]]=BN$7,Tbl.Kosten[[#This Row],[Totaal kosten]],"")</f>
        <v/>
      </c>
      <c r="BO247" s="122" t="str">
        <f>IF(Tbl.Kosten[[#This Row],[Anr.]]=BO$7,Tbl.Kosten[[#This Row],[Totaal kosten]],"")</f>
        <v/>
      </c>
      <c r="BP247" s="122" t="str">
        <f>IF(Tbl.Kosten[[#This Row],[Anr.]]=BP$7,Tbl.Kosten[[#This Row],[Totaal kosten]],"")</f>
        <v/>
      </c>
      <c r="BQ247" s="122" t="str">
        <f>IF(Tbl.Kosten[[#This Row],[Anr.]]=BQ$7,Tbl.Kosten[[#This Row],[Totaal kosten]],"")</f>
        <v/>
      </c>
      <c r="BR247" s="122" t="str">
        <f>IF(Tbl.Kosten[[#This Row],[Anr.]]=BR$7,Tbl.Kosten[[#This Row],[Totaal kosten]],"")</f>
        <v/>
      </c>
      <c r="BS247" s="122" t="str">
        <f>IF(Tbl.Kosten[[#This Row],[Anr.]]=BS$7,Tbl.Kosten[[#This Row],[Totaal kosten]],"")</f>
        <v/>
      </c>
      <c r="BT247" s="122" t="str">
        <f>IF(Tbl.Kosten[[#This Row],[Anr.]]=BT$7,Tbl.Kosten[[#This Row],[Totaal kosten]],"")</f>
        <v/>
      </c>
      <c r="BU247" s="122" t="str">
        <f>IF(Tbl.Kosten[[#This Row],[Anr.]]=BU$7,Tbl.Kosten[[#This Row],[Totaal kosten]],"")</f>
        <v/>
      </c>
      <c r="BV247" s="122" t="str">
        <f>IF(Tbl.Kosten[[#This Row],[Anr.]]=BV$7,Tbl.Kosten[[#This Row],[Totaal kosten]],"")</f>
        <v/>
      </c>
      <c r="BW247" s="122" t="str">
        <f>IF(Tbl.Kosten[[#This Row],[Anr.]]=BW$7,Tbl.Kosten[[#This Row],[Totaal kosten]],"")</f>
        <v/>
      </c>
      <c r="BX247" s="122" t="str">
        <f>IF(Tbl.Kosten[[#This Row],[Anr.]]=BX$7,Tbl.Kosten[[#This Row],[Totaal kosten]],"")</f>
        <v/>
      </c>
      <c r="BY247" s="122" t="str">
        <f>IF(Tbl.Kosten[[#This Row],[Anr.]]=BY$7,Tbl.Kosten[[#This Row],[Totaal kosten]],"")</f>
        <v/>
      </c>
      <c r="BZ247" s="122" t="str">
        <f>IF(Tbl.Kosten[[#This Row],[Anr.]]=BZ$7,Tbl.Kosten[[#This Row],[Totaal kosten]],"")</f>
        <v/>
      </c>
      <c r="CA247" s="122" t="str">
        <f>IF(Tbl.Kosten[[#This Row],[Anr.]]=CA$7,Tbl.Kosten[[#This Row],[Totaal kosten]],"")</f>
        <v/>
      </c>
      <c r="CB247" s="122" t="str">
        <f>IF(Tbl.Kosten[[#This Row],[Anr.]]=CB$7,Tbl.Kosten[[#This Row],[Totaal kosten]],"")</f>
        <v/>
      </c>
      <c r="CC247" s="122" t="str">
        <f>IF(Tbl.Kosten[[#This Row],[Anr.]]=CC$7,Tbl.Kosten[[#This Row],[Totaal kosten]],"")</f>
        <v/>
      </c>
      <c r="CD247" s="122" t="str">
        <f>IF(Tbl.Kosten[[#This Row],[Anr.]]=CD$7,Tbl.Kosten[[#This Row],[Totaal kosten]],"")</f>
        <v/>
      </c>
      <c r="CE247" s="122" t="str">
        <f>IF(Tbl.Kosten[[#This Row],[Anr.]]=CE$7,Tbl.Kosten[[#This Row],[Totaal kosten]],"")</f>
        <v/>
      </c>
      <c r="CF247" s="122" t="str">
        <f>IF(Tbl.Kosten[[#This Row],[Anr.]]=CF$7,Tbl.Kosten[[#This Row],[Totaal kosten]],"")</f>
        <v/>
      </c>
      <c r="CG247" s="122" t="str">
        <f>IF(Tbl.Kosten[[#This Row],[Anr.]]=CG$7,Tbl.Kosten[[#This Row],[Totaal kosten]],"")</f>
        <v/>
      </c>
      <c r="CH247" s="122" t="str">
        <f>IF(Tbl.Kosten[[#This Row],[Anr.]]=CH$7,Tbl.Kosten[[#This Row],[Totaal kosten]],"")</f>
        <v/>
      </c>
      <c r="CI247" s="122" t="str">
        <f>IF(Tbl.Kosten[[#This Row],[Anr.]]=CI$7,Tbl.Kosten[[#This Row],[Totaal kosten]],"")</f>
        <v/>
      </c>
      <c r="CJ247" s="122" t="str">
        <f>IF(Tbl.Kosten[[#This Row],[Anr.]]=CJ$7,Tbl.Kosten[[#This Row],[Totaal kosten]],"")</f>
        <v/>
      </c>
      <c r="CK247" s="122" t="str">
        <f>IF(Tbl.Kosten[[#This Row],[Anr.]]=CK$7,Tbl.Kosten[[#This Row],[Totaal kosten]],"")</f>
        <v/>
      </c>
      <c r="CL247" s="122" t="str">
        <f>IF(Tbl.Kosten[[#This Row],[Anr.]]=CL$7,Tbl.Kosten[[#This Row],[Totaal kosten]],"")</f>
        <v/>
      </c>
      <c r="CM247" s="122" t="str">
        <f>IF(Tbl.Kosten[[#This Row],[Anr.]]=CM$7,Tbl.Kosten[[#This Row],[Totaal kosten]],"")</f>
        <v/>
      </c>
      <c r="CN247" s="122" t="str">
        <f>IF(Tbl.Kosten[[#This Row],[Anr.]]=CN$7,Tbl.Kosten[[#This Row],[Totaal kosten]],"")</f>
        <v/>
      </c>
      <c r="CO247" s="122" t="str">
        <f>IF(Tbl.Kosten[[#This Row],[Anr.]]=CO$7,Tbl.Kosten[[#This Row],[Totaal kosten]],"")</f>
        <v/>
      </c>
      <c r="CP247" s="122" t="str">
        <f>IF(Tbl.Kosten[[#This Row],[Anr.]]=CP$7,Tbl.Kosten[[#This Row],[Totaal kosten]],"")</f>
        <v/>
      </c>
      <c r="CQ247" s="122" t="str">
        <f>IF(Tbl.Kosten[[#This Row],[Anr.]]=CQ$7,Tbl.Kosten[[#This Row],[Totaal kosten]],"")</f>
        <v/>
      </c>
      <c r="CR247" s="122" t="str">
        <f>IF(Tbl.Kosten[[#This Row],[Anr.]]=CR$7,Tbl.Kosten[[#This Row],[Totaal kosten]],"")</f>
        <v/>
      </c>
      <c r="CS247" s="122" t="str">
        <f>IF(Tbl.Kosten[[#This Row],[Anr.]]=CS$7,Tbl.Kosten[[#This Row],[Totaal kosten]],"")</f>
        <v/>
      </c>
      <c r="CT247" s="122" t="str">
        <f>IF(Tbl.Kosten[[#This Row],[Anr.]]=CT$7,Tbl.Kosten[[#This Row],[Totaal kosten]],"")</f>
        <v/>
      </c>
      <c r="CU247" s="122" t="str">
        <f>IF(Tbl.Kosten[[#This Row],[Anr.]]=CU$7,Tbl.Kosten[[#This Row],[Totaal kosten]],"")</f>
        <v/>
      </c>
      <c r="CV247" s="122" t="str">
        <f>IF(Tbl.Kosten[[#This Row],[Anr.]]=CV$7,Tbl.Kosten[[#This Row],[Totaal kosten]],"")</f>
        <v/>
      </c>
      <c r="CW247" s="122" t="str">
        <f>IF(Tbl.Kosten[[#This Row],[Anr.]]=CW$7,Tbl.Kosten[[#This Row],[Totaal kosten]],"")</f>
        <v/>
      </c>
      <c r="CX247" s="122" t="str">
        <f>IF(Tbl.Kosten[[#This Row],[Anr.]]=CX$7,Tbl.Kosten[[#This Row],[Totaal kosten]],"")</f>
        <v/>
      </c>
      <c r="CY247" s="122" t="str">
        <f>IF(Tbl.Kosten[[#This Row],[Anr.]]=CY$7,Tbl.Kosten[[#This Row],[Totaal kosten]],"")</f>
        <v/>
      </c>
      <c r="CZ247" s="122" t="str">
        <f>IF(Tbl.Kosten[[#This Row],[Anr.]]=CZ$7,Tbl.Kosten[[#This Row],[Totaal kosten]],"")</f>
        <v/>
      </c>
      <c r="DA247" s="122" t="str">
        <f>IF(Tbl.Kosten[[#This Row],[Anr.]]=DA$7,Tbl.Kosten[[#This Row],[Totaal kosten]],"")</f>
        <v/>
      </c>
      <c r="DB247" s="122" t="str">
        <f>IF(Tbl.Kosten[[#This Row],[Anr.]]=DB$7,Tbl.Kosten[[#This Row],[Totaal kosten]],"")</f>
        <v/>
      </c>
      <c r="DC247" s="122" t="str">
        <f>IF(Tbl.Kosten[[#This Row],[Anr.]]=DC$7,Tbl.Kosten[[#This Row],[Totaal kosten]],"")</f>
        <v/>
      </c>
      <c r="DD247" s="122" t="str">
        <f>IF(Tbl.Kosten[[#This Row],[Anr.]]=DD$7,Tbl.Kosten[[#This Row],[Totaal kosten]],"")</f>
        <v/>
      </c>
      <c r="DE247" s="122" t="str">
        <f>IF(Tbl.Kosten[[#This Row],[Anr.]]=DE$7,Tbl.Kosten[[#This Row],[Totaal kosten]],"")</f>
        <v/>
      </c>
      <c r="DF247" s="122" t="str">
        <f>IF(Tbl.Kosten[[#This Row],[Anr.]]=DF$7,Tbl.Kosten[[#This Row],[Totaal kosten]],"")</f>
        <v/>
      </c>
      <c r="DG247" s="122" t="str">
        <f>IF(Tbl.Kosten[[#This Row],[Anr.]]=DG$7,Tbl.Kosten[[#This Row],[Totaal kosten]],"")</f>
        <v/>
      </c>
      <c r="DH247" s="122" t="str">
        <f>IF(Tbl.Kosten[[#This Row],[Anr.]]=DH$7,Tbl.Kosten[[#This Row],[Totaal kosten]],"")</f>
        <v/>
      </c>
      <c r="DI247" s="122" t="str">
        <f>IF(Tbl.Kosten[[#This Row],[Anr.]]=DI$7,Tbl.Kosten[[#This Row],[Totaal kosten]],"")</f>
        <v/>
      </c>
      <c r="DJ247" s="122" t="str">
        <f>IF(Tbl.Kosten[[#This Row],[Anr.]]=DJ$7,Tbl.Kosten[[#This Row],[Totaal kosten]],"")</f>
        <v/>
      </c>
      <c r="DK247" s="122" t="str">
        <f>IF(Tbl.Kosten[[#This Row],[Anr.]]=DK$7,Tbl.Kosten[[#This Row],[Totaal kosten]],"")</f>
        <v/>
      </c>
      <c r="DL247" s="122" t="str">
        <f>IF(Tbl.Kosten[[#This Row],[Anr.]]=DL$7,Tbl.Kosten[[#This Row],[Totaal kosten]],"")</f>
        <v/>
      </c>
      <c r="DM247" s="122" t="str">
        <f>IF(Tbl.Kosten[[#This Row],[Anr.]]=DM$7,Tbl.Kosten[[#This Row],[Totaal kosten]],"")</f>
        <v/>
      </c>
      <c r="DN247" s="122" t="str">
        <f>IF(Tbl.Kosten[[#This Row],[Anr.]]=DN$7,Tbl.Kosten[[#This Row],[Totaal kosten]],"")</f>
        <v/>
      </c>
      <c r="DO247" s="122" t="str">
        <f>IF(Tbl.Kosten[[#This Row],[Anr.]]=DO$7,Tbl.Kosten[[#This Row],[Totaal kosten]],"")</f>
        <v/>
      </c>
      <c r="DP247" s="122" t="str">
        <f>IF(Tbl.Kosten[[#This Row],[Anr.]]=DP$7,Tbl.Kosten[[#This Row],[Totaal kosten]],"")</f>
        <v/>
      </c>
      <c r="DQ247" s="122" t="str">
        <f>IF(Tbl.Kosten[[#This Row],[Anr.]]=DQ$7,Tbl.Kosten[[#This Row],[Totaal kosten]],"")</f>
        <v/>
      </c>
      <c r="DR247" s="122" t="str">
        <f>IF(Tbl.Kosten[[#This Row],[Anr.]]=DR$7,Tbl.Kosten[[#This Row],[Totaal kosten]],"")</f>
        <v/>
      </c>
      <c r="DS247" s="122" t="str">
        <f>IF(Tbl.Kosten[[#This Row],[Anr.]]=DS$7,Tbl.Kosten[[#This Row],[Totaal kosten]],"")</f>
        <v/>
      </c>
      <c r="DT247" s="122" t="str">
        <f>IF(Tbl.Kosten[[#This Row],[Anr.]]=DT$7,Tbl.Kosten[[#This Row],[Totaal kosten]],"")</f>
        <v/>
      </c>
      <c r="DU247" s="122" t="str">
        <f>IF(Tbl.Kosten[[#This Row],[Anr.]]=DU$7,Tbl.Kosten[[#This Row],[Totaal kosten]],"")</f>
        <v/>
      </c>
      <c r="DV247" s="122" t="str">
        <f>IF(Tbl.Kosten[[#This Row],[Anr.]]=DV$7,Tbl.Kosten[[#This Row],[Totaal kosten]],"")</f>
        <v/>
      </c>
      <c r="DW247" s="122" t="str">
        <f>IF(Tbl.Kosten[[#This Row],[Anr.]]=DW$7,Tbl.Kosten[[#This Row],[Totaal kosten]],"")</f>
        <v/>
      </c>
      <c r="DX247" s="122" t="str">
        <f>IF(Tbl.Kosten[[#This Row],[Anr.]]=DX$7,Tbl.Kosten[[#This Row],[Totaal kosten]],"")</f>
        <v/>
      </c>
      <c r="DY247" s="122" t="str">
        <f>IF(Tbl.Kosten[[#This Row],[Anr.]]=DY$7,Tbl.Kosten[[#This Row],[Totaal kosten]],"")</f>
        <v/>
      </c>
      <c r="DZ247" s="122" t="str">
        <f>IF(Tbl.Kosten[[#This Row],[Anr.]]=DZ$7,Tbl.Kosten[[#This Row],[Totaal kosten]],"")</f>
        <v/>
      </c>
      <c r="EA247" s="122" t="str">
        <f>IF(Tbl.Kosten[[#This Row],[Anr.]]=EA$7,Tbl.Kosten[[#This Row],[Totaal kosten]],"")</f>
        <v/>
      </c>
      <c r="EB247" s="122" t="str">
        <f>IF(Tbl.Kosten[[#This Row],[Anr.]]=EB$7,Tbl.Kosten[[#This Row],[Totaal kosten]],"")</f>
        <v/>
      </c>
      <c r="EC247" s="122" t="str">
        <f>IF(Tbl.Kosten[[#This Row],[Anr.]]=EC$7,Tbl.Kosten[[#This Row],[Totaal kosten]],"")</f>
        <v/>
      </c>
      <c r="ED247" s="122" t="str">
        <f>IF(Tbl.Kosten[[#This Row],[Anr.]]=ED$7,Tbl.Kosten[[#This Row],[Totaal kosten]],"")</f>
        <v/>
      </c>
      <c r="EE247" s="122" t="str">
        <f>IF(Tbl.Kosten[[#This Row],[Anr.]]=EE$7,Tbl.Kosten[[#This Row],[Totaal kosten]],"")</f>
        <v/>
      </c>
      <c r="EF247" s="122" t="str">
        <f>IF(Tbl.Kosten[[#This Row],[Anr.]]=EF$7,Tbl.Kosten[[#This Row],[Totaal kosten]],"")</f>
        <v/>
      </c>
      <c r="EG247" s="122" t="str">
        <f>IF(Tbl.Kosten[[#This Row],[Anr.]]=EG$7,Tbl.Kosten[[#This Row],[Totaal kosten]],"")</f>
        <v/>
      </c>
      <c r="EH247" s="122" t="str">
        <f>IF(Tbl.Kosten[[#This Row],[Anr.]]=EH$7,Tbl.Kosten[[#This Row],[Totaal kosten]],"")</f>
        <v/>
      </c>
      <c r="EI247" s="122" t="str">
        <f>IF(Tbl.Kosten[[#This Row],[Anr.]]=EI$7,Tbl.Kosten[[#This Row],[Totaal kosten]],"")</f>
        <v/>
      </c>
      <c r="EJ247" s="122" t="str">
        <f>IF(Tbl.Kosten[[#This Row],[Anr.]]=EJ$7,Tbl.Kosten[[#This Row],[Totaal kosten]],"")</f>
        <v/>
      </c>
      <c r="EK247" s="122" t="str">
        <f>IF(Tbl.Kosten[[#This Row],[Anr.]]=EK$7,Tbl.Kosten[[#This Row],[Totaal kosten]],"")</f>
        <v/>
      </c>
      <c r="EL247" s="122" t="str">
        <f>IF(Tbl.Kosten[[#This Row],[Anr.]]=EL$7,Tbl.Kosten[[#This Row],[Totaal kosten]],"")</f>
        <v/>
      </c>
      <c r="EM247" s="122" t="str">
        <f>IF(Tbl.Kosten[[#This Row],[Anr.]]=EM$7,Tbl.Kosten[[#This Row],[Totaal kosten]],"")</f>
        <v/>
      </c>
      <c r="EN247" s="122" t="str">
        <f>IF(Tbl.Kosten[[#This Row],[Anr.]]=EN$7,Tbl.Kosten[[#This Row],[Totaal kosten]],"")</f>
        <v/>
      </c>
      <c r="EO247" s="122" t="str">
        <f>IF(Tbl.Kosten[[#This Row],[Anr.]]=EO$7,Tbl.Kosten[[#This Row],[Totaal kosten]],"")</f>
        <v/>
      </c>
      <c r="EP247" s="122" t="str">
        <f>IF(Tbl.Kosten[[#This Row],[Anr.]]=EP$7,Tbl.Kosten[[#This Row],[Totaal kosten]],"")</f>
        <v/>
      </c>
      <c r="EQ247" s="122" t="str">
        <f>IF(Tbl.Kosten[[#This Row],[Anr.]]=EQ$7,Tbl.Kosten[[#This Row],[Totaal kosten]],"")</f>
        <v/>
      </c>
    </row>
    <row r="248" spans="2:147" x14ac:dyDescent="0.35">
      <c r="B248" s="99"/>
      <c r="C248" s="68"/>
      <c r="D248" s="119"/>
      <c r="E248" s="100"/>
      <c r="F248" s="13">
        <f>_xlfn.XLOOKUP(Tbl.Kosten[[#This Row],[Medewerker e/o 
functie]],Tbl.Uurtarief[Medewerker en/of functie],Tbl.Uurtarief[Uurtarief],"",,)</f>
        <v>0</v>
      </c>
      <c r="G248" s="118">
        <f>PRODUCT(Tbl.Kosten[[#This Row],[Uren]],Tbl.Kosten[[#This Row],[Uurtarief]])</f>
        <v>0</v>
      </c>
      <c r="H248" s="100"/>
      <c r="I248" s="98"/>
      <c r="J248" s="97">
        <f>Tbl.Kosten[[#This Row],[Aantal]]*Tbl.Kosten[[#This Row],[Tarief]]</f>
        <v>0</v>
      </c>
      <c r="K248" s="118">
        <f>Tbl.Kosten[[#This Row],[Subtotaal andere kosten]]+Tbl.Kosten[[#This Row],[Subtotaal arbeidskosten]]</f>
        <v>0</v>
      </c>
      <c r="L248" s="190">
        <f>IF(Tbl.Kosten[[#This Row],[Subtotaal andere kosten]]&lt;&gt;0,"Andere kosten",(_xlfn.XLOOKUP(Tbl.Kosten[[#This Row],[Medewerker e/o 
functie]],Tbl.Uurtarief[Medewerker en/of functie],Tbl.Uurtarief[Kostensoort],"",,)))</f>
        <v>0</v>
      </c>
      <c r="M248" s="190" t="str">
        <f>IF(AND(Tbl.Kosten[[#This Row],[Subtotaal arbeidskosten]]&lt;&gt;0,Tbl.Kosten[[#This Row],[Subtotaal andere kosten]]&lt;&gt;0),"Begroot Arbeidskosten en Overige kosten op verschillende regels!","")</f>
        <v/>
      </c>
      <c r="N248" s="3" t="str">
        <f>_xlfn.XLOOKUP(Tbl.Kosten[[#This Row],[Activiteitencode]],Tbl.Activiteiten[Activiteitcode],Tbl.Activiteiten[Werkpakketcode],"",,)</f>
        <v/>
      </c>
      <c r="O248" s="9" t="str">
        <f>_xlfn.XLOOKUP(Tbl.Kosten[[#This Row],[Werkpakketcode]],Tbl.Werkpakketten[Werkpakketcode],Tbl.Werkpakketten[WPnr.],"",,)</f>
        <v/>
      </c>
      <c r="P248" s="9" t="str">
        <f>IF(Tbl.Kosten[[#This Row],[WPnr.]]=P$7,Tbl.Kosten[[#This Row],[Totaal kosten]],"")</f>
        <v/>
      </c>
      <c r="Q248" s="9" t="str">
        <f>IF(Tbl.Kosten[[#This Row],[WPnr.]]=Q$7,Tbl.Kosten[[#This Row],[Totaal kosten]],"")</f>
        <v/>
      </c>
      <c r="R248" s="9" t="str">
        <f>IF(Tbl.Kosten[[#This Row],[WPnr.]]=R$7,Tbl.Kosten[[#This Row],[Totaal kosten]],"")</f>
        <v/>
      </c>
      <c r="S248" s="9" t="str">
        <f>IF(Tbl.Kosten[[#This Row],[WPnr.]]=S$7,Tbl.Kosten[[#This Row],[Totaal kosten]],"")</f>
        <v/>
      </c>
      <c r="T248" s="9" t="str">
        <f>IF(Tbl.Kosten[[#This Row],[WPnr.]]=T$7,Tbl.Kosten[[#This Row],[Totaal kosten]],"")</f>
        <v/>
      </c>
      <c r="U248" s="9" t="str">
        <f>IF(Tbl.Kosten[[#This Row],[WPnr.]]=U$7,Tbl.Kosten[[#This Row],[Totaal kosten]],"")</f>
        <v/>
      </c>
      <c r="V248" s="9" t="str">
        <f>IF(Tbl.Kosten[[#This Row],[WPnr.]]=V$7,Tbl.Kosten[[#This Row],[Totaal kosten]],"")</f>
        <v/>
      </c>
      <c r="W248" s="9" t="str">
        <f>IF(Tbl.Kosten[[#This Row],[WPnr.]]=W$7,Tbl.Kosten[[#This Row],[Totaal kosten]],"")</f>
        <v/>
      </c>
      <c r="X248" s="9" t="str">
        <f>IF(Tbl.Kosten[[#This Row],[WPnr.]]=X$7,Tbl.Kosten[[#This Row],[Totaal kosten]],"")</f>
        <v/>
      </c>
      <c r="Y248" s="9" t="str">
        <f>IF(Tbl.Kosten[[#This Row],[WPnr.]]=Y$7,Tbl.Kosten[[#This Row],[Totaal kosten]],"")</f>
        <v/>
      </c>
      <c r="Z248" s="9" t="str">
        <f>IFERROR(VLOOKUP(Tbl.Kosten[[#This Row],[Kostensoort]],Tbl.Kostensoorten[],2,FALSE),"")</f>
        <v/>
      </c>
      <c r="AA248" s="9" t="str">
        <f>IF(Tbl.Kosten[[#This Row],[KSnr.]]=AA$7,Tbl.Kosten[[#This Row],[Totaal kosten]],"")</f>
        <v/>
      </c>
      <c r="AB248" s="9" t="str">
        <f>IF(Tbl.Kosten[[#This Row],[KSnr.]]=AB$7,Tbl.Kosten[[#This Row],[Totaal kosten]],"")</f>
        <v/>
      </c>
      <c r="AC248" s="9" t="str">
        <f>IF(Tbl.Kosten[[#This Row],[KSnr.]]=AC$7,Tbl.Kosten[[#This Row],[Totaal kosten]],"")</f>
        <v/>
      </c>
      <c r="AD248" s="9" t="str">
        <f>IF(Tbl.Kosten[[#This Row],[KSnr.]]=AD$7,Tbl.Kosten[[#This Row],[Totaal kosten]],"")</f>
        <v/>
      </c>
      <c r="AE248" s="9" t="str">
        <f>IF(Tbl.Kosten[[#This Row],[KSnr.]]=AE$7,Tbl.Kosten[[#This Row],[Totaal kosten]],"")</f>
        <v/>
      </c>
      <c r="AF248" s="9" t="str">
        <f>IF(Tbl.Kosten[[#This Row],[KSnr.]]=AF$7,Tbl.Kosten[[#This Row],[Totaal kosten]],"")</f>
        <v/>
      </c>
      <c r="AG248" s="9" t="str">
        <f>IF(Tbl.Kosten[[#This Row],[KSnr.]]=AG$7,Tbl.Kosten[[#This Row],[Totaal kosten]],"")</f>
        <v/>
      </c>
      <c r="AH248" s="9" t="str">
        <f>IF(Tbl.Kosten[[#This Row],[KSnr.]]=AH$7,Tbl.Kosten[[#This Row],[Totaal kosten]],"")</f>
        <v/>
      </c>
      <c r="AI248" s="9" t="str">
        <f>IF(Tbl.Kosten[[#This Row],[KSnr.]]=AI$7,Tbl.Kosten[[#This Row],[Totaal kosten]],"")</f>
        <v/>
      </c>
      <c r="AJ248" s="9" t="str">
        <f>IF(Tbl.Kosten[[#This Row],[KSnr.]]=AJ$7,Tbl.Kosten[[#This Row],[Totaal kosten]],"")</f>
        <v/>
      </c>
      <c r="AK248" s="9" t="str">
        <f>IF(Tbl.Kosten[[#This Row],[KSnr.]]=AK$7,Tbl.Kosten[[#This Row],[Totaal kosten]],"")</f>
        <v/>
      </c>
      <c r="AL248" s="9" t="str">
        <f>IF(Tbl.Kosten[[#This Row],[KSnr.]]=AL$7,Tbl.Kosten[[#This Row],[Totaal kosten]],"")</f>
        <v/>
      </c>
      <c r="AM248" s="9" t="str">
        <f>IF(Tbl.Kosten[[#This Row],[KSnr.]]=AM$7,Tbl.Kosten[[#This Row],[Totaal kosten]],"")</f>
        <v/>
      </c>
      <c r="AN248" s="9" t="str">
        <f>IF(Tbl.Kosten[[#This Row],[KSnr.]]=AN$7,Tbl.Kosten[[#This Row],[Totaal kosten]],"")</f>
        <v/>
      </c>
      <c r="AO248" s="9" t="str">
        <f>IF(Tbl.Kosten[[#This Row],[KSnr.]]=AO$7,Tbl.Kosten[[#This Row],[Totaal kosten]],"")</f>
        <v/>
      </c>
      <c r="AP248" s="9" t="str">
        <f>IF(Tbl.Kosten[[#This Row],[KSnr.]]=AP$7,Tbl.Kosten[[#This Row],[Totaal kosten]],"")</f>
        <v/>
      </c>
      <c r="AQ248" s="9" t="str">
        <f>IF(Tbl.Kosten[[#This Row],[KSnr.]]=AQ$7,Tbl.Kosten[[#This Row],[Totaal kosten]],"")</f>
        <v/>
      </c>
      <c r="AR248" s="9" t="str">
        <f>IF(Tbl.Kosten[[#This Row],[KSnr.]]=AR$7,Tbl.Kosten[[#This Row],[Totaal kosten]],"")</f>
        <v/>
      </c>
      <c r="AS248" s="9" t="str">
        <f>IF(Tbl.Kosten[[#This Row],[KSnr.]]=AS$7,Tbl.Kosten[[#This Row],[Totaal kosten]],"")</f>
        <v/>
      </c>
      <c r="AT248" s="9" t="str">
        <f>IF(Tbl.Kosten[[#This Row],[KSnr.]]=AT$7,Tbl.Kosten[[#This Row],[Totaal kosten]],"")</f>
        <v/>
      </c>
      <c r="AU248" s="122" t="str">
        <f>_xlfn.XLOOKUP(Tbl.Kosten[[#This Row],[Activiteitencode]],Tbl.Activiteiten[Activiteitcode],Tbl.Activiteiten[Anr.],"",,)</f>
        <v/>
      </c>
      <c r="AV248" s="122" t="str">
        <f>IF(Tbl.Kosten[[#This Row],[Anr.]]=AV$7,Tbl.Kosten[[#This Row],[Totaal kosten]],"")</f>
        <v/>
      </c>
      <c r="AW248" s="122" t="str">
        <f>IF(Tbl.Kosten[[#This Row],[Anr.]]=AW$7,Tbl.Kosten[[#This Row],[Totaal kosten]],"")</f>
        <v/>
      </c>
      <c r="AX248" s="122" t="str">
        <f>IF(Tbl.Kosten[[#This Row],[Anr.]]=AX$7,Tbl.Kosten[[#This Row],[Totaal kosten]],"")</f>
        <v/>
      </c>
      <c r="AY248" s="122" t="str">
        <f>IF(Tbl.Kosten[[#This Row],[Anr.]]=AY$7,Tbl.Kosten[[#This Row],[Totaal kosten]],"")</f>
        <v/>
      </c>
      <c r="AZ248" s="122" t="str">
        <f>IF(Tbl.Kosten[[#This Row],[Anr.]]=AZ$7,Tbl.Kosten[[#This Row],[Totaal kosten]],"")</f>
        <v/>
      </c>
      <c r="BA248" s="122" t="str">
        <f>IF(Tbl.Kosten[[#This Row],[Anr.]]=BA$7,Tbl.Kosten[[#This Row],[Totaal kosten]],"")</f>
        <v/>
      </c>
      <c r="BB248" s="122" t="str">
        <f>IF(Tbl.Kosten[[#This Row],[Anr.]]=BB$7,Tbl.Kosten[[#This Row],[Totaal kosten]],"")</f>
        <v/>
      </c>
      <c r="BC248" s="122" t="str">
        <f>IF(Tbl.Kosten[[#This Row],[Anr.]]=BC$7,Tbl.Kosten[[#This Row],[Totaal kosten]],"")</f>
        <v/>
      </c>
      <c r="BD248" s="122" t="str">
        <f>IF(Tbl.Kosten[[#This Row],[Anr.]]=BD$7,Tbl.Kosten[[#This Row],[Totaal kosten]],"")</f>
        <v/>
      </c>
      <c r="BE248" s="122" t="str">
        <f>IF(Tbl.Kosten[[#This Row],[Anr.]]=BE$7,Tbl.Kosten[[#This Row],[Totaal kosten]],"")</f>
        <v/>
      </c>
      <c r="BF248" s="122" t="str">
        <f>IF(Tbl.Kosten[[#This Row],[Anr.]]=BF$7,Tbl.Kosten[[#This Row],[Totaal kosten]],"")</f>
        <v/>
      </c>
      <c r="BG248" s="122" t="str">
        <f>IF(Tbl.Kosten[[#This Row],[Anr.]]=BG$7,Tbl.Kosten[[#This Row],[Totaal kosten]],"")</f>
        <v/>
      </c>
      <c r="BH248" s="122" t="str">
        <f>IF(Tbl.Kosten[[#This Row],[Anr.]]=BH$7,Tbl.Kosten[[#This Row],[Totaal kosten]],"")</f>
        <v/>
      </c>
      <c r="BI248" s="122" t="str">
        <f>IF(Tbl.Kosten[[#This Row],[Anr.]]=BI$7,Tbl.Kosten[[#This Row],[Totaal kosten]],"")</f>
        <v/>
      </c>
      <c r="BJ248" s="122" t="str">
        <f>IF(Tbl.Kosten[[#This Row],[Anr.]]=BJ$7,Tbl.Kosten[[#This Row],[Totaal kosten]],"")</f>
        <v/>
      </c>
      <c r="BK248" s="122" t="str">
        <f>IF(Tbl.Kosten[[#This Row],[Anr.]]=BK$7,Tbl.Kosten[[#This Row],[Totaal kosten]],"")</f>
        <v/>
      </c>
      <c r="BL248" s="122" t="str">
        <f>IF(Tbl.Kosten[[#This Row],[Anr.]]=BL$7,Tbl.Kosten[[#This Row],[Totaal kosten]],"")</f>
        <v/>
      </c>
      <c r="BM248" s="122" t="str">
        <f>IF(Tbl.Kosten[[#This Row],[Anr.]]=BM$7,Tbl.Kosten[[#This Row],[Totaal kosten]],"")</f>
        <v/>
      </c>
      <c r="BN248" s="122" t="str">
        <f>IF(Tbl.Kosten[[#This Row],[Anr.]]=BN$7,Tbl.Kosten[[#This Row],[Totaal kosten]],"")</f>
        <v/>
      </c>
      <c r="BO248" s="122" t="str">
        <f>IF(Tbl.Kosten[[#This Row],[Anr.]]=BO$7,Tbl.Kosten[[#This Row],[Totaal kosten]],"")</f>
        <v/>
      </c>
      <c r="BP248" s="122" t="str">
        <f>IF(Tbl.Kosten[[#This Row],[Anr.]]=BP$7,Tbl.Kosten[[#This Row],[Totaal kosten]],"")</f>
        <v/>
      </c>
      <c r="BQ248" s="122" t="str">
        <f>IF(Tbl.Kosten[[#This Row],[Anr.]]=BQ$7,Tbl.Kosten[[#This Row],[Totaal kosten]],"")</f>
        <v/>
      </c>
      <c r="BR248" s="122" t="str">
        <f>IF(Tbl.Kosten[[#This Row],[Anr.]]=BR$7,Tbl.Kosten[[#This Row],[Totaal kosten]],"")</f>
        <v/>
      </c>
      <c r="BS248" s="122" t="str">
        <f>IF(Tbl.Kosten[[#This Row],[Anr.]]=BS$7,Tbl.Kosten[[#This Row],[Totaal kosten]],"")</f>
        <v/>
      </c>
      <c r="BT248" s="122" t="str">
        <f>IF(Tbl.Kosten[[#This Row],[Anr.]]=BT$7,Tbl.Kosten[[#This Row],[Totaal kosten]],"")</f>
        <v/>
      </c>
      <c r="BU248" s="122" t="str">
        <f>IF(Tbl.Kosten[[#This Row],[Anr.]]=BU$7,Tbl.Kosten[[#This Row],[Totaal kosten]],"")</f>
        <v/>
      </c>
      <c r="BV248" s="122" t="str">
        <f>IF(Tbl.Kosten[[#This Row],[Anr.]]=BV$7,Tbl.Kosten[[#This Row],[Totaal kosten]],"")</f>
        <v/>
      </c>
      <c r="BW248" s="122" t="str">
        <f>IF(Tbl.Kosten[[#This Row],[Anr.]]=BW$7,Tbl.Kosten[[#This Row],[Totaal kosten]],"")</f>
        <v/>
      </c>
      <c r="BX248" s="122" t="str">
        <f>IF(Tbl.Kosten[[#This Row],[Anr.]]=BX$7,Tbl.Kosten[[#This Row],[Totaal kosten]],"")</f>
        <v/>
      </c>
      <c r="BY248" s="122" t="str">
        <f>IF(Tbl.Kosten[[#This Row],[Anr.]]=BY$7,Tbl.Kosten[[#This Row],[Totaal kosten]],"")</f>
        <v/>
      </c>
      <c r="BZ248" s="122" t="str">
        <f>IF(Tbl.Kosten[[#This Row],[Anr.]]=BZ$7,Tbl.Kosten[[#This Row],[Totaal kosten]],"")</f>
        <v/>
      </c>
      <c r="CA248" s="122" t="str">
        <f>IF(Tbl.Kosten[[#This Row],[Anr.]]=CA$7,Tbl.Kosten[[#This Row],[Totaal kosten]],"")</f>
        <v/>
      </c>
      <c r="CB248" s="122" t="str">
        <f>IF(Tbl.Kosten[[#This Row],[Anr.]]=CB$7,Tbl.Kosten[[#This Row],[Totaal kosten]],"")</f>
        <v/>
      </c>
      <c r="CC248" s="122" t="str">
        <f>IF(Tbl.Kosten[[#This Row],[Anr.]]=CC$7,Tbl.Kosten[[#This Row],[Totaal kosten]],"")</f>
        <v/>
      </c>
      <c r="CD248" s="122" t="str">
        <f>IF(Tbl.Kosten[[#This Row],[Anr.]]=CD$7,Tbl.Kosten[[#This Row],[Totaal kosten]],"")</f>
        <v/>
      </c>
      <c r="CE248" s="122" t="str">
        <f>IF(Tbl.Kosten[[#This Row],[Anr.]]=CE$7,Tbl.Kosten[[#This Row],[Totaal kosten]],"")</f>
        <v/>
      </c>
      <c r="CF248" s="122" t="str">
        <f>IF(Tbl.Kosten[[#This Row],[Anr.]]=CF$7,Tbl.Kosten[[#This Row],[Totaal kosten]],"")</f>
        <v/>
      </c>
      <c r="CG248" s="122" t="str">
        <f>IF(Tbl.Kosten[[#This Row],[Anr.]]=CG$7,Tbl.Kosten[[#This Row],[Totaal kosten]],"")</f>
        <v/>
      </c>
      <c r="CH248" s="122" t="str">
        <f>IF(Tbl.Kosten[[#This Row],[Anr.]]=CH$7,Tbl.Kosten[[#This Row],[Totaal kosten]],"")</f>
        <v/>
      </c>
      <c r="CI248" s="122" t="str">
        <f>IF(Tbl.Kosten[[#This Row],[Anr.]]=CI$7,Tbl.Kosten[[#This Row],[Totaal kosten]],"")</f>
        <v/>
      </c>
      <c r="CJ248" s="122" t="str">
        <f>IF(Tbl.Kosten[[#This Row],[Anr.]]=CJ$7,Tbl.Kosten[[#This Row],[Totaal kosten]],"")</f>
        <v/>
      </c>
      <c r="CK248" s="122" t="str">
        <f>IF(Tbl.Kosten[[#This Row],[Anr.]]=CK$7,Tbl.Kosten[[#This Row],[Totaal kosten]],"")</f>
        <v/>
      </c>
      <c r="CL248" s="122" t="str">
        <f>IF(Tbl.Kosten[[#This Row],[Anr.]]=CL$7,Tbl.Kosten[[#This Row],[Totaal kosten]],"")</f>
        <v/>
      </c>
      <c r="CM248" s="122" t="str">
        <f>IF(Tbl.Kosten[[#This Row],[Anr.]]=CM$7,Tbl.Kosten[[#This Row],[Totaal kosten]],"")</f>
        <v/>
      </c>
      <c r="CN248" s="122" t="str">
        <f>IF(Tbl.Kosten[[#This Row],[Anr.]]=CN$7,Tbl.Kosten[[#This Row],[Totaal kosten]],"")</f>
        <v/>
      </c>
      <c r="CO248" s="122" t="str">
        <f>IF(Tbl.Kosten[[#This Row],[Anr.]]=CO$7,Tbl.Kosten[[#This Row],[Totaal kosten]],"")</f>
        <v/>
      </c>
      <c r="CP248" s="122" t="str">
        <f>IF(Tbl.Kosten[[#This Row],[Anr.]]=CP$7,Tbl.Kosten[[#This Row],[Totaal kosten]],"")</f>
        <v/>
      </c>
      <c r="CQ248" s="122" t="str">
        <f>IF(Tbl.Kosten[[#This Row],[Anr.]]=CQ$7,Tbl.Kosten[[#This Row],[Totaal kosten]],"")</f>
        <v/>
      </c>
      <c r="CR248" s="122" t="str">
        <f>IF(Tbl.Kosten[[#This Row],[Anr.]]=CR$7,Tbl.Kosten[[#This Row],[Totaal kosten]],"")</f>
        <v/>
      </c>
      <c r="CS248" s="122" t="str">
        <f>IF(Tbl.Kosten[[#This Row],[Anr.]]=CS$7,Tbl.Kosten[[#This Row],[Totaal kosten]],"")</f>
        <v/>
      </c>
      <c r="CT248" s="122" t="str">
        <f>IF(Tbl.Kosten[[#This Row],[Anr.]]=CT$7,Tbl.Kosten[[#This Row],[Totaal kosten]],"")</f>
        <v/>
      </c>
      <c r="CU248" s="122" t="str">
        <f>IF(Tbl.Kosten[[#This Row],[Anr.]]=CU$7,Tbl.Kosten[[#This Row],[Totaal kosten]],"")</f>
        <v/>
      </c>
      <c r="CV248" s="122" t="str">
        <f>IF(Tbl.Kosten[[#This Row],[Anr.]]=CV$7,Tbl.Kosten[[#This Row],[Totaal kosten]],"")</f>
        <v/>
      </c>
      <c r="CW248" s="122" t="str">
        <f>IF(Tbl.Kosten[[#This Row],[Anr.]]=CW$7,Tbl.Kosten[[#This Row],[Totaal kosten]],"")</f>
        <v/>
      </c>
      <c r="CX248" s="122" t="str">
        <f>IF(Tbl.Kosten[[#This Row],[Anr.]]=CX$7,Tbl.Kosten[[#This Row],[Totaal kosten]],"")</f>
        <v/>
      </c>
      <c r="CY248" s="122" t="str">
        <f>IF(Tbl.Kosten[[#This Row],[Anr.]]=CY$7,Tbl.Kosten[[#This Row],[Totaal kosten]],"")</f>
        <v/>
      </c>
      <c r="CZ248" s="122" t="str">
        <f>IF(Tbl.Kosten[[#This Row],[Anr.]]=CZ$7,Tbl.Kosten[[#This Row],[Totaal kosten]],"")</f>
        <v/>
      </c>
      <c r="DA248" s="122" t="str">
        <f>IF(Tbl.Kosten[[#This Row],[Anr.]]=DA$7,Tbl.Kosten[[#This Row],[Totaal kosten]],"")</f>
        <v/>
      </c>
      <c r="DB248" s="122" t="str">
        <f>IF(Tbl.Kosten[[#This Row],[Anr.]]=DB$7,Tbl.Kosten[[#This Row],[Totaal kosten]],"")</f>
        <v/>
      </c>
      <c r="DC248" s="122" t="str">
        <f>IF(Tbl.Kosten[[#This Row],[Anr.]]=DC$7,Tbl.Kosten[[#This Row],[Totaal kosten]],"")</f>
        <v/>
      </c>
      <c r="DD248" s="122" t="str">
        <f>IF(Tbl.Kosten[[#This Row],[Anr.]]=DD$7,Tbl.Kosten[[#This Row],[Totaal kosten]],"")</f>
        <v/>
      </c>
      <c r="DE248" s="122" t="str">
        <f>IF(Tbl.Kosten[[#This Row],[Anr.]]=DE$7,Tbl.Kosten[[#This Row],[Totaal kosten]],"")</f>
        <v/>
      </c>
      <c r="DF248" s="122" t="str">
        <f>IF(Tbl.Kosten[[#This Row],[Anr.]]=DF$7,Tbl.Kosten[[#This Row],[Totaal kosten]],"")</f>
        <v/>
      </c>
      <c r="DG248" s="122" t="str">
        <f>IF(Tbl.Kosten[[#This Row],[Anr.]]=DG$7,Tbl.Kosten[[#This Row],[Totaal kosten]],"")</f>
        <v/>
      </c>
      <c r="DH248" s="122" t="str">
        <f>IF(Tbl.Kosten[[#This Row],[Anr.]]=DH$7,Tbl.Kosten[[#This Row],[Totaal kosten]],"")</f>
        <v/>
      </c>
      <c r="DI248" s="122" t="str">
        <f>IF(Tbl.Kosten[[#This Row],[Anr.]]=DI$7,Tbl.Kosten[[#This Row],[Totaal kosten]],"")</f>
        <v/>
      </c>
      <c r="DJ248" s="122" t="str">
        <f>IF(Tbl.Kosten[[#This Row],[Anr.]]=DJ$7,Tbl.Kosten[[#This Row],[Totaal kosten]],"")</f>
        <v/>
      </c>
      <c r="DK248" s="122" t="str">
        <f>IF(Tbl.Kosten[[#This Row],[Anr.]]=DK$7,Tbl.Kosten[[#This Row],[Totaal kosten]],"")</f>
        <v/>
      </c>
      <c r="DL248" s="122" t="str">
        <f>IF(Tbl.Kosten[[#This Row],[Anr.]]=DL$7,Tbl.Kosten[[#This Row],[Totaal kosten]],"")</f>
        <v/>
      </c>
      <c r="DM248" s="122" t="str">
        <f>IF(Tbl.Kosten[[#This Row],[Anr.]]=DM$7,Tbl.Kosten[[#This Row],[Totaal kosten]],"")</f>
        <v/>
      </c>
      <c r="DN248" s="122" t="str">
        <f>IF(Tbl.Kosten[[#This Row],[Anr.]]=DN$7,Tbl.Kosten[[#This Row],[Totaal kosten]],"")</f>
        <v/>
      </c>
      <c r="DO248" s="122" t="str">
        <f>IF(Tbl.Kosten[[#This Row],[Anr.]]=DO$7,Tbl.Kosten[[#This Row],[Totaal kosten]],"")</f>
        <v/>
      </c>
      <c r="DP248" s="122" t="str">
        <f>IF(Tbl.Kosten[[#This Row],[Anr.]]=DP$7,Tbl.Kosten[[#This Row],[Totaal kosten]],"")</f>
        <v/>
      </c>
      <c r="DQ248" s="122" t="str">
        <f>IF(Tbl.Kosten[[#This Row],[Anr.]]=DQ$7,Tbl.Kosten[[#This Row],[Totaal kosten]],"")</f>
        <v/>
      </c>
      <c r="DR248" s="122" t="str">
        <f>IF(Tbl.Kosten[[#This Row],[Anr.]]=DR$7,Tbl.Kosten[[#This Row],[Totaal kosten]],"")</f>
        <v/>
      </c>
      <c r="DS248" s="122" t="str">
        <f>IF(Tbl.Kosten[[#This Row],[Anr.]]=DS$7,Tbl.Kosten[[#This Row],[Totaal kosten]],"")</f>
        <v/>
      </c>
      <c r="DT248" s="122" t="str">
        <f>IF(Tbl.Kosten[[#This Row],[Anr.]]=DT$7,Tbl.Kosten[[#This Row],[Totaal kosten]],"")</f>
        <v/>
      </c>
      <c r="DU248" s="122" t="str">
        <f>IF(Tbl.Kosten[[#This Row],[Anr.]]=DU$7,Tbl.Kosten[[#This Row],[Totaal kosten]],"")</f>
        <v/>
      </c>
      <c r="DV248" s="122" t="str">
        <f>IF(Tbl.Kosten[[#This Row],[Anr.]]=DV$7,Tbl.Kosten[[#This Row],[Totaal kosten]],"")</f>
        <v/>
      </c>
      <c r="DW248" s="122" t="str">
        <f>IF(Tbl.Kosten[[#This Row],[Anr.]]=DW$7,Tbl.Kosten[[#This Row],[Totaal kosten]],"")</f>
        <v/>
      </c>
      <c r="DX248" s="122" t="str">
        <f>IF(Tbl.Kosten[[#This Row],[Anr.]]=DX$7,Tbl.Kosten[[#This Row],[Totaal kosten]],"")</f>
        <v/>
      </c>
      <c r="DY248" s="122" t="str">
        <f>IF(Tbl.Kosten[[#This Row],[Anr.]]=DY$7,Tbl.Kosten[[#This Row],[Totaal kosten]],"")</f>
        <v/>
      </c>
      <c r="DZ248" s="122" t="str">
        <f>IF(Tbl.Kosten[[#This Row],[Anr.]]=DZ$7,Tbl.Kosten[[#This Row],[Totaal kosten]],"")</f>
        <v/>
      </c>
      <c r="EA248" s="122" t="str">
        <f>IF(Tbl.Kosten[[#This Row],[Anr.]]=EA$7,Tbl.Kosten[[#This Row],[Totaal kosten]],"")</f>
        <v/>
      </c>
      <c r="EB248" s="122" t="str">
        <f>IF(Tbl.Kosten[[#This Row],[Anr.]]=EB$7,Tbl.Kosten[[#This Row],[Totaal kosten]],"")</f>
        <v/>
      </c>
      <c r="EC248" s="122" t="str">
        <f>IF(Tbl.Kosten[[#This Row],[Anr.]]=EC$7,Tbl.Kosten[[#This Row],[Totaal kosten]],"")</f>
        <v/>
      </c>
      <c r="ED248" s="122" t="str">
        <f>IF(Tbl.Kosten[[#This Row],[Anr.]]=ED$7,Tbl.Kosten[[#This Row],[Totaal kosten]],"")</f>
        <v/>
      </c>
      <c r="EE248" s="122" t="str">
        <f>IF(Tbl.Kosten[[#This Row],[Anr.]]=EE$7,Tbl.Kosten[[#This Row],[Totaal kosten]],"")</f>
        <v/>
      </c>
      <c r="EF248" s="122" t="str">
        <f>IF(Tbl.Kosten[[#This Row],[Anr.]]=EF$7,Tbl.Kosten[[#This Row],[Totaal kosten]],"")</f>
        <v/>
      </c>
      <c r="EG248" s="122" t="str">
        <f>IF(Tbl.Kosten[[#This Row],[Anr.]]=EG$7,Tbl.Kosten[[#This Row],[Totaal kosten]],"")</f>
        <v/>
      </c>
      <c r="EH248" s="122" t="str">
        <f>IF(Tbl.Kosten[[#This Row],[Anr.]]=EH$7,Tbl.Kosten[[#This Row],[Totaal kosten]],"")</f>
        <v/>
      </c>
      <c r="EI248" s="122" t="str">
        <f>IF(Tbl.Kosten[[#This Row],[Anr.]]=EI$7,Tbl.Kosten[[#This Row],[Totaal kosten]],"")</f>
        <v/>
      </c>
      <c r="EJ248" s="122" t="str">
        <f>IF(Tbl.Kosten[[#This Row],[Anr.]]=EJ$7,Tbl.Kosten[[#This Row],[Totaal kosten]],"")</f>
        <v/>
      </c>
      <c r="EK248" s="122" t="str">
        <f>IF(Tbl.Kosten[[#This Row],[Anr.]]=EK$7,Tbl.Kosten[[#This Row],[Totaal kosten]],"")</f>
        <v/>
      </c>
      <c r="EL248" s="122" t="str">
        <f>IF(Tbl.Kosten[[#This Row],[Anr.]]=EL$7,Tbl.Kosten[[#This Row],[Totaal kosten]],"")</f>
        <v/>
      </c>
      <c r="EM248" s="122" t="str">
        <f>IF(Tbl.Kosten[[#This Row],[Anr.]]=EM$7,Tbl.Kosten[[#This Row],[Totaal kosten]],"")</f>
        <v/>
      </c>
      <c r="EN248" s="122" t="str">
        <f>IF(Tbl.Kosten[[#This Row],[Anr.]]=EN$7,Tbl.Kosten[[#This Row],[Totaal kosten]],"")</f>
        <v/>
      </c>
      <c r="EO248" s="122" t="str">
        <f>IF(Tbl.Kosten[[#This Row],[Anr.]]=EO$7,Tbl.Kosten[[#This Row],[Totaal kosten]],"")</f>
        <v/>
      </c>
      <c r="EP248" s="122" t="str">
        <f>IF(Tbl.Kosten[[#This Row],[Anr.]]=EP$7,Tbl.Kosten[[#This Row],[Totaal kosten]],"")</f>
        <v/>
      </c>
      <c r="EQ248" s="122" t="str">
        <f>IF(Tbl.Kosten[[#This Row],[Anr.]]=EQ$7,Tbl.Kosten[[#This Row],[Totaal kosten]],"")</f>
        <v/>
      </c>
    </row>
    <row r="249" spans="2:147" x14ac:dyDescent="0.35">
      <c r="B249" s="99"/>
      <c r="C249" s="68"/>
      <c r="D249" s="119"/>
      <c r="E249" s="100"/>
      <c r="F249" s="13">
        <f>_xlfn.XLOOKUP(Tbl.Kosten[[#This Row],[Medewerker e/o 
functie]],Tbl.Uurtarief[Medewerker en/of functie],Tbl.Uurtarief[Uurtarief],"",,)</f>
        <v>0</v>
      </c>
      <c r="G249" s="118">
        <f>PRODUCT(Tbl.Kosten[[#This Row],[Uren]],Tbl.Kosten[[#This Row],[Uurtarief]])</f>
        <v>0</v>
      </c>
      <c r="H249" s="100"/>
      <c r="I249" s="98"/>
      <c r="J249" s="97">
        <f>Tbl.Kosten[[#This Row],[Aantal]]*Tbl.Kosten[[#This Row],[Tarief]]</f>
        <v>0</v>
      </c>
      <c r="K249" s="118">
        <f>Tbl.Kosten[[#This Row],[Subtotaal andere kosten]]+Tbl.Kosten[[#This Row],[Subtotaal arbeidskosten]]</f>
        <v>0</v>
      </c>
      <c r="L249" s="190">
        <f>IF(Tbl.Kosten[[#This Row],[Subtotaal andere kosten]]&lt;&gt;0,"Andere kosten",(_xlfn.XLOOKUP(Tbl.Kosten[[#This Row],[Medewerker e/o 
functie]],Tbl.Uurtarief[Medewerker en/of functie],Tbl.Uurtarief[Kostensoort],"",,)))</f>
        <v>0</v>
      </c>
      <c r="M249" s="190" t="str">
        <f>IF(AND(Tbl.Kosten[[#This Row],[Subtotaal arbeidskosten]]&lt;&gt;0,Tbl.Kosten[[#This Row],[Subtotaal andere kosten]]&lt;&gt;0),"Begroot Arbeidskosten en Overige kosten op verschillende regels!","")</f>
        <v/>
      </c>
      <c r="N249" s="3" t="str">
        <f>_xlfn.XLOOKUP(Tbl.Kosten[[#This Row],[Activiteitencode]],Tbl.Activiteiten[Activiteitcode],Tbl.Activiteiten[Werkpakketcode],"",,)</f>
        <v/>
      </c>
      <c r="O249" s="9" t="str">
        <f>_xlfn.XLOOKUP(Tbl.Kosten[[#This Row],[Werkpakketcode]],Tbl.Werkpakketten[Werkpakketcode],Tbl.Werkpakketten[WPnr.],"",,)</f>
        <v/>
      </c>
      <c r="P249" s="9" t="str">
        <f>IF(Tbl.Kosten[[#This Row],[WPnr.]]=P$7,Tbl.Kosten[[#This Row],[Totaal kosten]],"")</f>
        <v/>
      </c>
      <c r="Q249" s="9" t="str">
        <f>IF(Tbl.Kosten[[#This Row],[WPnr.]]=Q$7,Tbl.Kosten[[#This Row],[Totaal kosten]],"")</f>
        <v/>
      </c>
      <c r="R249" s="9" t="str">
        <f>IF(Tbl.Kosten[[#This Row],[WPnr.]]=R$7,Tbl.Kosten[[#This Row],[Totaal kosten]],"")</f>
        <v/>
      </c>
      <c r="S249" s="9" t="str">
        <f>IF(Tbl.Kosten[[#This Row],[WPnr.]]=S$7,Tbl.Kosten[[#This Row],[Totaal kosten]],"")</f>
        <v/>
      </c>
      <c r="T249" s="9" t="str">
        <f>IF(Tbl.Kosten[[#This Row],[WPnr.]]=T$7,Tbl.Kosten[[#This Row],[Totaal kosten]],"")</f>
        <v/>
      </c>
      <c r="U249" s="9" t="str">
        <f>IF(Tbl.Kosten[[#This Row],[WPnr.]]=U$7,Tbl.Kosten[[#This Row],[Totaal kosten]],"")</f>
        <v/>
      </c>
      <c r="V249" s="9" t="str">
        <f>IF(Tbl.Kosten[[#This Row],[WPnr.]]=V$7,Tbl.Kosten[[#This Row],[Totaal kosten]],"")</f>
        <v/>
      </c>
      <c r="W249" s="9" t="str">
        <f>IF(Tbl.Kosten[[#This Row],[WPnr.]]=W$7,Tbl.Kosten[[#This Row],[Totaal kosten]],"")</f>
        <v/>
      </c>
      <c r="X249" s="9" t="str">
        <f>IF(Tbl.Kosten[[#This Row],[WPnr.]]=X$7,Tbl.Kosten[[#This Row],[Totaal kosten]],"")</f>
        <v/>
      </c>
      <c r="Y249" s="9" t="str">
        <f>IF(Tbl.Kosten[[#This Row],[WPnr.]]=Y$7,Tbl.Kosten[[#This Row],[Totaal kosten]],"")</f>
        <v/>
      </c>
      <c r="Z249" s="9" t="str">
        <f>IFERROR(VLOOKUP(Tbl.Kosten[[#This Row],[Kostensoort]],Tbl.Kostensoorten[],2,FALSE),"")</f>
        <v/>
      </c>
      <c r="AA249" s="9" t="str">
        <f>IF(Tbl.Kosten[[#This Row],[KSnr.]]=AA$7,Tbl.Kosten[[#This Row],[Totaal kosten]],"")</f>
        <v/>
      </c>
      <c r="AB249" s="9" t="str">
        <f>IF(Tbl.Kosten[[#This Row],[KSnr.]]=AB$7,Tbl.Kosten[[#This Row],[Totaal kosten]],"")</f>
        <v/>
      </c>
      <c r="AC249" s="9" t="str">
        <f>IF(Tbl.Kosten[[#This Row],[KSnr.]]=AC$7,Tbl.Kosten[[#This Row],[Totaal kosten]],"")</f>
        <v/>
      </c>
      <c r="AD249" s="9" t="str">
        <f>IF(Tbl.Kosten[[#This Row],[KSnr.]]=AD$7,Tbl.Kosten[[#This Row],[Totaal kosten]],"")</f>
        <v/>
      </c>
      <c r="AE249" s="9" t="str">
        <f>IF(Tbl.Kosten[[#This Row],[KSnr.]]=AE$7,Tbl.Kosten[[#This Row],[Totaal kosten]],"")</f>
        <v/>
      </c>
      <c r="AF249" s="9" t="str">
        <f>IF(Tbl.Kosten[[#This Row],[KSnr.]]=AF$7,Tbl.Kosten[[#This Row],[Totaal kosten]],"")</f>
        <v/>
      </c>
      <c r="AG249" s="9" t="str">
        <f>IF(Tbl.Kosten[[#This Row],[KSnr.]]=AG$7,Tbl.Kosten[[#This Row],[Totaal kosten]],"")</f>
        <v/>
      </c>
      <c r="AH249" s="9" t="str">
        <f>IF(Tbl.Kosten[[#This Row],[KSnr.]]=AH$7,Tbl.Kosten[[#This Row],[Totaal kosten]],"")</f>
        <v/>
      </c>
      <c r="AI249" s="9" t="str">
        <f>IF(Tbl.Kosten[[#This Row],[KSnr.]]=AI$7,Tbl.Kosten[[#This Row],[Totaal kosten]],"")</f>
        <v/>
      </c>
      <c r="AJ249" s="9" t="str">
        <f>IF(Tbl.Kosten[[#This Row],[KSnr.]]=AJ$7,Tbl.Kosten[[#This Row],[Totaal kosten]],"")</f>
        <v/>
      </c>
      <c r="AK249" s="9" t="str">
        <f>IF(Tbl.Kosten[[#This Row],[KSnr.]]=AK$7,Tbl.Kosten[[#This Row],[Totaal kosten]],"")</f>
        <v/>
      </c>
      <c r="AL249" s="9" t="str">
        <f>IF(Tbl.Kosten[[#This Row],[KSnr.]]=AL$7,Tbl.Kosten[[#This Row],[Totaal kosten]],"")</f>
        <v/>
      </c>
      <c r="AM249" s="9" t="str">
        <f>IF(Tbl.Kosten[[#This Row],[KSnr.]]=AM$7,Tbl.Kosten[[#This Row],[Totaal kosten]],"")</f>
        <v/>
      </c>
      <c r="AN249" s="9" t="str">
        <f>IF(Tbl.Kosten[[#This Row],[KSnr.]]=AN$7,Tbl.Kosten[[#This Row],[Totaal kosten]],"")</f>
        <v/>
      </c>
      <c r="AO249" s="9" t="str">
        <f>IF(Tbl.Kosten[[#This Row],[KSnr.]]=AO$7,Tbl.Kosten[[#This Row],[Totaal kosten]],"")</f>
        <v/>
      </c>
      <c r="AP249" s="9" t="str">
        <f>IF(Tbl.Kosten[[#This Row],[KSnr.]]=AP$7,Tbl.Kosten[[#This Row],[Totaal kosten]],"")</f>
        <v/>
      </c>
      <c r="AQ249" s="9" t="str">
        <f>IF(Tbl.Kosten[[#This Row],[KSnr.]]=AQ$7,Tbl.Kosten[[#This Row],[Totaal kosten]],"")</f>
        <v/>
      </c>
      <c r="AR249" s="9" t="str">
        <f>IF(Tbl.Kosten[[#This Row],[KSnr.]]=AR$7,Tbl.Kosten[[#This Row],[Totaal kosten]],"")</f>
        <v/>
      </c>
      <c r="AS249" s="9" t="str">
        <f>IF(Tbl.Kosten[[#This Row],[KSnr.]]=AS$7,Tbl.Kosten[[#This Row],[Totaal kosten]],"")</f>
        <v/>
      </c>
      <c r="AT249" s="9" t="str">
        <f>IF(Tbl.Kosten[[#This Row],[KSnr.]]=AT$7,Tbl.Kosten[[#This Row],[Totaal kosten]],"")</f>
        <v/>
      </c>
      <c r="AU249" s="122" t="str">
        <f>_xlfn.XLOOKUP(Tbl.Kosten[[#This Row],[Activiteitencode]],Tbl.Activiteiten[Activiteitcode],Tbl.Activiteiten[Anr.],"",,)</f>
        <v/>
      </c>
      <c r="AV249" s="122" t="str">
        <f>IF(Tbl.Kosten[[#This Row],[Anr.]]=AV$7,Tbl.Kosten[[#This Row],[Totaal kosten]],"")</f>
        <v/>
      </c>
      <c r="AW249" s="122" t="str">
        <f>IF(Tbl.Kosten[[#This Row],[Anr.]]=AW$7,Tbl.Kosten[[#This Row],[Totaal kosten]],"")</f>
        <v/>
      </c>
      <c r="AX249" s="122" t="str">
        <f>IF(Tbl.Kosten[[#This Row],[Anr.]]=AX$7,Tbl.Kosten[[#This Row],[Totaal kosten]],"")</f>
        <v/>
      </c>
      <c r="AY249" s="122" t="str">
        <f>IF(Tbl.Kosten[[#This Row],[Anr.]]=AY$7,Tbl.Kosten[[#This Row],[Totaal kosten]],"")</f>
        <v/>
      </c>
      <c r="AZ249" s="122" t="str">
        <f>IF(Tbl.Kosten[[#This Row],[Anr.]]=AZ$7,Tbl.Kosten[[#This Row],[Totaal kosten]],"")</f>
        <v/>
      </c>
      <c r="BA249" s="122" t="str">
        <f>IF(Tbl.Kosten[[#This Row],[Anr.]]=BA$7,Tbl.Kosten[[#This Row],[Totaal kosten]],"")</f>
        <v/>
      </c>
      <c r="BB249" s="122" t="str">
        <f>IF(Tbl.Kosten[[#This Row],[Anr.]]=BB$7,Tbl.Kosten[[#This Row],[Totaal kosten]],"")</f>
        <v/>
      </c>
      <c r="BC249" s="122" t="str">
        <f>IF(Tbl.Kosten[[#This Row],[Anr.]]=BC$7,Tbl.Kosten[[#This Row],[Totaal kosten]],"")</f>
        <v/>
      </c>
      <c r="BD249" s="122" t="str">
        <f>IF(Tbl.Kosten[[#This Row],[Anr.]]=BD$7,Tbl.Kosten[[#This Row],[Totaal kosten]],"")</f>
        <v/>
      </c>
      <c r="BE249" s="122" t="str">
        <f>IF(Tbl.Kosten[[#This Row],[Anr.]]=BE$7,Tbl.Kosten[[#This Row],[Totaal kosten]],"")</f>
        <v/>
      </c>
      <c r="BF249" s="122" t="str">
        <f>IF(Tbl.Kosten[[#This Row],[Anr.]]=BF$7,Tbl.Kosten[[#This Row],[Totaal kosten]],"")</f>
        <v/>
      </c>
      <c r="BG249" s="122" t="str">
        <f>IF(Tbl.Kosten[[#This Row],[Anr.]]=BG$7,Tbl.Kosten[[#This Row],[Totaal kosten]],"")</f>
        <v/>
      </c>
      <c r="BH249" s="122" t="str">
        <f>IF(Tbl.Kosten[[#This Row],[Anr.]]=BH$7,Tbl.Kosten[[#This Row],[Totaal kosten]],"")</f>
        <v/>
      </c>
      <c r="BI249" s="122" t="str">
        <f>IF(Tbl.Kosten[[#This Row],[Anr.]]=BI$7,Tbl.Kosten[[#This Row],[Totaal kosten]],"")</f>
        <v/>
      </c>
      <c r="BJ249" s="122" t="str">
        <f>IF(Tbl.Kosten[[#This Row],[Anr.]]=BJ$7,Tbl.Kosten[[#This Row],[Totaal kosten]],"")</f>
        <v/>
      </c>
      <c r="BK249" s="122" t="str">
        <f>IF(Tbl.Kosten[[#This Row],[Anr.]]=BK$7,Tbl.Kosten[[#This Row],[Totaal kosten]],"")</f>
        <v/>
      </c>
      <c r="BL249" s="122" t="str">
        <f>IF(Tbl.Kosten[[#This Row],[Anr.]]=BL$7,Tbl.Kosten[[#This Row],[Totaal kosten]],"")</f>
        <v/>
      </c>
      <c r="BM249" s="122" t="str">
        <f>IF(Tbl.Kosten[[#This Row],[Anr.]]=BM$7,Tbl.Kosten[[#This Row],[Totaal kosten]],"")</f>
        <v/>
      </c>
      <c r="BN249" s="122" t="str">
        <f>IF(Tbl.Kosten[[#This Row],[Anr.]]=BN$7,Tbl.Kosten[[#This Row],[Totaal kosten]],"")</f>
        <v/>
      </c>
      <c r="BO249" s="122" t="str">
        <f>IF(Tbl.Kosten[[#This Row],[Anr.]]=BO$7,Tbl.Kosten[[#This Row],[Totaal kosten]],"")</f>
        <v/>
      </c>
      <c r="BP249" s="122" t="str">
        <f>IF(Tbl.Kosten[[#This Row],[Anr.]]=BP$7,Tbl.Kosten[[#This Row],[Totaal kosten]],"")</f>
        <v/>
      </c>
      <c r="BQ249" s="122" t="str">
        <f>IF(Tbl.Kosten[[#This Row],[Anr.]]=BQ$7,Tbl.Kosten[[#This Row],[Totaal kosten]],"")</f>
        <v/>
      </c>
      <c r="BR249" s="122" t="str">
        <f>IF(Tbl.Kosten[[#This Row],[Anr.]]=BR$7,Tbl.Kosten[[#This Row],[Totaal kosten]],"")</f>
        <v/>
      </c>
      <c r="BS249" s="122" t="str">
        <f>IF(Tbl.Kosten[[#This Row],[Anr.]]=BS$7,Tbl.Kosten[[#This Row],[Totaal kosten]],"")</f>
        <v/>
      </c>
      <c r="BT249" s="122" t="str">
        <f>IF(Tbl.Kosten[[#This Row],[Anr.]]=BT$7,Tbl.Kosten[[#This Row],[Totaal kosten]],"")</f>
        <v/>
      </c>
      <c r="BU249" s="122" t="str">
        <f>IF(Tbl.Kosten[[#This Row],[Anr.]]=BU$7,Tbl.Kosten[[#This Row],[Totaal kosten]],"")</f>
        <v/>
      </c>
      <c r="BV249" s="122" t="str">
        <f>IF(Tbl.Kosten[[#This Row],[Anr.]]=BV$7,Tbl.Kosten[[#This Row],[Totaal kosten]],"")</f>
        <v/>
      </c>
      <c r="BW249" s="122" t="str">
        <f>IF(Tbl.Kosten[[#This Row],[Anr.]]=BW$7,Tbl.Kosten[[#This Row],[Totaal kosten]],"")</f>
        <v/>
      </c>
      <c r="BX249" s="122" t="str">
        <f>IF(Tbl.Kosten[[#This Row],[Anr.]]=BX$7,Tbl.Kosten[[#This Row],[Totaal kosten]],"")</f>
        <v/>
      </c>
      <c r="BY249" s="122" t="str">
        <f>IF(Tbl.Kosten[[#This Row],[Anr.]]=BY$7,Tbl.Kosten[[#This Row],[Totaal kosten]],"")</f>
        <v/>
      </c>
      <c r="BZ249" s="122" t="str">
        <f>IF(Tbl.Kosten[[#This Row],[Anr.]]=BZ$7,Tbl.Kosten[[#This Row],[Totaal kosten]],"")</f>
        <v/>
      </c>
      <c r="CA249" s="122" t="str">
        <f>IF(Tbl.Kosten[[#This Row],[Anr.]]=CA$7,Tbl.Kosten[[#This Row],[Totaal kosten]],"")</f>
        <v/>
      </c>
      <c r="CB249" s="122" t="str">
        <f>IF(Tbl.Kosten[[#This Row],[Anr.]]=CB$7,Tbl.Kosten[[#This Row],[Totaal kosten]],"")</f>
        <v/>
      </c>
      <c r="CC249" s="122" t="str">
        <f>IF(Tbl.Kosten[[#This Row],[Anr.]]=CC$7,Tbl.Kosten[[#This Row],[Totaal kosten]],"")</f>
        <v/>
      </c>
      <c r="CD249" s="122" t="str">
        <f>IF(Tbl.Kosten[[#This Row],[Anr.]]=CD$7,Tbl.Kosten[[#This Row],[Totaal kosten]],"")</f>
        <v/>
      </c>
      <c r="CE249" s="122" t="str">
        <f>IF(Tbl.Kosten[[#This Row],[Anr.]]=CE$7,Tbl.Kosten[[#This Row],[Totaal kosten]],"")</f>
        <v/>
      </c>
      <c r="CF249" s="122" t="str">
        <f>IF(Tbl.Kosten[[#This Row],[Anr.]]=CF$7,Tbl.Kosten[[#This Row],[Totaal kosten]],"")</f>
        <v/>
      </c>
      <c r="CG249" s="122" t="str">
        <f>IF(Tbl.Kosten[[#This Row],[Anr.]]=CG$7,Tbl.Kosten[[#This Row],[Totaal kosten]],"")</f>
        <v/>
      </c>
      <c r="CH249" s="122" t="str">
        <f>IF(Tbl.Kosten[[#This Row],[Anr.]]=CH$7,Tbl.Kosten[[#This Row],[Totaal kosten]],"")</f>
        <v/>
      </c>
      <c r="CI249" s="122" t="str">
        <f>IF(Tbl.Kosten[[#This Row],[Anr.]]=CI$7,Tbl.Kosten[[#This Row],[Totaal kosten]],"")</f>
        <v/>
      </c>
      <c r="CJ249" s="122" t="str">
        <f>IF(Tbl.Kosten[[#This Row],[Anr.]]=CJ$7,Tbl.Kosten[[#This Row],[Totaal kosten]],"")</f>
        <v/>
      </c>
      <c r="CK249" s="122" t="str">
        <f>IF(Tbl.Kosten[[#This Row],[Anr.]]=CK$7,Tbl.Kosten[[#This Row],[Totaal kosten]],"")</f>
        <v/>
      </c>
      <c r="CL249" s="122" t="str">
        <f>IF(Tbl.Kosten[[#This Row],[Anr.]]=CL$7,Tbl.Kosten[[#This Row],[Totaal kosten]],"")</f>
        <v/>
      </c>
      <c r="CM249" s="122" t="str">
        <f>IF(Tbl.Kosten[[#This Row],[Anr.]]=CM$7,Tbl.Kosten[[#This Row],[Totaal kosten]],"")</f>
        <v/>
      </c>
      <c r="CN249" s="122" t="str">
        <f>IF(Tbl.Kosten[[#This Row],[Anr.]]=CN$7,Tbl.Kosten[[#This Row],[Totaal kosten]],"")</f>
        <v/>
      </c>
      <c r="CO249" s="122" t="str">
        <f>IF(Tbl.Kosten[[#This Row],[Anr.]]=CO$7,Tbl.Kosten[[#This Row],[Totaal kosten]],"")</f>
        <v/>
      </c>
      <c r="CP249" s="122" t="str">
        <f>IF(Tbl.Kosten[[#This Row],[Anr.]]=CP$7,Tbl.Kosten[[#This Row],[Totaal kosten]],"")</f>
        <v/>
      </c>
      <c r="CQ249" s="122" t="str">
        <f>IF(Tbl.Kosten[[#This Row],[Anr.]]=CQ$7,Tbl.Kosten[[#This Row],[Totaal kosten]],"")</f>
        <v/>
      </c>
      <c r="CR249" s="122" t="str">
        <f>IF(Tbl.Kosten[[#This Row],[Anr.]]=CR$7,Tbl.Kosten[[#This Row],[Totaal kosten]],"")</f>
        <v/>
      </c>
      <c r="CS249" s="122" t="str">
        <f>IF(Tbl.Kosten[[#This Row],[Anr.]]=CS$7,Tbl.Kosten[[#This Row],[Totaal kosten]],"")</f>
        <v/>
      </c>
      <c r="CT249" s="122" t="str">
        <f>IF(Tbl.Kosten[[#This Row],[Anr.]]=CT$7,Tbl.Kosten[[#This Row],[Totaal kosten]],"")</f>
        <v/>
      </c>
      <c r="CU249" s="122" t="str">
        <f>IF(Tbl.Kosten[[#This Row],[Anr.]]=CU$7,Tbl.Kosten[[#This Row],[Totaal kosten]],"")</f>
        <v/>
      </c>
      <c r="CV249" s="122" t="str">
        <f>IF(Tbl.Kosten[[#This Row],[Anr.]]=CV$7,Tbl.Kosten[[#This Row],[Totaal kosten]],"")</f>
        <v/>
      </c>
      <c r="CW249" s="122" t="str">
        <f>IF(Tbl.Kosten[[#This Row],[Anr.]]=CW$7,Tbl.Kosten[[#This Row],[Totaal kosten]],"")</f>
        <v/>
      </c>
      <c r="CX249" s="122" t="str">
        <f>IF(Tbl.Kosten[[#This Row],[Anr.]]=CX$7,Tbl.Kosten[[#This Row],[Totaal kosten]],"")</f>
        <v/>
      </c>
      <c r="CY249" s="122" t="str">
        <f>IF(Tbl.Kosten[[#This Row],[Anr.]]=CY$7,Tbl.Kosten[[#This Row],[Totaal kosten]],"")</f>
        <v/>
      </c>
      <c r="CZ249" s="122" t="str">
        <f>IF(Tbl.Kosten[[#This Row],[Anr.]]=CZ$7,Tbl.Kosten[[#This Row],[Totaal kosten]],"")</f>
        <v/>
      </c>
      <c r="DA249" s="122" t="str">
        <f>IF(Tbl.Kosten[[#This Row],[Anr.]]=DA$7,Tbl.Kosten[[#This Row],[Totaal kosten]],"")</f>
        <v/>
      </c>
      <c r="DB249" s="122" t="str">
        <f>IF(Tbl.Kosten[[#This Row],[Anr.]]=DB$7,Tbl.Kosten[[#This Row],[Totaal kosten]],"")</f>
        <v/>
      </c>
      <c r="DC249" s="122" t="str">
        <f>IF(Tbl.Kosten[[#This Row],[Anr.]]=DC$7,Tbl.Kosten[[#This Row],[Totaal kosten]],"")</f>
        <v/>
      </c>
      <c r="DD249" s="122" t="str">
        <f>IF(Tbl.Kosten[[#This Row],[Anr.]]=DD$7,Tbl.Kosten[[#This Row],[Totaal kosten]],"")</f>
        <v/>
      </c>
      <c r="DE249" s="122" t="str">
        <f>IF(Tbl.Kosten[[#This Row],[Anr.]]=DE$7,Tbl.Kosten[[#This Row],[Totaal kosten]],"")</f>
        <v/>
      </c>
      <c r="DF249" s="122" t="str">
        <f>IF(Tbl.Kosten[[#This Row],[Anr.]]=DF$7,Tbl.Kosten[[#This Row],[Totaal kosten]],"")</f>
        <v/>
      </c>
      <c r="DG249" s="122" t="str">
        <f>IF(Tbl.Kosten[[#This Row],[Anr.]]=DG$7,Tbl.Kosten[[#This Row],[Totaal kosten]],"")</f>
        <v/>
      </c>
      <c r="DH249" s="122" t="str">
        <f>IF(Tbl.Kosten[[#This Row],[Anr.]]=DH$7,Tbl.Kosten[[#This Row],[Totaal kosten]],"")</f>
        <v/>
      </c>
      <c r="DI249" s="122" t="str">
        <f>IF(Tbl.Kosten[[#This Row],[Anr.]]=DI$7,Tbl.Kosten[[#This Row],[Totaal kosten]],"")</f>
        <v/>
      </c>
      <c r="DJ249" s="122" t="str">
        <f>IF(Tbl.Kosten[[#This Row],[Anr.]]=DJ$7,Tbl.Kosten[[#This Row],[Totaal kosten]],"")</f>
        <v/>
      </c>
      <c r="DK249" s="122" t="str">
        <f>IF(Tbl.Kosten[[#This Row],[Anr.]]=DK$7,Tbl.Kosten[[#This Row],[Totaal kosten]],"")</f>
        <v/>
      </c>
      <c r="DL249" s="122" t="str">
        <f>IF(Tbl.Kosten[[#This Row],[Anr.]]=DL$7,Tbl.Kosten[[#This Row],[Totaal kosten]],"")</f>
        <v/>
      </c>
      <c r="DM249" s="122" t="str">
        <f>IF(Tbl.Kosten[[#This Row],[Anr.]]=DM$7,Tbl.Kosten[[#This Row],[Totaal kosten]],"")</f>
        <v/>
      </c>
      <c r="DN249" s="122" t="str">
        <f>IF(Tbl.Kosten[[#This Row],[Anr.]]=DN$7,Tbl.Kosten[[#This Row],[Totaal kosten]],"")</f>
        <v/>
      </c>
      <c r="DO249" s="122" t="str">
        <f>IF(Tbl.Kosten[[#This Row],[Anr.]]=DO$7,Tbl.Kosten[[#This Row],[Totaal kosten]],"")</f>
        <v/>
      </c>
      <c r="DP249" s="122" t="str">
        <f>IF(Tbl.Kosten[[#This Row],[Anr.]]=DP$7,Tbl.Kosten[[#This Row],[Totaal kosten]],"")</f>
        <v/>
      </c>
      <c r="DQ249" s="122" t="str">
        <f>IF(Tbl.Kosten[[#This Row],[Anr.]]=DQ$7,Tbl.Kosten[[#This Row],[Totaal kosten]],"")</f>
        <v/>
      </c>
      <c r="DR249" s="122" t="str">
        <f>IF(Tbl.Kosten[[#This Row],[Anr.]]=DR$7,Tbl.Kosten[[#This Row],[Totaal kosten]],"")</f>
        <v/>
      </c>
      <c r="DS249" s="122" t="str">
        <f>IF(Tbl.Kosten[[#This Row],[Anr.]]=DS$7,Tbl.Kosten[[#This Row],[Totaal kosten]],"")</f>
        <v/>
      </c>
      <c r="DT249" s="122" t="str">
        <f>IF(Tbl.Kosten[[#This Row],[Anr.]]=DT$7,Tbl.Kosten[[#This Row],[Totaal kosten]],"")</f>
        <v/>
      </c>
      <c r="DU249" s="122" t="str">
        <f>IF(Tbl.Kosten[[#This Row],[Anr.]]=DU$7,Tbl.Kosten[[#This Row],[Totaal kosten]],"")</f>
        <v/>
      </c>
      <c r="DV249" s="122" t="str">
        <f>IF(Tbl.Kosten[[#This Row],[Anr.]]=DV$7,Tbl.Kosten[[#This Row],[Totaal kosten]],"")</f>
        <v/>
      </c>
      <c r="DW249" s="122" t="str">
        <f>IF(Tbl.Kosten[[#This Row],[Anr.]]=DW$7,Tbl.Kosten[[#This Row],[Totaal kosten]],"")</f>
        <v/>
      </c>
      <c r="DX249" s="122" t="str">
        <f>IF(Tbl.Kosten[[#This Row],[Anr.]]=DX$7,Tbl.Kosten[[#This Row],[Totaal kosten]],"")</f>
        <v/>
      </c>
      <c r="DY249" s="122" t="str">
        <f>IF(Tbl.Kosten[[#This Row],[Anr.]]=DY$7,Tbl.Kosten[[#This Row],[Totaal kosten]],"")</f>
        <v/>
      </c>
      <c r="DZ249" s="122" t="str">
        <f>IF(Tbl.Kosten[[#This Row],[Anr.]]=DZ$7,Tbl.Kosten[[#This Row],[Totaal kosten]],"")</f>
        <v/>
      </c>
      <c r="EA249" s="122" t="str">
        <f>IF(Tbl.Kosten[[#This Row],[Anr.]]=EA$7,Tbl.Kosten[[#This Row],[Totaal kosten]],"")</f>
        <v/>
      </c>
      <c r="EB249" s="122" t="str">
        <f>IF(Tbl.Kosten[[#This Row],[Anr.]]=EB$7,Tbl.Kosten[[#This Row],[Totaal kosten]],"")</f>
        <v/>
      </c>
      <c r="EC249" s="122" t="str">
        <f>IF(Tbl.Kosten[[#This Row],[Anr.]]=EC$7,Tbl.Kosten[[#This Row],[Totaal kosten]],"")</f>
        <v/>
      </c>
      <c r="ED249" s="122" t="str">
        <f>IF(Tbl.Kosten[[#This Row],[Anr.]]=ED$7,Tbl.Kosten[[#This Row],[Totaal kosten]],"")</f>
        <v/>
      </c>
      <c r="EE249" s="122" t="str">
        <f>IF(Tbl.Kosten[[#This Row],[Anr.]]=EE$7,Tbl.Kosten[[#This Row],[Totaal kosten]],"")</f>
        <v/>
      </c>
      <c r="EF249" s="122" t="str">
        <f>IF(Tbl.Kosten[[#This Row],[Anr.]]=EF$7,Tbl.Kosten[[#This Row],[Totaal kosten]],"")</f>
        <v/>
      </c>
      <c r="EG249" s="122" t="str">
        <f>IF(Tbl.Kosten[[#This Row],[Anr.]]=EG$7,Tbl.Kosten[[#This Row],[Totaal kosten]],"")</f>
        <v/>
      </c>
      <c r="EH249" s="122" t="str">
        <f>IF(Tbl.Kosten[[#This Row],[Anr.]]=EH$7,Tbl.Kosten[[#This Row],[Totaal kosten]],"")</f>
        <v/>
      </c>
      <c r="EI249" s="122" t="str">
        <f>IF(Tbl.Kosten[[#This Row],[Anr.]]=EI$7,Tbl.Kosten[[#This Row],[Totaal kosten]],"")</f>
        <v/>
      </c>
      <c r="EJ249" s="122" t="str">
        <f>IF(Tbl.Kosten[[#This Row],[Anr.]]=EJ$7,Tbl.Kosten[[#This Row],[Totaal kosten]],"")</f>
        <v/>
      </c>
      <c r="EK249" s="122" t="str">
        <f>IF(Tbl.Kosten[[#This Row],[Anr.]]=EK$7,Tbl.Kosten[[#This Row],[Totaal kosten]],"")</f>
        <v/>
      </c>
      <c r="EL249" s="122" t="str">
        <f>IF(Tbl.Kosten[[#This Row],[Anr.]]=EL$7,Tbl.Kosten[[#This Row],[Totaal kosten]],"")</f>
        <v/>
      </c>
      <c r="EM249" s="122" t="str">
        <f>IF(Tbl.Kosten[[#This Row],[Anr.]]=EM$7,Tbl.Kosten[[#This Row],[Totaal kosten]],"")</f>
        <v/>
      </c>
      <c r="EN249" s="122" t="str">
        <f>IF(Tbl.Kosten[[#This Row],[Anr.]]=EN$7,Tbl.Kosten[[#This Row],[Totaal kosten]],"")</f>
        <v/>
      </c>
      <c r="EO249" s="122" t="str">
        <f>IF(Tbl.Kosten[[#This Row],[Anr.]]=EO$7,Tbl.Kosten[[#This Row],[Totaal kosten]],"")</f>
        <v/>
      </c>
      <c r="EP249" s="122" t="str">
        <f>IF(Tbl.Kosten[[#This Row],[Anr.]]=EP$7,Tbl.Kosten[[#This Row],[Totaal kosten]],"")</f>
        <v/>
      </c>
      <c r="EQ249" s="122" t="str">
        <f>IF(Tbl.Kosten[[#This Row],[Anr.]]=EQ$7,Tbl.Kosten[[#This Row],[Totaal kosten]],"")</f>
        <v/>
      </c>
    </row>
    <row r="250" spans="2:147" x14ac:dyDescent="0.35">
      <c r="B250" s="99"/>
      <c r="C250" s="68"/>
      <c r="D250" s="119"/>
      <c r="E250" s="100"/>
      <c r="F250" s="13">
        <f>_xlfn.XLOOKUP(Tbl.Kosten[[#This Row],[Medewerker e/o 
functie]],Tbl.Uurtarief[Medewerker en/of functie],Tbl.Uurtarief[Uurtarief],"",,)</f>
        <v>0</v>
      </c>
      <c r="G250" s="118">
        <f>PRODUCT(Tbl.Kosten[[#This Row],[Uren]],Tbl.Kosten[[#This Row],[Uurtarief]])</f>
        <v>0</v>
      </c>
      <c r="H250" s="100"/>
      <c r="I250" s="98"/>
      <c r="J250" s="97">
        <f>Tbl.Kosten[[#This Row],[Aantal]]*Tbl.Kosten[[#This Row],[Tarief]]</f>
        <v>0</v>
      </c>
      <c r="K250" s="118">
        <f>Tbl.Kosten[[#This Row],[Subtotaal andere kosten]]+Tbl.Kosten[[#This Row],[Subtotaal arbeidskosten]]</f>
        <v>0</v>
      </c>
      <c r="L250" s="190">
        <f>IF(Tbl.Kosten[[#This Row],[Subtotaal andere kosten]]&lt;&gt;0,"Andere kosten",(_xlfn.XLOOKUP(Tbl.Kosten[[#This Row],[Medewerker e/o 
functie]],Tbl.Uurtarief[Medewerker en/of functie],Tbl.Uurtarief[Kostensoort],"",,)))</f>
        <v>0</v>
      </c>
      <c r="M250" s="190" t="str">
        <f>IF(AND(Tbl.Kosten[[#This Row],[Subtotaal arbeidskosten]]&lt;&gt;0,Tbl.Kosten[[#This Row],[Subtotaal andere kosten]]&lt;&gt;0),"Begroot Arbeidskosten en Overige kosten op verschillende regels!","")</f>
        <v/>
      </c>
      <c r="N250" s="3" t="str">
        <f>_xlfn.XLOOKUP(Tbl.Kosten[[#This Row],[Activiteitencode]],Tbl.Activiteiten[Activiteitcode],Tbl.Activiteiten[Werkpakketcode],"",,)</f>
        <v/>
      </c>
      <c r="O250" s="9" t="str">
        <f>_xlfn.XLOOKUP(Tbl.Kosten[[#This Row],[Werkpakketcode]],Tbl.Werkpakketten[Werkpakketcode],Tbl.Werkpakketten[WPnr.],"",,)</f>
        <v/>
      </c>
      <c r="P250" s="9" t="str">
        <f>IF(Tbl.Kosten[[#This Row],[WPnr.]]=P$7,Tbl.Kosten[[#This Row],[Totaal kosten]],"")</f>
        <v/>
      </c>
      <c r="Q250" s="9" t="str">
        <f>IF(Tbl.Kosten[[#This Row],[WPnr.]]=Q$7,Tbl.Kosten[[#This Row],[Totaal kosten]],"")</f>
        <v/>
      </c>
      <c r="R250" s="9" t="str">
        <f>IF(Tbl.Kosten[[#This Row],[WPnr.]]=R$7,Tbl.Kosten[[#This Row],[Totaal kosten]],"")</f>
        <v/>
      </c>
      <c r="S250" s="9" t="str">
        <f>IF(Tbl.Kosten[[#This Row],[WPnr.]]=S$7,Tbl.Kosten[[#This Row],[Totaal kosten]],"")</f>
        <v/>
      </c>
      <c r="T250" s="9" t="str">
        <f>IF(Tbl.Kosten[[#This Row],[WPnr.]]=T$7,Tbl.Kosten[[#This Row],[Totaal kosten]],"")</f>
        <v/>
      </c>
      <c r="U250" s="9" t="str">
        <f>IF(Tbl.Kosten[[#This Row],[WPnr.]]=U$7,Tbl.Kosten[[#This Row],[Totaal kosten]],"")</f>
        <v/>
      </c>
      <c r="V250" s="9" t="str">
        <f>IF(Tbl.Kosten[[#This Row],[WPnr.]]=V$7,Tbl.Kosten[[#This Row],[Totaal kosten]],"")</f>
        <v/>
      </c>
      <c r="W250" s="9" t="str">
        <f>IF(Tbl.Kosten[[#This Row],[WPnr.]]=W$7,Tbl.Kosten[[#This Row],[Totaal kosten]],"")</f>
        <v/>
      </c>
      <c r="X250" s="9" t="str">
        <f>IF(Tbl.Kosten[[#This Row],[WPnr.]]=X$7,Tbl.Kosten[[#This Row],[Totaal kosten]],"")</f>
        <v/>
      </c>
      <c r="Y250" s="9" t="str">
        <f>IF(Tbl.Kosten[[#This Row],[WPnr.]]=Y$7,Tbl.Kosten[[#This Row],[Totaal kosten]],"")</f>
        <v/>
      </c>
      <c r="Z250" s="9" t="str">
        <f>IFERROR(VLOOKUP(Tbl.Kosten[[#This Row],[Kostensoort]],Tbl.Kostensoorten[],2,FALSE),"")</f>
        <v/>
      </c>
      <c r="AA250" s="9" t="str">
        <f>IF(Tbl.Kosten[[#This Row],[KSnr.]]=AA$7,Tbl.Kosten[[#This Row],[Totaal kosten]],"")</f>
        <v/>
      </c>
      <c r="AB250" s="9" t="str">
        <f>IF(Tbl.Kosten[[#This Row],[KSnr.]]=AB$7,Tbl.Kosten[[#This Row],[Totaal kosten]],"")</f>
        <v/>
      </c>
      <c r="AC250" s="9" t="str">
        <f>IF(Tbl.Kosten[[#This Row],[KSnr.]]=AC$7,Tbl.Kosten[[#This Row],[Totaal kosten]],"")</f>
        <v/>
      </c>
      <c r="AD250" s="9" t="str">
        <f>IF(Tbl.Kosten[[#This Row],[KSnr.]]=AD$7,Tbl.Kosten[[#This Row],[Totaal kosten]],"")</f>
        <v/>
      </c>
      <c r="AE250" s="9" t="str">
        <f>IF(Tbl.Kosten[[#This Row],[KSnr.]]=AE$7,Tbl.Kosten[[#This Row],[Totaal kosten]],"")</f>
        <v/>
      </c>
      <c r="AF250" s="9" t="str">
        <f>IF(Tbl.Kosten[[#This Row],[KSnr.]]=AF$7,Tbl.Kosten[[#This Row],[Totaal kosten]],"")</f>
        <v/>
      </c>
      <c r="AG250" s="9" t="str">
        <f>IF(Tbl.Kosten[[#This Row],[KSnr.]]=AG$7,Tbl.Kosten[[#This Row],[Totaal kosten]],"")</f>
        <v/>
      </c>
      <c r="AH250" s="9" t="str">
        <f>IF(Tbl.Kosten[[#This Row],[KSnr.]]=AH$7,Tbl.Kosten[[#This Row],[Totaal kosten]],"")</f>
        <v/>
      </c>
      <c r="AI250" s="9" t="str">
        <f>IF(Tbl.Kosten[[#This Row],[KSnr.]]=AI$7,Tbl.Kosten[[#This Row],[Totaal kosten]],"")</f>
        <v/>
      </c>
      <c r="AJ250" s="9" t="str">
        <f>IF(Tbl.Kosten[[#This Row],[KSnr.]]=AJ$7,Tbl.Kosten[[#This Row],[Totaal kosten]],"")</f>
        <v/>
      </c>
      <c r="AK250" s="9" t="str">
        <f>IF(Tbl.Kosten[[#This Row],[KSnr.]]=AK$7,Tbl.Kosten[[#This Row],[Totaal kosten]],"")</f>
        <v/>
      </c>
      <c r="AL250" s="9" t="str">
        <f>IF(Tbl.Kosten[[#This Row],[KSnr.]]=AL$7,Tbl.Kosten[[#This Row],[Totaal kosten]],"")</f>
        <v/>
      </c>
      <c r="AM250" s="9" t="str">
        <f>IF(Tbl.Kosten[[#This Row],[KSnr.]]=AM$7,Tbl.Kosten[[#This Row],[Totaal kosten]],"")</f>
        <v/>
      </c>
      <c r="AN250" s="9" t="str">
        <f>IF(Tbl.Kosten[[#This Row],[KSnr.]]=AN$7,Tbl.Kosten[[#This Row],[Totaal kosten]],"")</f>
        <v/>
      </c>
      <c r="AO250" s="9" t="str">
        <f>IF(Tbl.Kosten[[#This Row],[KSnr.]]=AO$7,Tbl.Kosten[[#This Row],[Totaal kosten]],"")</f>
        <v/>
      </c>
      <c r="AP250" s="9" t="str">
        <f>IF(Tbl.Kosten[[#This Row],[KSnr.]]=AP$7,Tbl.Kosten[[#This Row],[Totaal kosten]],"")</f>
        <v/>
      </c>
      <c r="AQ250" s="9" t="str">
        <f>IF(Tbl.Kosten[[#This Row],[KSnr.]]=AQ$7,Tbl.Kosten[[#This Row],[Totaal kosten]],"")</f>
        <v/>
      </c>
      <c r="AR250" s="9" t="str">
        <f>IF(Tbl.Kosten[[#This Row],[KSnr.]]=AR$7,Tbl.Kosten[[#This Row],[Totaal kosten]],"")</f>
        <v/>
      </c>
      <c r="AS250" s="9" t="str">
        <f>IF(Tbl.Kosten[[#This Row],[KSnr.]]=AS$7,Tbl.Kosten[[#This Row],[Totaal kosten]],"")</f>
        <v/>
      </c>
      <c r="AT250" s="9" t="str">
        <f>IF(Tbl.Kosten[[#This Row],[KSnr.]]=AT$7,Tbl.Kosten[[#This Row],[Totaal kosten]],"")</f>
        <v/>
      </c>
      <c r="AU250" s="122" t="str">
        <f>_xlfn.XLOOKUP(Tbl.Kosten[[#This Row],[Activiteitencode]],Tbl.Activiteiten[Activiteitcode],Tbl.Activiteiten[Anr.],"",,)</f>
        <v/>
      </c>
      <c r="AV250" s="122" t="str">
        <f>IF(Tbl.Kosten[[#This Row],[Anr.]]=AV$7,Tbl.Kosten[[#This Row],[Totaal kosten]],"")</f>
        <v/>
      </c>
      <c r="AW250" s="122" t="str">
        <f>IF(Tbl.Kosten[[#This Row],[Anr.]]=AW$7,Tbl.Kosten[[#This Row],[Totaal kosten]],"")</f>
        <v/>
      </c>
      <c r="AX250" s="122" t="str">
        <f>IF(Tbl.Kosten[[#This Row],[Anr.]]=AX$7,Tbl.Kosten[[#This Row],[Totaal kosten]],"")</f>
        <v/>
      </c>
      <c r="AY250" s="122" t="str">
        <f>IF(Tbl.Kosten[[#This Row],[Anr.]]=AY$7,Tbl.Kosten[[#This Row],[Totaal kosten]],"")</f>
        <v/>
      </c>
      <c r="AZ250" s="122" t="str">
        <f>IF(Tbl.Kosten[[#This Row],[Anr.]]=AZ$7,Tbl.Kosten[[#This Row],[Totaal kosten]],"")</f>
        <v/>
      </c>
      <c r="BA250" s="122" t="str">
        <f>IF(Tbl.Kosten[[#This Row],[Anr.]]=BA$7,Tbl.Kosten[[#This Row],[Totaal kosten]],"")</f>
        <v/>
      </c>
      <c r="BB250" s="122" t="str">
        <f>IF(Tbl.Kosten[[#This Row],[Anr.]]=BB$7,Tbl.Kosten[[#This Row],[Totaal kosten]],"")</f>
        <v/>
      </c>
      <c r="BC250" s="122" t="str">
        <f>IF(Tbl.Kosten[[#This Row],[Anr.]]=BC$7,Tbl.Kosten[[#This Row],[Totaal kosten]],"")</f>
        <v/>
      </c>
      <c r="BD250" s="122" t="str">
        <f>IF(Tbl.Kosten[[#This Row],[Anr.]]=BD$7,Tbl.Kosten[[#This Row],[Totaal kosten]],"")</f>
        <v/>
      </c>
      <c r="BE250" s="122" t="str">
        <f>IF(Tbl.Kosten[[#This Row],[Anr.]]=BE$7,Tbl.Kosten[[#This Row],[Totaal kosten]],"")</f>
        <v/>
      </c>
      <c r="BF250" s="122" t="str">
        <f>IF(Tbl.Kosten[[#This Row],[Anr.]]=BF$7,Tbl.Kosten[[#This Row],[Totaal kosten]],"")</f>
        <v/>
      </c>
      <c r="BG250" s="122" t="str">
        <f>IF(Tbl.Kosten[[#This Row],[Anr.]]=BG$7,Tbl.Kosten[[#This Row],[Totaal kosten]],"")</f>
        <v/>
      </c>
      <c r="BH250" s="122" t="str">
        <f>IF(Tbl.Kosten[[#This Row],[Anr.]]=BH$7,Tbl.Kosten[[#This Row],[Totaal kosten]],"")</f>
        <v/>
      </c>
      <c r="BI250" s="122" t="str">
        <f>IF(Tbl.Kosten[[#This Row],[Anr.]]=BI$7,Tbl.Kosten[[#This Row],[Totaal kosten]],"")</f>
        <v/>
      </c>
      <c r="BJ250" s="122" t="str">
        <f>IF(Tbl.Kosten[[#This Row],[Anr.]]=BJ$7,Tbl.Kosten[[#This Row],[Totaal kosten]],"")</f>
        <v/>
      </c>
      <c r="BK250" s="122" t="str">
        <f>IF(Tbl.Kosten[[#This Row],[Anr.]]=BK$7,Tbl.Kosten[[#This Row],[Totaal kosten]],"")</f>
        <v/>
      </c>
      <c r="BL250" s="122" t="str">
        <f>IF(Tbl.Kosten[[#This Row],[Anr.]]=BL$7,Tbl.Kosten[[#This Row],[Totaal kosten]],"")</f>
        <v/>
      </c>
      <c r="BM250" s="122" t="str">
        <f>IF(Tbl.Kosten[[#This Row],[Anr.]]=BM$7,Tbl.Kosten[[#This Row],[Totaal kosten]],"")</f>
        <v/>
      </c>
      <c r="BN250" s="122" t="str">
        <f>IF(Tbl.Kosten[[#This Row],[Anr.]]=BN$7,Tbl.Kosten[[#This Row],[Totaal kosten]],"")</f>
        <v/>
      </c>
      <c r="BO250" s="122" t="str">
        <f>IF(Tbl.Kosten[[#This Row],[Anr.]]=BO$7,Tbl.Kosten[[#This Row],[Totaal kosten]],"")</f>
        <v/>
      </c>
      <c r="BP250" s="122" t="str">
        <f>IF(Tbl.Kosten[[#This Row],[Anr.]]=BP$7,Tbl.Kosten[[#This Row],[Totaal kosten]],"")</f>
        <v/>
      </c>
      <c r="BQ250" s="122" t="str">
        <f>IF(Tbl.Kosten[[#This Row],[Anr.]]=BQ$7,Tbl.Kosten[[#This Row],[Totaal kosten]],"")</f>
        <v/>
      </c>
      <c r="BR250" s="122" t="str">
        <f>IF(Tbl.Kosten[[#This Row],[Anr.]]=BR$7,Tbl.Kosten[[#This Row],[Totaal kosten]],"")</f>
        <v/>
      </c>
      <c r="BS250" s="122" t="str">
        <f>IF(Tbl.Kosten[[#This Row],[Anr.]]=BS$7,Tbl.Kosten[[#This Row],[Totaal kosten]],"")</f>
        <v/>
      </c>
      <c r="BT250" s="122" t="str">
        <f>IF(Tbl.Kosten[[#This Row],[Anr.]]=BT$7,Tbl.Kosten[[#This Row],[Totaal kosten]],"")</f>
        <v/>
      </c>
      <c r="BU250" s="122" t="str">
        <f>IF(Tbl.Kosten[[#This Row],[Anr.]]=BU$7,Tbl.Kosten[[#This Row],[Totaal kosten]],"")</f>
        <v/>
      </c>
      <c r="BV250" s="122" t="str">
        <f>IF(Tbl.Kosten[[#This Row],[Anr.]]=BV$7,Tbl.Kosten[[#This Row],[Totaal kosten]],"")</f>
        <v/>
      </c>
      <c r="BW250" s="122" t="str">
        <f>IF(Tbl.Kosten[[#This Row],[Anr.]]=BW$7,Tbl.Kosten[[#This Row],[Totaal kosten]],"")</f>
        <v/>
      </c>
      <c r="BX250" s="122" t="str">
        <f>IF(Tbl.Kosten[[#This Row],[Anr.]]=BX$7,Tbl.Kosten[[#This Row],[Totaal kosten]],"")</f>
        <v/>
      </c>
      <c r="BY250" s="122" t="str">
        <f>IF(Tbl.Kosten[[#This Row],[Anr.]]=BY$7,Tbl.Kosten[[#This Row],[Totaal kosten]],"")</f>
        <v/>
      </c>
      <c r="BZ250" s="122" t="str">
        <f>IF(Tbl.Kosten[[#This Row],[Anr.]]=BZ$7,Tbl.Kosten[[#This Row],[Totaal kosten]],"")</f>
        <v/>
      </c>
      <c r="CA250" s="122" t="str">
        <f>IF(Tbl.Kosten[[#This Row],[Anr.]]=CA$7,Tbl.Kosten[[#This Row],[Totaal kosten]],"")</f>
        <v/>
      </c>
      <c r="CB250" s="122" t="str">
        <f>IF(Tbl.Kosten[[#This Row],[Anr.]]=CB$7,Tbl.Kosten[[#This Row],[Totaal kosten]],"")</f>
        <v/>
      </c>
      <c r="CC250" s="122" t="str">
        <f>IF(Tbl.Kosten[[#This Row],[Anr.]]=CC$7,Tbl.Kosten[[#This Row],[Totaal kosten]],"")</f>
        <v/>
      </c>
      <c r="CD250" s="122" t="str">
        <f>IF(Tbl.Kosten[[#This Row],[Anr.]]=CD$7,Tbl.Kosten[[#This Row],[Totaal kosten]],"")</f>
        <v/>
      </c>
      <c r="CE250" s="122" t="str">
        <f>IF(Tbl.Kosten[[#This Row],[Anr.]]=CE$7,Tbl.Kosten[[#This Row],[Totaal kosten]],"")</f>
        <v/>
      </c>
      <c r="CF250" s="122" t="str">
        <f>IF(Tbl.Kosten[[#This Row],[Anr.]]=CF$7,Tbl.Kosten[[#This Row],[Totaal kosten]],"")</f>
        <v/>
      </c>
      <c r="CG250" s="122" t="str">
        <f>IF(Tbl.Kosten[[#This Row],[Anr.]]=CG$7,Tbl.Kosten[[#This Row],[Totaal kosten]],"")</f>
        <v/>
      </c>
      <c r="CH250" s="122" t="str">
        <f>IF(Tbl.Kosten[[#This Row],[Anr.]]=CH$7,Tbl.Kosten[[#This Row],[Totaal kosten]],"")</f>
        <v/>
      </c>
      <c r="CI250" s="122" t="str">
        <f>IF(Tbl.Kosten[[#This Row],[Anr.]]=CI$7,Tbl.Kosten[[#This Row],[Totaal kosten]],"")</f>
        <v/>
      </c>
      <c r="CJ250" s="122" t="str">
        <f>IF(Tbl.Kosten[[#This Row],[Anr.]]=CJ$7,Tbl.Kosten[[#This Row],[Totaal kosten]],"")</f>
        <v/>
      </c>
      <c r="CK250" s="122" t="str">
        <f>IF(Tbl.Kosten[[#This Row],[Anr.]]=CK$7,Tbl.Kosten[[#This Row],[Totaal kosten]],"")</f>
        <v/>
      </c>
      <c r="CL250" s="122" t="str">
        <f>IF(Tbl.Kosten[[#This Row],[Anr.]]=CL$7,Tbl.Kosten[[#This Row],[Totaal kosten]],"")</f>
        <v/>
      </c>
      <c r="CM250" s="122" t="str">
        <f>IF(Tbl.Kosten[[#This Row],[Anr.]]=CM$7,Tbl.Kosten[[#This Row],[Totaal kosten]],"")</f>
        <v/>
      </c>
      <c r="CN250" s="122" t="str">
        <f>IF(Tbl.Kosten[[#This Row],[Anr.]]=CN$7,Tbl.Kosten[[#This Row],[Totaal kosten]],"")</f>
        <v/>
      </c>
      <c r="CO250" s="122" t="str">
        <f>IF(Tbl.Kosten[[#This Row],[Anr.]]=CO$7,Tbl.Kosten[[#This Row],[Totaal kosten]],"")</f>
        <v/>
      </c>
      <c r="CP250" s="122" t="str">
        <f>IF(Tbl.Kosten[[#This Row],[Anr.]]=CP$7,Tbl.Kosten[[#This Row],[Totaal kosten]],"")</f>
        <v/>
      </c>
      <c r="CQ250" s="122" t="str">
        <f>IF(Tbl.Kosten[[#This Row],[Anr.]]=CQ$7,Tbl.Kosten[[#This Row],[Totaal kosten]],"")</f>
        <v/>
      </c>
      <c r="CR250" s="122" t="str">
        <f>IF(Tbl.Kosten[[#This Row],[Anr.]]=CR$7,Tbl.Kosten[[#This Row],[Totaal kosten]],"")</f>
        <v/>
      </c>
      <c r="CS250" s="122" t="str">
        <f>IF(Tbl.Kosten[[#This Row],[Anr.]]=CS$7,Tbl.Kosten[[#This Row],[Totaal kosten]],"")</f>
        <v/>
      </c>
      <c r="CT250" s="122" t="str">
        <f>IF(Tbl.Kosten[[#This Row],[Anr.]]=CT$7,Tbl.Kosten[[#This Row],[Totaal kosten]],"")</f>
        <v/>
      </c>
      <c r="CU250" s="122" t="str">
        <f>IF(Tbl.Kosten[[#This Row],[Anr.]]=CU$7,Tbl.Kosten[[#This Row],[Totaal kosten]],"")</f>
        <v/>
      </c>
      <c r="CV250" s="122" t="str">
        <f>IF(Tbl.Kosten[[#This Row],[Anr.]]=CV$7,Tbl.Kosten[[#This Row],[Totaal kosten]],"")</f>
        <v/>
      </c>
      <c r="CW250" s="122" t="str">
        <f>IF(Tbl.Kosten[[#This Row],[Anr.]]=CW$7,Tbl.Kosten[[#This Row],[Totaal kosten]],"")</f>
        <v/>
      </c>
      <c r="CX250" s="122" t="str">
        <f>IF(Tbl.Kosten[[#This Row],[Anr.]]=CX$7,Tbl.Kosten[[#This Row],[Totaal kosten]],"")</f>
        <v/>
      </c>
      <c r="CY250" s="122" t="str">
        <f>IF(Tbl.Kosten[[#This Row],[Anr.]]=CY$7,Tbl.Kosten[[#This Row],[Totaal kosten]],"")</f>
        <v/>
      </c>
      <c r="CZ250" s="122" t="str">
        <f>IF(Tbl.Kosten[[#This Row],[Anr.]]=CZ$7,Tbl.Kosten[[#This Row],[Totaal kosten]],"")</f>
        <v/>
      </c>
      <c r="DA250" s="122" t="str">
        <f>IF(Tbl.Kosten[[#This Row],[Anr.]]=DA$7,Tbl.Kosten[[#This Row],[Totaal kosten]],"")</f>
        <v/>
      </c>
      <c r="DB250" s="122" t="str">
        <f>IF(Tbl.Kosten[[#This Row],[Anr.]]=DB$7,Tbl.Kosten[[#This Row],[Totaal kosten]],"")</f>
        <v/>
      </c>
      <c r="DC250" s="122" t="str">
        <f>IF(Tbl.Kosten[[#This Row],[Anr.]]=DC$7,Tbl.Kosten[[#This Row],[Totaal kosten]],"")</f>
        <v/>
      </c>
      <c r="DD250" s="122" t="str">
        <f>IF(Tbl.Kosten[[#This Row],[Anr.]]=DD$7,Tbl.Kosten[[#This Row],[Totaal kosten]],"")</f>
        <v/>
      </c>
      <c r="DE250" s="122" t="str">
        <f>IF(Tbl.Kosten[[#This Row],[Anr.]]=DE$7,Tbl.Kosten[[#This Row],[Totaal kosten]],"")</f>
        <v/>
      </c>
      <c r="DF250" s="122" t="str">
        <f>IF(Tbl.Kosten[[#This Row],[Anr.]]=DF$7,Tbl.Kosten[[#This Row],[Totaal kosten]],"")</f>
        <v/>
      </c>
      <c r="DG250" s="122" t="str">
        <f>IF(Tbl.Kosten[[#This Row],[Anr.]]=DG$7,Tbl.Kosten[[#This Row],[Totaal kosten]],"")</f>
        <v/>
      </c>
      <c r="DH250" s="122" t="str">
        <f>IF(Tbl.Kosten[[#This Row],[Anr.]]=DH$7,Tbl.Kosten[[#This Row],[Totaal kosten]],"")</f>
        <v/>
      </c>
      <c r="DI250" s="122" t="str">
        <f>IF(Tbl.Kosten[[#This Row],[Anr.]]=DI$7,Tbl.Kosten[[#This Row],[Totaal kosten]],"")</f>
        <v/>
      </c>
      <c r="DJ250" s="122" t="str">
        <f>IF(Tbl.Kosten[[#This Row],[Anr.]]=DJ$7,Tbl.Kosten[[#This Row],[Totaal kosten]],"")</f>
        <v/>
      </c>
      <c r="DK250" s="122" t="str">
        <f>IF(Tbl.Kosten[[#This Row],[Anr.]]=DK$7,Tbl.Kosten[[#This Row],[Totaal kosten]],"")</f>
        <v/>
      </c>
      <c r="DL250" s="122" t="str">
        <f>IF(Tbl.Kosten[[#This Row],[Anr.]]=DL$7,Tbl.Kosten[[#This Row],[Totaal kosten]],"")</f>
        <v/>
      </c>
      <c r="DM250" s="122" t="str">
        <f>IF(Tbl.Kosten[[#This Row],[Anr.]]=DM$7,Tbl.Kosten[[#This Row],[Totaal kosten]],"")</f>
        <v/>
      </c>
      <c r="DN250" s="122" t="str">
        <f>IF(Tbl.Kosten[[#This Row],[Anr.]]=DN$7,Tbl.Kosten[[#This Row],[Totaal kosten]],"")</f>
        <v/>
      </c>
      <c r="DO250" s="122" t="str">
        <f>IF(Tbl.Kosten[[#This Row],[Anr.]]=DO$7,Tbl.Kosten[[#This Row],[Totaal kosten]],"")</f>
        <v/>
      </c>
      <c r="DP250" s="122" t="str">
        <f>IF(Tbl.Kosten[[#This Row],[Anr.]]=DP$7,Tbl.Kosten[[#This Row],[Totaal kosten]],"")</f>
        <v/>
      </c>
      <c r="DQ250" s="122" t="str">
        <f>IF(Tbl.Kosten[[#This Row],[Anr.]]=DQ$7,Tbl.Kosten[[#This Row],[Totaal kosten]],"")</f>
        <v/>
      </c>
      <c r="DR250" s="122" t="str">
        <f>IF(Tbl.Kosten[[#This Row],[Anr.]]=DR$7,Tbl.Kosten[[#This Row],[Totaal kosten]],"")</f>
        <v/>
      </c>
      <c r="DS250" s="122" t="str">
        <f>IF(Tbl.Kosten[[#This Row],[Anr.]]=DS$7,Tbl.Kosten[[#This Row],[Totaal kosten]],"")</f>
        <v/>
      </c>
      <c r="DT250" s="122" t="str">
        <f>IF(Tbl.Kosten[[#This Row],[Anr.]]=DT$7,Tbl.Kosten[[#This Row],[Totaal kosten]],"")</f>
        <v/>
      </c>
      <c r="DU250" s="122" t="str">
        <f>IF(Tbl.Kosten[[#This Row],[Anr.]]=DU$7,Tbl.Kosten[[#This Row],[Totaal kosten]],"")</f>
        <v/>
      </c>
      <c r="DV250" s="122" t="str">
        <f>IF(Tbl.Kosten[[#This Row],[Anr.]]=DV$7,Tbl.Kosten[[#This Row],[Totaal kosten]],"")</f>
        <v/>
      </c>
      <c r="DW250" s="122" t="str">
        <f>IF(Tbl.Kosten[[#This Row],[Anr.]]=DW$7,Tbl.Kosten[[#This Row],[Totaal kosten]],"")</f>
        <v/>
      </c>
      <c r="DX250" s="122" t="str">
        <f>IF(Tbl.Kosten[[#This Row],[Anr.]]=DX$7,Tbl.Kosten[[#This Row],[Totaal kosten]],"")</f>
        <v/>
      </c>
      <c r="DY250" s="122" t="str">
        <f>IF(Tbl.Kosten[[#This Row],[Anr.]]=DY$7,Tbl.Kosten[[#This Row],[Totaal kosten]],"")</f>
        <v/>
      </c>
      <c r="DZ250" s="122" t="str">
        <f>IF(Tbl.Kosten[[#This Row],[Anr.]]=DZ$7,Tbl.Kosten[[#This Row],[Totaal kosten]],"")</f>
        <v/>
      </c>
      <c r="EA250" s="122" t="str">
        <f>IF(Tbl.Kosten[[#This Row],[Anr.]]=EA$7,Tbl.Kosten[[#This Row],[Totaal kosten]],"")</f>
        <v/>
      </c>
      <c r="EB250" s="122" t="str">
        <f>IF(Tbl.Kosten[[#This Row],[Anr.]]=EB$7,Tbl.Kosten[[#This Row],[Totaal kosten]],"")</f>
        <v/>
      </c>
      <c r="EC250" s="122" t="str">
        <f>IF(Tbl.Kosten[[#This Row],[Anr.]]=EC$7,Tbl.Kosten[[#This Row],[Totaal kosten]],"")</f>
        <v/>
      </c>
      <c r="ED250" s="122" t="str">
        <f>IF(Tbl.Kosten[[#This Row],[Anr.]]=ED$7,Tbl.Kosten[[#This Row],[Totaal kosten]],"")</f>
        <v/>
      </c>
      <c r="EE250" s="122" t="str">
        <f>IF(Tbl.Kosten[[#This Row],[Anr.]]=EE$7,Tbl.Kosten[[#This Row],[Totaal kosten]],"")</f>
        <v/>
      </c>
      <c r="EF250" s="122" t="str">
        <f>IF(Tbl.Kosten[[#This Row],[Anr.]]=EF$7,Tbl.Kosten[[#This Row],[Totaal kosten]],"")</f>
        <v/>
      </c>
      <c r="EG250" s="122" t="str">
        <f>IF(Tbl.Kosten[[#This Row],[Anr.]]=EG$7,Tbl.Kosten[[#This Row],[Totaal kosten]],"")</f>
        <v/>
      </c>
      <c r="EH250" s="122" t="str">
        <f>IF(Tbl.Kosten[[#This Row],[Anr.]]=EH$7,Tbl.Kosten[[#This Row],[Totaal kosten]],"")</f>
        <v/>
      </c>
      <c r="EI250" s="122" t="str">
        <f>IF(Tbl.Kosten[[#This Row],[Anr.]]=EI$7,Tbl.Kosten[[#This Row],[Totaal kosten]],"")</f>
        <v/>
      </c>
      <c r="EJ250" s="122" t="str">
        <f>IF(Tbl.Kosten[[#This Row],[Anr.]]=EJ$7,Tbl.Kosten[[#This Row],[Totaal kosten]],"")</f>
        <v/>
      </c>
      <c r="EK250" s="122" t="str">
        <f>IF(Tbl.Kosten[[#This Row],[Anr.]]=EK$7,Tbl.Kosten[[#This Row],[Totaal kosten]],"")</f>
        <v/>
      </c>
      <c r="EL250" s="122" t="str">
        <f>IF(Tbl.Kosten[[#This Row],[Anr.]]=EL$7,Tbl.Kosten[[#This Row],[Totaal kosten]],"")</f>
        <v/>
      </c>
      <c r="EM250" s="122" t="str">
        <f>IF(Tbl.Kosten[[#This Row],[Anr.]]=EM$7,Tbl.Kosten[[#This Row],[Totaal kosten]],"")</f>
        <v/>
      </c>
      <c r="EN250" s="122" t="str">
        <f>IF(Tbl.Kosten[[#This Row],[Anr.]]=EN$7,Tbl.Kosten[[#This Row],[Totaal kosten]],"")</f>
        <v/>
      </c>
      <c r="EO250" s="122" t="str">
        <f>IF(Tbl.Kosten[[#This Row],[Anr.]]=EO$7,Tbl.Kosten[[#This Row],[Totaal kosten]],"")</f>
        <v/>
      </c>
      <c r="EP250" s="122" t="str">
        <f>IF(Tbl.Kosten[[#This Row],[Anr.]]=EP$7,Tbl.Kosten[[#This Row],[Totaal kosten]],"")</f>
        <v/>
      </c>
      <c r="EQ250" s="122" t="str">
        <f>IF(Tbl.Kosten[[#This Row],[Anr.]]=EQ$7,Tbl.Kosten[[#This Row],[Totaal kosten]],"")</f>
        <v/>
      </c>
    </row>
    <row r="251" spans="2:147" x14ac:dyDescent="0.35">
      <c r="B251" s="99"/>
      <c r="C251" s="68"/>
      <c r="D251" s="119"/>
      <c r="E251" s="100"/>
      <c r="F251" s="13">
        <f>_xlfn.XLOOKUP(Tbl.Kosten[[#This Row],[Medewerker e/o 
functie]],Tbl.Uurtarief[Medewerker en/of functie],Tbl.Uurtarief[Uurtarief],"",,)</f>
        <v>0</v>
      </c>
      <c r="G251" s="118">
        <f>PRODUCT(Tbl.Kosten[[#This Row],[Uren]],Tbl.Kosten[[#This Row],[Uurtarief]])</f>
        <v>0</v>
      </c>
      <c r="H251" s="100"/>
      <c r="I251" s="98"/>
      <c r="J251" s="97">
        <f>Tbl.Kosten[[#This Row],[Aantal]]*Tbl.Kosten[[#This Row],[Tarief]]</f>
        <v>0</v>
      </c>
      <c r="K251" s="118">
        <f>Tbl.Kosten[[#This Row],[Subtotaal andere kosten]]+Tbl.Kosten[[#This Row],[Subtotaal arbeidskosten]]</f>
        <v>0</v>
      </c>
      <c r="L251" s="190">
        <f>IF(Tbl.Kosten[[#This Row],[Subtotaal andere kosten]]&lt;&gt;0,"Andere kosten",(_xlfn.XLOOKUP(Tbl.Kosten[[#This Row],[Medewerker e/o 
functie]],Tbl.Uurtarief[Medewerker en/of functie],Tbl.Uurtarief[Kostensoort],"",,)))</f>
        <v>0</v>
      </c>
      <c r="M251" s="190" t="str">
        <f>IF(AND(Tbl.Kosten[[#This Row],[Subtotaal arbeidskosten]]&lt;&gt;0,Tbl.Kosten[[#This Row],[Subtotaal andere kosten]]&lt;&gt;0),"Begroot Arbeidskosten en Overige kosten op verschillende regels!","")</f>
        <v/>
      </c>
      <c r="N251" s="3" t="str">
        <f>_xlfn.XLOOKUP(Tbl.Kosten[[#This Row],[Activiteitencode]],Tbl.Activiteiten[Activiteitcode],Tbl.Activiteiten[Werkpakketcode],"",,)</f>
        <v/>
      </c>
      <c r="O251" s="9" t="str">
        <f>_xlfn.XLOOKUP(Tbl.Kosten[[#This Row],[Werkpakketcode]],Tbl.Werkpakketten[Werkpakketcode],Tbl.Werkpakketten[WPnr.],"",,)</f>
        <v/>
      </c>
      <c r="P251" s="9" t="str">
        <f>IF(Tbl.Kosten[[#This Row],[WPnr.]]=P$7,Tbl.Kosten[[#This Row],[Totaal kosten]],"")</f>
        <v/>
      </c>
      <c r="Q251" s="9" t="str">
        <f>IF(Tbl.Kosten[[#This Row],[WPnr.]]=Q$7,Tbl.Kosten[[#This Row],[Totaal kosten]],"")</f>
        <v/>
      </c>
      <c r="R251" s="9" t="str">
        <f>IF(Tbl.Kosten[[#This Row],[WPnr.]]=R$7,Tbl.Kosten[[#This Row],[Totaal kosten]],"")</f>
        <v/>
      </c>
      <c r="S251" s="9" t="str">
        <f>IF(Tbl.Kosten[[#This Row],[WPnr.]]=S$7,Tbl.Kosten[[#This Row],[Totaal kosten]],"")</f>
        <v/>
      </c>
      <c r="T251" s="9" t="str">
        <f>IF(Tbl.Kosten[[#This Row],[WPnr.]]=T$7,Tbl.Kosten[[#This Row],[Totaal kosten]],"")</f>
        <v/>
      </c>
      <c r="U251" s="9" t="str">
        <f>IF(Tbl.Kosten[[#This Row],[WPnr.]]=U$7,Tbl.Kosten[[#This Row],[Totaal kosten]],"")</f>
        <v/>
      </c>
      <c r="V251" s="9" t="str">
        <f>IF(Tbl.Kosten[[#This Row],[WPnr.]]=V$7,Tbl.Kosten[[#This Row],[Totaal kosten]],"")</f>
        <v/>
      </c>
      <c r="W251" s="9" t="str">
        <f>IF(Tbl.Kosten[[#This Row],[WPnr.]]=W$7,Tbl.Kosten[[#This Row],[Totaal kosten]],"")</f>
        <v/>
      </c>
      <c r="X251" s="9" t="str">
        <f>IF(Tbl.Kosten[[#This Row],[WPnr.]]=X$7,Tbl.Kosten[[#This Row],[Totaal kosten]],"")</f>
        <v/>
      </c>
      <c r="Y251" s="9" t="str">
        <f>IF(Tbl.Kosten[[#This Row],[WPnr.]]=Y$7,Tbl.Kosten[[#This Row],[Totaal kosten]],"")</f>
        <v/>
      </c>
      <c r="Z251" s="9" t="str">
        <f>IFERROR(VLOOKUP(Tbl.Kosten[[#This Row],[Kostensoort]],Tbl.Kostensoorten[],2,FALSE),"")</f>
        <v/>
      </c>
      <c r="AA251" s="9" t="str">
        <f>IF(Tbl.Kosten[[#This Row],[KSnr.]]=AA$7,Tbl.Kosten[[#This Row],[Totaal kosten]],"")</f>
        <v/>
      </c>
      <c r="AB251" s="9" t="str">
        <f>IF(Tbl.Kosten[[#This Row],[KSnr.]]=AB$7,Tbl.Kosten[[#This Row],[Totaal kosten]],"")</f>
        <v/>
      </c>
      <c r="AC251" s="9" t="str">
        <f>IF(Tbl.Kosten[[#This Row],[KSnr.]]=AC$7,Tbl.Kosten[[#This Row],[Totaal kosten]],"")</f>
        <v/>
      </c>
      <c r="AD251" s="9" t="str">
        <f>IF(Tbl.Kosten[[#This Row],[KSnr.]]=AD$7,Tbl.Kosten[[#This Row],[Totaal kosten]],"")</f>
        <v/>
      </c>
      <c r="AE251" s="9" t="str">
        <f>IF(Tbl.Kosten[[#This Row],[KSnr.]]=AE$7,Tbl.Kosten[[#This Row],[Totaal kosten]],"")</f>
        <v/>
      </c>
      <c r="AF251" s="9" t="str">
        <f>IF(Tbl.Kosten[[#This Row],[KSnr.]]=AF$7,Tbl.Kosten[[#This Row],[Totaal kosten]],"")</f>
        <v/>
      </c>
      <c r="AG251" s="9" t="str">
        <f>IF(Tbl.Kosten[[#This Row],[KSnr.]]=AG$7,Tbl.Kosten[[#This Row],[Totaal kosten]],"")</f>
        <v/>
      </c>
      <c r="AH251" s="9" t="str">
        <f>IF(Tbl.Kosten[[#This Row],[KSnr.]]=AH$7,Tbl.Kosten[[#This Row],[Totaal kosten]],"")</f>
        <v/>
      </c>
      <c r="AI251" s="9" t="str">
        <f>IF(Tbl.Kosten[[#This Row],[KSnr.]]=AI$7,Tbl.Kosten[[#This Row],[Totaal kosten]],"")</f>
        <v/>
      </c>
      <c r="AJ251" s="9" t="str">
        <f>IF(Tbl.Kosten[[#This Row],[KSnr.]]=AJ$7,Tbl.Kosten[[#This Row],[Totaal kosten]],"")</f>
        <v/>
      </c>
      <c r="AK251" s="9" t="str">
        <f>IF(Tbl.Kosten[[#This Row],[KSnr.]]=AK$7,Tbl.Kosten[[#This Row],[Totaal kosten]],"")</f>
        <v/>
      </c>
      <c r="AL251" s="9" t="str">
        <f>IF(Tbl.Kosten[[#This Row],[KSnr.]]=AL$7,Tbl.Kosten[[#This Row],[Totaal kosten]],"")</f>
        <v/>
      </c>
      <c r="AM251" s="9" t="str">
        <f>IF(Tbl.Kosten[[#This Row],[KSnr.]]=AM$7,Tbl.Kosten[[#This Row],[Totaal kosten]],"")</f>
        <v/>
      </c>
      <c r="AN251" s="9" t="str">
        <f>IF(Tbl.Kosten[[#This Row],[KSnr.]]=AN$7,Tbl.Kosten[[#This Row],[Totaal kosten]],"")</f>
        <v/>
      </c>
      <c r="AO251" s="9" t="str">
        <f>IF(Tbl.Kosten[[#This Row],[KSnr.]]=AO$7,Tbl.Kosten[[#This Row],[Totaal kosten]],"")</f>
        <v/>
      </c>
      <c r="AP251" s="9" t="str">
        <f>IF(Tbl.Kosten[[#This Row],[KSnr.]]=AP$7,Tbl.Kosten[[#This Row],[Totaal kosten]],"")</f>
        <v/>
      </c>
      <c r="AQ251" s="9" t="str">
        <f>IF(Tbl.Kosten[[#This Row],[KSnr.]]=AQ$7,Tbl.Kosten[[#This Row],[Totaal kosten]],"")</f>
        <v/>
      </c>
      <c r="AR251" s="9" t="str">
        <f>IF(Tbl.Kosten[[#This Row],[KSnr.]]=AR$7,Tbl.Kosten[[#This Row],[Totaal kosten]],"")</f>
        <v/>
      </c>
      <c r="AS251" s="9" t="str">
        <f>IF(Tbl.Kosten[[#This Row],[KSnr.]]=AS$7,Tbl.Kosten[[#This Row],[Totaal kosten]],"")</f>
        <v/>
      </c>
      <c r="AT251" s="9" t="str">
        <f>IF(Tbl.Kosten[[#This Row],[KSnr.]]=AT$7,Tbl.Kosten[[#This Row],[Totaal kosten]],"")</f>
        <v/>
      </c>
      <c r="AU251" s="122" t="str">
        <f>_xlfn.XLOOKUP(Tbl.Kosten[[#This Row],[Activiteitencode]],Tbl.Activiteiten[Activiteitcode],Tbl.Activiteiten[Anr.],"",,)</f>
        <v/>
      </c>
      <c r="AV251" s="122" t="str">
        <f>IF(Tbl.Kosten[[#This Row],[Anr.]]=AV$7,Tbl.Kosten[[#This Row],[Totaal kosten]],"")</f>
        <v/>
      </c>
      <c r="AW251" s="122" t="str">
        <f>IF(Tbl.Kosten[[#This Row],[Anr.]]=AW$7,Tbl.Kosten[[#This Row],[Totaal kosten]],"")</f>
        <v/>
      </c>
      <c r="AX251" s="122" t="str">
        <f>IF(Tbl.Kosten[[#This Row],[Anr.]]=AX$7,Tbl.Kosten[[#This Row],[Totaal kosten]],"")</f>
        <v/>
      </c>
      <c r="AY251" s="122" t="str">
        <f>IF(Tbl.Kosten[[#This Row],[Anr.]]=AY$7,Tbl.Kosten[[#This Row],[Totaal kosten]],"")</f>
        <v/>
      </c>
      <c r="AZ251" s="122" t="str">
        <f>IF(Tbl.Kosten[[#This Row],[Anr.]]=AZ$7,Tbl.Kosten[[#This Row],[Totaal kosten]],"")</f>
        <v/>
      </c>
      <c r="BA251" s="122" t="str">
        <f>IF(Tbl.Kosten[[#This Row],[Anr.]]=BA$7,Tbl.Kosten[[#This Row],[Totaal kosten]],"")</f>
        <v/>
      </c>
      <c r="BB251" s="122" t="str">
        <f>IF(Tbl.Kosten[[#This Row],[Anr.]]=BB$7,Tbl.Kosten[[#This Row],[Totaal kosten]],"")</f>
        <v/>
      </c>
      <c r="BC251" s="122" t="str">
        <f>IF(Tbl.Kosten[[#This Row],[Anr.]]=BC$7,Tbl.Kosten[[#This Row],[Totaal kosten]],"")</f>
        <v/>
      </c>
      <c r="BD251" s="122" t="str">
        <f>IF(Tbl.Kosten[[#This Row],[Anr.]]=BD$7,Tbl.Kosten[[#This Row],[Totaal kosten]],"")</f>
        <v/>
      </c>
      <c r="BE251" s="122" t="str">
        <f>IF(Tbl.Kosten[[#This Row],[Anr.]]=BE$7,Tbl.Kosten[[#This Row],[Totaal kosten]],"")</f>
        <v/>
      </c>
      <c r="BF251" s="122" t="str">
        <f>IF(Tbl.Kosten[[#This Row],[Anr.]]=BF$7,Tbl.Kosten[[#This Row],[Totaal kosten]],"")</f>
        <v/>
      </c>
      <c r="BG251" s="122" t="str">
        <f>IF(Tbl.Kosten[[#This Row],[Anr.]]=BG$7,Tbl.Kosten[[#This Row],[Totaal kosten]],"")</f>
        <v/>
      </c>
      <c r="BH251" s="122" t="str">
        <f>IF(Tbl.Kosten[[#This Row],[Anr.]]=BH$7,Tbl.Kosten[[#This Row],[Totaal kosten]],"")</f>
        <v/>
      </c>
      <c r="BI251" s="122" t="str">
        <f>IF(Tbl.Kosten[[#This Row],[Anr.]]=BI$7,Tbl.Kosten[[#This Row],[Totaal kosten]],"")</f>
        <v/>
      </c>
      <c r="BJ251" s="122" t="str">
        <f>IF(Tbl.Kosten[[#This Row],[Anr.]]=BJ$7,Tbl.Kosten[[#This Row],[Totaal kosten]],"")</f>
        <v/>
      </c>
      <c r="BK251" s="122" t="str">
        <f>IF(Tbl.Kosten[[#This Row],[Anr.]]=BK$7,Tbl.Kosten[[#This Row],[Totaal kosten]],"")</f>
        <v/>
      </c>
      <c r="BL251" s="122" t="str">
        <f>IF(Tbl.Kosten[[#This Row],[Anr.]]=BL$7,Tbl.Kosten[[#This Row],[Totaal kosten]],"")</f>
        <v/>
      </c>
      <c r="BM251" s="122" t="str">
        <f>IF(Tbl.Kosten[[#This Row],[Anr.]]=BM$7,Tbl.Kosten[[#This Row],[Totaal kosten]],"")</f>
        <v/>
      </c>
      <c r="BN251" s="122" t="str">
        <f>IF(Tbl.Kosten[[#This Row],[Anr.]]=BN$7,Tbl.Kosten[[#This Row],[Totaal kosten]],"")</f>
        <v/>
      </c>
      <c r="BO251" s="122" t="str">
        <f>IF(Tbl.Kosten[[#This Row],[Anr.]]=BO$7,Tbl.Kosten[[#This Row],[Totaal kosten]],"")</f>
        <v/>
      </c>
      <c r="BP251" s="122" t="str">
        <f>IF(Tbl.Kosten[[#This Row],[Anr.]]=BP$7,Tbl.Kosten[[#This Row],[Totaal kosten]],"")</f>
        <v/>
      </c>
      <c r="BQ251" s="122" t="str">
        <f>IF(Tbl.Kosten[[#This Row],[Anr.]]=BQ$7,Tbl.Kosten[[#This Row],[Totaal kosten]],"")</f>
        <v/>
      </c>
      <c r="BR251" s="122" t="str">
        <f>IF(Tbl.Kosten[[#This Row],[Anr.]]=BR$7,Tbl.Kosten[[#This Row],[Totaal kosten]],"")</f>
        <v/>
      </c>
      <c r="BS251" s="122" t="str">
        <f>IF(Tbl.Kosten[[#This Row],[Anr.]]=BS$7,Tbl.Kosten[[#This Row],[Totaal kosten]],"")</f>
        <v/>
      </c>
      <c r="BT251" s="122" t="str">
        <f>IF(Tbl.Kosten[[#This Row],[Anr.]]=BT$7,Tbl.Kosten[[#This Row],[Totaal kosten]],"")</f>
        <v/>
      </c>
      <c r="BU251" s="122" t="str">
        <f>IF(Tbl.Kosten[[#This Row],[Anr.]]=BU$7,Tbl.Kosten[[#This Row],[Totaal kosten]],"")</f>
        <v/>
      </c>
      <c r="BV251" s="122" t="str">
        <f>IF(Tbl.Kosten[[#This Row],[Anr.]]=BV$7,Tbl.Kosten[[#This Row],[Totaal kosten]],"")</f>
        <v/>
      </c>
      <c r="BW251" s="122" t="str">
        <f>IF(Tbl.Kosten[[#This Row],[Anr.]]=BW$7,Tbl.Kosten[[#This Row],[Totaal kosten]],"")</f>
        <v/>
      </c>
      <c r="BX251" s="122" t="str">
        <f>IF(Tbl.Kosten[[#This Row],[Anr.]]=BX$7,Tbl.Kosten[[#This Row],[Totaal kosten]],"")</f>
        <v/>
      </c>
      <c r="BY251" s="122" t="str">
        <f>IF(Tbl.Kosten[[#This Row],[Anr.]]=BY$7,Tbl.Kosten[[#This Row],[Totaal kosten]],"")</f>
        <v/>
      </c>
      <c r="BZ251" s="122" t="str">
        <f>IF(Tbl.Kosten[[#This Row],[Anr.]]=BZ$7,Tbl.Kosten[[#This Row],[Totaal kosten]],"")</f>
        <v/>
      </c>
      <c r="CA251" s="122" t="str">
        <f>IF(Tbl.Kosten[[#This Row],[Anr.]]=CA$7,Tbl.Kosten[[#This Row],[Totaal kosten]],"")</f>
        <v/>
      </c>
      <c r="CB251" s="122" t="str">
        <f>IF(Tbl.Kosten[[#This Row],[Anr.]]=CB$7,Tbl.Kosten[[#This Row],[Totaal kosten]],"")</f>
        <v/>
      </c>
      <c r="CC251" s="122" t="str">
        <f>IF(Tbl.Kosten[[#This Row],[Anr.]]=CC$7,Tbl.Kosten[[#This Row],[Totaal kosten]],"")</f>
        <v/>
      </c>
      <c r="CD251" s="122" t="str">
        <f>IF(Tbl.Kosten[[#This Row],[Anr.]]=CD$7,Tbl.Kosten[[#This Row],[Totaal kosten]],"")</f>
        <v/>
      </c>
      <c r="CE251" s="122" t="str">
        <f>IF(Tbl.Kosten[[#This Row],[Anr.]]=CE$7,Tbl.Kosten[[#This Row],[Totaal kosten]],"")</f>
        <v/>
      </c>
      <c r="CF251" s="122" t="str">
        <f>IF(Tbl.Kosten[[#This Row],[Anr.]]=CF$7,Tbl.Kosten[[#This Row],[Totaal kosten]],"")</f>
        <v/>
      </c>
      <c r="CG251" s="122" t="str">
        <f>IF(Tbl.Kosten[[#This Row],[Anr.]]=CG$7,Tbl.Kosten[[#This Row],[Totaal kosten]],"")</f>
        <v/>
      </c>
      <c r="CH251" s="122" t="str">
        <f>IF(Tbl.Kosten[[#This Row],[Anr.]]=CH$7,Tbl.Kosten[[#This Row],[Totaal kosten]],"")</f>
        <v/>
      </c>
      <c r="CI251" s="122" t="str">
        <f>IF(Tbl.Kosten[[#This Row],[Anr.]]=CI$7,Tbl.Kosten[[#This Row],[Totaal kosten]],"")</f>
        <v/>
      </c>
      <c r="CJ251" s="122" t="str">
        <f>IF(Tbl.Kosten[[#This Row],[Anr.]]=CJ$7,Tbl.Kosten[[#This Row],[Totaal kosten]],"")</f>
        <v/>
      </c>
      <c r="CK251" s="122" t="str">
        <f>IF(Tbl.Kosten[[#This Row],[Anr.]]=CK$7,Tbl.Kosten[[#This Row],[Totaal kosten]],"")</f>
        <v/>
      </c>
      <c r="CL251" s="122" t="str">
        <f>IF(Tbl.Kosten[[#This Row],[Anr.]]=CL$7,Tbl.Kosten[[#This Row],[Totaal kosten]],"")</f>
        <v/>
      </c>
      <c r="CM251" s="122" t="str">
        <f>IF(Tbl.Kosten[[#This Row],[Anr.]]=CM$7,Tbl.Kosten[[#This Row],[Totaal kosten]],"")</f>
        <v/>
      </c>
      <c r="CN251" s="122" t="str">
        <f>IF(Tbl.Kosten[[#This Row],[Anr.]]=CN$7,Tbl.Kosten[[#This Row],[Totaal kosten]],"")</f>
        <v/>
      </c>
      <c r="CO251" s="122" t="str">
        <f>IF(Tbl.Kosten[[#This Row],[Anr.]]=CO$7,Tbl.Kosten[[#This Row],[Totaal kosten]],"")</f>
        <v/>
      </c>
      <c r="CP251" s="122" t="str">
        <f>IF(Tbl.Kosten[[#This Row],[Anr.]]=CP$7,Tbl.Kosten[[#This Row],[Totaal kosten]],"")</f>
        <v/>
      </c>
      <c r="CQ251" s="122" t="str">
        <f>IF(Tbl.Kosten[[#This Row],[Anr.]]=CQ$7,Tbl.Kosten[[#This Row],[Totaal kosten]],"")</f>
        <v/>
      </c>
      <c r="CR251" s="122" t="str">
        <f>IF(Tbl.Kosten[[#This Row],[Anr.]]=CR$7,Tbl.Kosten[[#This Row],[Totaal kosten]],"")</f>
        <v/>
      </c>
      <c r="CS251" s="122" t="str">
        <f>IF(Tbl.Kosten[[#This Row],[Anr.]]=CS$7,Tbl.Kosten[[#This Row],[Totaal kosten]],"")</f>
        <v/>
      </c>
      <c r="CT251" s="122" t="str">
        <f>IF(Tbl.Kosten[[#This Row],[Anr.]]=CT$7,Tbl.Kosten[[#This Row],[Totaal kosten]],"")</f>
        <v/>
      </c>
      <c r="CU251" s="122" t="str">
        <f>IF(Tbl.Kosten[[#This Row],[Anr.]]=CU$7,Tbl.Kosten[[#This Row],[Totaal kosten]],"")</f>
        <v/>
      </c>
      <c r="CV251" s="122" t="str">
        <f>IF(Tbl.Kosten[[#This Row],[Anr.]]=CV$7,Tbl.Kosten[[#This Row],[Totaal kosten]],"")</f>
        <v/>
      </c>
      <c r="CW251" s="122" t="str">
        <f>IF(Tbl.Kosten[[#This Row],[Anr.]]=CW$7,Tbl.Kosten[[#This Row],[Totaal kosten]],"")</f>
        <v/>
      </c>
      <c r="CX251" s="122" t="str">
        <f>IF(Tbl.Kosten[[#This Row],[Anr.]]=CX$7,Tbl.Kosten[[#This Row],[Totaal kosten]],"")</f>
        <v/>
      </c>
      <c r="CY251" s="122" t="str">
        <f>IF(Tbl.Kosten[[#This Row],[Anr.]]=CY$7,Tbl.Kosten[[#This Row],[Totaal kosten]],"")</f>
        <v/>
      </c>
      <c r="CZ251" s="122" t="str">
        <f>IF(Tbl.Kosten[[#This Row],[Anr.]]=CZ$7,Tbl.Kosten[[#This Row],[Totaal kosten]],"")</f>
        <v/>
      </c>
      <c r="DA251" s="122" t="str">
        <f>IF(Tbl.Kosten[[#This Row],[Anr.]]=DA$7,Tbl.Kosten[[#This Row],[Totaal kosten]],"")</f>
        <v/>
      </c>
      <c r="DB251" s="122" t="str">
        <f>IF(Tbl.Kosten[[#This Row],[Anr.]]=DB$7,Tbl.Kosten[[#This Row],[Totaal kosten]],"")</f>
        <v/>
      </c>
      <c r="DC251" s="122" t="str">
        <f>IF(Tbl.Kosten[[#This Row],[Anr.]]=DC$7,Tbl.Kosten[[#This Row],[Totaal kosten]],"")</f>
        <v/>
      </c>
      <c r="DD251" s="122" t="str">
        <f>IF(Tbl.Kosten[[#This Row],[Anr.]]=DD$7,Tbl.Kosten[[#This Row],[Totaal kosten]],"")</f>
        <v/>
      </c>
      <c r="DE251" s="122" t="str">
        <f>IF(Tbl.Kosten[[#This Row],[Anr.]]=DE$7,Tbl.Kosten[[#This Row],[Totaal kosten]],"")</f>
        <v/>
      </c>
      <c r="DF251" s="122" t="str">
        <f>IF(Tbl.Kosten[[#This Row],[Anr.]]=DF$7,Tbl.Kosten[[#This Row],[Totaal kosten]],"")</f>
        <v/>
      </c>
      <c r="DG251" s="122" t="str">
        <f>IF(Tbl.Kosten[[#This Row],[Anr.]]=DG$7,Tbl.Kosten[[#This Row],[Totaal kosten]],"")</f>
        <v/>
      </c>
      <c r="DH251" s="122" t="str">
        <f>IF(Tbl.Kosten[[#This Row],[Anr.]]=DH$7,Tbl.Kosten[[#This Row],[Totaal kosten]],"")</f>
        <v/>
      </c>
      <c r="DI251" s="122" t="str">
        <f>IF(Tbl.Kosten[[#This Row],[Anr.]]=DI$7,Tbl.Kosten[[#This Row],[Totaal kosten]],"")</f>
        <v/>
      </c>
      <c r="DJ251" s="122" t="str">
        <f>IF(Tbl.Kosten[[#This Row],[Anr.]]=DJ$7,Tbl.Kosten[[#This Row],[Totaal kosten]],"")</f>
        <v/>
      </c>
      <c r="DK251" s="122" t="str">
        <f>IF(Tbl.Kosten[[#This Row],[Anr.]]=DK$7,Tbl.Kosten[[#This Row],[Totaal kosten]],"")</f>
        <v/>
      </c>
      <c r="DL251" s="122" t="str">
        <f>IF(Tbl.Kosten[[#This Row],[Anr.]]=DL$7,Tbl.Kosten[[#This Row],[Totaal kosten]],"")</f>
        <v/>
      </c>
      <c r="DM251" s="122" t="str">
        <f>IF(Tbl.Kosten[[#This Row],[Anr.]]=DM$7,Tbl.Kosten[[#This Row],[Totaal kosten]],"")</f>
        <v/>
      </c>
      <c r="DN251" s="122" t="str">
        <f>IF(Tbl.Kosten[[#This Row],[Anr.]]=DN$7,Tbl.Kosten[[#This Row],[Totaal kosten]],"")</f>
        <v/>
      </c>
      <c r="DO251" s="122" t="str">
        <f>IF(Tbl.Kosten[[#This Row],[Anr.]]=DO$7,Tbl.Kosten[[#This Row],[Totaal kosten]],"")</f>
        <v/>
      </c>
      <c r="DP251" s="122" t="str">
        <f>IF(Tbl.Kosten[[#This Row],[Anr.]]=DP$7,Tbl.Kosten[[#This Row],[Totaal kosten]],"")</f>
        <v/>
      </c>
      <c r="DQ251" s="122" t="str">
        <f>IF(Tbl.Kosten[[#This Row],[Anr.]]=DQ$7,Tbl.Kosten[[#This Row],[Totaal kosten]],"")</f>
        <v/>
      </c>
      <c r="DR251" s="122" t="str">
        <f>IF(Tbl.Kosten[[#This Row],[Anr.]]=DR$7,Tbl.Kosten[[#This Row],[Totaal kosten]],"")</f>
        <v/>
      </c>
      <c r="DS251" s="122" t="str">
        <f>IF(Tbl.Kosten[[#This Row],[Anr.]]=DS$7,Tbl.Kosten[[#This Row],[Totaal kosten]],"")</f>
        <v/>
      </c>
      <c r="DT251" s="122" t="str">
        <f>IF(Tbl.Kosten[[#This Row],[Anr.]]=DT$7,Tbl.Kosten[[#This Row],[Totaal kosten]],"")</f>
        <v/>
      </c>
      <c r="DU251" s="122" t="str">
        <f>IF(Tbl.Kosten[[#This Row],[Anr.]]=DU$7,Tbl.Kosten[[#This Row],[Totaal kosten]],"")</f>
        <v/>
      </c>
      <c r="DV251" s="122" t="str">
        <f>IF(Tbl.Kosten[[#This Row],[Anr.]]=DV$7,Tbl.Kosten[[#This Row],[Totaal kosten]],"")</f>
        <v/>
      </c>
      <c r="DW251" s="122" t="str">
        <f>IF(Tbl.Kosten[[#This Row],[Anr.]]=DW$7,Tbl.Kosten[[#This Row],[Totaal kosten]],"")</f>
        <v/>
      </c>
      <c r="DX251" s="122" t="str">
        <f>IF(Tbl.Kosten[[#This Row],[Anr.]]=DX$7,Tbl.Kosten[[#This Row],[Totaal kosten]],"")</f>
        <v/>
      </c>
      <c r="DY251" s="122" t="str">
        <f>IF(Tbl.Kosten[[#This Row],[Anr.]]=DY$7,Tbl.Kosten[[#This Row],[Totaal kosten]],"")</f>
        <v/>
      </c>
      <c r="DZ251" s="122" t="str">
        <f>IF(Tbl.Kosten[[#This Row],[Anr.]]=DZ$7,Tbl.Kosten[[#This Row],[Totaal kosten]],"")</f>
        <v/>
      </c>
      <c r="EA251" s="122" t="str">
        <f>IF(Tbl.Kosten[[#This Row],[Anr.]]=EA$7,Tbl.Kosten[[#This Row],[Totaal kosten]],"")</f>
        <v/>
      </c>
      <c r="EB251" s="122" t="str">
        <f>IF(Tbl.Kosten[[#This Row],[Anr.]]=EB$7,Tbl.Kosten[[#This Row],[Totaal kosten]],"")</f>
        <v/>
      </c>
      <c r="EC251" s="122" t="str">
        <f>IF(Tbl.Kosten[[#This Row],[Anr.]]=EC$7,Tbl.Kosten[[#This Row],[Totaal kosten]],"")</f>
        <v/>
      </c>
      <c r="ED251" s="122" t="str">
        <f>IF(Tbl.Kosten[[#This Row],[Anr.]]=ED$7,Tbl.Kosten[[#This Row],[Totaal kosten]],"")</f>
        <v/>
      </c>
      <c r="EE251" s="122" t="str">
        <f>IF(Tbl.Kosten[[#This Row],[Anr.]]=EE$7,Tbl.Kosten[[#This Row],[Totaal kosten]],"")</f>
        <v/>
      </c>
      <c r="EF251" s="122" t="str">
        <f>IF(Tbl.Kosten[[#This Row],[Anr.]]=EF$7,Tbl.Kosten[[#This Row],[Totaal kosten]],"")</f>
        <v/>
      </c>
      <c r="EG251" s="122" t="str">
        <f>IF(Tbl.Kosten[[#This Row],[Anr.]]=EG$7,Tbl.Kosten[[#This Row],[Totaal kosten]],"")</f>
        <v/>
      </c>
      <c r="EH251" s="122" t="str">
        <f>IF(Tbl.Kosten[[#This Row],[Anr.]]=EH$7,Tbl.Kosten[[#This Row],[Totaal kosten]],"")</f>
        <v/>
      </c>
      <c r="EI251" s="122" t="str">
        <f>IF(Tbl.Kosten[[#This Row],[Anr.]]=EI$7,Tbl.Kosten[[#This Row],[Totaal kosten]],"")</f>
        <v/>
      </c>
      <c r="EJ251" s="122" t="str">
        <f>IF(Tbl.Kosten[[#This Row],[Anr.]]=EJ$7,Tbl.Kosten[[#This Row],[Totaal kosten]],"")</f>
        <v/>
      </c>
      <c r="EK251" s="122" t="str">
        <f>IF(Tbl.Kosten[[#This Row],[Anr.]]=EK$7,Tbl.Kosten[[#This Row],[Totaal kosten]],"")</f>
        <v/>
      </c>
      <c r="EL251" s="122" t="str">
        <f>IF(Tbl.Kosten[[#This Row],[Anr.]]=EL$7,Tbl.Kosten[[#This Row],[Totaal kosten]],"")</f>
        <v/>
      </c>
      <c r="EM251" s="122" t="str">
        <f>IF(Tbl.Kosten[[#This Row],[Anr.]]=EM$7,Tbl.Kosten[[#This Row],[Totaal kosten]],"")</f>
        <v/>
      </c>
      <c r="EN251" s="122" t="str">
        <f>IF(Tbl.Kosten[[#This Row],[Anr.]]=EN$7,Tbl.Kosten[[#This Row],[Totaal kosten]],"")</f>
        <v/>
      </c>
      <c r="EO251" s="122" t="str">
        <f>IF(Tbl.Kosten[[#This Row],[Anr.]]=EO$7,Tbl.Kosten[[#This Row],[Totaal kosten]],"")</f>
        <v/>
      </c>
      <c r="EP251" s="122" t="str">
        <f>IF(Tbl.Kosten[[#This Row],[Anr.]]=EP$7,Tbl.Kosten[[#This Row],[Totaal kosten]],"")</f>
        <v/>
      </c>
      <c r="EQ251" s="122" t="str">
        <f>IF(Tbl.Kosten[[#This Row],[Anr.]]=EQ$7,Tbl.Kosten[[#This Row],[Totaal kosten]],"")</f>
        <v/>
      </c>
    </row>
    <row r="252" spans="2:147" x14ac:dyDescent="0.35">
      <c r="B252" s="99"/>
      <c r="C252" s="68"/>
      <c r="D252" s="119"/>
      <c r="E252" s="100"/>
      <c r="F252" s="13">
        <f>_xlfn.XLOOKUP(Tbl.Kosten[[#This Row],[Medewerker e/o 
functie]],Tbl.Uurtarief[Medewerker en/of functie],Tbl.Uurtarief[Uurtarief],"",,)</f>
        <v>0</v>
      </c>
      <c r="G252" s="118">
        <f>PRODUCT(Tbl.Kosten[[#This Row],[Uren]],Tbl.Kosten[[#This Row],[Uurtarief]])</f>
        <v>0</v>
      </c>
      <c r="H252" s="100"/>
      <c r="I252" s="98"/>
      <c r="J252" s="97">
        <f>Tbl.Kosten[[#This Row],[Aantal]]*Tbl.Kosten[[#This Row],[Tarief]]</f>
        <v>0</v>
      </c>
      <c r="K252" s="118">
        <f>Tbl.Kosten[[#This Row],[Subtotaal andere kosten]]+Tbl.Kosten[[#This Row],[Subtotaal arbeidskosten]]</f>
        <v>0</v>
      </c>
      <c r="L252" s="190">
        <f>IF(Tbl.Kosten[[#This Row],[Subtotaal andere kosten]]&lt;&gt;0,"Andere kosten",(_xlfn.XLOOKUP(Tbl.Kosten[[#This Row],[Medewerker e/o 
functie]],Tbl.Uurtarief[Medewerker en/of functie],Tbl.Uurtarief[Kostensoort],"",,)))</f>
        <v>0</v>
      </c>
      <c r="M252" s="190" t="str">
        <f>IF(AND(Tbl.Kosten[[#This Row],[Subtotaal arbeidskosten]]&lt;&gt;0,Tbl.Kosten[[#This Row],[Subtotaal andere kosten]]&lt;&gt;0),"Begroot Arbeidskosten en Overige kosten op verschillende regels!","")</f>
        <v/>
      </c>
      <c r="N252" s="3" t="str">
        <f>_xlfn.XLOOKUP(Tbl.Kosten[[#This Row],[Activiteitencode]],Tbl.Activiteiten[Activiteitcode],Tbl.Activiteiten[Werkpakketcode],"",,)</f>
        <v/>
      </c>
      <c r="O252" s="9" t="str">
        <f>_xlfn.XLOOKUP(Tbl.Kosten[[#This Row],[Werkpakketcode]],Tbl.Werkpakketten[Werkpakketcode],Tbl.Werkpakketten[WPnr.],"",,)</f>
        <v/>
      </c>
      <c r="P252" s="9" t="str">
        <f>IF(Tbl.Kosten[[#This Row],[WPnr.]]=P$7,Tbl.Kosten[[#This Row],[Totaal kosten]],"")</f>
        <v/>
      </c>
      <c r="Q252" s="9" t="str">
        <f>IF(Tbl.Kosten[[#This Row],[WPnr.]]=Q$7,Tbl.Kosten[[#This Row],[Totaal kosten]],"")</f>
        <v/>
      </c>
      <c r="R252" s="9" t="str">
        <f>IF(Tbl.Kosten[[#This Row],[WPnr.]]=R$7,Tbl.Kosten[[#This Row],[Totaal kosten]],"")</f>
        <v/>
      </c>
      <c r="S252" s="9" t="str">
        <f>IF(Tbl.Kosten[[#This Row],[WPnr.]]=S$7,Tbl.Kosten[[#This Row],[Totaal kosten]],"")</f>
        <v/>
      </c>
      <c r="T252" s="9" t="str">
        <f>IF(Tbl.Kosten[[#This Row],[WPnr.]]=T$7,Tbl.Kosten[[#This Row],[Totaal kosten]],"")</f>
        <v/>
      </c>
      <c r="U252" s="9" t="str">
        <f>IF(Tbl.Kosten[[#This Row],[WPnr.]]=U$7,Tbl.Kosten[[#This Row],[Totaal kosten]],"")</f>
        <v/>
      </c>
      <c r="V252" s="9" t="str">
        <f>IF(Tbl.Kosten[[#This Row],[WPnr.]]=V$7,Tbl.Kosten[[#This Row],[Totaal kosten]],"")</f>
        <v/>
      </c>
      <c r="W252" s="9" t="str">
        <f>IF(Tbl.Kosten[[#This Row],[WPnr.]]=W$7,Tbl.Kosten[[#This Row],[Totaal kosten]],"")</f>
        <v/>
      </c>
      <c r="X252" s="9" t="str">
        <f>IF(Tbl.Kosten[[#This Row],[WPnr.]]=X$7,Tbl.Kosten[[#This Row],[Totaal kosten]],"")</f>
        <v/>
      </c>
      <c r="Y252" s="9" t="str">
        <f>IF(Tbl.Kosten[[#This Row],[WPnr.]]=Y$7,Tbl.Kosten[[#This Row],[Totaal kosten]],"")</f>
        <v/>
      </c>
      <c r="Z252" s="9" t="str">
        <f>IFERROR(VLOOKUP(Tbl.Kosten[[#This Row],[Kostensoort]],Tbl.Kostensoorten[],2,FALSE),"")</f>
        <v/>
      </c>
      <c r="AA252" s="9" t="str">
        <f>IF(Tbl.Kosten[[#This Row],[KSnr.]]=AA$7,Tbl.Kosten[[#This Row],[Totaal kosten]],"")</f>
        <v/>
      </c>
      <c r="AB252" s="9" t="str">
        <f>IF(Tbl.Kosten[[#This Row],[KSnr.]]=AB$7,Tbl.Kosten[[#This Row],[Totaal kosten]],"")</f>
        <v/>
      </c>
      <c r="AC252" s="9" t="str">
        <f>IF(Tbl.Kosten[[#This Row],[KSnr.]]=AC$7,Tbl.Kosten[[#This Row],[Totaal kosten]],"")</f>
        <v/>
      </c>
      <c r="AD252" s="9" t="str">
        <f>IF(Tbl.Kosten[[#This Row],[KSnr.]]=AD$7,Tbl.Kosten[[#This Row],[Totaal kosten]],"")</f>
        <v/>
      </c>
      <c r="AE252" s="9" t="str">
        <f>IF(Tbl.Kosten[[#This Row],[KSnr.]]=AE$7,Tbl.Kosten[[#This Row],[Totaal kosten]],"")</f>
        <v/>
      </c>
      <c r="AF252" s="9" t="str">
        <f>IF(Tbl.Kosten[[#This Row],[KSnr.]]=AF$7,Tbl.Kosten[[#This Row],[Totaal kosten]],"")</f>
        <v/>
      </c>
      <c r="AG252" s="9" t="str">
        <f>IF(Tbl.Kosten[[#This Row],[KSnr.]]=AG$7,Tbl.Kosten[[#This Row],[Totaal kosten]],"")</f>
        <v/>
      </c>
      <c r="AH252" s="9" t="str">
        <f>IF(Tbl.Kosten[[#This Row],[KSnr.]]=AH$7,Tbl.Kosten[[#This Row],[Totaal kosten]],"")</f>
        <v/>
      </c>
      <c r="AI252" s="9" t="str">
        <f>IF(Tbl.Kosten[[#This Row],[KSnr.]]=AI$7,Tbl.Kosten[[#This Row],[Totaal kosten]],"")</f>
        <v/>
      </c>
      <c r="AJ252" s="9" t="str">
        <f>IF(Tbl.Kosten[[#This Row],[KSnr.]]=AJ$7,Tbl.Kosten[[#This Row],[Totaal kosten]],"")</f>
        <v/>
      </c>
      <c r="AK252" s="9" t="str">
        <f>IF(Tbl.Kosten[[#This Row],[KSnr.]]=AK$7,Tbl.Kosten[[#This Row],[Totaal kosten]],"")</f>
        <v/>
      </c>
      <c r="AL252" s="9" t="str">
        <f>IF(Tbl.Kosten[[#This Row],[KSnr.]]=AL$7,Tbl.Kosten[[#This Row],[Totaal kosten]],"")</f>
        <v/>
      </c>
      <c r="AM252" s="9" t="str">
        <f>IF(Tbl.Kosten[[#This Row],[KSnr.]]=AM$7,Tbl.Kosten[[#This Row],[Totaal kosten]],"")</f>
        <v/>
      </c>
      <c r="AN252" s="9" t="str">
        <f>IF(Tbl.Kosten[[#This Row],[KSnr.]]=AN$7,Tbl.Kosten[[#This Row],[Totaal kosten]],"")</f>
        <v/>
      </c>
      <c r="AO252" s="9" t="str">
        <f>IF(Tbl.Kosten[[#This Row],[KSnr.]]=AO$7,Tbl.Kosten[[#This Row],[Totaal kosten]],"")</f>
        <v/>
      </c>
      <c r="AP252" s="9" t="str">
        <f>IF(Tbl.Kosten[[#This Row],[KSnr.]]=AP$7,Tbl.Kosten[[#This Row],[Totaal kosten]],"")</f>
        <v/>
      </c>
      <c r="AQ252" s="9" t="str">
        <f>IF(Tbl.Kosten[[#This Row],[KSnr.]]=AQ$7,Tbl.Kosten[[#This Row],[Totaal kosten]],"")</f>
        <v/>
      </c>
      <c r="AR252" s="9" t="str">
        <f>IF(Tbl.Kosten[[#This Row],[KSnr.]]=AR$7,Tbl.Kosten[[#This Row],[Totaal kosten]],"")</f>
        <v/>
      </c>
      <c r="AS252" s="9" t="str">
        <f>IF(Tbl.Kosten[[#This Row],[KSnr.]]=AS$7,Tbl.Kosten[[#This Row],[Totaal kosten]],"")</f>
        <v/>
      </c>
      <c r="AT252" s="9" t="str">
        <f>IF(Tbl.Kosten[[#This Row],[KSnr.]]=AT$7,Tbl.Kosten[[#This Row],[Totaal kosten]],"")</f>
        <v/>
      </c>
      <c r="AU252" s="122" t="str">
        <f>_xlfn.XLOOKUP(Tbl.Kosten[[#This Row],[Activiteitencode]],Tbl.Activiteiten[Activiteitcode],Tbl.Activiteiten[Anr.],"",,)</f>
        <v/>
      </c>
      <c r="AV252" s="122" t="str">
        <f>IF(Tbl.Kosten[[#This Row],[Anr.]]=AV$7,Tbl.Kosten[[#This Row],[Totaal kosten]],"")</f>
        <v/>
      </c>
      <c r="AW252" s="122" t="str">
        <f>IF(Tbl.Kosten[[#This Row],[Anr.]]=AW$7,Tbl.Kosten[[#This Row],[Totaal kosten]],"")</f>
        <v/>
      </c>
      <c r="AX252" s="122" t="str">
        <f>IF(Tbl.Kosten[[#This Row],[Anr.]]=AX$7,Tbl.Kosten[[#This Row],[Totaal kosten]],"")</f>
        <v/>
      </c>
      <c r="AY252" s="122" t="str">
        <f>IF(Tbl.Kosten[[#This Row],[Anr.]]=AY$7,Tbl.Kosten[[#This Row],[Totaal kosten]],"")</f>
        <v/>
      </c>
      <c r="AZ252" s="122" t="str">
        <f>IF(Tbl.Kosten[[#This Row],[Anr.]]=AZ$7,Tbl.Kosten[[#This Row],[Totaal kosten]],"")</f>
        <v/>
      </c>
      <c r="BA252" s="122" t="str">
        <f>IF(Tbl.Kosten[[#This Row],[Anr.]]=BA$7,Tbl.Kosten[[#This Row],[Totaal kosten]],"")</f>
        <v/>
      </c>
      <c r="BB252" s="122" t="str">
        <f>IF(Tbl.Kosten[[#This Row],[Anr.]]=BB$7,Tbl.Kosten[[#This Row],[Totaal kosten]],"")</f>
        <v/>
      </c>
      <c r="BC252" s="122" t="str">
        <f>IF(Tbl.Kosten[[#This Row],[Anr.]]=BC$7,Tbl.Kosten[[#This Row],[Totaal kosten]],"")</f>
        <v/>
      </c>
      <c r="BD252" s="122" t="str">
        <f>IF(Tbl.Kosten[[#This Row],[Anr.]]=BD$7,Tbl.Kosten[[#This Row],[Totaal kosten]],"")</f>
        <v/>
      </c>
      <c r="BE252" s="122" t="str">
        <f>IF(Tbl.Kosten[[#This Row],[Anr.]]=BE$7,Tbl.Kosten[[#This Row],[Totaal kosten]],"")</f>
        <v/>
      </c>
      <c r="BF252" s="122" t="str">
        <f>IF(Tbl.Kosten[[#This Row],[Anr.]]=BF$7,Tbl.Kosten[[#This Row],[Totaal kosten]],"")</f>
        <v/>
      </c>
      <c r="BG252" s="122" t="str">
        <f>IF(Tbl.Kosten[[#This Row],[Anr.]]=BG$7,Tbl.Kosten[[#This Row],[Totaal kosten]],"")</f>
        <v/>
      </c>
      <c r="BH252" s="122" t="str">
        <f>IF(Tbl.Kosten[[#This Row],[Anr.]]=BH$7,Tbl.Kosten[[#This Row],[Totaal kosten]],"")</f>
        <v/>
      </c>
      <c r="BI252" s="122" t="str">
        <f>IF(Tbl.Kosten[[#This Row],[Anr.]]=BI$7,Tbl.Kosten[[#This Row],[Totaal kosten]],"")</f>
        <v/>
      </c>
      <c r="BJ252" s="122" t="str">
        <f>IF(Tbl.Kosten[[#This Row],[Anr.]]=BJ$7,Tbl.Kosten[[#This Row],[Totaal kosten]],"")</f>
        <v/>
      </c>
      <c r="BK252" s="122" t="str">
        <f>IF(Tbl.Kosten[[#This Row],[Anr.]]=BK$7,Tbl.Kosten[[#This Row],[Totaal kosten]],"")</f>
        <v/>
      </c>
      <c r="BL252" s="122" t="str">
        <f>IF(Tbl.Kosten[[#This Row],[Anr.]]=BL$7,Tbl.Kosten[[#This Row],[Totaal kosten]],"")</f>
        <v/>
      </c>
      <c r="BM252" s="122" t="str">
        <f>IF(Tbl.Kosten[[#This Row],[Anr.]]=BM$7,Tbl.Kosten[[#This Row],[Totaal kosten]],"")</f>
        <v/>
      </c>
      <c r="BN252" s="122" t="str">
        <f>IF(Tbl.Kosten[[#This Row],[Anr.]]=BN$7,Tbl.Kosten[[#This Row],[Totaal kosten]],"")</f>
        <v/>
      </c>
      <c r="BO252" s="122" t="str">
        <f>IF(Tbl.Kosten[[#This Row],[Anr.]]=BO$7,Tbl.Kosten[[#This Row],[Totaal kosten]],"")</f>
        <v/>
      </c>
      <c r="BP252" s="122" t="str">
        <f>IF(Tbl.Kosten[[#This Row],[Anr.]]=BP$7,Tbl.Kosten[[#This Row],[Totaal kosten]],"")</f>
        <v/>
      </c>
      <c r="BQ252" s="122" t="str">
        <f>IF(Tbl.Kosten[[#This Row],[Anr.]]=BQ$7,Tbl.Kosten[[#This Row],[Totaal kosten]],"")</f>
        <v/>
      </c>
      <c r="BR252" s="122" t="str">
        <f>IF(Tbl.Kosten[[#This Row],[Anr.]]=BR$7,Tbl.Kosten[[#This Row],[Totaal kosten]],"")</f>
        <v/>
      </c>
      <c r="BS252" s="122" t="str">
        <f>IF(Tbl.Kosten[[#This Row],[Anr.]]=BS$7,Tbl.Kosten[[#This Row],[Totaal kosten]],"")</f>
        <v/>
      </c>
      <c r="BT252" s="122" t="str">
        <f>IF(Tbl.Kosten[[#This Row],[Anr.]]=BT$7,Tbl.Kosten[[#This Row],[Totaal kosten]],"")</f>
        <v/>
      </c>
      <c r="BU252" s="122" t="str">
        <f>IF(Tbl.Kosten[[#This Row],[Anr.]]=BU$7,Tbl.Kosten[[#This Row],[Totaal kosten]],"")</f>
        <v/>
      </c>
      <c r="BV252" s="122" t="str">
        <f>IF(Tbl.Kosten[[#This Row],[Anr.]]=BV$7,Tbl.Kosten[[#This Row],[Totaal kosten]],"")</f>
        <v/>
      </c>
      <c r="BW252" s="122" t="str">
        <f>IF(Tbl.Kosten[[#This Row],[Anr.]]=BW$7,Tbl.Kosten[[#This Row],[Totaal kosten]],"")</f>
        <v/>
      </c>
      <c r="BX252" s="122" t="str">
        <f>IF(Tbl.Kosten[[#This Row],[Anr.]]=BX$7,Tbl.Kosten[[#This Row],[Totaal kosten]],"")</f>
        <v/>
      </c>
      <c r="BY252" s="122" t="str">
        <f>IF(Tbl.Kosten[[#This Row],[Anr.]]=BY$7,Tbl.Kosten[[#This Row],[Totaal kosten]],"")</f>
        <v/>
      </c>
      <c r="BZ252" s="122" t="str">
        <f>IF(Tbl.Kosten[[#This Row],[Anr.]]=BZ$7,Tbl.Kosten[[#This Row],[Totaal kosten]],"")</f>
        <v/>
      </c>
      <c r="CA252" s="122" t="str">
        <f>IF(Tbl.Kosten[[#This Row],[Anr.]]=CA$7,Tbl.Kosten[[#This Row],[Totaal kosten]],"")</f>
        <v/>
      </c>
      <c r="CB252" s="122" t="str">
        <f>IF(Tbl.Kosten[[#This Row],[Anr.]]=CB$7,Tbl.Kosten[[#This Row],[Totaal kosten]],"")</f>
        <v/>
      </c>
      <c r="CC252" s="122" t="str">
        <f>IF(Tbl.Kosten[[#This Row],[Anr.]]=CC$7,Tbl.Kosten[[#This Row],[Totaal kosten]],"")</f>
        <v/>
      </c>
      <c r="CD252" s="122" t="str">
        <f>IF(Tbl.Kosten[[#This Row],[Anr.]]=CD$7,Tbl.Kosten[[#This Row],[Totaal kosten]],"")</f>
        <v/>
      </c>
      <c r="CE252" s="122" t="str">
        <f>IF(Tbl.Kosten[[#This Row],[Anr.]]=CE$7,Tbl.Kosten[[#This Row],[Totaal kosten]],"")</f>
        <v/>
      </c>
      <c r="CF252" s="122" t="str">
        <f>IF(Tbl.Kosten[[#This Row],[Anr.]]=CF$7,Tbl.Kosten[[#This Row],[Totaal kosten]],"")</f>
        <v/>
      </c>
      <c r="CG252" s="122" t="str">
        <f>IF(Tbl.Kosten[[#This Row],[Anr.]]=CG$7,Tbl.Kosten[[#This Row],[Totaal kosten]],"")</f>
        <v/>
      </c>
      <c r="CH252" s="122" t="str">
        <f>IF(Tbl.Kosten[[#This Row],[Anr.]]=CH$7,Tbl.Kosten[[#This Row],[Totaal kosten]],"")</f>
        <v/>
      </c>
      <c r="CI252" s="122" t="str">
        <f>IF(Tbl.Kosten[[#This Row],[Anr.]]=CI$7,Tbl.Kosten[[#This Row],[Totaal kosten]],"")</f>
        <v/>
      </c>
      <c r="CJ252" s="122" t="str">
        <f>IF(Tbl.Kosten[[#This Row],[Anr.]]=CJ$7,Tbl.Kosten[[#This Row],[Totaal kosten]],"")</f>
        <v/>
      </c>
      <c r="CK252" s="122" t="str">
        <f>IF(Tbl.Kosten[[#This Row],[Anr.]]=CK$7,Tbl.Kosten[[#This Row],[Totaal kosten]],"")</f>
        <v/>
      </c>
      <c r="CL252" s="122" t="str">
        <f>IF(Tbl.Kosten[[#This Row],[Anr.]]=CL$7,Tbl.Kosten[[#This Row],[Totaal kosten]],"")</f>
        <v/>
      </c>
      <c r="CM252" s="122" t="str">
        <f>IF(Tbl.Kosten[[#This Row],[Anr.]]=CM$7,Tbl.Kosten[[#This Row],[Totaal kosten]],"")</f>
        <v/>
      </c>
      <c r="CN252" s="122" t="str">
        <f>IF(Tbl.Kosten[[#This Row],[Anr.]]=CN$7,Tbl.Kosten[[#This Row],[Totaal kosten]],"")</f>
        <v/>
      </c>
      <c r="CO252" s="122" t="str">
        <f>IF(Tbl.Kosten[[#This Row],[Anr.]]=CO$7,Tbl.Kosten[[#This Row],[Totaal kosten]],"")</f>
        <v/>
      </c>
      <c r="CP252" s="122" t="str">
        <f>IF(Tbl.Kosten[[#This Row],[Anr.]]=CP$7,Tbl.Kosten[[#This Row],[Totaal kosten]],"")</f>
        <v/>
      </c>
      <c r="CQ252" s="122" t="str">
        <f>IF(Tbl.Kosten[[#This Row],[Anr.]]=CQ$7,Tbl.Kosten[[#This Row],[Totaal kosten]],"")</f>
        <v/>
      </c>
      <c r="CR252" s="122" t="str">
        <f>IF(Tbl.Kosten[[#This Row],[Anr.]]=CR$7,Tbl.Kosten[[#This Row],[Totaal kosten]],"")</f>
        <v/>
      </c>
      <c r="CS252" s="122" t="str">
        <f>IF(Tbl.Kosten[[#This Row],[Anr.]]=CS$7,Tbl.Kosten[[#This Row],[Totaal kosten]],"")</f>
        <v/>
      </c>
      <c r="CT252" s="122" t="str">
        <f>IF(Tbl.Kosten[[#This Row],[Anr.]]=CT$7,Tbl.Kosten[[#This Row],[Totaal kosten]],"")</f>
        <v/>
      </c>
      <c r="CU252" s="122" t="str">
        <f>IF(Tbl.Kosten[[#This Row],[Anr.]]=CU$7,Tbl.Kosten[[#This Row],[Totaal kosten]],"")</f>
        <v/>
      </c>
      <c r="CV252" s="122" t="str">
        <f>IF(Tbl.Kosten[[#This Row],[Anr.]]=CV$7,Tbl.Kosten[[#This Row],[Totaal kosten]],"")</f>
        <v/>
      </c>
      <c r="CW252" s="122" t="str">
        <f>IF(Tbl.Kosten[[#This Row],[Anr.]]=CW$7,Tbl.Kosten[[#This Row],[Totaal kosten]],"")</f>
        <v/>
      </c>
      <c r="CX252" s="122" t="str">
        <f>IF(Tbl.Kosten[[#This Row],[Anr.]]=CX$7,Tbl.Kosten[[#This Row],[Totaal kosten]],"")</f>
        <v/>
      </c>
      <c r="CY252" s="122" t="str">
        <f>IF(Tbl.Kosten[[#This Row],[Anr.]]=CY$7,Tbl.Kosten[[#This Row],[Totaal kosten]],"")</f>
        <v/>
      </c>
      <c r="CZ252" s="122" t="str">
        <f>IF(Tbl.Kosten[[#This Row],[Anr.]]=CZ$7,Tbl.Kosten[[#This Row],[Totaal kosten]],"")</f>
        <v/>
      </c>
      <c r="DA252" s="122" t="str">
        <f>IF(Tbl.Kosten[[#This Row],[Anr.]]=DA$7,Tbl.Kosten[[#This Row],[Totaal kosten]],"")</f>
        <v/>
      </c>
      <c r="DB252" s="122" t="str">
        <f>IF(Tbl.Kosten[[#This Row],[Anr.]]=DB$7,Tbl.Kosten[[#This Row],[Totaal kosten]],"")</f>
        <v/>
      </c>
      <c r="DC252" s="122" t="str">
        <f>IF(Tbl.Kosten[[#This Row],[Anr.]]=DC$7,Tbl.Kosten[[#This Row],[Totaal kosten]],"")</f>
        <v/>
      </c>
      <c r="DD252" s="122" t="str">
        <f>IF(Tbl.Kosten[[#This Row],[Anr.]]=DD$7,Tbl.Kosten[[#This Row],[Totaal kosten]],"")</f>
        <v/>
      </c>
      <c r="DE252" s="122" t="str">
        <f>IF(Tbl.Kosten[[#This Row],[Anr.]]=DE$7,Tbl.Kosten[[#This Row],[Totaal kosten]],"")</f>
        <v/>
      </c>
      <c r="DF252" s="122" t="str">
        <f>IF(Tbl.Kosten[[#This Row],[Anr.]]=DF$7,Tbl.Kosten[[#This Row],[Totaal kosten]],"")</f>
        <v/>
      </c>
      <c r="DG252" s="122" t="str">
        <f>IF(Tbl.Kosten[[#This Row],[Anr.]]=DG$7,Tbl.Kosten[[#This Row],[Totaal kosten]],"")</f>
        <v/>
      </c>
      <c r="DH252" s="122" t="str">
        <f>IF(Tbl.Kosten[[#This Row],[Anr.]]=DH$7,Tbl.Kosten[[#This Row],[Totaal kosten]],"")</f>
        <v/>
      </c>
      <c r="DI252" s="122" t="str">
        <f>IF(Tbl.Kosten[[#This Row],[Anr.]]=DI$7,Tbl.Kosten[[#This Row],[Totaal kosten]],"")</f>
        <v/>
      </c>
      <c r="DJ252" s="122" t="str">
        <f>IF(Tbl.Kosten[[#This Row],[Anr.]]=DJ$7,Tbl.Kosten[[#This Row],[Totaal kosten]],"")</f>
        <v/>
      </c>
      <c r="DK252" s="122" t="str">
        <f>IF(Tbl.Kosten[[#This Row],[Anr.]]=DK$7,Tbl.Kosten[[#This Row],[Totaal kosten]],"")</f>
        <v/>
      </c>
      <c r="DL252" s="122" t="str">
        <f>IF(Tbl.Kosten[[#This Row],[Anr.]]=DL$7,Tbl.Kosten[[#This Row],[Totaal kosten]],"")</f>
        <v/>
      </c>
      <c r="DM252" s="122" t="str">
        <f>IF(Tbl.Kosten[[#This Row],[Anr.]]=DM$7,Tbl.Kosten[[#This Row],[Totaal kosten]],"")</f>
        <v/>
      </c>
      <c r="DN252" s="122" t="str">
        <f>IF(Tbl.Kosten[[#This Row],[Anr.]]=DN$7,Tbl.Kosten[[#This Row],[Totaal kosten]],"")</f>
        <v/>
      </c>
      <c r="DO252" s="122" t="str">
        <f>IF(Tbl.Kosten[[#This Row],[Anr.]]=DO$7,Tbl.Kosten[[#This Row],[Totaal kosten]],"")</f>
        <v/>
      </c>
      <c r="DP252" s="122" t="str">
        <f>IF(Tbl.Kosten[[#This Row],[Anr.]]=DP$7,Tbl.Kosten[[#This Row],[Totaal kosten]],"")</f>
        <v/>
      </c>
      <c r="DQ252" s="122" t="str">
        <f>IF(Tbl.Kosten[[#This Row],[Anr.]]=DQ$7,Tbl.Kosten[[#This Row],[Totaal kosten]],"")</f>
        <v/>
      </c>
      <c r="DR252" s="122" t="str">
        <f>IF(Tbl.Kosten[[#This Row],[Anr.]]=DR$7,Tbl.Kosten[[#This Row],[Totaal kosten]],"")</f>
        <v/>
      </c>
      <c r="DS252" s="122" t="str">
        <f>IF(Tbl.Kosten[[#This Row],[Anr.]]=DS$7,Tbl.Kosten[[#This Row],[Totaal kosten]],"")</f>
        <v/>
      </c>
      <c r="DT252" s="122" t="str">
        <f>IF(Tbl.Kosten[[#This Row],[Anr.]]=DT$7,Tbl.Kosten[[#This Row],[Totaal kosten]],"")</f>
        <v/>
      </c>
      <c r="DU252" s="122" t="str">
        <f>IF(Tbl.Kosten[[#This Row],[Anr.]]=DU$7,Tbl.Kosten[[#This Row],[Totaal kosten]],"")</f>
        <v/>
      </c>
      <c r="DV252" s="122" t="str">
        <f>IF(Tbl.Kosten[[#This Row],[Anr.]]=DV$7,Tbl.Kosten[[#This Row],[Totaal kosten]],"")</f>
        <v/>
      </c>
      <c r="DW252" s="122" t="str">
        <f>IF(Tbl.Kosten[[#This Row],[Anr.]]=DW$7,Tbl.Kosten[[#This Row],[Totaal kosten]],"")</f>
        <v/>
      </c>
      <c r="DX252" s="122" t="str">
        <f>IF(Tbl.Kosten[[#This Row],[Anr.]]=DX$7,Tbl.Kosten[[#This Row],[Totaal kosten]],"")</f>
        <v/>
      </c>
      <c r="DY252" s="122" t="str">
        <f>IF(Tbl.Kosten[[#This Row],[Anr.]]=DY$7,Tbl.Kosten[[#This Row],[Totaal kosten]],"")</f>
        <v/>
      </c>
      <c r="DZ252" s="122" t="str">
        <f>IF(Tbl.Kosten[[#This Row],[Anr.]]=DZ$7,Tbl.Kosten[[#This Row],[Totaal kosten]],"")</f>
        <v/>
      </c>
      <c r="EA252" s="122" t="str">
        <f>IF(Tbl.Kosten[[#This Row],[Anr.]]=EA$7,Tbl.Kosten[[#This Row],[Totaal kosten]],"")</f>
        <v/>
      </c>
      <c r="EB252" s="122" t="str">
        <f>IF(Tbl.Kosten[[#This Row],[Anr.]]=EB$7,Tbl.Kosten[[#This Row],[Totaal kosten]],"")</f>
        <v/>
      </c>
      <c r="EC252" s="122" t="str">
        <f>IF(Tbl.Kosten[[#This Row],[Anr.]]=EC$7,Tbl.Kosten[[#This Row],[Totaal kosten]],"")</f>
        <v/>
      </c>
      <c r="ED252" s="122" t="str">
        <f>IF(Tbl.Kosten[[#This Row],[Anr.]]=ED$7,Tbl.Kosten[[#This Row],[Totaal kosten]],"")</f>
        <v/>
      </c>
      <c r="EE252" s="122" t="str">
        <f>IF(Tbl.Kosten[[#This Row],[Anr.]]=EE$7,Tbl.Kosten[[#This Row],[Totaal kosten]],"")</f>
        <v/>
      </c>
      <c r="EF252" s="122" t="str">
        <f>IF(Tbl.Kosten[[#This Row],[Anr.]]=EF$7,Tbl.Kosten[[#This Row],[Totaal kosten]],"")</f>
        <v/>
      </c>
      <c r="EG252" s="122" t="str">
        <f>IF(Tbl.Kosten[[#This Row],[Anr.]]=EG$7,Tbl.Kosten[[#This Row],[Totaal kosten]],"")</f>
        <v/>
      </c>
      <c r="EH252" s="122" t="str">
        <f>IF(Tbl.Kosten[[#This Row],[Anr.]]=EH$7,Tbl.Kosten[[#This Row],[Totaal kosten]],"")</f>
        <v/>
      </c>
      <c r="EI252" s="122" t="str">
        <f>IF(Tbl.Kosten[[#This Row],[Anr.]]=EI$7,Tbl.Kosten[[#This Row],[Totaal kosten]],"")</f>
        <v/>
      </c>
      <c r="EJ252" s="122" t="str">
        <f>IF(Tbl.Kosten[[#This Row],[Anr.]]=EJ$7,Tbl.Kosten[[#This Row],[Totaal kosten]],"")</f>
        <v/>
      </c>
      <c r="EK252" s="122" t="str">
        <f>IF(Tbl.Kosten[[#This Row],[Anr.]]=EK$7,Tbl.Kosten[[#This Row],[Totaal kosten]],"")</f>
        <v/>
      </c>
      <c r="EL252" s="122" t="str">
        <f>IF(Tbl.Kosten[[#This Row],[Anr.]]=EL$7,Tbl.Kosten[[#This Row],[Totaal kosten]],"")</f>
        <v/>
      </c>
      <c r="EM252" s="122" t="str">
        <f>IF(Tbl.Kosten[[#This Row],[Anr.]]=EM$7,Tbl.Kosten[[#This Row],[Totaal kosten]],"")</f>
        <v/>
      </c>
      <c r="EN252" s="122" t="str">
        <f>IF(Tbl.Kosten[[#This Row],[Anr.]]=EN$7,Tbl.Kosten[[#This Row],[Totaal kosten]],"")</f>
        <v/>
      </c>
      <c r="EO252" s="122" t="str">
        <f>IF(Tbl.Kosten[[#This Row],[Anr.]]=EO$7,Tbl.Kosten[[#This Row],[Totaal kosten]],"")</f>
        <v/>
      </c>
      <c r="EP252" s="122" t="str">
        <f>IF(Tbl.Kosten[[#This Row],[Anr.]]=EP$7,Tbl.Kosten[[#This Row],[Totaal kosten]],"")</f>
        <v/>
      </c>
      <c r="EQ252" s="122" t="str">
        <f>IF(Tbl.Kosten[[#This Row],[Anr.]]=EQ$7,Tbl.Kosten[[#This Row],[Totaal kosten]],"")</f>
        <v/>
      </c>
    </row>
    <row r="253" spans="2:147" x14ac:dyDescent="0.35">
      <c r="B253" s="99"/>
      <c r="C253" s="68"/>
      <c r="D253" s="119"/>
      <c r="E253" s="100"/>
      <c r="F253" s="13">
        <f>_xlfn.XLOOKUP(Tbl.Kosten[[#This Row],[Medewerker e/o 
functie]],Tbl.Uurtarief[Medewerker en/of functie],Tbl.Uurtarief[Uurtarief],"",,)</f>
        <v>0</v>
      </c>
      <c r="G253" s="118">
        <f>PRODUCT(Tbl.Kosten[[#This Row],[Uren]],Tbl.Kosten[[#This Row],[Uurtarief]])</f>
        <v>0</v>
      </c>
      <c r="H253" s="100"/>
      <c r="I253" s="98"/>
      <c r="J253" s="97">
        <f>Tbl.Kosten[[#This Row],[Aantal]]*Tbl.Kosten[[#This Row],[Tarief]]</f>
        <v>0</v>
      </c>
      <c r="K253" s="118">
        <f>Tbl.Kosten[[#This Row],[Subtotaal andere kosten]]+Tbl.Kosten[[#This Row],[Subtotaal arbeidskosten]]</f>
        <v>0</v>
      </c>
      <c r="L253" s="190">
        <f>IF(Tbl.Kosten[[#This Row],[Subtotaal andere kosten]]&lt;&gt;0,"Andere kosten",(_xlfn.XLOOKUP(Tbl.Kosten[[#This Row],[Medewerker e/o 
functie]],Tbl.Uurtarief[Medewerker en/of functie],Tbl.Uurtarief[Kostensoort],"",,)))</f>
        <v>0</v>
      </c>
      <c r="M253" s="190" t="str">
        <f>IF(AND(Tbl.Kosten[[#This Row],[Subtotaal arbeidskosten]]&lt;&gt;0,Tbl.Kosten[[#This Row],[Subtotaal andere kosten]]&lt;&gt;0),"Begroot Arbeidskosten en Overige kosten op verschillende regels!","")</f>
        <v/>
      </c>
      <c r="N253" s="3" t="str">
        <f>_xlfn.XLOOKUP(Tbl.Kosten[[#This Row],[Activiteitencode]],Tbl.Activiteiten[Activiteitcode],Tbl.Activiteiten[Werkpakketcode],"",,)</f>
        <v/>
      </c>
      <c r="O253" s="9" t="str">
        <f>_xlfn.XLOOKUP(Tbl.Kosten[[#This Row],[Werkpakketcode]],Tbl.Werkpakketten[Werkpakketcode],Tbl.Werkpakketten[WPnr.],"",,)</f>
        <v/>
      </c>
      <c r="P253" s="9" t="str">
        <f>IF(Tbl.Kosten[[#This Row],[WPnr.]]=P$7,Tbl.Kosten[[#This Row],[Totaal kosten]],"")</f>
        <v/>
      </c>
      <c r="Q253" s="9" t="str">
        <f>IF(Tbl.Kosten[[#This Row],[WPnr.]]=Q$7,Tbl.Kosten[[#This Row],[Totaal kosten]],"")</f>
        <v/>
      </c>
      <c r="R253" s="9" t="str">
        <f>IF(Tbl.Kosten[[#This Row],[WPnr.]]=R$7,Tbl.Kosten[[#This Row],[Totaal kosten]],"")</f>
        <v/>
      </c>
      <c r="S253" s="9" t="str">
        <f>IF(Tbl.Kosten[[#This Row],[WPnr.]]=S$7,Tbl.Kosten[[#This Row],[Totaal kosten]],"")</f>
        <v/>
      </c>
      <c r="T253" s="9" t="str">
        <f>IF(Tbl.Kosten[[#This Row],[WPnr.]]=T$7,Tbl.Kosten[[#This Row],[Totaal kosten]],"")</f>
        <v/>
      </c>
      <c r="U253" s="9" t="str">
        <f>IF(Tbl.Kosten[[#This Row],[WPnr.]]=U$7,Tbl.Kosten[[#This Row],[Totaal kosten]],"")</f>
        <v/>
      </c>
      <c r="V253" s="9" t="str">
        <f>IF(Tbl.Kosten[[#This Row],[WPnr.]]=V$7,Tbl.Kosten[[#This Row],[Totaal kosten]],"")</f>
        <v/>
      </c>
      <c r="W253" s="9" t="str">
        <f>IF(Tbl.Kosten[[#This Row],[WPnr.]]=W$7,Tbl.Kosten[[#This Row],[Totaal kosten]],"")</f>
        <v/>
      </c>
      <c r="X253" s="9" t="str">
        <f>IF(Tbl.Kosten[[#This Row],[WPnr.]]=X$7,Tbl.Kosten[[#This Row],[Totaal kosten]],"")</f>
        <v/>
      </c>
      <c r="Y253" s="9" t="str">
        <f>IF(Tbl.Kosten[[#This Row],[WPnr.]]=Y$7,Tbl.Kosten[[#This Row],[Totaal kosten]],"")</f>
        <v/>
      </c>
      <c r="Z253" s="9" t="str">
        <f>IFERROR(VLOOKUP(Tbl.Kosten[[#This Row],[Kostensoort]],Tbl.Kostensoorten[],2,FALSE),"")</f>
        <v/>
      </c>
      <c r="AA253" s="9" t="str">
        <f>IF(Tbl.Kosten[[#This Row],[KSnr.]]=AA$7,Tbl.Kosten[[#This Row],[Totaal kosten]],"")</f>
        <v/>
      </c>
      <c r="AB253" s="9" t="str">
        <f>IF(Tbl.Kosten[[#This Row],[KSnr.]]=AB$7,Tbl.Kosten[[#This Row],[Totaal kosten]],"")</f>
        <v/>
      </c>
      <c r="AC253" s="9" t="str">
        <f>IF(Tbl.Kosten[[#This Row],[KSnr.]]=AC$7,Tbl.Kosten[[#This Row],[Totaal kosten]],"")</f>
        <v/>
      </c>
      <c r="AD253" s="9" t="str">
        <f>IF(Tbl.Kosten[[#This Row],[KSnr.]]=AD$7,Tbl.Kosten[[#This Row],[Totaal kosten]],"")</f>
        <v/>
      </c>
      <c r="AE253" s="9" t="str">
        <f>IF(Tbl.Kosten[[#This Row],[KSnr.]]=AE$7,Tbl.Kosten[[#This Row],[Totaal kosten]],"")</f>
        <v/>
      </c>
      <c r="AF253" s="9" t="str">
        <f>IF(Tbl.Kosten[[#This Row],[KSnr.]]=AF$7,Tbl.Kosten[[#This Row],[Totaal kosten]],"")</f>
        <v/>
      </c>
      <c r="AG253" s="9" t="str">
        <f>IF(Tbl.Kosten[[#This Row],[KSnr.]]=AG$7,Tbl.Kosten[[#This Row],[Totaal kosten]],"")</f>
        <v/>
      </c>
      <c r="AH253" s="9" t="str">
        <f>IF(Tbl.Kosten[[#This Row],[KSnr.]]=AH$7,Tbl.Kosten[[#This Row],[Totaal kosten]],"")</f>
        <v/>
      </c>
      <c r="AI253" s="9" t="str">
        <f>IF(Tbl.Kosten[[#This Row],[KSnr.]]=AI$7,Tbl.Kosten[[#This Row],[Totaal kosten]],"")</f>
        <v/>
      </c>
      <c r="AJ253" s="9" t="str">
        <f>IF(Tbl.Kosten[[#This Row],[KSnr.]]=AJ$7,Tbl.Kosten[[#This Row],[Totaal kosten]],"")</f>
        <v/>
      </c>
      <c r="AK253" s="9" t="str">
        <f>IF(Tbl.Kosten[[#This Row],[KSnr.]]=AK$7,Tbl.Kosten[[#This Row],[Totaal kosten]],"")</f>
        <v/>
      </c>
      <c r="AL253" s="9" t="str">
        <f>IF(Tbl.Kosten[[#This Row],[KSnr.]]=AL$7,Tbl.Kosten[[#This Row],[Totaal kosten]],"")</f>
        <v/>
      </c>
      <c r="AM253" s="9" t="str">
        <f>IF(Tbl.Kosten[[#This Row],[KSnr.]]=AM$7,Tbl.Kosten[[#This Row],[Totaal kosten]],"")</f>
        <v/>
      </c>
      <c r="AN253" s="9" t="str">
        <f>IF(Tbl.Kosten[[#This Row],[KSnr.]]=AN$7,Tbl.Kosten[[#This Row],[Totaal kosten]],"")</f>
        <v/>
      </c>
      <c r="AO253" s="9" t="str">
        <f>IF(Tbl.Kosten[[#This Row],[KSnr.]]=AO$7,Tbl.Kosten[[#This Row],[Totaal kosten]],"")</f>
        <v/>
      </c>
      <c r="AP253" s="9" t="str">
        <f>IF(Tbl.Kosten[[#This Row],[KSnr.]]=AP$7,Tbl.Kosten[[#This Row],[Totaal kosten]],"")</f>
        <v/>
      </c>
      <c r="AQ253" s="9" t="str">
        <f>IF(Tbl.Kosten[[#This Row],[KSnr.]]=AQ$7,Tbl.Kosten[[#This Row],[Totaal kosten]],"")</f>
        <v/>
      </c>
      <c r="AR253" s="9" t="str">
        <f>IF(Tbl.Kosten[[#This Row],[KSnr.]]=AR$7,Tbl.Kosten[[#This Row],[Totaal kosten]],"")</f>
        <v/>
      </c>
      <c r="AS253" s="9" t="str">
        <f>IF(Tbl.Kosten[[#This Row],[KSnr.]]=AS$7,Tbl.Kosten[[#This Row],[Totaal kosten]],"")</f>
        <v/>
      </c>
      <c r="AT253" s="9" t="str">
        <f>IF(Tbl.Kosten[[#This Row],[KSnr.]]=AT$7,Tbl.Kosten[[#This Row],[Totaal kosten]],"")</f>
        <v/>
      </c>
      <c r="AU253" s="122" t="str">
        <f>_xlfn.XLOOKUP(Tbl.Kosten[[#This Row],[Activiteitencode]],Tbl.Activiteiten[Activiteitcode],Tbl.Activiteiten[Anr.],"",,)</f>
        <v/>
      </c>
      <c r="AV253" s="122" t="str">
        <f>IF(Tbl.Kosten[[#This Row],[Anr.]]=AV$7,Tbl.Kosten[[#This Row],[Totaal kosten]],"")</f>
        <v/>
      </c>
      <c r="AW253" s="122" t="str">
        <f>IF(Tbl.Kosten[[#This Row],[Anr.]]=AW$7,Tbl.Kosten[[#This Row],[Totaal kosten]],"")</f>
        <v/>
      </c>
      <c r="AX253" s="122" t="str">
        <f>IF(Tbl.Kosten[[#This Row],[Anr.]]=AX$7,Tbl.Kosten[[#This Row],[Totaal kosten]],"")</f>
        <v/>
      </c>
      <c r="AY253" s="122" t="str">
        <f>IF(Tbl.Kosten[[#This Row],[Anr.]]=AY$7,Tbl.Kosten[[#This Row],[Totaal kosten]],"")</f>
        <v/>
      </c>
      <c r="AZ253" s="122" t="str">
        <f>IF(Tbl.Kosten[[#This Row],[Anr.]]=AZ$7,Tbl.Kosten[[#This Row],[Totaal kosten]],"")</f>
        <v/>
      </c>
      <c r="BA253" s="122" t="str">
        <f>IF(Tbl.Kosten[[#This Row],[Anr.]]=BA$7,Tbl.Kosten[[#This Row],[Totaal kosten]],"")</f>
        <v/>
      </c>
      <c r="BB253" s="122" t="str">
        <f>IF(Tbl.Kosten[[#This Row],[Anr.]]=BB$7,Tbl.Kosten[[#This Row],[Totaal kosten]],"")</f>
        <v/>
      </c>
      <c r="BC253" s="122" t="str">
        <f>IF(Tbl.Kosten[[#This Row],[Anr.]]=BC$7,Tbl.Kosten[[#This Row],[Totaal kosten]],"")</f>
        <v/>
      </c>
      <c r="BD253" s="122" t="str">
        <f>IF(Tbl.Kosten[[#This Row],[Anr.]]=BD$7,Tbl.Kosten[[#This Row],[Totaal kosten]],"")</f>
        <v/>
      </c>
      <c r="BE253" s="122" t="str">
        <f>IF(Tbl.Kosten[[#This Row],[Anr.]]=BE$7,Tbl.Kosten[[#This Row],[Totaal kosten]],"")</f>
        <v/>
      </c>
      <c r="BF253" s="122" t="str">
        <f>IF(Tbl.Kosten[[#This Row],[Anr.]]=BF$7,Tbl.Kosten[[#This Row],[Totaal kosten]],"")</f>
        <v/>
      </c>
      <c r="BG253" s="122" t="str">
        <f>IF(Tbl.Kosten[[#This Row],[Anr.]]=BG$7,Tbl.Kosten[[#This Row],[Totaal kosten]],"")</f>
        <v/>
      </c>
      <c r="BH253" s="122" t="str">
        <f>IF(Tbl.Kosten[[#This Row],[Anr.]]=BH$7,Tbl.Kosten[[#This Row],[Totaal kosten]],"")</f>
        <v/>
      </c>
      <c r="BI253" s="122" t="str">
        <f>IF(Tbl.Kosten[[#This Row],[Anr.]]=BI$7,Tbl.Kosten[[#This Row],[Totaal kosten]],"")</f>
        <v/>
      </c>
      <c r="BJ253" s="122" t="str">
        <f>IF(Tbl.Kosten[[#This Row],[Anr.]]=BJ$7,Tbl.Kosten[[#This Row],[Totaal kosten]],"")</f>
        <v/>
      </c>
      <c r="BK253" s="122" t="str">
        <f>IF(Tbl.Kosten[[#This Row],[Anr.]]=BK$7,Tbl.Kosten[[#This Row],[Totaal kosten]],"")</f>
        <v/>
      </c>
      <c r="BL253" s="122" t="str">
        <f>IF(Tbl.Kosten[[#This Row],[Anr.]]=BL$7,Tbl.Kosten[[#This Row],[Totaal kosten]],"")</f>
        <v/>
      </c>
      <c r="BM253" s="122" t="str">
        <f>IF(Tbl.Kosten[[#This Row],[Anr.]]=BM$7,Tbl.Kosten[[#This Row],[Totaal kosten]],"")</f>
        <v/>
      </c>
      <c r="BN253" s="122" t="str">
        <f>IF(Tbl.Kosten[[#This Row],[Anr.]]=BN$7,Tbl.Kosten[[#This Row],[Totaal kosten]],"")</f>
        <v/>
      </c>
      <c r="BO253" s="122" t="str">
        <f>IF(Tbl.Kosten[[#This Row],[Anr.]]=BO$7,Tbl.Kosten[[#This Row],[Totaal kosten]],"")</f>
        <v/>
      </c>
      <c r="BP253" s="122" t="str">
        <f>IF(Tbl.Kosten[[#This Row],[Anr.]]=BP$7,Tbl.Kosten[[#This Row],[Totaal kosten]],"")</f>
        <v/>
      </c>
      <c r="BQ253" s="122" t="str">
        <f>IF(Tbl.Kosten[[#This Row],[Anr.]]=BQ$7,Tbl.Kosten[[#This Row],[Totaal kosten]],"")</f>
        <v/>
      </c>
      <c r="BR253" s="122" t="str">
        <f>IF(Tbl.Kosten[[#This Row],[Anr.]]=BR$7,Tbl.Kosten[[#This Row],[Totaal kosten]],"")</f>
        <v/>
      </c>
      <c r="BS253" s="122" t="str">
        <f>IF(Tbl.Kosten[[#This Row],[Anr.]]=BS$7,Tbl.Kosten[[#This Row],[Totaal kosten]],"")</f>
        <v/>
      </c>
      <c r="BT253" s="122" t="str">
        <f>IF(Tbl.Kosten[[#This Row],[Anr.]]=BT$7,Tbl.Kosten[[#This Row],[Totaal kosten]],"")</f>
        <v/>
      </c>
      <c r="BU253" s="122" t="str">
        <f>IF(Tbl.Kosten[[#This Row],[Anr.]]=BU$7,Tbl.Kosten[[#This Row],[Totaal kosten]],"")</f>
        <v/>
      </c>
      <c r="BV253" s="122" t="str">
        <f>IF(Tbl.Kosten[[#This Row],[Anr.]]=BV$7,Tbl.Kosten[[#This Row],[Totaal kosten]],"")</f>
        <v/>
      </c>
      <c r="BW253" s="122" t="str">
        <f>IF(Tbl.Kosten[[#This Row],[Anr.]]=BW$7,Tbl.Kosten[[#This Row],[Totaal kosten]],"")</f>
        <v/>
      </c>
      <c r="BX253" s="122" t="str">
        <f>IF(Tbl.Kosten[[#This Row],[Anr.]]=BX$7,Tbl.Kosten[[#This Row],[Totaal kosten]],"")</f>
        <v/>
      </c>
      <c r="BY253" s="122" t="str">
        <f>IF(Tbl.Kosten[[#This Row],[Anr.]]=BY$7,Tbl.Kosten[[#This Row],[Totaal kosten]],"")</f>
        <v/>
      </c>
      <c r="BZ253" s="122" t="str">
        <f>IF(Tbl.Kosten[[#This Row],[Anr.]]=BZ$7,Tbl.Kosten[[#This Row],[Totaal kosten]],"")</f>
        <v/>
      </c>
      <c r="CA253" s="122" t="str">
        <f>IF(Tbl.Kosten[[#This Row],[Anr.]]=CA$7,Tbl.Kosten[[#This Row],[Totaal kosten]],"")</f>
        <v/>
      </c>
      <c r="CB253" s="122" t="str">
        <f>IF(Tbl.Kosten[[#This Row],[Anr.]]=CB$7,Tbl.Kosten[[#This Row],[Totaal kosten]],"")</f>
        <v/>
      </c>
      <c r="CC253" s="122" t="str">
        <f>IF(Tbl.Kosten[[#This Row],[Anr.]]=CC$7,Tbl.Kosten[[#This Row],[Totaal kosten]],"")</f>
        <v/>
      </c>
      <c r="CD253" s="122" t="str">
        <f>IF(Tbl.Kosten[[#This Row],[Anr.]]=CD$7,Tbl.Kosten[[#This Row],[Totaal kosten]],"")</f>
        <v/>
      </c>
      <c r="CE253" s="122" t="str">
        <f>IF(Tbl.Kosten[[#This Row],[Anr.]]=CE$7,Tbl.Kosten[[#This Row],[Totaal kosten]],"")</f>
        <v/>
      </c>
      <c r="CF253" s="122" t="str">
        <f>IF(Tbl.Kosten[[#This Row],[Anr.]]=CF$7,Tbl.Kosten[[#This Row],[Totaal kosten]],"")</f>
        <v/>
      </c>
      <c r="CG253" s="122" t="str">
        <f>IF(Tbl.Kosten[[#This Row],[Anr.]]=CG$7,Tbl.Kosten[[#This Row],[Totaal kosten]],"")</f>
        <v/>
      </c>
      <c r="CH253" s="122" t="str">
        <f>IF(Tbl.Kosten[[#This Row],[Anr.]]=CH$7,Tbl.Kosten[[#This Row],[Totaal kosten]],"")</f>
        <v/>
      </c>
      <c r="CI253" s="122" t="str">
        <f>IF(Tbl.Kosten[[#This Row],[Anr.]]=CI$7,Tbl.Kosten[[#This Row],[Totaal kosten]],"")</f>
        <v/>
      </c>
      <c r="CJ253" s="122" t="str">
        <f>IF(Tbl.Kosten[[#This Row],[Anr.]]=CJ$7,Tbl.Kosten[[#This Row],[Totaal kosten]],"")</f>
        <v/>
      </c>
      <c r="CK253" s="122" t="str">
        <f>IF(Tbl.Kosten[[#This Row],[Anr.]]=CK$7,Tbl.Kosten[[#This Row],[Totaal kosten]],"")</f>
        <v/>
      </c>
      <c r="CL253" s="122" t="str">
        <f>IF(Tbl.Kosten[[#This Row],[Anr.]]=CL$7,Tbl.Kosten[[#This Row],[Totaal kosten]],"")</f>
        <v/>
      </c>
      <c r="CM253" s="122" t="str">
        <f>IF(Tbl.Kosten[[#This Row],[Anr.]]=CM$7,Tbl.Kosten[[#This Row],[Totaal kosten]],"")</f>
        <v/>
      </c>
      <c r="CN253" s="122" t="str">
        <f>IF(Tbl.Kosten[[#This Row],[Anr.]]=CN$7,Tbl.Kosten[[#This Row],[Totaal kosten]],"")</f>
        <v/>
      </c>
      <c r="CO253" s="122" t="str">
        <f>IF(Tbl.Kosten[[#This Row],[Anr.]]=CO$7,Tbl.Kosten[[#This Row],[Totaal kosten]],"")</f>
        <v/>
      </c>
      <c r="CP253" s="122" t="str">
        <f>IF(Tbl.Kosten[[#This Row],[Anr.]]=CP$7,Tbl.Kosten[[#This Row],[Totaal kosten]],"")</f>
        <v/>
      </c>
      <c r="CQ253" s="122" t="str">
        <f>IF(Tbl.Kosten[[#This Row],[Anr.]]=CQ$7,Tbl.Kosten[[#This Row],[Totaal kosten]],"")</f>
        <v/>
      </c>
      <c r="CR253" s="122" t="str">
        <f>IF(Tbl.Kosten[[#This Row],[Anr.]]=CR$7,Tbl.Kosten[[#This Row],[Totaal kosten]],"")</f>
        <v/>
      </c>
      <c r="CS253" s="122" t="str">
        <f>IF(Tbl.Kosten[[#This Row],[Anr.]]=CS$7,Tbl.Kosten[[#This Row],[Totaal kosten]],"")</f>
        <v/>
      </c>
      <c r="CT253" s="122" t="str">
        <f>IF(Tbl.Kosten[[#This Row],[Anr.]]=CT$7,Tbl.Kosten[[#This Row],[Totaal kosten]],"")</f>
        <v/>
      </c>
      <c r="CU253" s="122" t="str">
        <f>IF(Tbl.Kosten[[#This Row],[Anr.]]=CU$7,Tbl.Kosten[[#This Row],[Totaal kosten]],"")</f>
        <v/>
      </c>
      <c r="CV253" s="122" t="str">
        <f>IF(Tbl.Kosten[[#This Row],[Anr.]]=CV$7,Tbl.Kosten[[#This Row],[Totaal kosten]],"")</f>
        <v/>
      </c>
      <c r="CW253" s="122" t="str">
        <f>IF(Tbl.Kosten[[#This Row],[Anr.]]=CW$7,Tbl.Kosten[[#This Row],[Totaal kosten]],"")</f>
        <v/>
      </c>
      <c r="CX253" s="122" t="str">
        <f>IF(Tbl.Kosten[[#This Row],[Anr.]]=CX$7,Tbl.Kosten[[#This Row],[Totaal kosten]],"")</f>
        <v/>
      </c>
      <c r="CY253" s="122" t="str">
        <f>IF(Tbl.Kosten[[#This Row],[Anr.]]=CY$7,Tbl.Kosten[[#This Row],[Totaal kosten]],"")</f>
        <v/>
      </c>
      <c r="CZ253" s="122" t="str">
        <f>IF(Tbl.Kosten[[#This Row],[Anr.]]=CZ$7,Tbl.Kosten[[#This Row],[Totaal kosten]],"")</f>
        <v/>
      </c>
      <c r="DA253" s="122" t="str">
        <f>IF(Tbl.Kosten[[#This Row],[Anr.]]=DA$7,Tbl.Kosten[[#This Row],[Totaal kosten]],"")</f>
        <v/>
      </c>
      <c r="DB253" s="122" t="str">
        <f>IF(Tbl.Kosten[[#This Row],[Anr.]]=DB$7,Tbl.Kosten[[#This Row],[Totaal kosten]],"")</f>
        <v/>
      </c>
      <c r="DC253" s="122" t="str">
        <f>IF(Tbl.Kosten[[#This Row],[Anr.]]=DC$7,Tbl.Kosten[[#This Row],[Totaal kosten]],"")</f>
        <v/>
      </c>
      <c r="DD253" s="122" t="str">
        <f>IF(Tbl.Kosten[[#This Row],[Anr.]]=DD$7,Tbl.Kosten[[#This Row],[Totaal kosten]],"")</f>
        <v/>
      </c>
      <c r="DE253" s="122" t="str">
        <f>IF(Tbl.Kosten[[#This Row],[Anr.]]=DE$7,Tbl.Kosten[[#This Row],[Totaal kosten]],"")</f>
        <v/>
      </c>
      <c r="DF253" s="122" t="str">
        <f>IF(Tbl.Kosten[[#This Row],[Anr.]]=DF$7,Tbl.Kosten[[#This Row],[Totaal kosten]],"")</f>
        <v/>
      </c>
      <c r="DG253" s="122" t="str">
        <f>IF(Tbl.Kosten[[#This Row],[Anr.]]=DG$7,Tbl.Kosten[[#This Row],[Totaal kosten]],"")</f>
        <v/>
      </c>
      <c r="DH253" s="122" t="str">
        <f>IF(Tbl.Kosten[[#This Row],[Anr.]]=DH$7,Tbl.Kosten[[#This Row],[Totaal kosten]],"")</f>
        <v/>
      </c>
      <c r="DI253" s="122" t="str">
        <f>IF(Tbl.Kosten[[#This Row],[Anr.]]=DI$7,Tbl.Kosten[[#This Row],[Totaal kosten]],"")</f>
        <v/>
      </c>
      <c r="DJ253" s="122" t="str">
        <f>IF(Tbl.Kosten[[#This Row],[Anr.]]=DJ$7,Tbl.Kosten[[#This Row],[Totaal kosten]],"")</f>
        <v/>
      </c>
      <c r="DK253" s="122" t="str">
        <f>IF(Tbl.Kosten[[#This Row],[Anr.]]=DK$7,Tbl.Kosten[[#This Row],[Totaal kosten]],"")</f>
        <v/>
      </c>
      <c r="DL253" s="122" t="str">
        <f>IF(Tbl.Kosten[[#This Row],[Anr.]]=DL$7,Tbl.Kosten[[#This Row],[Totaal kosten]],"")</f>
        <v/>
      </c>
      <c r="DM253" s="122" t="str">
        <f>IF(Tbl.Kosten[[#This Row],[Anr.]]=DM$7,Tbl.Kosten[[#This Row],[Totaal kosten]],"")</f>
        <v/>
      </c>
      <c r="DN253" s="122" t="str">
        <f>IF(Tbl.Kosten[[#This Row],[Anr.]]=DN$7,Tbl.Kosten[[#This Row],[Totaal kosten]],"")</f>
        <v/>
      </c>
      <c r="DO253" s="122" t="str">
        <f>IF(Tbl.Kosten[[#This Row],[Anr.]]=DO$7,Tbl.Kosten[[#This Row],[Totaal kosten]],"")</f>
        <v/>
      </c>
      <c r="DP253" s="122" t="str">
        <f>IF(Tbl.Kosten[[#This Row],[Anr.]]=DP$7,Tbl.Kosten[[#This Row],[Totaal kosten]],"")</f>
        <v/>
      </c>
      <c r="DQ253" s="122" t="str">
        <f>IF(Tbl.Kosten[[#This Row],[Anr.]]=DQ$7,Tbl.Kosten[[#This Row],[Totaal kosten]],"")</f>
        <v/>
      </c>
      <c r="DR253" s="122" t="str">
        <f>IF(Tbl.Kosten[[#This Row],[Anr.]]=DR$7,Tbl.Kosten[[#This Row],[Totaal kosten]],"")</f>
        <v/>
      </c>
      <c r="DS253" s="122" t="str">
        <f>IF(Tbl.Kosten[[#This Row],[Anr.]]=DS$7,Tbl.Kosten[[#This Row],[Totaal kosten]],"")</f>
        <v/>
      </c>
      <c r="DT253" s="122" t="str">
        <f>IF(Tbl.Kosten[[#This Row],[Anr.]]=DT$7,Tbl.Kosten[[#This Row],[Totaal kosten]],"")</f>
        <v/>
      </c>
      <c r="DU253" s="122" t="str">
        <f>IF(Tbl.Kosten[[#This Row],[Anr.]]=DU$7,Tbl.Kosten[[#This Row],[Totaal kosten]],"")</f>
        <v/>
      </c>
      <c r="DV253" s="122" t="str">
        <f>IF(Tbl.Kosten[[#This Row],[Anr.]]=DV$7,Tbl.Kosten[[#This Row],[Totaal kosten]],"")</f>
        <v/>
      </c>
      <c r="DW253" s="122" t="str">
        <f>IF(Tbl.Kosten[[#This Row],[Anr.]]=DW$7,Tbl.Kosten[[#This Row],[Totaal kosten]],"")</f>
        <v/>
      </c>
      <c r="DX253" s="122" t="str">
        <f>IF(Tbl.Kosten[[#This Row],[Anr.]]=DX$7,Tbl.Kosten[[#This Row],[Totaal kosten]],"")</f>
        <v/>
      </c>
      <c r="DY253" s="122" t="str">
        <f>IF(Tbl.Kosten[[#This Row],[Anr.]]=DY$7,Tbl.Kosten[[#This Row],[Totaal kosten]],"")</f>
        <v/>
      </c>
      <c r="DZ253" s="122" t="str">
        <f>IF(Tbl.Kosten[[#This Row],[Anr.]]=DZ$7,Tbl.Kosten[[#This Row],[Totaal kosten]],"")</f>
        <v/>
      </c>
      <c r="EA253" s="122" t="str">
        <f>IF(Tbl.Kosten[[#This Row],[Anr.]]=EA$7,Tbl.Kosten[[#This Row],[Totaal kosten]],"")</f>
        <v/>
      </c>
      <c r="EB253" s="122" t="str">
        <f>IF(Tbl.Kosten[[#This Row],[Anr.]]=EB$7,Tbl.Kosten[[#This Row],[Totaal kosten]],"")</f>
        <v/>
      </c>
      <c r="EC253" s="122" t="str">
        <f>IF(Tbl.Kosten[[#This Row],[Anr.]]=EC$7,Tbl.Kosten[[#This Row],[Totaal kosten]],"")</f>
        <v/>
      </c>
      <c r="ED253" s="122" t="str">
        <f>IF(Tbl.Kosten[[#This Row],[Anr.]]=ED$7,Tbl.Kosten[[#This Row],[Totaal kosten]],"")</f>
        <v/>
      </c>
      <c r="EE253" s="122" t="str">
        <f>IF(Tbl.Kosten[[#This Row],[Anr.]]=EE$7,Tbl.Kosten[[#This Row],[Totaal kosten]],"")</f>
        <v/>
      </c>
      <c r="EF253" s="122" t="str">
        <f>IF(Tbl.Kosten[[#This Row],[Anr.]]=EF$7,Tbl.Kosten[[#This Row],[Totaal kosten]],"")</f>
        <v/>
      </c>
      <c r="EG253" s="122" t="str">
        <f>IF(Tbl.Kosten[[#This Row],[Anr.]]=EG$7,Tbl.Kosten[[#This Row],[Totaal kosten]],"")</f>
        <v/>
      </c>
      <c r="EH253" s="122" t="str">
        <f>IF(Tbl.Kosten[[#This Row],[Anr.]]=EH$7,Tbl.Kosten[[#This Row],[Totaal kosten]],"")</f>
        <v/>
      </c>
      <c r="EI253" s="122" t="str">
        <f>IF(Tbl.Kosten[[#This Row],[Anr.]]=EI$7,Tbl.Kosten[[#This Row],[Totaal kosten]],"")</f>
        <v/>
      </c>
      <c r="EJ253" s="122" t="str">
        <f>IF(Tbl.Kosten[[#This Row],[Anr.]]=EJ$7,Tbl.Kosten[[#This Row],[Totaal kosten]],"")</f>
        <v/>
      </c>
      <c r="EK253" s="122" t="str">
        <f>IF(Tbl.Kosten[[#This Row],[Anr.]]=EK$7,Tbl.Kosten[[#This Row],[Totaal kosten]],"")</f>
        <v/>
      </c>
      <c r="EL253" s="122" t="str">
        <f>IF(Tbl.Kosten[[#This Row],[Anr.]]=EL$7,Tbl.Kosten[[#This Row],[Totaal kosten]],"")</f>
        <v/>
      </c>
      <c r="EM253" s="122" t="str">
        <f>IF(Tbl.Kosten[[#This Row],[Anr.]]=EM$7,Tbl.Kosten[[#This Row],[Totaal kosten]],"")</f>
        <v/>
      </c>
      <c r="EN253" s="122" t="str">
        <f>IF(Tbl.Kosten[[#This Row],[Anr.]]=EN$7,Tbl.Kosten[[#This Row],[Totaal kosten]],"")</f>
        <v/>
      </c>
      <c r="EO253" s="122" t="str">
        <f>IF(Tbl.Kosten[[#This Row],[Anr.]]=EO$7,Tbl.Kosten[[#This Row],[Totaal kosten]],"")</f>
        <v/>
      </c>
      <c r="EP253" s="122" t="str">
        <f>IF(Tbl.Kosten[[#This Row],[Anr.]]=EP$7,Tbl.Kosten[[#This Row],[Totaal kosten]],"")</f>
        <v/>
      </c>
      <c r="EQ253" s="122" t="str">
        <f>IF(Tbl.Kosten[[#This Row],[Anr.]]=EQ$7,Tbl.Kosten[[#This Row],[Totaal kosten]],"")</f>
        <v/>
      </c>
    </row>
    <row r="254" spans="2:147" x14ac:dyDescent="0.35">
      <c r="B254" s="99"/>
      <c r="C254" s="68"/>
      <c r="D254" s="119"/>
      <c r="E254" s="100"/>
      <c r="F254" s="13">
        <f>_xlfn.XLOOKUP(Tbl.Kosten[[#This Row],[Medewerker e/o 
functie]],Tbl.Uurtarief[Medewerker en/of functie],Tbl.Uurtarief[Uurtarief],"",,)</f>
        <v>0</v>
      </c>
      <c r="G254" s="118">
        <f>PRODUCT(Tbl.Kosten[[#This Row],[Uren]],Tbl.Kosten[[#This Row],[Uurtarief]])</f>
        <v>0</v>
      </c>
      <c r="H254" s="100"/>
      <c r="I254" s="98"/>
      <c r="J254" s="97">
        <f>Tbl.Kosten[[#This Row],[Aantal]]*Tbl.Kosten[[#This Row],[Tarief]]</f>
        <v>0</v>
      </c>
      <c r="K254" s="118">
        <f>Tbl.Kosten[[#This Row],[Subtotaal andere kosten]]+Tbl.Kosten[[#This Row],[Subtotaal arbeidskosten]]</f>
        <v>0</v>
      </c>
      <c r="L254" s="190">
        <f>IF(Tbl.Kosten[[#This Row],[Subtotaal andere kosten]]&lt;&gt;0,"Andere kosten",(_xlfn.XLOOKUP(Tbl.Kosten[[#This Row],[Medewerker e/o 
functie]],Tbl.Uurtarief[Medewerker en/of functie],Tbl.Uurtarief[Kostensoort],"",,)))</f>
        <v>0</v>
      </c>
      <c r="M254" s="190" t="str">
        <f>IF(AND(Tbl.Kosten[[#This Row],[Subtotaal arbeidskosten]]&lt;&gt;0,Tbl.Kosten[[#This Row],[Subtotaal andere kosten]]&lt;&gt;0),"Begroot Arbeidskosten en Overige kosten op verschillende regels!","")</f>
        <v/>
      </c>
      <c r="N254" s="3" t="str">
        <f>_xlfn.XLOOKUP(Tbl.Kosten[[#This Row],[Activiteitencode]],Tbl.Activiteiten[Activiteitcode],Tbl.Activiteiten[Werkpakketcode],"",,)</f>
        <v/>
      </c>
      <c r="O254" s="9" t="str">
        <f>_xlfn.XLOOKUP(Tbl.Kosten[[#This Row],[Werkpakketcode]],Tbl.Werkpakketten[Werkpakketcode],Tbl.Werkpakketten[WPnr.],"",,)</f>
        <v/>
      </c>
      <c r="P254" s="9" t="str">
        <f>IF(Tbl.Kosten[[#This Row],[WPnr.]]=P$7,Tbl.Kosten[[#This Row],[Totaal kosten]],"")</f>
        <v/>
      </c>
      <c r="Q254" s="9" t="str">
        <f>IF(Tbl.Kosten[[#This Row],[WPnr.]]=Q$7,Tbl.Kosten[[#This Row],[Totaal kosten]],"")</f>
        <v/>
      </c>
      <c r="R254" s="9" t="str">
        <f>IF(Tbl.Kosten[[#This Row],[WPnr.]]=R$7,Tbl.Kosten[[#This Row],[Totaal kosten]],"")</f>
        <v/>
      </c>
      <c r="S254" s="9" t="str">
        <f>IF(Tbl.Kosten[[#This Row],[WPnr.]]=S$7,Tbl.Kosten[[#This Row],[Totaal kosten]],"")</f>
        <v/>
      </c>
      <c r="T254" s="9" t="str">
        <f>IF(Tbl.Kosten[[#This Row],[WPnr.]]=T$7,Tbl.Kosten[[#This Row],[Totaal kosten]],"")</f>
        <v/>
      </c>
      <c r="U254" s="9" t="str">
        <f>IF(Tbl.Kosten[[#This Row],[WPnr.]]=U$7,Tbl.Kosten[[#This Row],[Totaal kosten]],"")</f>
        <v/>
      </c>
      <c r="V254" s="9" t="str">
        <f>IF(Tbl.Kosten[[#This Row],[WPnr.]]=V$7,Tbl.Kosten[[#This Row],[Totaal kosten]],"")</f>
        <v/>
      </c>
      <c r="W254" s="9" t="str">
        <f>IF(Tbl.Kosten[[#This Row],[WPnr.]]=W$7,Tbl.Kosten[[#This Row],[Totaal kosten]],"")</f>
        <v/>
      </c>
      <c r="X254" s="9" t="str">
        <f>IF(Tbl.Kosten[[#This Row],[WPnr.]]=X$7,Tbl.Kosten[[#This Row],[Totaal kosten]],"")</f>
        <v/>
      </c>
      <c r="Y254" s="9" t="str">
        <f>IF(Tbl.Kosten[[#This Row],[WPnr.]]=Y$7,Tbl.Kosten[[#This Row],[Totaal kosten]],"")</f>
        <v/>
      </c>
      <c r="Z254" s="9" t="str">
        <f>IFERROR(VLOOKUP(Tbl.Kosten[[#This Row],[Kostensoort]],Tbl.Kostensoorten[],2,FALSE),"")</f>
        <v/>
      </c>
      <c r="AA254" s="9" t="str">
        <f>IF(Tbl.Kosten[[#This Row],[KSnr.]]=AA$7,Tbl.Kosten[[#This Row],[Totaal kosten]],"")</f>
        <v/>
      </c>
      <c r="AB254" s="9" t="str">
        <f>IF(Tbl.Kosten[[#This Row],[KSnr.]]=AB$7,Tbl.Kosten[[#This Row],[Totaal kosten]],"")</f>
        <v/>
      </c>
      <c r="AC254" s="9" t="str">
        <f>IF(Tbl.Kosten[[#This Row],[KSnr.]]=AC$7,Tbl.Kosten[[#This Row],[Totaal kosten]],"")</f>
        <v/>
      </c>
      <c r="AD254" s="9" t="str">
        <f>IF(Tbl.Kosten[[#This Row],[KSnr.]]=AD$7,Tbl.Kosten[[#This Row],[Totaal kosten]],"")</f>
        <v/>
      </c>
      <c r="AE254" s="9" t="str">
        <f>IF(Tbl.Kosten[[#This Row],[KSnr.]]=AE$7,Tbl.Kosten[[#This Row],[Totaal kosten]],"")</f>
        <v/>
      </c>
      <c r="AF254" s="9" t="str">
        <f>IF(Tbl.Kosten[[#This Row],[KSnr.]]=AF$7,Tbl.Kosten[[#This Row],[Totaal kosten]],"")</f>
        <v/>
      </c>
      <c r="AG254" s="9" t="str">
        <f>IF(Tbl.Kosten[[#This Row],[KSnr.]]=AG$7,Tbl.Kosten[[#This Row],[Totaal kosten]],"")</f>
        <v/>
      </c>
      <c r="AH254" s="9" t="str">
        <f>IF(Tbl.Kosten[[#This Row],[KSnr.]]=AH$7,Tbl.Kosten[[#This Row],[Totaal kosten]],"")</f>
        <v/>
      </c>
      <c r="AI254" s="9" t="str">
        <f>IF(Tbl.Kosten[[#This Row],[KSnr.]]=AI$7,Tbl.Kosten[[#This Row],[Totaal kosten]],"")</f>
        <v/>
      </c>
      <c r="AJ254" s="9" t="str">
        <f>IF(Tbl.Kosten[[#This Row],[KSnr.]]=AJ$7,Tbl.Kosten[[#This Row],[Totaal kosten]],"")</f>
        <v/>
      </c>
      <c r="AK254" s="9" t="str">
        <f>IF(Tbl.Kosten[[#This Row],[KSnr.]]=AK$7,Tbl.Kosten[[#This Row],[Totaal kosten]],"")</f>
        <v/>
      </c>
      <c r="AL254" s="9" t="str">
        <f>IF(Tbl.Kosten[[#This Row],[KSnr.]]=AL$7,Tbl.Kosten[[#This Row],[Totaal kosten]],"")</f>
        <v/>
      </c>
      <c r="AM254" s="9" t="str">
        <f>IF(Tbl.Kosten[[#This Row],[KSnr.]]=AM$7,Tbl.Kosten[[#This Row],[Totaal kosten]],"")</f>
        <v/>
      </c>
      <c r="AN254" s="9" t="str">
        <f>IF(Tbl.Kosten[[#This Row],[KSnr.]]=AN$7,Tbl.Kosten[[#This Row],[Totaal kosten]],"")</f>
        <v/>
      </c>
      <c r="AO254" s="9" t="str">
        <f>IF(Tbl.Kosten[[#This Row],[KSnr.]]=AO$7,Tbl.Kosten[[#This Row],[Totaal kosten]],"")</f>
        <v/>
      </c>
      <c r="AP254" s="9" t="str">
        <f>IF(Tbl.Kosten[[#This Row],[KSnr.]]=AP$7,Tbl.Kosten[[#This Row],[Totaal kosten]],"")</f>
        <v/>
      </c>
      <c r="AQ254" s="9" t="str">
        <f>IF(Tbl.Kosten[[#This Row],[KSnr.]]=AQ$7,Tbl.Kosten[[#This Row],[Totaal kosten]],"")</f>
        <v/>
      </c>
      <c r="AR254" s="9" t="str">
        <f>IF(Tbl.Kosten[[#This Row],[KSnr.]]=AR$7,Tbl.Kosten[[#This Row],[Totaal kosten]],"")</f>
        <v/>
      </c>
      <c r="AS254" s="9" t="str">
        <f>IF(Tbl.Kosten[[#This Row],[KSnr.]]=AS$7,Tbl.Kosten[[#This Row],[Totaal kosten]],"")</f>
        <v/>
      </c>
      <c r="AT254" s="9" t="str">
        <f>IF(Tbl.Kosten[[#This Row],[KSnr.]]=AT$7,Tbl.Kosten[[#This Row],[Totaal kosten]],"")</f>
        <v/>
      </c>
      <c r="AU254" s="122" t="str">
        <f>_xlfn.XLOOKUP(Tbl.Kosten[[#This Row],[Activiteitencode]],Tbl.Activiteiten[Activiteitcode],Tbl.Activiteiten[Anr.],"",,)</f>
        <v/>
      </c>
      <c r="AV254" s="122" t="str">
        <f>IF(Tbl.Kosten[[#This Row],[Anr.]]=AV$7,Tbl.Kosten[[#This Row],[Totaal kosten]],"")</f>
        <v/>
      </c>
      <c r="AW254" s="122" t="str">
        <f>IF(Tbl.Kosten[[#This Row],[Anr.]]=AW$7,Tbl.Kosten[[#This Row],[Totaal kosten]],"")</f>
        <v/>
      </c>
      <c r="AX254" s="122" t="str">
        <f>IF(Tbl.Kosten[[#This Row],[Anr.]]=AX$7,Tbl.Kosten[[#This Row],[Totaal kosten]],"")</f>
        <v/>
      </c>
      <c r="AY254" s="122" t="str">
        <f>IF(Tbl.Kosten[[#This Row],[Anr.]]=AY$7,Tbl.Kosten[[#This Row],[Totaal kosten]],"")</f>
        <v/>
      </c>
      <c r="AZ254" s="122" t="str">
        <f>IF(Tbl.Kosten[[#This Row],[Anr.]]=AZ$7,Tbl.Kosten[[#This Row],[Totaal kosten]],"")</f>
        <v/>
      </c>
      <c r="BA254" s="122" t="str">
        <f>IF(Tbl.Kosten[[#This Row],[Anr.]]=BA$7,Tbl.Kosten[[#This Row],[Totaal kosten]],"")</f>
        <v/>
      </c>
      <c r="BB254" s="122" t="str">
        <f>IF(Tbl.Kosten[[#This Row],[Anr.]]=BB$7,Tbl.Kosten[[#This Row],[Totaal kosten]],"")</f>
        <v/>
      </c>
      <c r="BC254" s="122" t="str">
        <f>IF(Tbl.Kosten[[#This Row],[Anr.]]=BC$7,Tbl.Kosten[[#This Row],[Totaal kosten]],"")</f>
        <v/>
      </c>
      <c r="BD254" s="122" t="str">
        <f>IF(Tbl.Kosten[[#This Row],[Anr.]]=BD$7,Tbl.Kosten[[#This Row],[Totaal kosten]],"")</f>
        <v/>
      </c>
      <c r="BE254" s="122" t="str">
        <f>IF(Tbl.Kosten[[#This Row],[Anr.]]=BE$7,Tbl.Kosten[[#This Row],[Totaal kosten]],"")</f>
        <v/>
      </c>
      <c r="BF254" s="122" t="str">
        <f>IF(Tbl.Kosten[[#This Row],[Anr.]]=BF$7,Tbl.Kosten[[#This Row],[Totaal kosten]],"")</f>
        <v/>
      </c>
      <c r="BG254" s="122" t="str">
        <f>IF(Tbl.Kosten[[#This Row],[Anr.]]=BG$7,Tbl.Kosten[[#This Row],[Totaal kosten]],"")</f>
        <v/>
      </c>
      <c r="BH254" s="122" t="str">
        <f>IF(Tbl.Kosten[[#This Row],[Anr.]]=BH$7,Tbl.Kosten[[#This Row],[Totaal kosten]],"")</f>
        <v/>
      </c>
      <c r="BI254" s="122" t="str">
        <f>IF(Tbl.Kosten[[#This Row],[Anr.]]=BI$7,Tbl.Kosten[[#This Row],[Totaal kosten]],"")</f>
        <v/>
      </c>
      <c r="BJ254" s="122" t="str">
        <f>IF(Tbl.Kosten[[#This Row],[Anr.]]=BJ$7,Tbl.Kosten[[#This Row],[Totaal kosten]],"")</f>
        <v/>
      </c>
      <c r="BK254" s="122" t="str">
        <f>IF(Tbl.Kosten[[#This Row],[Anr.]]=BK$7,Tbl.Kosten[[#This Row],[Totaal kosten]],"")</f>
        <v/>
      </c>
      <c r="BL254" s="122" t="str">
        <f>IF(Tbl.Kosten[[#This Row],[Anr.]]=BL$7,Tbl.Kosten[[#This Row],[Totaal kosten]],"")</f>
        <v/>
      </c>
      <c r="BM254" s="122" t="str">
        <f>IF(Tbl.Kosten[[#This Row],[Anr.]]=BM$7,Tbl.Kosten[[#This Row],[Totaal kosten]],"")</f>
        <v/>
      </c>
      <c r="BN254" s="122" t="str">
        <f>IF(Tbl.Kosten[[#This Row],[Anr.]]=BN$7,Tbl.Kosten[[#This Row],[Totaal kosten]],"")</f>
        <v/>
      </c>
      <c r="BO254" s="122" t="str">
        <f>IF(Tbl.Kosten[[#This Row],[Anr.]]=BO$7,Tbl.Kosten[[#This Row],[Totaal kosten]],"")</f>
        <v/>
      </c>
      <c r="BP254" s="122" t="str">
        <f>IF(Tbl.Kosten[[#This Row],[Anr.]]=BP$7,Tbl.Kosten[[#This Row],[Totaal kosten]],"")</f>
        <v/>
      </c>
      <c r="BQ254" s="122" t="str">
        <f>IF(Tbl.Kosten[[#This Row],[Anr.]]=BQ$7,Tbl.Kosten[[#This Row],[Totaal kosten]],"")</f>
        <v/>
      </c>
      <c r="BR254" s="122" t="str">
        <f>IF(Tbl.Kosten[[#This Row],[Anr.]]=BR$7,Tbl.Kosten[[#This Row],[Totaal kosten]],"")</f>
        <v/>
      </c>
      <c r="BS254" s="122" t="str">
        <f>IF(Tbl.Kosten[[#This Row],[Anr.]]=BS$7,Tbl.Kosten[[#This Row],[Totaal kosten]],"")</f>
        <v/>
      </c>
      <c r="BT254" s="122" t="str">
        <f>IF(Tbl.Kosten[[#This Row],[Anr.]]=BT$7,Tbl.Kosten[[#This Row],[Totaal kosten]],"")</f>
        <v/>
      </c>
      <c r="BU254" s="122" t="str">
        <f>IF(Tbl.Kosten[[#This Row],[Anr.]]=BU$7,Tbl.Kosten[[#This Row],[Totaal kosten]],"")</f>
        <v/>
      </c>
      <c r="BV254" s="122" t="str">
        <f>IF(Tbl.Kosten[[#This Row],[Anr.]]=BV$7,Tbl.Kosten[[#This Row],[Totaal kosten]],"")</f>
        <v/>
      </c>
      <c r="BW254" s="122" t="str">
        <f>IF(Tbl.Kosten[[#This Row],[Anr.]]=BW$7,Tbl.Kosten[[#This Row],[Totaal kosten]],"")</f>
        <v/>
      </c>
      <c r="BX254" s="122" t="str">
        <f>IF(Tbl.Kosten[[#This Row],[Anr.]]=BX$7,Tbl.Kosten[[#This Row],[Totaal kosten]],"")</f>
        <v/>
      </c>
      <c r="BY254" s="122" t="str">
        <f>IF(Tbl.Kosten[[#This Row],[Anr.]]=BY$7,Tbl.Kosten[[#This Row],[Totaal kosten]],"")</f>
        <v/>
      </c>
      <c r="BZ254" s="122" t="str">
        <f>IF(Tbl.Kosten[[#This Row],[Anr.]]=BZ$7,Tbl.Kosten[[#This Row],[Totaal kosten]],"")</f>
        <v/>
      </c>
      <c r="CA254" s="122" t="str">
        <f>IF(Tbl.Kosten[[#This Row],[Anr.]]=CA$7,Tbl.Kosten[[#This Row],[Totaal kosten]],"")</f>
        <v/>
      </c>
      <c r="CB254" s="122" t="str">
        <f>IF(Tbl.Kosten[[#This Row],[Anr.]]=CB$7,Tbl.Kosten[[#This Row],[Totaal kosten]],"")</f>
        <v/>
      </c>
      <c r="CC254" s="122" t="str">
        <f>IF(Tbl.Kosten[[#This Row],[Anr.]]=CC$7,Tbl.Kosten[[#This Row],[Totaal kosten]],"")</f>
        <v/>
      </c>
      <c r="CD254" s="122" t="str">
        <f>IF(Tbl.Kosten[[#This Row],[Anr.]]=CD$7,Tbl.Kosten[[#This Row],[Totaal kosten]],"")</f>
        <v/>
      </c>
      <c r="CE254" s="122" t="str">
        <f>IF(Tbl.Kosten[[#This Row],[Anr.]]=CE$7,Tbl.Kosten[[#This Row],[Totaal kosten]],"")</f>
        <v/>
      </c>
      <c r="CF254" s="122" t="str">
        <f>IF(Tbl.Kosten[[#This Row],[Anr.]]=CF$7,Tbl.Kosten[[#This Row],[Totaal kosten]],"")</f>
        <v/>
      </c>
      <c r="CG254" s="122" t="str">
        <f>IF(Tbl.Kosten[[#This Row],[Anr.]]=CG$7,Tbl.Kosten[[#This Row],[Totaal kosten]],"")</f>
        <v/>
      </c>
      <c r="CH254" s="122" t="str">
        <f>IF(Tbl.Kosten[[#This Row],[Anr.]]=CH$7,Tbl.Kosten[[#This Row],[Totaal kosten]],"")</f>
        <v/>
      </c>
      <c r="CI254" s="122" t="str">
        <f>IF(Tbl.Kosten[[#This Row],[Anr.]]=CI$7,Tbl.Kosten[[#This Row],[Totaal kosten]],"")</f>
        <v/>
      </c>
      <c r="CJ254" s="122" t="str">
        <f>IF(Tbl.Kosten[[#This Row],[Anr.]]=CJ$7,Tbl.Kosten[[#This Row],[Totaal kosten]],"")</f>
        <v/>
      </c>
      <c r="CK254" s="122" t="str">
        <f>IF(Tbl.Kosten[[#This Row],[Anr.]]=CK$7,Tbl.Kosten[[#This Row],[Totaal kosten]],"")</f>
        <v/>
      </c>
      <c r="CL254" s="122" t="str">
        <f>IF(Tbl.Kosten[[#This Row],[Anr.]]=CL$7,Tbl.Kosten[[#This Row],[Totaal kosten]],"")</f>
        <v/>
      </c>
      <c r="CM254" s="122" t="str">
        <f>IF(Tbl.Kosten[[#This Row],[Anr.]]=CM$7,Tbl.Kosten[[#This Row],[Totaal kosten]],"")</f>
        <v/>
      </c>
      <c r="CN254" s="122" t="str">
        <f>IF(Tbl.Kosten[[#This Row],[Anr.]]=CN$7,Tbl.Kosten[[#This Row],[Totaal kosten]],"")</f>
        <v/>
      </c>
      <c r="CO254" s="122" t="str">
        <f>IF(Tbl.Kosten[[#This Row],[Anr.]]=CO$7,Tbl.Kosten[[#This Row],[Totaal kosten]],"")</f>
        <v/>
      </c>
      <c r="CP254" s="122" t="str">
        <f>IF(Tbl.Kosten[[#This Row],[Anr.]]=CP$7,Tbl.Kosten[[#This Row],[Totaal kosten]],"")</f>
        <v/>
      </c>
      <c r="CQ254" s="122" t="str">
        <f>IF(Tbl.Kosten[[#This Row],[Anr.]]=CQ$7,Tbl.Kosten[[#This Row],[Totaal kosten]],"")</f>
        <v/>
      </c>
      <c r="CR254" s="122" t="str">
        <f>IF(Tbl.Kosten[[#This Row],[Anr.]]=CR$7,Tbl.Kosten[[#This Row],[Totaal kosten]],"")</f>
        <v/>
      </c>
      <c r="CS254" s="122" t="str">
        <f>IF(Tbl.Kosten[[#This Row],[Anr.]]=CS$7,Tbl.Kosten[[#This Row],[Totaal kosten]],"")</f>
        <v/>
      </c>
      <c r="CT254" s="122" t="str">
        <f>IF(Tbl.Kosten[[#This Row],[Anr.]]=CT$7,Tbl.Kosten[[#This Row],[Totaal kosten]],"")</f>
        <v/>
      </c>
      <c r="CU254" s="122" t="str">
        <f>IF(Tbl.Kosten[[#This Row],[Anr.]]=CU$7,Tbl.Kosten[[#This Row],[Totaal kosten]],"")</f>
        <v/>
      </c>
      <c r="CV254" s="122" t="str">
        <f>IF(Tbl.Kosten[[#This Row],[Anr.]]=CV$7,Tbl.Kosten[[#This Row],[Totaal kosten]],"")</f>
        <v/>
      </c>
      <c r="CW254" s="122" t="str">
        <f>IF(Tbl.Kosten[[#This Row],[Anr.]]=CW$7,Tbl.Kosten[[#This Row],[Totaal kosten]],"")</f>
        <v/>
      </c>
      <c r="CX254" s="122" t="str">
        <f>IF(Tbl.Kosten[[#This Row],[Anr.]]=CX$7,Tbl.Kosten[[#This Row],[Totaal kosten]],"")</f>
        <v/>
      </c>
      <c r="CY254" s="122" t="str">
        <f>IF(Tbl.Kosten[[#This Row],[Anr.]]=CY$7,Tbl.Kosten[[#This Row],[Totaal kosten]],"")</f>
        <v/>
      </c>
      <c r="CZ254" s="122" t="str">
        <f>IF(Tbl.Kosten[[#This Row],[Anr.]]=CZ$7,Tbl.Kosten[[#This Row],[Totaal kosten]],"")</f>
        <v/>
      </c>
      <c r="DA254" s="122" t="str">
        <f>IF(Tbl.Kosten[[#This Row],[Anr.]]=DA$7,Tbl.Kosten[[#This Row],[Totaal kosten]],"")</f>
        <v/>
      </c>
      <c r="DB254" s="122" t="str">
        <f>IF(Tbl.Kosten[[#This Row],[Anr.]]=DB$7,Tbl.Kosten[[#This Row],[Totaal kosten]],"")</f>
        <v/>
      </c>
      <c r="DC254" s="122" t="str">
        <f>IF(Tbl.Kosten[[#This Row],[Anr.]]=DC$7,Tbl.Kosten[[#This Row],[Totaal kosten]],"")</f>
        <v/>
      </c>
      <c r="DD254" s="122" t="str">
        <f>IF(Tbl.Kosten[[#This Row],[Anr.]]=DD$7,Tbl.Kosten[[#This Row],[Totaal kosten]],"")</f>
        <v/>
      </c>
      <c r="DE254" s="122" t="str">
        <f>IF(Tbl.Kosten[[#This Row],[Anr.]]=DE$7,Tbl.Kosten[[#This Row],[Totaal kosten]],"")</f>
        <v/>
      </c>
      <c r="DF254" s="122" t="str">
        <f>IF(Tbl.Kosten[[#This Row],[Anr.]]=DF$7,Tbl.Kosten[[#This Row],[Totaal kosten]],"")</f>
        <v/>
      </c>
      <c r="DG254" s="122" t="str">
        <f>IF(Tbl.Kosten[[#This Row],[Anr.]]=DG$7,Tbl.Kosten[[#This Row],[Totaal kosten]],"")</f>
        <v/>
      </c>
      <c r="DH254" s="122" t="str">
        <f>IF(Tbl.Kosten[[#This Row],[Anr.]]=DH$7,Tbl.Kosten[[#This Row],[Totaal kosten]],"")</f>
        <v/>
      </c>
      <c r="DI254" s="122" t="str">
        <f>IF(Tbl.Kosten[[#This Row],[Anr.]]=DI$7,Tbl.Kosten[[#This Row],[Totaal kosten]],"")</f>
        <v/>
      </c>
      <c r="DJ254" s="122" t="str">
        <f>IF(Tbl.Kosten[[#This Row],[Anr.]]=DJ$7,Tbl.Kosten[[#This Row],[Totaal kosten]],"")</f>
        <v/>
      </c>
      <c r="DK254" s="122" t="str">
        <f>IF(Tbl.Kosten[[#This Row],[Anr.]]=DK$7,Tbl.Kosten[[#This Row],[Totaal kosten]],"")</f>
        <v/>
      </c>
      <c r="DL254" s="122" t="str">
        <f>IF(Tbl.Kosten[[#This Row],[Anr.]]=DL$7,Tbl.Kosten[[#This Row],[Totaal kosten]],"")</f>
        <v/>
      </c>
      <c r="DM254" s="122" t="str">
        <f>IF(Tbl.Kosten[[#This Row],[Anr.]]=DM$7,Tbl.Kosten[[#This Row],[Totaal kosten]],"")</f>
        <v/>
      </c>
      <c r="DN254" s="122" t="str">
        <f>IF(Tbl.Kosten[[#This Row],[Anr.]]=DN$7,Tbl.Kosten[[#This Row],[Totaal kosten]],"")</f>
        <v/>
      </c>
      <c r="DO254" s="122" t="str">
        <f>IF(Tbl.Kosten[[#This Row],[Anr.]]=DO$7,Tbl.Kosten[[#This Row],[Totaal kosten]],"")</f>
        <v/>
      </c>
      <c r="DP254" s="122" t="str">
        <f>IF(Tbl.Kosten[[#This Row],[Anr.]]=DP$7,Tbl.Kosten[[#This Row],[Totaal kosten]],"")</f>
        <v/>
      </c>
      <c r="DQ254" s="122" t="str">
        <f>IF(Tbl.Kosten[[#This Row],[Anr.]]=DQ$7,Tbl.Kosten[[#This Row],[Totaal kosten]],"")</f>
        <v/>
      </c>
      <c r="DR254" s="122" t="str">
        <f>IF(Tbl.Kosten[[#This Row],[Anr.]]=DR$7,Tbl.Kosten[[#This Row],[Totaal kosten]],"")</f>
        <v/>
      </c>
      <c r="DS254" s="122" t="str">
        <f>IF(Tbl.Kosten[[#This Row],[Anr.]]=DS$7,Tbl.Kosten[[#This Row],[Totaal kosten]],"")</f>
        <v/>
      </c>
      <c r="DT254" s="122" t="str">
        <f>IF(Tbl.Kosten[[#This Row],[Anr.]]=DT$7,Tbl.Kosten[[#This Row],[Totaal kosten]],"")</f>
        <v/>
      </c>
      <c r="DU254" s="122" t="str">
        <f>IF(Tbl.Kosten[[#This Row],[Anr.]]=DU$7,Tbl.Kosten[[#This Row],[Totaal kosten]],"")</f>
        <v/>
      </c>
      <c r="DV254" s="122" t="str">
        <f>IF(Tbl.Kosten[[#This Row],[Anr.]]=DV$7,Tbl.Kosten[[#This Row],[Totaal kosten]],"")</f>
        <v/>
      </c>
      <c r="DW254" s="122" t="str">
        <f>IF(Tbl.Kosten[[#This Row],[Anr.]]=DW$7,Tbl.Kosten[[#This Row],[Totaal kosten]],"")</f>
        <v/>
      </c>
      <c r="DX254" s="122" t="str">
        <f>IF(Tbl.Kosten[[#This Row],[Anr.]]=DX$7,Tbl.Kosten[[#This Row],[Totaal kosten]],"")</f>
        <v/>
      </c>
      <c r="DY254" s="122" t="str">
        <f>IF(Tbl.Kosten[[#This Row],[Anr.]]=DY$7,Tbl.Kosten[[#This Row],[Totaal kosten]],"")</f>
        <v/>
      </c>
      <c r="DZ254" s="122" t="str">
        <f>IF(Tbl.Kosten[[#This Row],[Anr.]]=DZ$7,Tbl.Kosten[[#This Row],[Totaal kosten]],"")</f>
        <v/>
      </c>
      <c r="EA254" s="122" t="str">
        <f>IF(Tbl.Kosten[[#This Row],[Anr.]]=EA$7,Tbl.Kosten[[#This Row],[Totaal kosten]],"")</f>
        <v/>
      </c>
      <c r="EB254" s="122" t="str">
        <f>IF(Tbl.Kosten[[#This Row],[Anr.]]=EB$7,Tbl.Kosten[[#This Row],[Totaal kosten]],"")</f>
        <v/>
      </c>
      <c r="EC254" s="122" t="str">
        <f>IF(Tbl.Kosten[[#This Row],[Anr.]]=EC$7,Tbl.Kosten[[#This Row],[Totaal kosten]],"")</f>
        <v/>
      </c>
      <c r="ED254" s="122" t="str">
        <f>IF(Tbl.Kosten[[#This Row],[Anr.]]=ED$7,Tbl.Kosten[[#This Row],[Totaal kosten]],"")</f>
        <v/>
      </c>
      <c r="EE254" s="122" t="str">
        <f>IF(Tbl.Kosten[[#This Row],[Anr.]]=EE$7,Tbl.Kosten[[#This Row],[Totaal kosten]],"")</f>
        <v/>
      </c>
      <c r="EF254" s="122" t="str">
        <f>IF(Tbl.Kosten[[#This Row],[Anr.]]=EF$7,Tbl.Kosten[[#This Row],[Totaal kosten]],"")</f>
        <v/>
      </c>
      <c r="EG254" s="122" t="str">
        <f>IF(Tbl.Kosten[[#This Row],[Anr.]]=EG$7,Tbl.Kosten[[#This Row],[Totaal kosten]],"")</f>
        <v/>
      </c>
      <c r="EH254" s="122" t="str">
        <f>IF(Tbl.Kosten[[#This Row],[Anr.]]=EH$7,Tbl.Kosten[[#This Row],[Totaal kosten]],"")</f>
        <v/>
      </c>
      <c r="EI254" s="122" t="str">
        <f>IF(Tbl.Kosten[[#This Row],[Anr.]]=EI$7,Tbl.Kosten[[#This Row],[Totaal kosten]],"")</f>
        <v/>
      </c>
      <c r="EJ254" s="122" t="str">
        <f>IF(Tbl.Kosten[[#This Row],[Anr.]]=EJ$7,Tbl.Kosten[[#This Row],[Totaal kosten]],"")</f>
        <v/>
      </c>
      <c r="EK254" s="122" t="str">
        <f>IF(Tbl.Kosten[[#This Row],[Anr.]]=EK$7,Tbl.Kosten[[#This Row],[Totaal kosten]],"")</f>
        <v/>
      </c>
      <c r="EL254" s="122" t="str">
        <f>IF(Tbl.Kosten[[#This Row],[Anr.]]=EL$7,Tbl.Kosten[[#This Row],[Totaal kosten]],"")</f>
        <v/>
      </c>
      <c r="EM254" s="122" t="str">
        <f>IF(Tbl.Kosten[[#This Row],[Anr.]]=EM$7,Tbl.Kosten[[#This Row],[Totaal kosten]],"")</f>
        <v/>
      </c>
      <c r="EN254" s="122" t="str">
        <f>IF(Tbl.Kosten[[#This Row],[Anr.]]=EN$7,Tbl.Kosten[[#This Row],[Totaal kosten]],"")</f>
        <v/>
      </c>
      <c r="EO254" s="122" t="str">
        <f>IF(Tbl.Kosten[[#This Row],[Anr.]]=EO$7,Tbl.Kosten[[#This Row],[Totaal kosten]],"")</f>
        <v/>
      </c>
      <c r="EP254" s="122" t="str">
        <f>IF(Tbl.Kosten[[#This Row],[Anr.]]=EP$7,Tbl.Kosten[[#This Row],[Totaal kosten]],"")</f>
        <v/>
      </c>
      <c r="EQ254" s="122" t="str">
        <f>IF(Tbl.Kosten[[#This Row],[Anr.]]=EQ$7,Tbl.Kosten[[#This Row],[Totaal kosten]],"")</f>
        <v/>
      </c>
    </row>
    <row r="255" spans="2:147" x14ac:dyDescent="0.35">
      <c r="B255" s="99"/>
      <c r="C255" s="68"/>
      <c r="D255" s="119"/>
      <c r="E255" s="100"/>
      <c r="F255" s="13">
        <f>_xlfn.XLOOKUP(Tbl.Kosten[[#This Row],[Medewerker e/o 
functie]],Tbl.Uurtarief[Medewerker en/of functie],Tbl.Uurtarief[Uurtarief],"",,)</f>
        <v>0</v>
      </c>
      <c r="G255" s="118">
        <f>PRODUCT(Tbl.Kosten[[#This Row],[Uren]],Tbl.Kosten[[#This Row],[Uurtarief]])</f>
        <v>0</v>
      </c>
      <c r="H255" s="100"/>
      <c r="I255" s="98"/>
      <c r="J255" s="97">
        <f>Tbl.Kosten[[#This Row],[Aantal]]*Tbl.Kosten[[#This Row],[Tarief]]</f>
        <v>0</v>
      </c>
      <c r="K255" s="118">
        <f>Tbl.Kosten[[#This Row],[Subtotaal andere kosten]]+Tbl.Kosten[[#This Row],[Subtotaal arbeidskosten]]</f>
        <v>0</v>
      </c>
      <c r="L255" s="190">
        <f>IF(Tbl.Kosten[[#This Row],[Subtotaal andere kosten]]&lt;&gt;0,"Andere kosten",(_xlfn.XLOOKUP(Tbl.Kosten[[#This Row],[Medewerker e/o 
functie]],Tbl.Uurtarief[Medewerker en/of functie],Tbl.Uurtarief[Kostensoort],"",,)))</f>
        <v>0</v>
      </c>
      <c r="M255" s="190" t="str">
        <f>IF(AND(Tbl.Kosten[[#This Row],[Subtotaal arbeidskosten]]&lt;&gt;0,Tbl.Kosten[[#This Row],[Subtotaal andere kosten]]&lt;&gt;0),"Begroot Arbeidskosten en Overige kosten op verschillende regels!","")</f>
        <v/>
      </c>
      <c r="N255" s="3" t="str">
        <f>_xlfn.XLOOKUP(Tbl.Kosten[[#This Row],[Activiteitencode]],Tbl.Activiteiten[Activiteitcode],Tbl.Activiteiten[Werkpakketcode],"",,)</f>
        <v/>
      </c>
      <c r="O255" s="9" t="str">
        <f>_xlfn.XLOOKUP(Tbl.Kosten[[#This Row],[Werkpakketcode]],Tbl.Werkpakketten[Werkpakketcode],Tbl.Werkpakketten[WPnr.],"",,)</f>
        <v/>
      </c>
      <c r="P255" s="9" t="str">
        <f>IF(Tbl.Kosten[[#This Row],[WPnr.]]=P$7,Tbl.Kosten[[#This Row],[Totaal kosten]],"")</f>
        <v/>
      </c>
      <c r="Q255" s="9" t="str">
        <f>IF(Tbl.Kosten[[#This Row],[WPnr.]]=Q$7,Tbl.Kosten[[#This Row],[Totaal kosten]],"")</f>
        <v/>
      </c>
      <c r="R255" s="9" t="str">
        <f>IF(Tbl.Kosten[[#This Row],[WPnr.]]=R$7,Tbl.Kosten[[#This Row],[Totaal kosten]],"")</f>
        <v/>
      </c>
      <c r="S255" s="9" t="str">
        <f>IF(Tbl.Kosten[[#This Row],[WPnr.]]=S$7,Tbl.Kosten[[#This Row],[Totaal kosten]],"")</f>
        <v/>
      </c>
      <c r="T255" s="9" t="str">
        <f>IF(Tbl.Kosten[[#This Row],[WPnr.]]=T$7,Tbl.Kosten[[#This Row],[Totaal kosten]],"")</f>
        <v/>
      </c>
      <c r="U255" s="9" t="str">
        <f>IF(Tbl.Kosten[[#This Row],[WPnr.]]=U$7,Tbl.Kosten[[#This Row],[Totaal kosten]],"")</f>
        <v/>
      </c>
      <c r="V255" s="9" t="str">
        <f>IF(Tbl.Kosten[[#This Row],[WPnr.]]=V$7,Tbl.Kosten[[#This Row],[Totaal kosten]],"")</f>
        <v/>
      </c>
      <c r="W255" s="9" t="str">
        <f>IF(Tbl.Kosten[[#This Row],[WPnr.]]=W$7,Tbl.Kosten[[#This Row],[Totaal kosten]],"")</f>
        <v/>
      </c>
      <c r="X255" s="9" t="str">
        <f>IF(Tbl.Kosten[[#This Row],[WPnr.]]=X$7,Tbl.Kosten[[#This Row],[Totaal kosten]],"")</f>
        <v/>
      </c>
      <c r="Y255" s="9" t="str">
        <f>IF(Tbl.Kosten[[#This Row],[WPnr.]]=Y$7,Tbl.Kosten[[#This Row],[Totaal kosten]],"")</f>
        <v/>
      </c>
      <c r="Z255" s="9" t="str">
        <f>IFERROR(VLOOKUP(Tbl.Kosten[[#This Row],[Kostensoort]],Tbl.Kostensoorten[],2,FALSE),"")</f>
        <v/>
      </c>
      <c r="AA255" s="9" t="str">
        <f>IF(Tbl.Kosten[[#This Row],[KSnr.]]=AA$7,Tbl.Kosten[[#This Row],[Totaal kosten]],"")</f>
        <v/>
      </c>
      <c r="AB255" s="9" t="str">
        <f>IF(Tbl.Kosten[[#This Row],[KSnr.]]=AB$7,Tbl.Kosten[[#This Row],[Totaal kosten]],"")</f>
        <v/>
      </c>
      <c r="AC255" s="9" t="str">
        <f>IF(Tbl.Kosten[[#This Row],[KSnr.]]=AC$7,Tbl.Kosten[[#This Row],[Totaal kosten]],"")</f>
        <v/>
      </c>
      <c r="AD255" s="9" t="str">
        <f>IF(Tbl.Kosten[[#This Row],[KSnr.]]=AD$7,Tbl.Kosten[[#This Row],[Totaal kosten]],"")</f>
        <v/>
      </c>
      <c r="AE255" s="9" t="str">
        <f>IF(Tbl.Kosten[[#This Row],[KSnr.]]=AE$7,Tbl.Kosten[[#This Row],[Totaal kosten]],"")</f>
        <v/>
      </c>
      <c r="AF255" s="9" t="str">
        <f>IF(Tbl.Kosten[[#This Row],[KSnr.]]=AF$7,Tbl.Kosten[[#This Row],[Totaal kosten]],"")</f>
        <v/>
      </c>
      <c r="AG255" s="9" t="str">
        <f>IF(Tbl.Kosten[[#This Row],[KSnr.]]=AG$7,Tbl.Kosten[[#This Row],[Totaal kosten]],"")</f>
        <v/>
      </c>
      <c r="AH255" s="9" t="str">
        <f>IF(Tbl.Kosten[[#This Row],[KSnr.]]=AH$7,Tbl.Kosten[[#This Row],[Totaal kosten]],"")</f>
        <v/>
      </c>
      <c r="AI255" s="9" t="str">
        <f>IF(Tbl.Kosten[[#This Row],[KSnr.]]=AI$7,Tbl.Kosten[[#This Row],[Totaal kosten]],"")</f>
        <v/>
      </c>
      <c r="AJ255" s="9" t="str">
        <f>IF(Tbl.Kosten[[#This Row],[KSnr.]]=AJ$7,Tbl.Kosten[[#This Row],[Totaal kosten]],"")</f>
        <v/>
      </c>
      <c r="AK255" s="9" t="str">
        <f>IF(Tbl.Kosten[[#This Row],[KSnr.]]=AK$7,Tbl.Kosten[[#This Row],[Totaal kosten]],"")</f>
        <v/>
      </c>
      <c r="AL255" s="9" t="str">
        <f>IF(Tbl.Kosten[[#This Row],[KSnr.]]=AL$7,Tbl.Kosten[[#This Row],[Totaal kosten]],"")</f>
        <v/>
      </c>
      <c r="AM255" s="9" t="str">
        <f>IF(Tbl.Kosten[[#This Row],[KSnr.]]=AM$7,Tbl.Kosten[[#This Row],[Totaal kosten]],"")</f>
        <v/>
      </c>
      <c r="AN255" s="9" t="str">
        <f>IF(Tbl.Kosten[[#This Row],[KSnr.]]=AN$7,Tbl.Kosten[[#This Row],[Totaal kosten]],"")</f>
        <v/>
      </c>
      <c r="AO255" s="9" t="str">
        <f>IF(Tbl.Kosten[[#This Row],[KSnr.]]=AO$7,Tbl.Kosten[[#This Row],[Totaal kosten]],"")</f>
        <v/>
      </c>
      <c r="AP255" s="9" t="str">
        <f>IF(Tbl.Kosten[[#This Row],[KSnr.]]=AP$7,Tbl.Kosten[[#This Row],[Totaal kosten]],"")</f>
        <v/>
      </c>
      <c r="AQ255" s="9" t="str">
        <f>IF(Tbl.Kosten[[#This Row],[KSnr.]]=AQ$7,Tbl.Kosten[[#This Row],[Totaal kosten]],"")</f>
        <v/>
      </c>
      <c r="AR255" s="9" t="str">
        <f>IF(Tbl.Kosten[[#This Row],[KSnr.]]=AR$7,Tbl.Kosten[[#This Row],[Totaal kosten]],"")</f>
        <v/>
      </c>
      <c r="AS255" s="9" t="str">
        <f>IF(Tbl.Kosten[[#This Row],[KSnr.]]=AS$7,Tbl.Kosten[[#This Row],[Totaal kosten]],"")</f>
        <v/>
      </c>
      <c r="AT255" s="9" t="str">
        <f>IF(Tbl.Kosten[[#This Row],[KSnr.]]=AT$7,Tbl.Kosten[[#This Row],[Totaal kosten]],"")</f>
        <v/>
      </c>
      <c r="AU255" s="122" t="str">
        <f>_xlfn.XLOOKUP(Tbl.Kosten[[#This Row],[Activiteitencode]],Tbl.Activiteiten[Activiteitcode],Tbl.Activiteiten[Anr.],"",,)</f>
        <v/>
      </c>
      <c r="AV255" s="122" t="str">
        <f>IF(Tbl.Kosten[[#This Row],[Anr.]]=AV$7,Tbl.Kosten[[#This Row],[Totaal kosten]],"")</f>
        <v/>
      </c>
      <c r="AW255" s="122" t="str">
        <f>IF(Tbl.Kosten[[#This Row],[Anr.]]=AW$7,Tbl.Kosten[[#This Row],[Totaal kosten]],"")</f>
        <v/>
      </c>
      <c r="AX255" s="122" t="str">
        <f>IF(Tbl.Kosten[[#This Row],[Anr.]]=AX$7,Tbl.Kosten[[#This Row],[Totaal kosten]],"")</f>
        <v/>
      </c>
      <c r="AY255" s="122" t="str">
        <f>IF(Tbl.Kosten[[#This Row],[Anr.]]=AY$7,Tbl.Kosten[[#This Row],[Totaal kosten]],"")</f>
        <v/>
      </c>
      <c r="AZ255" s="122" t="str">
        <f>IF(Tbl.Kosten[[#This Row],[Anr.]]=AZ$7,Tbl.Kosten[[#This Row],[Totaal kosten]],"")</f>
        <v/>
      </c>
      <c r="BA255" s="122" t="str">
        <f>IF(Tbl.Kosten[[#This Row],[Anr.]]=BA$7,Tbl.Kosten[[#This Row],[Totaal kosten]],"")</f>
        <v/>
      </c>
      <c r="BB255" s="122" t="str">
        <f>IF(Tbl.Kosten[[#This Row],[Anr.]]=BB$7,Tbl.Kosten[[#This Row],[Totaal kosten]],"")</f>
        <v/>
      </c>
      <c r="BC255" s="122" t="str">
        <f>IF(Tbl.Kosten[[#This Row],[Anr.]]=BC$7,Tbl.Kosten[[#This Row],[Totaal kosten]],"")</f>
        <v/>
      </c>
      <c r="BD255" s="122" t="str">
        <f>IF(Tbl.Kosten[[#This Row],[Anr.]]=BD$7,Tbl.Kosten[[#This Row],[Totaal kosten]],"")</f>
        <v/>
      </c>
      <c r="BE255" s="122" t="str">
        <f>IF(Tbl.Kosten[[#This Row],[Anr.]]=BE$7,Tbl.Kosten[[#This Row],[Totaal kosten]],"")</f>
        <v/>
      </c>
      <c r="BF255" s="122" t="str">
        <f>IF(Tbl.Kosten[[#This Row],[Anr.]]=BF$7,Tbl.Kosten[[#This Row],[Totaal kosten]],"")</f>
        <v/>
      </c>
      <c r="BG255" s="122" t="str">
        <f>IF(Tbl.Kosten[[#This Row],[Anr.]]=BG$7,Tbl.Kosten[[#This Row],[Totaal kosten]],"")</f>
        <v/>
      </c>
      <c r="BH255" s="122" t="str">
        <f>IF(Tbl.Kosten[[#This Row],[Anr.]]=BH$7,Tbl.Kosten[[#This Row],[Totaal kosten]],"")</f>
        <v/>
      </c>
      <c r="BI255" s="122" t="str">
        <f>IF(Tbl.Kosten[[#This Row],[Anr.]]=BI$7,Tbl.Kosten[[#This Row],[Totaal kosten]],"")</f>
        <v/>
      </c>
      <c r="BJ255" s="122" t="str">
        <f>IF(Tbl.Kosten[[#This Row],[Anr.]]=BJ$7,Tbl.Kosten[[#This Row],[Totaal kosten]],"")</f>
        <v/>
      </c>
      <c r="BK255" s="122" t="str">
        <f>IF(Tbl.Kosten[[#This Row],[Anr.]]=BK$7,Tbl.Kosten[[#This Row],[Totaal kosten]],"")</f>
        <v/>
      </c>
      <c r="BL255" s="122" t="str">
        <f>IF(Tbl.Kosten[[#This Row],[Anr.]]=BL$7,Tbl.Kosten[[#This Row],[Totaal kosten]],"")</f>
        <v/>
      </c>
      <c r="BM255" s="122" t="str">
        <f>IF(Tbl.Kosten[[#This Row],[Anr.]]=BM$7,Tbl.Kosten[[#This Row],[Totaal kosten]],"")</f>
        <v/>
      </c>
      <c r="BN255" s="122" t="str">
        <f>IF(Tbl.Kosten[[#This Row],[Anr.]]=BN$7,Tbl.Kosten[[#This Row],[Totaal kosten]],"")</f>
        <v/>
      </c>
      <c r="BO255" s="122" t="str">
        <f>IF(Tbl.Kosten[[#This Row],[Anr.]]=BO$7,Tbl.Kosten[[#This Row],[Totaal kosten]],"")</f>
        <v/>
      </c>
      <c r="BP255" s="122" t="str">
        <f>IF(Tbl.Kosten[[#This Row],[Anr.]]=BP$7,Tbl.Kosten[[#This Row],[Totaal kosten]],"")</f>
        <v/>
      </c>
      <c r="BQ255" s="122" t="str">
        <f>IF(Tbl.Kosten[[#This Row],[Anr.]]=BQ$7,Tbl.Kosten[[#This Row],[Totaal kosten]],"")</f>
        <v/>
      </c>
      <c r="BR255" s="122" t="str">
        <f>IF(Tbl.Kosten[[#This Row],[Anr.]]=BR$7,Tbl.Kosten[[#This Row],[Totaal kosten]],"")</f>
        <v/>
      </c>
      <c r="BS255" s="122" t="str">
        <f>IF(Tbl.Kosten[[#This Row],[Anr.]]=BS$7,Tbl.Kosten[[#This Row],[Totaal kosten]],"")</f>
        <v/>
      </c>
      <c r="BT255" s="122" t="str">
        <f>IF(Tbl.Kosten[[#This Row],[Anr.]]=BT$7,Tbl.Kosten[[#This Row],[Totaal kosten]],"")</f>
        <v/>
      </c>
      <c r="BU255" s="122" t="str">
        <f>IF(Tbl.Kosten[[#This Row],[Anr.]]=BU$7,Tbl.Kosten[[#This Row],[Totaal kosten]],"")</f>
        <v/>
      </c>
      <c r="BV255" s="122" t="str">
        <f>IF(Tbl.Kosten[[#This Row],[Anr.]]=BV$7,Tbl.Kosten[[#This Row],[Totaal kosten]],"")</f>
        <v/>
      </c>
      <c r="BW255" s="122" t="str">
        <f>IF(Tbl.Kosten[[#This Row],[Anr.]]=BW$7,Tbl.Kosten[[#This Row],[Totaal kosten]],"")</f>
        <v/>
      </c>
      <c r="BX255" s="122" t="str">
        <f>IF(Tbl.Kosten[[#This Row],[Anr.]]=BX$7,Tbl.Kosten[[#This Row],[Totaal kosten]],"")</f>
        <v/>
      </c>
      <c r="BY255" s="122" t="str">
        <f>IF(Tbl.Kosten[[#This Row],[Anr.]]=BY$7,Tbl.Kosten[[#This Row],[Totaal kosten]],"")</f>
        <v/>
      </c>
      <c r="BZ255" s="122" t="str">
        <f>IF(Tbl.Kosten[[#This Row],[Anr.]]=BZ$7,Tbl.Kosten[[#This Row],[Totaal kosten]],"")</f>
        <v/>
      </c>
      <c r="CA255" s="122" t="str">
        <f>IF(Tbl.Kosten[[#This Row],[Anr.]]=CA$7,Tbl.Kosten[[#This Row],[Totaal kosten]],"")</f>
        <v/>
      </c>
      <c r="CB255" s="122" t="str">
        <f>IF(Tbl.Kosten[[#This Row],[Anr.]]=CB$7,Tbl.Kosten[[#This Row],[Totaal kosten]],"")</f>
        <v/>
      </c>
      <c r="CC255" s="122" t="str">
        <f>IF(Tbl.Kosten[[#This Row],[Anr.]]=CC$7,Tbl.Kosten[[#This Row],[Totaal kosten]],"")</f>
        <v/>
      </c>
      <c r="CD255" s="122" t="str">
        <f>IF(Tbl.Kosten[[#This Row],[Anr.]]=CD$7,Tbl.Kosten[[#This Row],[Totaal kosten]],"")</f>
        <v/>
      </c>
      <c r="CE255" s="122" t="str">
        <f>IF(Tbl.Kosten[[#This Row],[Anr.]]=CE$7,Tbl.Kosten[[#This Row],[Totaal kosten]],"")</f>
        <v/>
      </c>
      <c r="CF255" s="122" t="str">
        <f>IF(Tbl.Kosten[[#This Row],[Anr.]]=CF$7,Tbl.Kosten[[#This Row],[Totaal kosten]],"")</f>
        <v/>
      </c>
      <c r="CG255" s="122" t="str">
        <f>IF(Tbl.Kosten[[#This Row],[Anr.]]=CG$7,Tbl.Kosten[[#This Row],[Totaal kosten]],"")</f>
        <v/>
      </c>
      <c r="CH255" s="122" t="str">
        <f>IF(Tbl.Kosten[[#This Row],[Anr.]]=CH$7,Tbl.Kosten[[#This Row],[Totaal kosten]],"")</f>
        <v/>
      </c>
      <c r="CI255" s="122" t="str">
        <f>IF(Tbl.Kosten[[#This Row],[Anr.]]=CI$7,Tbl.Kosten[[#This Row],[Totaal kosten]],"")</f>
        <v/>
      </c>
      <c r="CJ255" s="122" t="str">
        <f>IF(Tbl.Kosten[[#This Row],[Anr.]]=CJ$7,Tbl.Kosten[[#This Row],[Totaal kosten]],"")</f>
        <v/>
      </c>
      <c r="CK255" s="122" t="str">
        <f>IF(Tbl.Kosten[[#This Row],[Anr.]]=CK$7,Tbl.Kosten[[#This Row],[Totaal kosten]],"")</f>
        <v/>
      </c>
      <c r="CL255" s="122" t="str">
        <f>IF(Tbl.Kosten[[#This Row],[Anr.]]=CL$7,Tbl.Kosten[[#This Row],[Totaal kosten]],"")</f>
        <v/>
      </c>
      <c r="CM255" s="122" t="str">
        <f>IF(Tbl.Kosten[[#This Row],[Anr.]]=CM$7,Tbl.Kosten[[#This Row],[Totaal kosten]],"")</f>
        <v/>
      </c>
      <c r="CN255" s="122" t="str">
        <f>IF(Tbl.Kosten[[#This Row],[Anr.]]=CN$7,Tbl.Kosten[[#This Row],[Totaal kosten]],"")</f>
        <v/>
      </c>
      <c r="CO255" s="122" t="str">
        <f>IF(Tbl.Kosten[[#This Row],[Anr.]]=CO$7,Tbl.Kosten[[#This Row],[Totaal kosten]],"")</f>
        <v/>
      </c>
      <c r="CP255" s="122" t="str">
        <f>IF(Tbl.Kosten[[#This Row],[Anr.]]=CP$7,Tbl.Kosten[[#This Row],[Totaal kosten]],"")</f>
        <v/>
      </c>
      <c r="CQ255" s="122" t="str">
        <f>IF(Tbl.Kosten[[#This Row],[Anr.]]=CQ$7,Tbl.Kosten[[#This Row],[Totaal kosten]],"")</f>
        <v/>
      </c>
      <c r="CR255" s="122" t="str">
        <f>IF(Tbl.Kosten[[#This Row],[Anr.]]=CR$7,Tbl.Kosten[[#This Row],[Totaal kosten]],"")</f>
        <v/>
      </c>
      <c r="CS255" s="122" t="str">
        <f>IF(Tbl.Kosten[[#This Row],[Anr.]]=CS$7,Tbl.Kosten[[#This Row],[Totaal kosten]],"")</f>
        <v/>
      </c>
      <c r="CT255" s="122" t="str">
        <f>IF(Tbl.Kosten[[#This Row],[Anr.]]=CT$7,Tbl.Kosten[[#This Row],[Totaal kosten]],"")</f>
        <v/>
      </c>
      <c r="CU255" s="122" t="str">
        <f>IF(Tbl.Kosten[[#This Row],[Anr.]]=CU$7,Tbl.Kosten[[#This Row],[Totaal kosten]],"")</f>
        <v/>
      </c>
      <c r="CV255" s="122" t="str">
        <f>IF(Tbl.Kosten[[#This Row],[Anr.]]=CV$7,Tbl.Kosten[[#This Row],[Totaal kosten]],"")</f>
        <v/>
      </c>
      <c r="CW255" s="122" t="str">
        <f>IF(Tbl.Kosten[[#This Row],[Anr.]]=CW$7,Tbl.Kosten[[#This Row],[Totaal kosten]],"")</f>
        <v/>
      </c>
      <c r="CX255" s="122" t="str">
        <f>IF(Tbl.Kosten[[#This Row],[Anr.]]=CX$7,Tbl.Kosten[[#This Row],[Totaal kosten]],"")</f>
        <v/>
      </c>
      <c r="CY255" s="122" t="str">
        <f>IF(Tbl.Kosten[[#This Row],[Anr.]]=CY$7,Tbl.Kosten[[#This Row],[Totaal kosten]],"")</f>
        <v/>
      </c>
      <c r="CZ255" s="122" t="str">
        <f>IF(Tbl.Kosten[[#This Row],[Anr.]]=CZ$7,Tbl.Kosten[[#This Row],[Totaal kosten]],"")</f>
        <v/>
      </c>
      <c r="DA255" s="122" t="str">
        <f>IF(Tbl.Kosten[[#This Row],[Anr.]]=DA$7,Tbl.Kosten[[#This Row],[Totaal kosten]],"")</f>
        <v/>
      </c>
      <c r="DB255" s="122" t="str">
        <f>IF(Tbl.Kosten[[#This Row],[Anr.]]=DB$7,Tbl.Kosten[[#This Row],[Totaal kosten]],"")</f>
        <v/>
      </c>
      <c r="DC255" s="122" t="str">
        <f>IF(Tbl.Kosten[[#This Row],[Anr.]]=DC$7,Tbl.Kosten[[#This Row],[Totaal kosten]],"")</f>
        <v/>
      </c>
      <c r="DD255" s="122" t="str">
        <f>IF(Tbl.Kosten[[#This Row],[Anr.]]=DD$7,Tbl.Kosten[[#This Row],[Totaal kosten]],"")</f>
        <v/>
      </c>
      <c r="DE255" s="122" t="str">
        <f>IF(Tbl.Kosten[[#This Row],[Anr.]]=DE$7,Tbl.Kosten[[#This Row],[Totaal kosten]],"")</f>
        <v/>
      </c>
      <c r="DF255" s="122" t="str">
        <f>IF(Tbl.Kosten[[#This Row],[Anr.]]=DF$7,Tbl.Kosten[[#This Row],[Totaal kosten]],"")</f>
        <v/>
      </c>
      <c r="DG255" s="122" t="str">
        <f>IF(Tbl.Kosten[[#This Row],[Anr.]]=DG$7,Tbl.Kosten[[#This Row],[Totaal kosten]],"")</f>
        <v/>
      </c>
      <c r="DH255" s="122" t="str">
        <f>IF(Tbl.Kosten[[#This Row],[Anr.]]=DH$7,Tbl.Kosten[[#This Row],[Totaal kosten]],"")</f>
        <v/>
      </c>
      <c r="DI255" s="122" t="str">
        <f>IF(Tbl.Kosten[[#This Row],[Anr.]]=DI$7,Tbl.Kosten[[#This Row],[Totaal kosten]],"")</f>
        <v/>
      </c>
      <c r="DJ255" s="122" t="str">
        <f>IF(Tbl.Kosten[[#This Row],[Anr.]]=DJ$7,Tbl.Kosten[[#This Row],[Totaal kosten]],"")</f>
        <v/>
      </c>
      <c r="DK255" s="122" t="str">
        <f>IF(Tbl.Kosten[[#This Row],[Anr.]]=DK$7,Tbl.Kosten[[#This Row],[Totaal kosten]],"")</f>
        <v/>
      </c>
      <c r="DL255" s="122" t="str">
        <f>IF(Tbl.Kosten[[#This Row],[Anr.]]=DL$7,Tbl.Kosten[[#This Row],[Totaal kosten]],"")</f>
        <v/>
      </c>
      <c r="DM255" s="122" t="str">
        <f>IF(Tbl.Kosten[[#This Row],[Anr.]]=DM$7,Tbl.Kosten[[#This Row],[Totaal kosten]],"")</f>
        <v/>
      </c>
      <c r="DN255" s="122" t="str">
        <f>IF(Tbl.Kosten[[#This Row],[Anr.]]=DN$7,Tbl.Kosten[[#This Row],[Totaal kosten]],"")</f>
        <v/>
      </c>
      <c r="DO255" s="122" t="str">
        <f>IF(Tbl.Kosten[[#This Row],[Anr.]]=DO$7,Tbl.Kosten[[#This Row],[Totaal kosten]],"")</f>
        <v/>
      </c>
      <c r="DP255" s="122" t="str">
        <f>IF(Tbl.Kosten[[#This Row],[Anr.]]=DP$7,Tbl.Kosten[[#This Row],[Totaal kosten]],"")</f>
        <v/>
      </c>
      <c r="DQ255" s="122" t="str">
        <f>IF(Tbl.Kosten[[#This Row],[Anr.]]=DQ$7,Tbl.Kosten[[#This Row],[Totaal kosten]],"")</f>
        <v/>
      </c>
      <c r="DR255" s="122" t="str">
        <f>IF(Tbl.Kosten[[#This Row],[Anr.]]=DR$7,Tbl.Kosten[[#This Row],[Totaal kosten]],"")</f>
        <v/>
      </c>
      <c r="DS255" s="122" t="str">
        <f>IF(Tbl.Kosten[[#This Row],[Anr.]]=DS$7,Tbl.Kosten[[#This Row],[Totaal kosten]],"")</f>
        <v/>
      </c>
      <c r="DT255" s="122" t="str">
        <f>IF(Tbl.Kosten[[#This Row],[Anr.]]=DT$7,Tbl.Kosten[[#This Row],[Totaal kosten]],"")</f>
        <v/>
      </c>
      <c r="DU255" s="122" t="str">
        <f>IF(Tbl.Kosten[[#This Row],[Anr.]]=DU$7,Tbl.Kosten[[#This Row],[Totaal kosten]],"")</f>
        <v/>
      </c>
      <c r="DV255" s="122" t="str">
        <f>IF(Tbl.Kosten[[#This Row],[Anr.]]=DV$7,Tbl.Kosten[[#This Row],[Totaal kosten]],"")</f>
        <v/>
      </c>
      <c r="DW255" s="122" t="str">
        <f>IF(Tbl.Kosten[[#This Row],[Anr.]]=DW$7,Tbl.Kosten[[#This Row],[Totaal kosten]],"")</f>
        <v/>
      </c>
      <c r="DX255" s="122" t="str">
        <f>IF(Tbl.Kosten[[#This Row],[Anr.]]=DX$7,Tbl.Kosten[[#This Row],[Totaal kosten]],"")</f>
        <v/>
      </c>
      <c r="DY255" s="122" t="str">
        <f>IF(Tbl.Kosten[[#This Row],[Anr.]]=DY$7,Tbl.Kosten[[#This Row],[Totaal kosten]],"")</f>
        <v/>
      </c>
      <c r="DZ255" s="122" t="str">
        <f>IF(Tbl.Kosten[[#This Row],[Anr.]]=DZ$7,Tbl.Kosten[[#This Row],[Totaal kosten]],"")</f>
        <v/>
      </c>
      <c r="EA255" s="122" t="str">
        <f>IF(Tbl.Kosten[[#This Row],[Anr.]]=EA$7,Tbl.Kosten[[#This Row],[Totaal kosten]],"")</f>
        <v/>
      </c>
      <c r="EB255" s="122" t="str">
        <f>IF(Tbl.Kosten[[#This Row],[Anr.]]=EB$7,Tbl.Kosten[[#This Row],[Totaal kosten]],"")</f>
        <v/>
      </c>
      <c r="EC255" s="122" t="str">
        <f>IF(Tbl.Kosten[[#This Row],[Anr.]]=EC$7,Tbl.Kosten[[#This Row],[Totaal kosten]],"")</f>
        <v/>
      </c>
      <c r="ED255" s="122" t="str">
        <f>IF(Tbl.Kosten[[#This Row],[Anr.]]=ED$7,Tbl.Kosten[[#This Row],[Totaal kosten]],"")</f>
        <v/>
      </c>
      <c r="EE255" s="122" t="str">
        <f>IF(Tbl.Kosten[[#This Row],[Anr.]]=EE$7,Tbl.Kosten[[#This Row],[Totaal kosten]],"")</f>
        <v/>
      </c>
      <c r="EF255" s="122" t="str">
        <f>IF(Tbl.Kosten[[#This Row],[Anr.]]=EF$7,Tbl.Kosten[[#This Row],[Totaal kosten]],"")</f>
        <v/>
      </c>
      <c r="EG255" s="122" t="str">
        <f>IF(Tbl.Kosten[[#This Row],[Anr.]]=EG$7,Tbl.Kosten[[#This Row],[Totaal kosten]],"")</f>
        <v/>
      </c>
      <c r="EH255" s="122" t="str">
        <f>IF(Tbl.Kosten[[#This Row],[Anr.]]=EH$7,Tbl.Kosten[[#This Row],[Totaal kosten]],"")</f>
        <v/>
      </c>
      <c r="EI255" s="122" t="str">
        <f>IF(Tbl.Kosten[[#This Row],[Anr.]]=EI$7,Tbl.Kosten[[#This Row],[Totaal kosten]],"")</f>
        <v/>
      </c>
      <c r="EJ255" s="122" t="str">
        <f>IF(Tbl.Kosten[[#This Row],[Anr.]]=EJ$7,Tbl.Kosten[[#This Row],[Totaal kosten]],"")</f>
        <v/>
      </c>
      <c r="EK255" s="122" t="str">
        <f>IF(Tbl.Kosten[[#This Row],[Anr.]]=EK$7,Tbl.Kosten[[#This Row],[Totaal kosten]],"")</f>
        <v/>
      </c>
      <c r="EL255" s="122" t="str">
        <f>IF(Tbl.Kosten[[#This Row],[Anr.]]=EL$7,Tbl.Kosten[[#This Row],[Totaal kosten]],"")</f>
        <v/>
      </c>
      <c r="EM255" s="122" t="str">
        <f>IF(Tbl.Kosten[[#This Row],[Anr.]]=EM$7,Tbl.Kosten[[#This Row],[Totaal kosten]],"")</f>
        <v/>
      </c>
      <c r="EN255" s="122" t="str">
        <f>IF(Tbl.Kosten[[#This Row],[Anr.]]=EN$7,Tbl.Kosten[[#This Row],[Totaal kosten]],"")</f>
        <v/>
      </c>
      <c r="EO255" s="122" t="str">
        <f>IF(Tbl.Kosten[[#This Row],[Anr.]]=EO$7,Tbl.Kosten[[#This Row],[Totaal kosten]],"")</f>
        <v/>
      </c>
      <c r="EP255" s="122" t="str">
        <f>IF(Tbl.Kosten[[#This Row],[Anr.]]=EP$7,Tbl.Kosten[[#This Row],[Totaal kosten]],"")</f>
        <v/>
      </c>
      <c r="EQ255" s="122" t="str">
        <f>IF(Tbl.Kosten[[#This Row],[Anr.]]=EQ$7,Tbl.Kosten[[#This Row],[Totaal kosten]],"")</f>
        <v/>
      </c>
    </row>
    <row r="256" spans="2:147" x14ac:dyDescent="0.35">
      <c r="B256" s="99"/>
      <c r="C256" s="68"/>
      <c r="D256" s="119"/>
      <c r="E256" s="100"/>
      <c r="F256" s="13">
        <f>_xlfn.XLOOKUP(Tbl.Kosten[[#This Row],[Medewerker e/o 
functie]],Tbl.Uurtarief[Medewerker en/of functie],Tbl.Uurtarief[Uurtarief],"",,)</f>
        <v>0</v>
      </c>
      <c r="G256" s="118">
        <f>PRODUCT(Tbl.Kosten[[#This Row],[Uren]],Tbl.Kosten[[#This Row],[Uurtarief]])</f>
        <v>0</v>
      </c>
      <c r="H256" s="100"/>
      <c r="I256" s="98"/>
      <c r="J256" s="97">
        <f>Tbl.Kosten[[#This Row],[Aantal]]*Tbl.Kosten[[#This Row],[Tarief]]</f>
        <v>0</v>
      </c>
      <c r="K256" s="118">
        <f>Tbl.Kosten[[#This Row],[Subtotaal andere kosten]]+Tbl.Kosten[[#This Row],[Subtotaal arbeidskosten]]</f>
        <v>0</v>
      </c>
      <c r="L256" s="190">
        <f>IF(Tbl.Kosten[[#This Row],[Subtotaal andere kosten]]&lt;&gt;0,"Andere kosten",(_xlfn.XLOOKUP(Tbl.Kosten[[#This Row],[Medewerker e/o 
functie]],Tbl.Uurtarief[Medewerker en/of functie],Tbl.Uurtarief[Kostensoort],"",,)))</f>
        <v>0</v>
      </c>
      <c r="M256" s="190" t="str">
        <f>IF(AND(Tbl.Kosten[[#This Row],[Subtotaal arbeidskosten]]&lt;&gt;0,Tbl.Kosten[[#This Row],[Subtotaal andere kosten]]&lt;&gt;0),"Begroot Arbeidskosten en Overige kosten op verschillende regels!","")</f>
        <v/>
      </c>
      <c r="N256" s="3" t="str">
        <f>_xlfn.XLOOKUP(Tbl.Kosten[[#This Row],[Activiteitencode]],Tbl.Activiteiten[Activiteitcode],Tbl.Activiteiten[Werkpakketcode],"",,)</f>
        <v/>
      </c>
      <c r="O256" s="9" t="str">
        <f>_xlfn.XLOOKUP(Tbl.Kosten[[#This Row],[Werkpakketcode]],Tbl.Werkpakketten[Werkpakketcode],Tbl.Werkpakketten[WPnr.],"",,)</f>
        <v/>
      </c>
      <c r="P256" s="9" t="str">
        <f>IF(Tbl.Kosten[[#This Row],[WPnr.]]=P$7,Tbl.Kosten[[#This Row],[Totaal kosten]],"")</f>
        <v/>
      </c>
      <c r="Q256" s="9" t="str">
        <f>IF(Tbl.Kosten[[#This Row],[WPnr.]]=Q$7,Tbl.Kosten[[#This Row],[Totaal kosten]],"")</f>
        <v/>
      </c>
      <c r="R256" s="9" t="str">
        <f>IF(Tbl.Kosten[[#This Row],[WPnr.]]=R$7,Tbl.Kosten[[#This Row],[Totaal kosten]],"")</f>
        <v/>
      </c>
      <c r="S256" s="9" t="str">
        <f>IF(Tbl.Kosten[[#This Row],[WPnr.]]=S$7,Tbl.Kosten[[#This Row],[Totaal kosten]],"")</f>
        <v/>
      </c>
      <c r="T256" s="9" t="str">
        <f>IF(Tbl.Kosten[[#This Row],[WPnr.]]=T$7,Tbl.Kosten[[#This Row],[Totaal kosten]],"")</f>
        <v/>
      </c>
      <c r="U256" s="9" t="str">
        <f>IF(Tbl.Kosten[[#This Row],[WPnr.]]=U$7,Tbl.Kosten[[#This Row],[Totaal kosten]],"")</f>
        <v/>
      </c>
      <c r="V256" s="9" t="str">
        <f>IF(Tbl.Kosten[[#This Row],[WPnr.]]=V$7,Tbl.Kosten[[#This Row],[Totaal kosten]],"")</f>
        <v/>
      </c>
      <c r="W256" s="9" t="str">
        <f>IF(Tbl.Kosten[[#This Row],[WPnr.]]=W$7,Tbl.Kosten[[#This Row],[Totaal kosten]],"")</f>
        <v/>
      </c>
      <c r="X256" s="9" t="str">
        <f>IF(Tbl.Kosten[[#This Row],[WPnr.]]=X$7,Tbl.Kosten[[#This Row],[Totaal kosten]],"")</f>
        <v/>
      </c>
      <c r="Y256" s="9" t="str">
        <f>IF(Tbl.Kosten[[#This Row],[WPnr.]]=Y$7,Tbl.Kosten[[#This Row],[Totaal kosten]],"")</f>
        <v/>
      </c>
      <c r="Z256" s="9" t="str">
        <f>IFERROR(VLOOKUP(Tbl.Kosten[[#This Row],[Kostensoort]],Tbl.Kostensoorten[],2,FALSE),"")</f>
        <v/>
      </c>
      <c r="AA256" s="9" t="str">
        <f>IF(Tbl.Kosten[[#This Row],[KSnr.]]=AA$7,Tbl.Kosten[[#This Row],[Totaal kosten]],"")</f>
        <v/>
      </c>
      <c r="AB256" s="9" t="str">
        <f>IF(Tbl.Kosten[[#This Row],[KSnr.]]=AB$7,Tbl.Kosten[[#This Row],[Totaal kosten]],"")</f>
        <v/>
      </c>
      <c r="AC256" s="9" t="str">
        <f>IF(Tbl.Kosten[[#This Row],[KSnr.]]=AC$7,Tbl.Kosten[[#This Row],[Totaal kosten]],"")</f>
        <v/>
      </c>
      <c r="AD256" s="9" t="str">
        <f>IF(Tbl.Kosten[[#This Row],[KSnr.]]=AD$7,Tbl.Kosten[[#This Row],[Totaal kosten]],"")</f>
        <v/>
      </c>
      <c r="AE256" s="9" t="str">
        <f>IF(Tbl.Kosten[[#This Row],[KSnr.]]=AE$7,Tbl.Kosten[[#This Row],[Totaal kosten]],"")</f>
        <v/>
      </c>
      <c r="AF256" s="9" t="str">
        <f>IF(Tbl.Kosten[[#This Row],[KSnr.]]=AF$7,Tbl.Kosten[[#This Row],[Totaal kosten]],"")</f>
        <v/>
      </c>
      <c r="AG256" s="9" t="str">
        <f>IF(Tbl.Kosten[[#This Row],[KSnr.]]=AG$7,Tbl.Kosten[[#This Row],[Totaal kosten]],"")</f>
        <v/>
      </c>
      <c r="AH256" s="9" t="str">
        <f>IF(Tbl.Kosten[[#This Row],[KSnr.]]=AH$7,Tbl.Kosten[[#This Row],[Totaal kosten]],"")</f>
        <v/>
      </c>
      <c r="AI256" s="9" t="str">
        <f>IF(Tbl.Kosten[[#This Row],[KSnr.]]=AI$7,Tbl.Kosten[[#This Row],[Totaal kosten]],"")</f>
        <v/>
      </c>
      <c r="AJ256" s="9" t="str">
        <f>IF(Tbl.Kosten[[#This Row],[KSnr.]]=AJ$7,Tbl.Kosten[[#This Row],[Totaal kosten]],"")</f>
        <v/>
      </c>
      <c r="AK256" s="9" t="str">
        <f>IF(Tbl.Kosten[[#This Row],[KSnr.]]=AK$7,Tbl.Kosten[[#This Row],[Totaal kosten]],"")</f>
        <v/>
      </c>
      <c r="AL256" s="9" t="str">
        <f>IF(Tbl.Kosten[[#This Row],[KSnr.]]=AL$7,Tbl.Kosten[[#This Row],[Totaal kosten]],"")</f>
        <v/>
      </c>
      <c r="AM256" s="9" t="str">
        <f>IF(Tbl.Kosten[[#This Row],[KSnr.]]=AM$7,Tbl.Kosten[[#This Row],[Totaal kosten]],"")</f>
        <v/>
      </c>
      <c r="AN256" s="9" t="str">
        <f>IF(Tbl.Kosten[[#This Row],[KSnr.]]=AN$7,Tbl.Kosten[[#This Row],[Totaal kosten]],"")</f>
        <v/>
      </c>
      <c r="AO256" s="9" t="str">
        <f>IF(Tbl.Kosten[[#This Row],[KSnr.]]=AO$7,Tbl.Kosten[[#This Row],[Totaal kosten]],"")</f>
        <v/>
      </c>
      <c r="AP256" s="9" t="str">
        <f>IF(Tbl.Kosten[[#This Row],[KSnr.]]=AP$7,Tbl.Kosten[[#This Row],[Totaal kosten]],"")</f>
        <v/>
      </c>
      <c r="AQ256" s="9" t="str">
        <f>IF(Tbl.Kosten[[#This Row],[KSnr.]]=AQ$7,Tbl.Kosten[[#This Row],[Totaal kosten]],"")</f>
        <v/>
      </c>
      <c r="AR256" s="9" t="str">
        <f>IF(Tbl.Kosten[[#This Row],[KSnr.]]=AR$7,Tbl.Kosten[[#This Row],[Totaal kosten]],"")</f>
        <v/>
      </c>
      <c r="AS256" s="9" t="str">
        <f>IF(Tbl.Kosten[[#This Row],[KSnr.]]=AS$7,Tbl.Kosten[[#This Row],[Totaal kosten]],"")</f>
        <v/>
      </c>
      <c r="AT256" s="9" t="str">
        <f>IF(Tbl.Kosten[[#This Row],[KSnr.]]=AT$7,Tbl.Kosten[[#This Row],[Totaal kosten]],"")</f>
        <v/>
      </c>
      <c r="AU256" s="122" t="str">
        <f>_xlfn.XLOOKUP(Tbl.Kosten[[#This Row],[Activiteitencode]],Tbl.Activiteiten[Activiteitcode],Tbl.Activiteiten[Anr.],"",,)</f>
        <v/>
      </c>
      <c r="AV256" s="122" t="str">
        <f>IF(Tbl.Kosten[[#This Row],[Anr.]]=AV$7,Tbl.Kosten[[#This Row],[Totaal kosten]],"")</f>
        <v/>
      </c>
      <c r="AW256" s="122" t="str">
        <f>IF(Tbl.Kosten[[#This Row],[Anr.]]=AW$7,Tbl.Kosten[[#This Row],[Totaal kosten]],"")</f>
        <v/>
      </c>
      <c r="AX256" s="122" t="str">
        <f>IF(Tbl.Kosten[[#This Row],[Anr.]]=AX$7,Tbl.Kosten[[#This Row],[Totaal kosten]],"")</f>
        <v/>
      </c>
      <c r="AY256" s="122" t="str">
        <f>IF(Tbl.Kosten[[#This Row],[Anr.]]=AY$7,Tbl.Kosten[[#This Row],[Totaal kosten]],"")</f>
        <v/>
      </c>
      <c r="AZ256" s="122" t="str">
        <f>IF(Tbl.Kosten[[#This Row],[Anr.]]=AZ$7,Tbl.Kosten[[#This Row],[Totaal kosten]],"")</f>
        <v/>
      </c>
      <c r="BA256" s="122" t="str">
        <f>IF(Tbl.Kosten[[#This Row],[Anr.]]=BA$7,Tbl.Kosten[[#This Row],[Totaal kosten]],"")</f>
        <v/>
      </c>
      <c r="BB256" s="122" t="str">
        <f>IF(Tbl.Kosten[[#This Row],[Anr.]]=BB$7,Tbl.Kosten[[#This Row],[Totaal kosten]],"")</f>
        <v/>
      </c>
      <c r="BC256" s="122" t="str">
        <f>IF(Tbl.Kosten[[#This Row],[Anr.]]=BC$7,Tbl.Kosten[[#This Row],[Totaal kosten]],"")</f>
        <v/>
      </c>
      <c r="BD256" s="122" t="str">
        <f>IF(Tbl.Kosten[[#This Row],[Anr.]]=BD$7,Tbl.Kosten[[#This Row],[Totaal kosten]],"")</f>
        <v/>
      </c>
      <c r="BE256" s="122" t="str">
        <f>IF(Tbl.Kosten[[#This Row],[Anr.]]=BE$7,Tbl.Kosten[[#This Row],[Totaal kosten]],"")</f>
        <v/>
      </c>
      <c r="BF256" s="122" t="str">
        <f>IF(Tbl.Kosten[[#This Row],[Anr.]]=BF$7,Tbl.Kosten[[#This Row],[Totaal kosten]],"")</f>
        <v/>
      </c>
      <c r="BG256" s="122" t="str">
        <f>IF(Tbl.Kosten[[#This Row],[Anr.]]=BG$7,Tbl.Kosten[[#This Row],[Totaal kosten]],"")</f>
        <v/>
      </c>
      <c r="BH256" s="122" t="str">
        <f>IF(Tbl.Kosten[[#This Row],[Anr.]]=BH$7,Tbl.Kosten[[#This Row],[Totaal kosten]],"")</f>
        <v/>
      </c>
      <c r="BI256" s="122" t="str">
        <f>IF(Tbl.Kosten[[#This Row],[Anr.]]=BI$7,Tbl.Kosten[[#This Row],[Totaal kosten]],"")</f>
        <v/>
      </c>
      <c r="BJ256" s="122" t="str">
        <f>IF(Tbl.Kosten[[#This Row],[Anr.]]=BJ$7,Tbl.Kosten[[#This Row],[Totaal kosten]],"")</f>
        <v/>
      </c>
      <c r="BK256" s="122" t="str">
        <f>IF(Tbl.Kosten[[#This Row],[Anr.]]=BK$7,Tbl.Kosten[[#This Row],[Totaal kosten]],"")</f>
        <v/>
      </c>
      <c r="BL256" s="122" t="str">
        <f>IF(Tbl.Kosten[[#This Row],[Anr.]]=BL$7,Tbl.Kosten[[#This Row],[Totaal kosten]],"")</f>
        <v/>
      </c>
      <c r="BM256" s="122" t="str">
        <f>IF(Tbl.Kosten[[#This Row],[Anr.]]=BM$7,Tbl.Kosten[[#This Row],[Totaal kosten]],"")</f>
        <v/>
      </c>
      <c r="BN256" s="122" t="str">
        <f>IF(Tbl.Kosten[[#This Row],[Anr.]]=BN$7,Tbl.Kosten[[#This Row],[Totaal kosten]],"")</f>
        <v/>
      </c>
      <c r="BO256" s="122" t="str">
        <f>IF(Tbl.Kosten[[#This Row],[Anr.]]=BO$7,Tbl.Kosten[[#This Row],[Totaal kosten]],"")</f>
        <v/>
      </c>
      <c r="BP256" s="122" t="str">
        <f>IF(Tbl.Kosten[[#This Row],[Anr.]]=BP$7,Tbl.Kosten[[#This Row],[Totaal kosten]],"")</f>
        <v/>
      </c>
      <c r="BQ256" s="122" t="str">
        <f>IF(Tbl.Kosten[[#This Row],[Anr.]]=BQ$7,Tbl.Kosten[[#This Row],[Totaal kosten]],"")</f>
        <v/>
      </c>
      <c r="BR256" s="122" t="str">
        <f>IF(Tbl.Kosten[[#This Row],[Anr.]]=BR$7,Tbl.Kosten[[#This Row],[Totaal kosten]],"")</f>
        <v/>
      </c>
      <c r="BS256" s="122" t="str">
        <f>IF(Tbl.Kosten[[#This Row],[Anr.]]=BS$7,Tbl.Kosten[[#This Row],[Totaal kosten]],"")</f>
        <v/>
      </c>
      <c r="BT256" s="122" t="str">
        <f>IF(Tbl.Kosten[[#This Row],[Anr.]]=BT$7,Tbl.Kosten[[#This Row],[Totaal kosten]],"")</f>
        <v/>
      </c>
      <c r="BU256" s="122" t="str">
        <f>IF(Tbl.Kosten[[#This Row],[Anr.]]=BU$7,Tbl.Kosten[[#This Row],[Totaal kosten]],"")</f>
        <v/>
      </c>
      <c r="BV256" s="122" t="str">
        <f>IF(Tbl.Kosten[[#This Row],[Anr.]]=BV$7,Tbl.Kosten[[#This Row],[Totaal kosten]],"")</f>
        <v/>
      </c>
      <c r="BW256" s="122" t="str">
        <f>IF(Tbl.Kosten[[#This Row],[Anr.]]=BW$7,Tbl.Kosten[[#This Row],[Totaal kosten]],"")</f>
        <v/>
      </c>
      <c r="BX256" s="122" t="str">
        <f>IF(Tbl.Kosten[[#This Row],[Anr.]]=BX$7,Tbl.Kosten[[#This Row],[Totaal kosten]],"")</f>
        <v/>
      </c>
      <c r="BY256" s="122" t="str">
        <f>IF(Tbl.Kosten[[#This Row],[Anr.]]=BY$7,Tbl.Kosten[[#This Row],[Totaal kosten]],"")</f>
        <v/>
      </c>
      <c r="BZ256" s="122" t="str">
        <f>IF(Tbl.Kosten[[#This Row],[Anr.]]=BZ$7,Tbl.Kosten[[#This Row],[Totaal kosten]],"")</f>
        <v/>
      </c>
      <c r="CA256" s="122" t="str">
        <f>IF(Tbl.Kosten[[#This Row],[Anr.]]=CA$7,Tbl.Kosten[[#This Row],[Totaal kosten]],"")</f>
        <v/>
      </c>
      <c r="CB256" s="122" t="str">
        <f>IF(Tbl.Kosten[[#This Row],[Anr.]]=CB$7,Tbl.Kosten[[#This Row],[Totaal kosten]],"")</f>
        <v/>
      </c>
      <c r="CC256" s="122" t="str">
        <f>IF(Tbl.Kosten[[#This Row],[Anr.]]=CC$7,Tbl.Kosten[[#This Row],[Totaal kosten]],"")</f>
        <v/>
      </c>
      <c r="CD256" s="122" t="str">
        <f>IF(Tbl.Kosten[[#This Row],[Anr.]]=CD$7,Tbl.Kosten[[#This Row],[Totaal kosten]],"")</f>
        <v/>
      </c>
      <c r="CE256" s="122" t="str">
        <f>IF(Tbl.Kosten[[#This Row],[Anr.]]=CE$7,Tbl.Kosten[[#This Row],[Totaal kosten]],"")</f>
        <v/>
      </c>
      <c r="CF256" s="122" t="str">
        <f>IF(Tbl.Kosten[[#This Row],[Anr.]]=CF$7,Tbl.Kosten[[#This Row],[Totaal kosten]],"")</f>
        <v/>
      </c>
      <c r="CG256" s="122" t="str">
        <f>IF(Tbl.Kosten[[#This Row],[Anr.]]=CG$7,Tbl.Kosten[[#This Row],[Totaal kosten]],"")</f>
        <v/>
      </c>
      <c r="CH256" s="122" t="str">
        <f>IF(Tbl.Kosten[[#This Row],[Anr.]]=CH$7,Tbl.Kosten[[#This Row],[Totaal kosten]],"")</f>
        <v/>
      </c>
      <c r="CI256" s="122" t="str">
        <f>IF(Tbl.Kosten[[#This Row],[Anr.]]=CI$7,Tbl.Kosten[[#This Row],[Totaal kosten]],"")</f>
        <v/>
      </c>
      <c r="CJ256" s="122" t="str">
        <f>IF(Tbl.Kosten[[#This Row],[Anr.]]=CJ$7,Tbl.Kosten[[#This Row],[Totaal kosten]],"")</f>
        <v/>
      </c>
      <c r="CK256" s="122" t="str">
        <f>IF(Tbl.Kosten[[#This Row],[Anr.]]=CK$7,Tbl.Kosten[[#This Row],[Totaal kosten]],"")</f>
        <v/>
      </c>
      <c r="CL256" s="122" t="str">
        <f>IF(Tbl.Kosten[[#This Row],[Anr.]]=CL$7,Tbl.Kosten[[#This Row],[Totaal kosten]],"")</f>
        <v/>
      </c>
      <c r="CM256" s="122" t="str">
        <f>IF(Tbl.Kosten[[#This Row],[Anr.]]=CM$7,Tbl.Kosten[[#This Row],[Totaal kosten]],"")</f>
        <v/>
      </c>
      <c r="CN256" s="122" t="str">
        <f>IF(Tbl.Kosten[[#This Row],[Anr.]]=CN$7,Tbl.Kosten[[#This Row],[Totaal kosten]],"")</f>
        <v/>
      </c>
      <c r="CO256" s="122" t="str">
        <f>IF(Tbl.Kosten[[#This Row],[Anr.]]=CO$7,Tbl.Kosten[[#This Row],[Totaal kosten]],"")</f>
        <v/>
      </c>
      <c r="CP256" s="122" t="str">
        <f>IF(Tbl.Kosten[[#This Row],[Anr.]]=CP$7,Tbl.Kosten[[#This Row],[Totaal kosten]],"")</f>
        <v/>
      </c>
      <c r="CQ256" s="122" t="str">
        <f>IF(Tbl.Kosten[[#This Row],[Anr.]]=CQ$7,Tbl.Kosten[[#This Row],[Totaal kosten]],"")</f>
        <v/>
      </c>
      <c r="CR256" s="122" t="str">
        <f>IF(Tbl.Kosten[[#This Row],[Anr.]]=CR$7,Tbl.Kosten[[#This Row],[Totaal kosten]],"")</f>
        <v/>
      </c>
      <c r="CS256" s="122" t="str">
        <f>IF(Tbl.Kosten[[#This Row],[Anr.]]=CS$7,Tbl.Kosten[[#This Row],[Totaal kosten]],"")</f>
        <v/>
      </c>
      <c r="CT256" s="122" t="str">
        <f>IF(Tbl.Kosten[[#This Row],[Anr.]]=CT$7,Tbl.Kosten[[#This Row],[Totaal kosten]],"")</f>
        <v/>
      </c>
      <c r="CU256" s="122" t="str">
        <f>IF(Tbl.Kosten[[#This Row],[Anr.]]=CU$7,Tbl.Kosten[[#This Row],[Totaal kosten]],"")</f>
        <v/>
      </c>
      <c r="CV256" s="122" t="str">
        <f>IF(Tbl.Kosten[[#This Row],[Anr.]]=CV$7,Tbl.Kosten[[#This Row],[Totaal kosten]],"")</f>
        <v/>
      </c>
      <c r="CW256" s="122" t="str">
        <f>IF(Tbl.Kosten[[#This Row],[Anr.]]=CW$7,Tbl.Kosten[[#This Row],[Totaal kosten]],"")</f>
        <v/>
      </c>
      <c r="CX256" s="122" t="str">
        <f>IF(Tbl.Kosten[[#This Row],[Anr.]]=CX$7,Tbl.Kosten[[#This Row],[Totaal kosten]],"")</f>
        <v/>
      </c>
      <c r="CY256" s="122" t="str">
        <f>IF(Tbl.Kosten[[#This Row],[Anr.]]=CY$7,Tbl.Kosten[[#This Row],[Totaal kosten]],"")</f>
        <v/>
      </c>
      <c r="CZ256" s="122" t="str">
        <f>IF(Tbl.Kosten[[#This Row],[Anr.]]=CZ$7,Tbl.Kosten[[#This Row],[Totaal kosten]],"")</f>
        <v/>
      </c>
      <c r="DA256" s="122" t="str">
        <f>IF(Tbl.Kosten[[#This Row],[Anr.]]=DA$7,Tbl.Kosten[[#This Row],[Totaal kosten]],"")</f>
        <v/>
      </c>
      <c r="DB256" s="122" t="str">
        <f>IF(Tbl.Kosten[[#This Row],[Anr.]]=DB$7,Tbl.Kosten[[#This Row],[Totaal kosten]],"")</f>
        <v/>
      </c>
      <c r="DC256" s="122" t="str">
        <f>IF(Tbl.Kosten[[#This Row],[Anr.]]=DC$7,Tbl.Kosten[[#This Row],[Totaal kosten]],"")</f>
        <v/>
      </c>
      <c r="DD256" s="122" t="str">
        <f>IF(Tbl.Kosten[[#This Row],[Anr.]]=DD$7,Tbl.Kosten[[#This Row],[Totaal kosten]],"")</f>
        <v/>
      </c>
      <c r="DE256" s="122" t="str">
        <f>IF(Tbl.Kosten[[#This Row],[Anr.]]=DE$7,Tbl.Kosten[[#This Row],[Totaal kosten]],"")</f>
        <v/>
      </c>
      <c r="DF256" s="122" t="str">
        <f>IF(Tbl.Kosten[[#This Row],[Anr.]]=DF$7,Tbl.Kosten[[#This Row],[Totaal kosten]],"")</f>
        <v/>
      </c>
      <c r="DG256" s="122" t="str">
        <f>IF(Tbl.Kosten[[#This Row],[Anr.]]=DG$7,Tbl.Kosten[[#This Row],[Totaal kosten]],"")</f>
        <v/>
      </c>
      <c r="DH256" s="122" t="str">
        <f>IF(Tbl.Kosten[[#This Row],[Anr.]]=DH$7,Tbl.Kosten[[#This Row],[Totaal kosten]],"")</f>
        <v/>
      </c>
      <c r="DI256" s="122" t="str">
        <f>IF(Tbl.Kosten[[#This Row],[Anr.]]=DI$7,Tbl.Kosten[[#This Row],[Totaal kosten]],"")</f>
        <v/>
      </c>
      <c r="DJ256" s="122" t="str">
        <f>IF(Tbl.Kosten[[#This Row],[Anr.]]=DJ$7,Tbl.Kosten[[#This Row],[Totaal kosten]],"")</f>
        <v/>
      </c>
      <c r="DK256" s="122" t="str">
        <f>IF(Tbl.Kosten[[#This Row],[Anr.]]=DK$7,Tbl.Kosten[[#This Row],[Totaal kosten]],"")</f>
        <v/>
      </c>
      <c r="DL256" s="122" t="str">
        <f>IF(Tbl.Kosten[[#This Row],[Anr.]]=DL$7,Tbl.Kosten[[#This Row],[Totaal kosten]],"")</f>
        <v/>
      </c>
      <c r="DM256" s="122" t="str">
        <f>IF(Tbl.Kosten[[#This Row],[Anr.]]=DM$7,Tbl.Kosten[[#This Row],[Totaal kosten]],"")</f>
        <v/>
      </c>
      <c r="DN256" s="122" t="str">
        <f>IF(Tbl.Kosten[[#This Row],[Anr.]]=DN$7,Tbl.Kosten[[#This Row],[Totaal kosten]],"")</f>
        <v/>
      </c>
      <c r="DO256" s="122" t="str">
        <f>IF(Tbl.Kosten[[#This Row],[Anr.]]=DO$7,Tbl.Kosten[[#This Row],[Totaal kosten]],"")</f>
        <v/>
      </c>
      <c r="DP256" s="122" t="str">
        <f>IF(Tbl.Kosten[[#This Row],[Anr.]]=DP$7,Tbl.Kosten[[#This Row],[Totaal kosten]],"")</f>
        <v/>
      </c>
      <c r="DQ256" s="122" t="str">
        <f>IF(Tbl.Kosten[[#This Row],[Anr.]]=DQ$7,Tbl.Kosten[[#This Row],[Totaal kosten]],"")</f>
        <v/>
      </c>
      <c r="DR256" s="122" t="str">
        <f>IF(Tbl.Kosten[[#This Row],[Anr.]]=DR$7,Tbl.Kosten[[#This Row],[Totaal kosten]],"")</f>
        <v/>
      </c>
      <c r="DS256" s="122" t="str">
        <f>IF(Tbl.Kosten[[#This Row],[Anr.]]=DS$7,Tbl.Kosten[[#This Row],[Totaal kosten]],"")</f>
        <v/>
      </c>
      <c r="DT256" s="122" t="str">
        <f>IF(Tbl.Kosten[[#This Row],[Anr.]]=DT$7,Tbl.Kosten[[#This Row],[Totaal kosten]],"")</f>
        <v/>
      </c>
      <c r="DU256" s="122" t="str">
        <f>IF(Tbl.Kosten[[#This Row],[Anr.]]=DU$7,Tbl.Kosten[[#This Row],[Totaal kosten]],"")</f>
        <v/>
      </c>
      <c r="DV256" s="122" t="str">
        <f>IF(Tbl.Kosten[[#This Row],[Anr.]]=DV$7,Tbl.Kosten[[#This Row],[Totaal kosten]],"")</f>
        <v/>
      </c>
      <c r="DW256" s="122" t="str">
        <f>IF(Tbl.Kosten[[#This Row],[Anr.]]=DW$7,Tbl.Kosten[[#This Row],[Totaal kosten]],"")</f>
        <v/>
      </c>
      <c r="DX256" s="122" t="str">
        <f>IF(Tbl.Kosten[[#This Row],[Anr.]]=DX$7,Tbl.Kosten[[#This Row],[Totaal kosten]],"")</f>
        <v/>
      </c>
      <c r="DY256" s="122" t="str">
        <f>IF(Tbl.Kosten[[#This Row],[Anr.]]=DY$7,Tbl.Kosten[[#This Row],[Totaal kosten]],"")</f>
        <v/>
      </c>
      <c r="DZ256" s="122" t="str">
        <f>IF(Tbl.Kosten[[#This Row],[Anr.]]=DZ$7,Tbl.Kosten[[#This Row],[Totaal kosten]],"")</f>
        <v/>
      </c>
      <c r="EA256" s="122" t="str">
        <f>IF(Tbl.Kosten[[#This Row],[Anr.]]=EA$7,Tbl.Kosten[[#This Row],[Totaal kosten]],"")</f>
        <v/>
      </c>
      <c r="EB256" s="122" t="str">
        <f>IF(Tbl.Kosten[[#This Row],[Anr.]]=EB$7,Tbl.Kosten[[#This Row],[Totaal kosten]],"")</f>
        <v/>
      </c>
      <c r="EC256" s="122" t="str">
        <f>IF(Tbl.Kosten[[#This Row],[Anr.]]=EC$7,Tbl.Kosten[[#This Row],[Totaal kosten]],"")</f>
        <v/>
      </c>
      <c r="ED256" s="122" t="str">
        <f>IF(Tbl.Kosten[[#This Row],[Anr.]]=ED$7,Tbl.Kosten[[#This Row],[Totaal kosten]],"")</f>
        <v/>
      </c>
      <c r="EE256" s="122" t="str">
        <f>IF(Tbl.Kosten[[#This Row],[Anr.]]=EE$7,Tbl.Kosten[[#This Row],[Totaal kosten]],"")</f>
        <v/>
      </c>
      <c r="EF256" s="122" t="str">
        <f>IF(Tbl.Kosten[[#This Row],[Anr.]]=EF$7,Tbl.Kosten[[#This Row],[Totaal kosten]],"")</f>
        <v/>
      </c>
      <c r="EG256" s="122" t="str">
        <f>IF(Tbl.Kosten[[#This Row],[Anr.]]=EG$7,Tbl.Kosten[[#This Row],[Totaal kosten]],"")</f>
        <v/>
      </c>
      <c r="EH256" s="122" t="str">
        <f>IF(Tbl.Kosten[[#This Row],[Anr.]]=EH$7,Tbl.Kosten[[#This Row],[Totaal kosten]],"")</f>
        <v/>
      </c>
      <c r="EI256" s="122" t="str">
        <f>IF(Tbl.Kosten[[#This Row],[Anr.]]=EI$7,Tbl.Kosten[[#This Row],[Totaal kosten]],"")</f>
        <v/>
      </c>
      <c r="EJ256" s="122" t="str">
        <f>IF(Tbl.Kosten[[#This Row],[Anr.]]=EJ$7,Tbl.Kosten[[#This Row],[Totaal kosten]],"")</f>
        <v/>
      </c>
      <c r="EK256" s="122" t="str">
        <f>IF(Tbl.Kosten[[#This Row],[Anr.]]=EK$7,Tbl.Kosten[[#This Row],[Totaal kosten]],"")</f>
        <v/>
      </c>
      <c r="EL256" s="122" t="str">
        <f>IF(Tbl.Kosten[[#This Row],[Anr.]]=EL$7,Tbl.Kosten[[#This Row],[Totaal kosten]],"")</f>
        <v/>
      </c>
      <c r="EM256" s="122" t="str">
        <f>IF(Tbl.Kosten[[#This Row],[Anr.]]=EM$7,Tbl.Kosten[[#This Row],[Totaal kosten]],"")</f>
        <v/>
      </c>
      <c r="EN256" s="122" t="str">
        <f>IF(Tbl.Kosten[[#This Row],[Anr.]]=EN$7,Tbl.Kosten[[#This Row],[Totaal kosten]],"")</f>
        <v/>
      </c>
      <c r="EO256" s="122" t="str">
        <f>IF(Tbl.Kosten[[#This Row],[Anr.]]=EO$7,Tbl.Kosten[[#This Row],[Totaal kosten]],"")</f>
        <v/>
      </c>
      <c r="EP256" s="122" t="str">
        <f>IF(Tbl.Kosten[[#This Row],[Anr.]]=EP$7,Tbl.Kosten[[#This Row],[Totaal kosten]],"")</f>
        <v/>
      </c>
      <c r="EQ256" s="122" t="str">
        <f>IF(Tbl.Kosten[[#This Row],[Anr.]]=EQ$7,Tbl.Kosten[[#This Row],[Totaal kosten]],"")</f>
        <v/>
      </c>
    </row>
    <row r="257" spans="2:147" x14ac:dyDescent="0.35">
      <c r="B257" s="99"/>
      <c r="C257" s="68"/>
      <c r="D257" s="119"/>
      <c r="E257" s="100"/>
      <c r="F257" s="13">
        <f>_xlfn.XLOOKUP(Tbl.Kosten[[#This Row],[Medewerker e/o 
functie]],Tbl.Uurtarief[Medewerker en/of functie],Tbl.Uurtarief[Uurtarief],"",,)</f>
        <v>0</v>
      </c>
      <c r="G257" s="118">
        <f>PRODUCT(Tbl.Kosten[[#This Row],[Uren]],Tbl.Kosten[[#This Row],[Uurtarief]])</f>
        <v>0</v>
      </c>
      <c r="H257" s="100"/>
      <c r="I257" s="98"/>
      <c r="J257" s="97">
        <f>Tbl.Kosten[[#This Row],[Aantal]]*Tbl.Kosten[[#This Row],[Tarief]]</f>
        <v>0</v>
      </c>
      <c r="K257" s="118">
        <f>Tbl.Kosten[[#This Row],[Subtotaal andere kosten]]+Tbl.Kosten[[#This Row],[Subtotaal arbeidskosten]]</f>
        <v>0</v>
      </c>
      <c r="L257" s="190">
        <f>IF(Tbl.Kosten[[#This Row],[Subtotaal andere kosten]]&lt;&gt;0,"Andere kosten",(_xlfn.XLOOKUP(Tbl.Kosten[[#This Row],[Medewerker e/o 
functie]],Tbl.Uurtarief[Medewerker en/of functie],Tbl.Uurtarief[Kostensoort],"",,)))</f>
        <v>0</v>
      </c>
      <c r="M257" s="190" t="str">
        <f>IF(AND(Tbl.Kosten[[#This Row],[Subtotaal arbeidskosten]]&lt;&gt;0,Tbl.Kosten[[#This Row],[Subtotaal andere kosten]]&lt;&gt;0),"Begroot Arbeidskosten en Overige kosten op verschillende regels!","")</f>
        <v/>
      </c>
      <c r="N257" s="3" t="str">
        <f>_xlfn.XLOOKUP(Tbl.Kosten[[#This Row],[Activiteitencode]],Tbl.Activiteiten[Activiteitcode],Tbl.Activiteiten[Werkpakketcode],"",,)</f>
        <v/>
      </c>
      <c r="O257" s="9" t="str">
        <f>_xlfn.XLOOKUP(Tbl.Kosten[[#This Row],[Werkpakketcode]],Tbl.Werkpakketten[Werkpakketcode],Tbl.Werkpakketten[WPnr.],"",,)</f>
        <v/>
      </c>
      <c r="P257" s="9" t="str">
        <f>IF(Tbl.Kosten[[#This Row],[WPnr.]]=P$7,Tbl.Kosten[[#This Row],[Totaal kosten]],"")</f>
        <v/>
      </c>
      <c r="Q257" s="9" t="str">
        <f>IF(Tbl.Kosten[[#This Row],[WPnr.]]=Q$7,Tbl.Kosten[[#This Row],[Totaal kosten]],"")</f>
        <v/>
      </c>
      <c r="R257" s="9" t="str">
        <f>IF(Tbl.Kosten[[#This Row],[WPnr.]]=R$7,Tbl.Kosten[[#This Row],[Totaal kosten]],"")</f>
        <v/>
      </c>
      <c r="S257" s="9" t="str">
        <f>IF(Tbl.Kosten[[#This Row],[WPnr.]]=S$7,Tbl.Kosten[[#This Row],[Totaal kosten]],"")</f>
        <v/>
      </c>
      <c r="T257" s="9" t="str">
        <f>IF(Tbl.Kosten[[#This Row],[WPnr.]]=T$7,Tbl.Kosten[[#This Row],[Totaal kosten]],"")</f>
        <v/>
      </c>
      <c r="U257" s="9" t="str">
        <f>IF(Tbl.Kosten[[#This Row],[WPnr.]]=U$7,Tbl.Kosten[[#This Row],[Totaal kosten]],"")</f>
        <v/>
      </c>
      <c r="V257" s="9" t="str">
        <f>IF(Tbl.Kosten[[#This Row],[WPnr.]]=V$7,Tbl.Kosten[[#This Row],[Totaal kosten]],"")</f>
        <v/>
      </c>
      <c r="W257" s="9" t="str">
        <f>IF(Tbl.Kosten[[#This Row],[WPnr.]]=W$7,Tbl.Kosten[[#This Row],[Totaal kosten]],"")</f>
        <v/>
      </c>
      <c r="X257" s="9" t="str">
        <f>IF(Tbl.Kosten[[#This Row],[WPnr.]]=X$7,Tbl.Kosten[[#This Row],[Totaal kosten]],"")</f>
        <v/>
      </c>
      <c r="Y257" s="9" t="str">
        <f>IF(Tbl.Kosten[[#This Row],[WPnr.]]=Y$7,Tbl.Kosten[[#This Row],[Totaal kosten]],"")</f>
        <v/>
      </c>
      <c r="Z257" s="9" t="str">
        <f>IFERROR(VLOOKUP(Tbl.Kosten[[#This Row],[Kostensoort]],Tbl.Kostensoorten[],2,FALSE),"")</f>
        <v/>
      </c>
      <c r="AA257" s="9" t="str">
        <f>IF(Tbl.Kosten[[#This Row],[KSnr.]]=AA$7,Tbl.Kosten[[#This Row],[Totaal kosten]],"")</f>
        <v/>
      </c>
      <c r="AB257" s="9" t="str">
        <f>IF(Tbl.Kosten[[#This Row],[KSnr.]]=AB$7,Tbl.Kosten[[#This Row],[Totaal kosten]],"")</f>
        <v/>
      </c>
      <c r="AC257" s="9" t="str">
        <f>IF(Tbl.Kosten[[#This Row],[KSnr.]]=AC$7,Tbl.Kosten[[#This Row],[Totaal kosten]],"")</f>
        <v/>
      </c>
      <c r="AD257" s="9" t="str">
        <f>IF(Tbl.Kosten[[#This Row],[KSnr.]]=AD$7,Tbl.Kosten[[#This Row],[Totaal kosten]],"")</f>
        <v/>
      </c>
      <c r="AE257" s="9" t="str">
        <f>IF(Tbl.Kosten[[#This Row],[KSnr.]]=AE$7,Tbl.Kosten[[#This Row],[Totaal kosten]],"")</f>
        <v/>
      </c>
      <c r="AF257" s="9" t="str">
        <f>IF(Tbl.Kosten[[#This Row],[KSnr.]]=AF$7,Tbl.Kosten[[#This Row],[Totaal kosten]],"")</f>
        <v/>
      </c>
      <c r="AG257" s="9" t="str">
        <f>IF(Tbl.Kosten[[#This Row],[KSnr.]]=AG$7,Tbl.Kosten[[#This Row],[Totaal kosten]],"")</f>
        <v/>
      </c>
      <c r="AH257" s="9" t="str">
        <f>IF(Tbl.Kosten[[#This Row],[KSnr.]]=AH$7,Tbl.Kosten[[#This Row],[Totaal kosten]],"")</f>
        <v/>
      </c>
      <c r="AI257" s="9" t="str">
        <f>IF(Tbl.Kosten[[#This Row],[KSnr.]]=AI$7,Tbl.Kosten[[#This Row],[Totaal kosten]],"")</f>
        <v/>
      </c>
      <c r="AJ257" s="9" t="str">
        <f>IF(Tbl.Kosten[[#This Row],[KSnr.]]=AJ$7,Tbl.Kosten[[#This Row],[Totaal kosten]],"")</f>
        <v/>
      </c>
      <c r="AK257" s="9" t="str">
        <f>IF(Tbl.Kosten[[#This Row],[KSnr.]]=AK$7,Tbl.Kosten[[#This Row],[Totaal kosten]],"")</f>
        <v/>
      </c>
      <c r="AL257" s="9" t="str">
        <f>IF(Tbl.Kosten[[#This Row],[KSnr.]]=AL$7,Tbl.Kosten[[#This Row],[Totaal kosten]],"")</f>
        <v/>
      </c>
      <c r="AM257" s="9" t="str">
        <f>IF(Tbl.Kosten[[#This Row],[KSnr.]]=AM$7,Tbl.Kosten[[#This Row],[Totaal kosten]],"")</f>
        <v/>
      </c>
      <c r="AN257" s="9" t="str">
        <f>IF(Tbl.Kosten[[#This Row],[KSnr.]]=AN$7,Tbl.Kosten[[#This Row],[Totaal kosten]],"")</f>
        <v/>
      </c>
      <c r="AO257" s="9" t="str">
        <f>IF(Tbl.Kosten[[#This Row],[KSnr.]]=AO$7,Tbl.Kosten[[#This Row],[Totaal kosten]],"")</f>
        <v/>
      </c>
      <c r="AP257" s="9" t="str">
        <f>IF(Tbl.Kosten[[#This Row],[KSnr.]]=AP$7,Tbl.Kosten[[#This Row],[Totaal kosten]],"")</f>
        <v/>
      </c>
      <c r="AQ257" s="9" t="str">
        <f>IF(Tbl.Kosten[[#This Row],[KSnr.]]=AQ$7,Tbl.Kosten[[#This Row],[Totaal kosten]],"")</f>
        <v/>
      </c>
      <c r="AR257" s="9" t="str">
        <f>IF(Tbl.Kosten[[#This Row],[KSnr.]]=AR$7,Tbl.Kosten[[#This Row],[Totaal kosten]],"")</f>
        <v/>
      </c>
      <c r="AS257" s="9" t="str">
        <f>IF(Tbl.Kosten[[#This Row],[KSnr.]]=AS$7,Tbl.Kosten[[#This Row],[Totaal kosten]],"")</f>
        <v/>
      </c>
      <c r="AT257" s="9" t="str">
        <f>IF(Tbl.Kosten[[#This Row],[KSnr.]]=AT$7,Tbl.Kosten[[#This Row],[Totaal kosten]],"")</f>
        <v/>
      </c>
      <c r="AU257" s="122" t="str">
        <f>_xlfn.XLOOKUP(Tbl.Kosten[[#This Row],[Activiteitencode]],Tbl.Activiteiten[Activiteitcode],Tbl.Activiteiten[Anr.],"",,)</f>
        <v/>
      </c>
      <c r="AV257" s="122" t="str">
        <f>IF(Tbl.Kosten[[#This Row],[Anr.]]=AV$7,Tbl.Kosten[[#This Row],[Totaal kosten]],"")</f>
        <v/>
      </c>
      <c r="AW257" s="122" t="str">
        <f>IF(Tbl.Kosten[[#This Row],[Anr.]]=AW$7,Tbl.Kosten[[#This Row],[Totaal kosten]],"")</f>
        <v/>
      </c>
      <c r="AX257" s="122" t="str">
        <f>IF(Tbl.Kosten[[#This Row],[Anr.]]=AX$7,Tbl.Kosten[[#This Row],[Totaal kosten]],"")</f>
        <v/>
      </c>
      <c r="AY257" s="122" t="str">
        <f>IF(Tbl.Kosten[[#This Row],[Anr.]]=AY$7,Tbl.Kosten[[#This Row],[Totaal kosten]],"")</f>
        <v/>
      </c>
      <c r="AZ257" s="122" t="str">
        <f>IF(Tbl.Kosten[[#This Row],[Anr.]]=AZ$7,Tbl.Kosten[[#This Row],[Totaal kosten]],"")</f>
        <v/>
      </c>
      <c r="BA257" s="122" t="str">
        <f>IF(Tbl.Kosten[[#This Row],[Anr.]]=BA$7,Tbl.Kosten[[#This Row],[Totaal kosten]],"")</f>
        <v/>
      </c>
      <c r="BB257" s="122" t="str">
        <f>IF(Tbl.Kosten[[#This Row],[Anr.]]=BB$7,Tbl.Kosten[[#This Row],[Totaal kosten]],"")</f>
        <v/>
      </c>
      <c r="BC257" s="122" t="str">
        <f>IF(Tbl.Kosten[[#This Row],[Anr.]]=BC$7,Tbl.Kosten[[#This Row],[Totaal kosten]],"")</f>
        <v/>
      </c>
      <c r="BD257" s="122" t="str">
        <f>IF(Tbl.Kosten[[#This Row],[Anr.]]=BD$7,Tbl.Kosten[[#This Row],[Totaal kosten]],"")</f>
        <v/>
      </c>
      <c r="BE257" s="122" t="str">
        <f>IF(Tbl.Kosten[[#This Row],[Anr.]]=BE$7,Tbl.Kosten[[#This Row],[Totaal kosten]],"")</f>
        <v/>
      </c>
      <c r="BF257" s="122" t="str">
        <f>IF(Tbl.Kosten[[#This Row],[Anr.]]=BF$7,Tbl.Kosten[[#This Row],[Totaal kosten]],"")</f>
        <v/>
      </c>
      <c r="BG257" s="122" t="str">
        <f>IF(Tbl.Kosten[[#This Row],[Anr.]]=BG$7,Tbl.Kosten[[#This Row],[Totaal kosten]],"")</f>
        <v/>
      </c>
      <c r="BH257" s="122" t="str">
        <f>IF(Tbl.Kosten[[#This Row],[Anr.]]=BH$7,Tbl.Kosten[[#This Row],[Totaal kosten]],"")</f>
        <v/>
      </c>
      <c r="BI257" s="122" t="str">
        <f>IF(Tbl.Kosten[[#This Row],[Anr.]]=BI$7,Tbl.Kosten[[#This Row],[Totaal kosten]],"")</f>
        <v/>
      </c>
      <c r="BJ257" s="122" t="str">
        <f>IF(Tbl.Kosten[[#This Row],[Anr.]]=BJ$7,Tbl.Kosten[[#This Row],[Totaal kosten]],"")</f>
        <v/>
      </c>
      <c r="BK257" s="122" t="str">
        <f>IF(Tbl.Kosten[[#This Row],[Anr.]]=BK$7,Tbl.Kosten[[#This Row],[Totaal kosten]],"")</f>
        <v/>
      </c>
      <c r="BL257" s="122" t="str">
        <f>IF(Tbl.Kosten[[#This Row],[Anr.]]=BL$7,Tbl.Kosten[[#This Row],[Totaal kosten]],"")</f>
        <v/>
      </c>
      <c r="BM257" s="122" t="str">
        <f>IF(Tbl.Kosten[[#This Row],[Anr.]]=BM$7,Tbl.Kosten[[#This Row],[Totaal kosten]],"")</f>
        <v/>
      </c>
      <c r="BN257" s="122" t="str">
        <f>IF(Tbl.Kosten[[#This Row],[Anr.]]=BN$7,Tbl.Kosten[[#This Row],[Totaal kosten]],"")</f>
        <v/>
      </c>
      <c r="BO257" s="122" t="str">
        <f>IF(Tbl.Kosten[[#This Row],[Anr.]]=BO$7,Tbl.Kosten[[#This Row],[Totaal kosten]],"")</f>
        <v/>
      </c>
      <c r="BP257" s="122" t="str">
        <f>IF(Tbl.Kosten[[#This Row],[Anr.]]=BP$7,Tbl.Kosten[[#This Row],[Totaal kosten]],"")</f>
        <v/>
      </c>
      <c r="BQ257" s="122" t="str">
        <f>IF(Tbl.Kosten[[#This Row],[Anr.]]=BQ$7,Tbl.Kosten[[#This Row],[Totaal kosten]],"")</f>
        <v/>
      </c>
      <c r="BR257" s="122" t="str">
        <f>IF(Tbl.Kosten[[#This Row],[Anr.]]=BR$7,Tbl.Kosten[[#This Row],[Totaal kosten]],"")</f>
        <v/>
      </c>
      <c r="BS257" s="122" t="str">
        <f>IF(Tbl.Kosten[[#This Row],[Anr.]]=BS$7,Tbl.Kosten[[#This Row],[Totaal kosten]],"")</f>
        <v/>
      </c>
      <c r="BT257" s="122" t="str">
        <f>IF(Tbl.Kosten[[#This Row],[Anr.]]=BT$7,Tbl.Kosten[[#This Row],[Totaal kosten]],"")</f>
        <v/>
      </c>
      <c r="BU257" s="122" t="str">
        <f>IF(Tbl.Kosten[[#This Row],[Anr.]]=BU$7,Tbl.Kosten[[#This Row],[Totaal kosten]],"")</f>
        <v/>
      </c>
      <c r="BV257" s="122" t="str">
        <f>IF(Tbl.Kosten[[#This Row],[Anr.]]=BV$7,Tbl.Kosten[[#This Row],[Totaal kosten]],"")</f>
        <v/>
      </c>
      <c r="BW257" s="122" t="str">
        <f>IF(Tbl.Kosten[[#This Row],[Anr.]]=BW$7,Tbl.Kosten[[#This Row],[Totaal kosten]],"")</f>
        <v/>
      </c>
      <c r="BX257" s="122" t="str">
        <f>IF(Tbl.Kosten[[#This Row],[Anr.]]=BX$7,Tbl.Kosten[[#This Row],[Totaal kosten]],"")</f>
        <v/>
      </c>
      <c r="BY257" s="122" t="str">
        <f>IF(Tbl.Kosten[[#This Row],[Anr.]]=BY$7,Tbl.Kosten[[#This Row],[Totaal kosten]],"")</f>
        <v/>
      </c>
      <c r="BZ257" s="122" t="str">
        <f>IF(Tbl.Kosten[[#This Row],[Anr.]]=BZ$7,Tbl.Kosten[[#This Row],[Totaal kosten]],"")</f>
        <v/>
      </c>
      <c r="CA257" s="122" t="str">
        <f>IF(Tbl.Kosten[[#This Row],[Anr.]]=CA$7,Tbl.Kosten[[#This Row],[Totaal kosten]],"")</f>
        <v/>
      </c>
      <c r="CB257" s="122" t="str">
        <f>IF(Tbl.Kosten[[#This Row],[Anr.]]=CB$7,Tbl.Kosten[[#This Row],[Totaal kosten]],"")</f>
        <v/>
      </c>
      <c r="CC257" s="122" t="str">
        <f>IF(Tbl.Kosten[[#This Row],[Anr.]]=CC$7,Tbl.Kosten[[#This Row],[Totaal kosten]],"")</f>
        <v/>
      </c>
      <c r="CD257" s="122" t="str">
        <f>IF(Tbl.Kosten[[#This Row],[Anr.]]=CD$7,Tbl.Kosten[[#This Row],[Totaal kosten]],"")</f>
        <v/>
      </c>
      <c r="CE257" s="122" t="str">
        <f>IF(Tbl.Kosten[[#This Row],[Anr.]]=CE$7,Tbl.Kosten[[#This Row],[Totaal kosten]],"")</f>
        <v/>
      </c>
      <c r="CF257" s="122" t="str">
        <f>IF(Tbl.Kosten[[#This Row],[Anr.]]=CF$7,Tbl.Kosten[[#This Row],[Totaal kosten]],"")</f>
        <v/>
      </c>
      <c r="CG257" s="122" t="str">
        <f>IF(Tbl.Kosten[[#This Row],[Anr.]]=CG$7,Tbl.Kosten[[#This Row],[Totaal kosten]],"")</f>
        <v/>
      </c>
      <c r="CH257" s="122" t="str">
        <f>IF(Tbl.Kosten[[#This Row],[Anr.]]=CH$7,Tbl.Kosten[[#This Row],[Totaal kosten]],"")</f>
        <v/>
      </c>
      <c r="CI257" s="122" t="str">
        <f>IF(Tbl.Kosten[[#This Row],[Anr.]]=CI$7,Tbl.Kosten[[#This Row],[Totaal kosten]],"")</f>
        <v/>
      </c>
      <c r="CJ257" s="122" t="str">
        <f>IF(Tbl.Kosten[[#This Row],[Anr.]]=CJ$7,Tbl.Kosten[[#This Row],[Totaal kosten]],"")</f>
        <v/>
      </c>
      <c r="CK257" s="122" t="str">
        <f>IF(Tbl.Kosten[[#This Row],[Anr.]]=CK$7,Tbl.Kosten[[#This Row],[Totaal kosten]],"")</f>
        <v/>
      </c>
      <c r="CL257" s="122" t="str">
        <f>IF(Tbl.Kosten[[#This Row],[Anr.]]=CL$7,Tbl.Kosten[[#This Row],[Totaal kosten]],"")</f>
        <v/>
      </c>
      <c r="CM257" s="122" t="str">
        <f>IF(Tbl.Kosten[[#This Row],[Anr.]]=CM$7,Tbl.Kosten[[#This Row],[Totaal kosten]],"")</f>
        <v/>
      </c>
      <c r="CN257" s="122" t="str">
        <f>IF(Tbl.Kosten[[#This Row],[Anr.]]=CN$7,Tbl.Kosten[[#This Row],[Totaal kosten]],"")</f>
        <v/>
      </c>
      <c r="CO257" s="122" t="str">
        <f>IF(Tbl.Kosten[[#This Row],[Anr.]]=CO$7,Tbl.Kosten[[#This Row],[Totaal kosten]],"")</f>
        <v/>
      </c>
      <c r="CP257" s="122" t="str">
        <f>IF(Tbl.Kosten[[#This Row],[Anr.]]=CP$7,Tbl.Kosten[[#This Row],[Totaal kosten]],"")</f>
        <v/>
      </c>
      <c r="CQ257" s="122" t="str">
        <f>IF(Tbl.Kosten[[#This Row],[Anr.]]=CQ$7,Tbl.Kosten[[#This Row],[Totaal kosten]],"")</f>
        <v/>
      </c>
      <c r="CR257" s="122" t="str">
        <f>IF(Tbl.Kosten[[#This Row],[Anr.]]=CR$7,Tbl.Kosten[[#This Row],[Totaal kosten]],"")</f>
        <v/>
      </c>
      <c r="CS257" s="122" t="str">
        <f>IF(Tbl.Kosten[[#This Row],[Anr.]]=CS$7,Tbl.Kosten[[#This Row],[Totaal kosten]],"")</f>
        <v/>
      </c>
      <c r="CT257" s="122" t="str">
        <f>IF(Tbl.Kosten[[#This Row],[Anr.]]=CT$7,Tbl.Kosten[[#This Row],[Totaal kosten]],"")</f>
        <v/>
      </c>
      <c r="CU257" s="122" t="str">
        <f>IF(Tbl.Kosten[[#This Row],[Anr.]]=CU$7,Tbl.Kosten[[#This Row],[Totaal kosten]],"")</f>
        <v/>
      </c>
      <c r="CV257" s="122" t="str">
        <f>IF(Tbl.Kosten[[#This Row],[Anr.]]=CV$7,Tbl.Kosten[[#This Row],[Totaal kosten]],"")</f>
        <v/>
      </c>
      <c r="CW257" s="122" t="str">
        <f>IF(Tbl.Kosten[[#This Row],[Anr.]]=CW$7,Tbl.Kosten[[#This Row],[Totaal kosten]],"")</f>
        <v/>
      </c>
      <c r="CX257" s="122" t="str">
        <f>IF(Tbl.Kosten[[#This Row],[Anr.]]=CX$7,Tbl.Kosten[[#This Row],[Totaal kosten]],"")</f>
        <v/>
      </c>
      <c r="CY257" s="122" t="str">
        <f>IF(Tbl.Kosten[[#This Row],[Anr.]]=CY$7,Tbl.Kosten[[#This Row],[Totaal kosten]],"")</f>
        <v/>
      </c>
      <c r="CZ257" s="122" t="str">
        <f>IF(Tbl.Kosten[[#This Row],[Anr.]]=CZ$7,Tbl.Kosten[[#This Row],[Totaal kosten]],"")</f>
        <v/>
      </c>
      <c r="DA257" s="122" t="str">
        <f>IF(Tbl.Kosten[[#This Row],[Anr.]]=DA$7,Tbl.Kosten[[#This Row],[Totaal kosten]],"")</f>
        <v/>
      </c>
      <c r="DB257" s="122" t="str">
        <f>IF(Tbl.Kosten[[#This Row],[Anr.]]=DB$7,Tbl.Kosten[[#This Row],[Totaal kosten]],"")</f>
        <v/>
      </c>
      <c r="DC257" s="122" t="str">
        <f>IF(Tbl.Kosten[[#This Row],[Anr.]]=DC$7,Tbl.Kosten[[#This Row],[Totaal kosten]],"")</f>
        <v/>
      </c>
      <c r="DD257" s="122" t="str">
        <f>IF(Tbl.Kosten[[#This Row],[Anr.]]=DD$7,Tbl.Kosten[[#This Row],[Totaal kosten]],"")</f>
        <v/>
      </c>
      <c r="DE257" s="122" t="str">
        <f>IF(Tbl.Kosten[[#This Row],[Anr.]]=DE$7,Tbl.Kosten[[#This Row],[Totaal kosten]],"")</f>
        <v/>
      </c>
      <c r="DF257" s="122" t="str">
        <f>IF(Tbl.Kosten[[#This Row],[Anr.]]=DF$7,Tbl.Kosten[[#This Row],[Totaal kosten]],"")</f>
        <v/>
      </c>
      <c r="DG257" s="122" t="str">
        <f>IF(Tbl.Kosten[[#This Row],[Anr.]]=DG$7,Tbl.Kosten[[#This Row],[Totaal kosten]],"")</f>
        <v/>
      </c>
      <c r="DH257" s="122" t="str">
        <f>IF(Tbl.Kosten[[#This Row],[Anr.]]=DH$7,Tbl.Kosten[[#This Row],[Totaal kosten]],"")</f>
        <v/>
      </c>
      <c r="DI257" s="122" t="str">
        <f>IF(Tbl.Kosten[[#This Row],[Anr.]]=DI$7,Tbl.Kosten[[#This Row],[Totaal kosten]],"")</f>
        <v/>
      </c>
      <c r="DJ257" s="122" t="str">
        <f>IF(Tbl.Kosten[[#This Row],[Anr.]]=DJ$7,Tbl.Kosten[[#This Row],[Totaal kosten]],"")</f>
        <v/>
      </c>
      <c r="DK257" s="122" t="str">
        <f>IF(Tbl.Kosten[[#This Row],[Anr.]]=DK$7,Tbl.Kosten[[#This Row],[Totaal kosten]],"")</f>
        <v/>
      </c>
      <c r="DL257" s="122" t="str">
        <f>IF(Tbl.Kosten[[#This Row],[Anr.]]=DL$7,Tbl.Kosten[[#This Row],[Totaal kosten]],"")</f>
        <v/>
      </c>
      <c r="DM257" s="122" t="str">
        <f>IF(Tbl.Kosten[[#This Row],[Anr.]]=DM$7,Tbl.Kosten[[#This Row],[Totaal kosten]],"")</f>
        <v/>
      </c>
      <c r="DN257" s="122" t="str">
        <f>IF(Tbl.Kosten[[#This Row],[Anr.]]=DN$7,Tbl.Kosten[[#This Row],[Totaal kosten]],"")</f>
        <v/>
      </c>
      <c r="DO257" s="122" t="str">
        <f>IF(Tbl.Kosten[[#This Row],[Anr.]]=DO$7,Tbl.Kosten[[#This Row],[Totaal kosten]],"")</f>
        <v/>
      </c>
      <c r="DP257" s="122" t="str">
        <f>IF(Tbl.Kosten[[#This Row],[Anr.]]=DP$7,Tbl.Kosten[[#This Row],[Totaal kosten]],"")</f>
        <v/>
      </c>
      <c r="DQ257" s="122" t="str">
        <f>IF(Tbl.Kosten[[#This Row],[Anr.]]=DQ$7,Tbl.Kosten[[#This Row],[Totaal kosten]],"")</f>
        <v/>
      </c>
      <c r="DR257" s="122" t="str">
        <f>IF(Tbl.Kosten[[#This Row],[Anr.]]=DR$7,Tbl.Kosten[[#This Row],[Totaal kosten]],"")</f>
        <v/>
      </c>
      <c r="DS257" s="122" t="str">
        <f>IF(Tbl.Kosten[[#This Row],[Anr.]]=DS$7,Tbl.Kosten[[#This Row],[Totaal kosten]],"")</f>
        <v/>
      </c>
      <c r="DT257" s="122" t="str">
        <f>IF(Tbl.Kosten[[#This Row],[Anr.]]=DT$7,Tbl.Kosten[[#This Row],[Totaal kosten]],"")</f>
        <v/>
      </c>
      <c r="DU257" s="122" t="str">
        <f>IF(Tbl.Kosten[[#This Row],[Anr.]]=DU$7,Tbl.Kosten[[#This Row],[Totaal kosten]],"")</f>
        <v/>
      </c>
      <c r="DV257" s="122" t="str">
        <f>IF(Tbl.Kosten[[#This Row],[Anr.]]=DV$7,Tbl.Kosten[[#This Row],[Totaal kosten]],"")</f>
        <v/>
      </c>
      <c r="DW257" s="122" t="str">
        <f>IF(Tbl.Kosten[[#This Row],[Anr.]]=DW$7,Tbl.Kosten[[#This Row],[Totaal kosten]],"")</f>
        <v/>
      </c>
      <c r="DX257" s="122" t="str">
        <f>IF(Tbl.Kosten[[#This Row],[Anr.]]=DX$7,Tbl.Kosten[[#This Row],[Totaal kosten]],"")</f>
        <v/>
      </c>
      <c r="DY257" s="122" t="str">
        <f>IF(Tbl.Kosten[[#This Row],[Anr.]]=DY$7,Tbl.Kosten[[#This Row],[Totaal kosten]],"")</f>
        <v/>
      </c>
      <c r="DZ257" s="122" t="str">
        <f>IF(Tbl.Kosten[[#This Row],[Anr.]]=DZ$7,Tbl.Kosten[[#This Row],[Totaal kosten]],"")</f>
        <v/>
      </c>
      <c r="EA257" s="122" t="str">
        <f>IF(Tbl.Kosten[[#This Row],[Anr.]]=EA$7,Tbl.Kosten[[#This Row],[Totaal kosten]],"")</f>
        <v/>
      </c>
      <c r="EB257" s="122" t="str">
        <f>IF(Tbl.Kosten[[#This Row],[Anr.]]=EB$7,Tbl.Kosten[[#This Row],[Totaal kosten]],"")</f>
        <v/>
      </c>
      <c r="EC257" s="122" t="str">
        <f>IF(Tbl.Kosten[[#This Row],[Anr.]]=EC$7,Tbl.Kosten[[#This Row],[Totaal kosten]],"")</f>
        <v/>
      </c>
      <c r="ED257" s="122" t="str">
        <f>IF(Tbl.Kosten[[#This Row],[Anr.]]=ED$7,Tbl.Kosten[[#This Row],[Totaal kosten]],"")</f>
        <v/>
      </c>
      <c r="EE257" s="122" t="str">
        <f>IF(Tbl.Kosten[[#This Row],[Anr.]]=EE$7,Tbl.Kosten[[#This Row],[Totaal kosten]],"")</f>
        <v/>
      </c>
      <c r="EF257" s="122" t="str">
        <f>IF(Tbl.Kosten[[#This Row],[Anr.]]=EF$7,Tbl.Kosten[[#This Row],[Totaal kosten]],"")</f>
        <v/>
      </c>
      <c r="EG257" s="122" t="str">
        <f>IF(Tbl.Kosten[[#This Row],[Anr.]]=EG$7,Tbl.Kosten[[#This Row],[Totaal kosten]],"")</f>
        <v/>
      </c>
      <c r="EH257" s="122" t="str">
        <f>IF(Tbl.Kosten[[#This Row],[Anr.]]=EH$7,Tbl.Kosten[[#This Row],[Totaal kosten]],"")</f>
        <v/>
      </c>
      <c r="EI257" s="122" t="str">
        <f>IF(Tbl.Kosten[[#This Row],[Anr.]]=EI$7,Tbl.Kosten[[#This Row],[Totaal kosten]],"")</f>
        <v/>
      </c>
      <c r="EJ257" s="122" t="str">
        <f>IF(Tbl.Kosten[[#This Row],[Anr.]]=EJ$7,Tbl.Kosten[[#This Row],[Totaal kosten]],"")</f>
        <v/>
      </c>
      <c r="EK257" s="122" t="str">
        <f>IF(Tbl.Kosten[[#This Row],[Anr.]]=EK$7,Tbl.Kosten[[#This Row],[Totaal kosten]],"")</f>
        <v/>
      </c>
      <c r="EL257" s="122" t="str">
        <f>IF(Tbl.Kosten[[#This Row],[Anr.]]=EL$7,Tbl.Kosten[[#This Row],[Totaal kosten]],"")</f>
        <v/>
      </c>
      <c r="EM257" s="122" t="str">
        <f>IF(Tbl.Kosten[[#This Row],[Anr.]]=EM$7,Tbl.Kosten[[#This Row],[Totaal kosten]],"")</f>
        <v/>
      </c>
      <c r="EN257" s="122" t="str">
        <f>IF(Tbl.Kosten[[#This Row],[Anr.]]=EN$7,Tbl.Kosten[[#This Row],[Totaal kosten]],"")</f>
        <v/>
      </c>
      <c r="EO257" s="122" t="str">
        <f>IF(Tbl.Kosten[[#This Row],[Anr.]]=EO$7,Tbl.Kosten[[#This Row],[Totaal kosten]],"")</f>
        <v/>
      </c>
      <c r="EP257" s="122" t="str">
        <f>IF(Tbl.Kosten[[#This Row],[Anr.]]=EP$7,Tbl.Kosten[[#This Row],[Totaal kosten]],"")</f>
        <v/>
      </c>
      <c r="EQ257" s="122" t="str">
        <f>IF(Tbl.Kosten[[#This Row],[Anr.]]=EQ$7,Tbl.Kosten[[#This Row],[Totaal kosten]],"")</f>
        <v/>
      </c>
    </row>
    <row r="258" spans="2:147" x14ac:dyDescent="0.35">
      <c r="B258" s="99"/>
      <c r="C258" s="68"/>
      <c r="D258" s="119"/>
      <c r="E258" s="100"/>
      <c r="F258" s="13">
        <f>_xlfn.XLOOKUP(Tbl.Kosten[[#This Row],[Medewerker e/o 
functie]],Tbl.Uurtarief[Medewerker en/of functie],Tbl.Uurtarief[Uurtarief],"",,)</f>
        <v>0</v>
      </c>
      <c r="G258" s="118">
        <f>PRODUCT(Tbl.Kosten[[#This Row],[Uren]],Tbl.Kosten[[#This Row],[Uurtarief]])</f>
        <v>0</v>
      </c>
      <c r="H258" s="100"/>
      <c r="I258" s="98"/>
      <c r="J258" s="97">
        <f>Tbl.Kosten[[#This Row],[Aantal]]*Tbl.Kosten[[#This Row],[Tarief]]</f>
        <v>0</v>
      </c>
      <c r="K258" s="118">
        <f>Tbl.Kosten[[#This Row],[Subtotaal andere kosten]]+Tbl.Kosten[[#This Row],[Subtotaal arbeidskosten]]</f>
        <v>0</v>
      </c>
      <c r="L258" s="190">
        <f>IF(Tbl.Kosten[[#This Row],[Subtotaal andere kosten]]&lt;&gt;0,"Andere kosten",(_xlfn.XLOOKUP(Tbl.Kosten[[#This Row],[Medewerker e/o 
functie]],Tbl.Uurtarief[Medewerker en/of functie],Tbl.Uurtarief[Kostensoort],"",,)))</f>
        <v>0</v>
      </c>
      <c r="M258" s="190" t="str">
        <f>IF(AND(Tbl.Kosten[[#This Row],[Subtotaal arbeidskosten]]&lt;&gt;0,Tbl.Kosten[[#This Row],[Subtotaal andere kosten]]&lt;&gt;0),"Begroot Arbeidskosten en Overige kosten op verschillende regels!","")</f>
        <v/>
      </c>
      <c r="N258" s="3" t="str">
        <f>_xlfn.XLOOKUP(Tbl.Kosten[[#This Row],[Activiteitencode]],Tbl.Activiteiten[Activiteitcode],Tbl.Activiteiten[Werkpakketcode],"",,)</f>
        <v/>
      </c>
      <c r="O258" s="9" t="str">
        <f>_xlfn.XLOOKUP(Tbl.Kosten[[#This Row],[Werkpakketcode]],Tbl.Werkpakketten[Werkpakketcode],Tbl.Werkpakketten[WPnr.],"",,)</f>
        <v/>
      </c>
      <c r="P258" s="9" t="str">
        <f>IF(Tbl.Kosten[[#This Row],[WPnr.]]=P$7,Tbl.Kosten[[#This Row],[Totaal kosten]],"")</f>
        <v/>
      </c>
      <c r="Q258" s="9" t="str">
        <f>IF(Tbl.Kosten[[#This Row],[WPnr.]]=Q$7,Tbl.Kosten[[#This Row],[Totaal kosten]],"")</f>
        <v/>
      </c>
      <c r="R258" s="9" t="str">
        <f>IF(Tbl.Kosten[[#This Row],[WPnr.]]=R$7,Tbl.Kosten[[#This Row],[Totaal kosten]],"")</f>
        <v/>
      </c>
      <c r="S258" s="9" t="str">
        <f>IF(Tbl.Kosten[[#This Row],[WPnr.]]=S$7,Tbl.Kosten[[#This Row],[Totaal kosten]],"")</f>
        <v/>
      </c>
      <c r="T258" s="9" t="str">
        <f>IF(Tbl.Kosten[[#This Row],[WPnr.]]=T$7,Tbl.Kosten[[#This Row],[Totaal kosten]],"")</f>
        <v/>
      </c>
      <c r="U258" s="9" t="str">
        <f>IF(Tbl.Kosten[[#This Row],[WPnr.]]=U$7,Tbl.Kosten[[#This Row],[Totaal kosten]],"")</f>
        <v/>
      </c>
      <c r="V258" s="9" t="str">
        <f>IF(Tbl.Kosten[[#This Row],[WPnr.]]=V$7,Tbl.Kosten[[#This Row],[Totaal kosten]],"")</f>
        <v/>
      </c>
      <c r="W258" s="9" t="str">
        <f>IF(Tbl.Kosten[[#This Row],[WPnr.]]=W$7,Tbl.Kosten[[#This Row],[Totaal kosten]],"")</f>
        <v/>
      </c>
      <c r="X258" s="9" t="str">
        <f>IF(Tbl.Kosten[[#This Row],[WPnr.]]=X$7,Tbl.Kosten[[#This Row],[Totaal kosten]],"")</f>
        <v/>
      </c>
      <c r="Y258" s="9" t="str">
        <f>IF(Tbl.Kosten[[#This Row],[WPnr.]]=Y$7,Tbl.Kosten[[#This Row],[Totaal kosten]],"")</f>
        <v/>
      </c>
      <c r="Z258" s="9" t="str">
        <f>IFERROR(VLOOKUP(Tbl.Kosten[[#This Row],[Kostensoort]],Tbl.Kostensoorten[],2,FALSE),"")</f>
        <v/>
      </c>
      <c r="AA258" s="9" t="str">
        <f>IF(Tbl.Kosten[[#This Row],[KSnr.]]=AA$7,Tbl.Kosten[[#This Row],[Totaal kosten]],"")</f>
        <v/>
      </c>
      <c r="AB258" s="9" t="str">
        <f>IF(Tbl.Kosten[[#This Row],[KSnr.]]=AB$7,Tbl.Kosten[[#This Row],[Totaal kosten]],"")</f>
        <v/>
      </c>
      <c r="AC258" s="9" t="str">
        <f>IF(Tbl.Kosten[[#This Row],[KSnr.]]=AC$7,Tbl.Kosten[[#This Row],[Totaal kosten]],"")</f>
        <v/>
      </c>
      <c r="AD258" s="9" t="str">
        <f>IF(Tbl.Kosten[[#This Row],[KSnr.]]=AD$7,Tbl.Kosten[[#This Row],[Totaal kosten]],"")</f>
        <v/>
      </c>
      <c r="AE258" s="9" t="str">
        <f>IF(Tbl.Kosten[[#This Row],[KSnr.]]=AE$7,Tbl.Kosten[[#This Row],[Totaal kosten]],"")</f>
        <v/>
      </c>
      <c r="AF258" s="9" t="str">
        <f>IF(Tbl.Kosten[[#This Row],[KSnr.]]=AF$7,Tbl.Kosten[[#This Row],[Totaal kosten]],"")</f>
        <v/>
      </c>
      <c r="AG258" s="9" t="str">
        <f>IF(Tbl.Kosten[[#This Row],[KSnr.]]=AG$7,Tbl.Kosten[[#This Row],[Totaal kosten]],"")</f>
        <v/>
      </c>
      <c r="AH258" s="9" t="str">
        <f>IF(Tbl.Kosten[[#This Row],[KSnr.]]=AH$7,Tbl.Kosten[[#This Row],[Totaal kosten]],"")</f>
        <v/>
      </c>
      <c r="AI258" s="9" t="str">
        <f>IF(Tbl.Kosten[[#This Row],[KSnr.]]=AI$7,Tbl.Kosten[[#This Row],[Totaal kosten]],"")</f>
        <v/>
      </c>
      <c r="AJ258" s="9" t="str">
        <f>IF(Tbl.Kosten[[#This Row],[KSnr.]]=AJ$7,Tbl.Kosten[[#This Row],[Totaal kosten]],"")</f>
        <v/>
      </c>
      <c r="AK258" s="9" t="str">
        <f>IF(Tbl.Kosten[[#This Row],[KSnr.]]=AK$7,Tbl.Kosten[[#This Row],[Totaal kosten]],"")</f>
        <v/>
      </c>
      <c r="AL258" s="9" t="str">
        <f>IF(Tbl.Kosten[[#This Row],[KSnr.]]=AL$7,Tbl.Kosten[[#This Row],[Totaal kosten]],"")</f>
        <v/>
      </c>
      <c r="AM258" s="9" t="str">
        <f>IF(Tbl.Kosten[[#This Row],[KSnr.]]=AM$7,Tbl.Kosten[[#This Row],[Totaal kosten]],"")</f>
        <v/>
      </c>
      <c r="AN258" s="9" t="str">
        <f>IF(Tbl.Kosten[[#This Row],[KSnr.]]=AN$7,Tbl.Kosten[[#This Row],[Totaal kosten]],"")</f>
        <v/>
      </c>
      <c r="AO258" s="9" t="str">
        <f>IF(Tbl.Kosten[[#This Row],[KSnr.]]=AO$7,Tbl.Kosten[[#This Row],[Totaal kosten]],"")</f>
        <v/>
      </c>
      <c r="AP258" s="9" t="str">
        <f>IF(Tbl.Kosten[[#This Row],[KSnr.]]=AP$7,Tbl.Kosten[[#This Row],[Totaal kosten]],"")</f>
        <v/>
      </c>
      <c r="AQ258" s="9" t="str">
        <f>IF(Tbl.Kosten[[#This Row],[KSnr.]]=AQ$7,Tbl.Kosten[[#This Row],[Totaal kosten]],"")</f>
        <v/>
      </c>
      <c r="AR258" s="9" t="str">
        <f>IF(Tbl.Kosten[[#This Row],[KSnr.]]=AR$7,Tbl.Kosten[[#This Row],[Totaal kosten]],"")</f>
        <v/>
      </c>
      <c r="AS258" s="9" t="str">
        <f>IF(Tbl.Kosten[[#This Row],[KSnr.]]=AS$7,Tbl.Kosten[[#This Row],[Totaal kosten]],"")</f>
        <v/>
      </c>
      <c r="AT258" s="9" t="str">
        <f>IF(Tbl.Kosten[[#This Row],[KSnr.]]=AT$7,Tbl.Kosten[[#This Row],[Totaal kosten]],"")</f>
        <v/>
      </c>
      <c r="AU258" s="122" t="str">
        <f>_xlfn.XLOOKUP(Tbl.Kosten[[#This Row],[Activiteitencode]],Tbl.Activiteiten[Activiteitcode],Tbl.Activiteiten[Anr.],"",,)</f>
        <v/>
      </c>
      <c r="AV258" s="122" t="str">
        <f>IF(Tbl.Kosten[[#This Row],[Anr.]]=AV$7,Tbl.Kosten[[#This Row],[Totaal kosten]],"")</f>
        <v/>
      </c>
      <c r="AW258" s="122" t="str">
        <f>IF(Tbl.Kosten[[#This Row],[Anr.]]=AW$7,Tbl.Kosten[[#This Row],[Totaal kosten]],"")</f>
        <v/>
      </c>
      <c r="AX258" s="122" t="str">
        <f>IF(Tbl.Kosten[[#This Row],[Anr.]]=AX$7,Tbl.Kosten[[#This Row],[Totaal kosten]],"")</f>
        <v/>
      </c>
      <c r="AY258" s="122" t="str">
        <f>IF(Tbl.Kosten[[#This Row],[Anr.]]=AY$7,Tbl.Kosten[[#This Row],[Totaal kosten]],"")</f>
        <v/>
      </c>
      <c r="AZ258" s="122" t="str">
        <f>IF(Tbl.Kosten[[#This Row],[Anr.]]=AZ$7,Tbl.Kosten[[#This Row],[Totaal kosten]],"")</f>
        <v/>
      </c>
      <c r="BA258" s="122" t="str">
        <f>IF(Tbl.Kosten[[#This Row],[Anr.]]=BA$7,Tbl.Kosten[[#This Row],[Totaal kosten]],"")</f>
        <v/>
      </c>
      <c r="BB258" s="122" t="str">
        <f>IF(Tbl.Kosten[[#This Row],[Anr.]]=BB$7,Tbl.Kosten[[#This Row],[Totaal kosten]],"")</f>
        <v/>
      </c>
      <c r="BC258" s="122" t="str">
        <f>IF(Tbl.Kosten[[#This Row],[Anr.]]=BC$7,Tbl.Kosten[[#This Row],[Totaal kosten]],"")</f>
        <v/>
      </c>
      <c r="BD258" s="122" t="str">
        <f>IF(Tbl.Kosten[[#This Row],[Anr.]]=BD$7,Tbl.Kosten[[#This Row],[Totaal kosten]],"")</f>
        <v/>
      </c>
      <c r="BE258" s="122" t="str">
        <f>IF(Tbl.Kosten[[#This Row],[Anr.]]=BE$7,Tbl.Kosten[[#This Row],[Totaal kosten]],"")</f>
        <v/>
      </c>
      <c r="BF258" s="122" t="str">
        <f>IF(Tbl.Kosten[[#This Row],[Anr.]]=BF$7,Tbl.Kosten[[#This Row],[Totaal kosten]],"")</f>
        <v/>
      </c>
      <c r="BG258" s="122" t="str">
        <f>IF(Tbl.Kosten[[#This Row],[Anr.]]=BG$7,Tbl.Kosten[[#This Row],[Totaal kosten]],"")</f>
        <v/>
      </c>
      <c r="BH258" s="122" t="str">
        <f>IF(Tbl.Kosten[[#This Row],[Anr.]]=BH$7,Tbl.Kosten[[#This Row],[Totaal kosten]],"")</f>
        <v/>
      </c>
      <c r="BI258" s="122" t="str">
        <f>IF(Tbl.Kosten[[#This Row],[Anr.]]=BI$7,Tbl.Kosten[[#This Row],[Totaal kosten]],"")</f>
        <v/>
      </c>
      <c r="BJ258" s="122" t="str">
        <f>IF(Tbl.Kosten[[#This Row],[Anr.]]=BJ$7,Tbl.Kosten[[#This Row],[Totaal kosten]],"")</f>
        <v/>
      </c>
      <c r="BK258" s="122" t="str">
        <f>IF(Tbl.Kosten[[#This Row],[Anr.]]=BK$7,Tbl.Kosten[[#This Row],[Totaal kosten]],"")</f>
        <v/>
      </c>
      <c r="BL258" s="122" t="str">
        <f>IF(Tbl.Kosten[[#This Row],[Anr.]]=BL$7,Tbl.Kosten[[#This Row],[Totaal kosten]],"")</f>
        <v/>
      </c>
      <c r="BM258" s="122" t="str">
        <f>IF(Tbl.Kosten[[#This Row],[Anr.]]=BM$7,Tbl.Kosten[[#This Row],[Totaal kosten]],"")</f>
        <v/>
      </c>
      <c r="BN258" s="122" t="str">
        <f>IF(Tbl.Kosten[[#This Row],[Anr.]]=BN$7,Tbl.Kosten[[#This Row],[Totaal kosten]],"")</f>
        <v/>
      </c>
      <c r="BO258" s="122" t="str">
        <f>IF(Tbl.Kosten[[#This Row],[Anr.]]=BO$7,Tbl.Kosten[[#This Row],[Totaal kosten]],"")</f>
        <v/>
      </c>
      <c r="BP258" s="122" t="str">
        <f>IF(Tbl.Kosten[[#This Row],[Anr.]]=BP$7,Tbl.Kosten[[#This Row],[Totaal kosten]],"")</f>
        <v/>
      </c>
      <c r="BQ258" s="122" t="str">
        <f>IF(Tbl.Kosten[[#This Row],[Anr.]]=BQ$7,Tbl.Kosten[[#This Row],[Totaal kosten]],"")</f>
        <v/>
      </c>
      <c r="BR258" s="122" t="str">
        <f>IF(Tbl.Kosten[[#This Row],[Anr.]]=BR$7,Tbl.Kosten[[#This Row],[Totaal kosten]],"")</f>
        <v/>
      </c>
      <c r="BS258" s="122" t="str">
        <f>IF(Tbl.Kosten[[#This Row],[Anr.]]=BS$7,Tbl.Kosten[[#This Row],[Totaal kosten]],"")</f>
        <v/>
      </c>
      <c r="BT258" s="122" t="str">
        <f>IF(Tbl.Kosten[[#This Row],[Anr.]]=BT$7,Tbl.Kosten[[#This Row],[Totaal kosten]],"")</f>
        <v/>
      </c>
      <c r="BU258" s="122" t="str">
        <f>IF(Tbl.Kosten[[#This Row],[Anr.]]=BU$7,Tbl.Kosten[[#This Row],[Totaal kosten]],"")</f>
        <v/>
      </c>
      <c r="BV258" s="122" t="str">
        <f>IF(Tbl.Kosten[[#This Row],[Anr.]]=BV$7,Tbl.Kosten[[#This Row],[Totaal kosten]],"")</f>
        <v/>
      </c>
      <c r="BW258" s="122" t="str">
        <f>IF(Tbl.Kosten[[#This Row],[Anr.]]=BW$7,Tbl.Kosten[[#This Row],[Totaal kosten]],"")</f>
        <v/>
      </c>
      <c r="BX258" s="122" t="str">
        <f>IF(Tbl.Kosten[[#This Row],[Anr.]]=BX$7,Tbl.Kosten[[#This Row],[Totaal kosten]],"")</f>
        <v/>
      </c>
      <c r="BY258" s="122" t="str">
        <f>IF(Tbl.Kosten[[#This Row],[Anr.]]=BY$7,Tbl.Kosten[[#This Row],[Totaal kosten]],"")</f>
        <v/>
      </c>
      <c r="BZ258" s="122" t="str">
        <f>IF(Tbl.Kosten[[#This Row],[Anr.]]=BZ$7,Tbl.Kosten[[#This Row],[Totaal kosten]],"")</f>
        <v/>
      </c>
      <c r="CA258" s="122" t="str">
        <f>IF(Tbl.Kosten[[#This Row],[Anr.]]=CA$7,Tbl.Kosten[[#This Row],[Totaal kosten]],"")</f>
        <v/>
      </c>
      <c r="CB258" s="122" t="str">
        <f>IF(Tbl.Kosten[[#This Row],[Anr.]]=CB$7,Tbl.Kosten[[#This Row],[Totaal kosten]],"")</f>
        <v/>
      </c>
      <c r="CC258" s="122" t="str">
        <f>IF(Tbl.Kosten[[#This Row],[Anr.]]=CC$7,Tbl.Kosten[[#This Row],[Totaal kosten]],"")</f>
        <v/>
      </c>
      <c r="CD258" s="122" t="str">
        <f>IF(Tbl.Kosten[[#This Row],[Anr.]]=CD$7,Tbl.Kosten[[#This Row],[Totaal kosten]],"")</f>
        <v/>
      </c>
      <c r="CE258" s="122" t="str">
        <f>IF(Tbl.Kosten[[#This Row],[Anr.]]=CE$7,Tbl.Kosten[[#This Row],[Totaal kosten]],"")</f>
        <v/>
      </c>
      <c r="CF258" s="122" t="str">
        <f>IF(Tbl.Kosten[[#This Row],[Anr.]]=CF$7,Tbl.Kosten[[#This Row],[Totaal kosten]],"")</f>
        <v/>
      </c>
      <c r="CG258" s="122" t="str">
        <f>IF(Tbl.Kosten[[#This Row],[Anr.]]=CG$7,Tbl.Kosten[[#This Row],[Totaal kosten]],"")</f>
        <v/>
      </c>
      <c r="CH258" s="122" t="str">
        <f>IF(Tbl.Kosten[[#This Row],[Anr.]]=CH$7,Tbl.Kosten[[#This Row],[Totaal kosten]],"")</f>
        <v/>
      </c>
      <c r="CI258" s="122" t="str">
        <f>IF(Tbl.Kosten[[#This Row],[Anr.]]=CI$7,Tbl.Kosten[[#This Row],[Totaal kosten]],"")</f>
        <v/>
      </c>
      <c r="CJ258" s="122" t="str">
        <f>IF(Tbl.Kosten[[#This Row],[Anr.]]=CJ$7,Tbl.Kosten[[#This Row],[Totaal kosten]],"")</f>
        <v/>
      </c>
      <c r="CK258" s="122" t="str">
        <f>IF(Tbl.Kosten[[#This Row],[Anr.]]=CK$7,Tbl.Kosten[[#This Row],[Totaal kosten]],"")</f>
        <v/>
      </c>
      <c r="CL258" s="122" t="str">
        <f>IF(Tbl.Kosten[[#This Row],[Anr.]]=CL$7,Tbl.Kosten[[#This Row],[Totaal kosten]],"")</f>
        <v/>
      </c>
      <c r="CM258" s="122" t="str">
        <f>IF(Tbl.Kosten[[#This Row],[Anr.]]=CM$7,Tbl.Kosten[[#This Row],[Totaal kosten]],"")</f>
        <v/>
      </c>
      <c r="CN258" s="122" t="str">
        <f>IF(Tbl.Kosten[[#This Row],[Anr.]]=CN$7,Tbl.Kosten[[#This Row],[Totaal kosten]],"")</f>
        <v/>
      </c>
      <c r="CO258" s="122" t="str">
        <f>IF(Tbl.Kosten[[#This Row],[Anr.]]=CO$7,Tbl.Kosten[[#This Row],[Totaal kosten]],"")</f>
        <v/>
      </c>
      <c r="CP258" s="122" t="str">
        <f>IF(Tbl.Kosten[[#This Row],[Anr.]]=CP$7,Tbl.Kosten[[#This Row],[Totaal kosten]],"")</f>
        <v/>
      </c>
      <c r="CQ258" s="122" t="str">
        <f>IF(Tbl.Kosten[[#This Row],[Anr.]]=CQ$7,Tbl.Kosten[[#This Row],[Totaal kosten]],"")</f>
        <v/>
      </c>
      <c r="CR258" s="122" t="str">
        <f>IF(Tbl.Kosten[[#This Row],[Anr.]]=CR$7,Tbl.Kosten[[#This Row],[Totaal kosten]],"")</f>
        <v/>
      </c>
      <c r="CS258" s="122" t="str">
        <f>IF(Tbl.Kosten[[#This Row],[Anr.]]=CS$7,Tbl.Kosten[[#This Row],[Totaal kosten]],"")</f>
        <v/>
      </c>
      <c r="CT258" s="122" t="str">
        <f>IF(Tbl.Kosten[[#This Row],[Anr.]]=CT$7,Tbl.Kosten[[#This Row],[Totaal kosten]],"")</f>
        <v/>
      </c>
      <c r="CU258" s="122" t="str">
        <f>IF(Tbl.Kosten[[#This Row],[Anr.]]=CU$7,Tbl.Kosten[[#This Row],[Totaal kosten]],"")</f>
        <v/>
      </c>
      <c r="CV258" s="122" t="str">
        <f>IF(Tbl.Kosten[[#This Row],[Anr.]]=CV$7,Tbl.Kosten[[#This Row],[Totaal kosten]],"")</f>
        <v/>
      </c>
      <c r="CW258" s="122" t="str">
        <f>IF(Tbl.Kosten[[#This Row],[Anr.]]=CW$7,Tbl.Kosten[[#This Row],[Totaal kosten]],"")</f>
        <v/>
      </c>
      <c r="CX258" s="122" t="str">
        <f>IF(Tbl.Kosten[[#This Row],[Anr.]]=CX$7,Tbl.Kosten[[#This Row],[Totaal kosten]],"")</f>
        <v/>
      </c>
      <c r="CY258" s="122" t="str">
        <f>IF(Tbl.Kosten[[#This Row],[Anr.]]=CY$7,Tbl.Kosten[[#This Row],[Totaal kosten]],"")</f>
        <v/>
      </c>
      <c r="CZ258" s="122" t="str">
        <f>IF(Tbl.Kosten[[#This Row],[Anr.]]=CZ$7,Tbl.Kosten[[#This Row],[Totaal kosten]],"")</f>
        <v/>
      </c>
      <c r="DA258" s="122" t="str">
        <f>IF(Tbl.Kosten[[#This Row],[Anr.]]=DA$7,Tbl.Kosten[[#This Row],[Totaal kosten]],"")</f>
        <v/>
      </c>
      <c r="DB258" s="122" t="str">
        <f>IF(Tbl.Kosten[[#This Row],[Anr.]]=DB$7,Tbl.Kosten[[#This Row],[Totaal kosten]],"")</f>
        <v/>
      </c>
      <c r="DC258" s="122" t="str">
        <f>IF(Tbl.Kosten[[#This Row],[Anr.]]=DC$7,Tbl.Kosten[[#This Row],[Totaal kosten]],"")</f>
        <v/>
      </c>
      <c r="DD258" s="122" t="str">
        <f>IF(Tbl.Kosten[[#This Row],[Anr.]]=DD$7,Tbl.Kosten[[#This Row],[Totaal kosten]],"")</f>
        <v/>
      </c>
      <c r="DE258" s="122" t="str">
        <f>IF(Tbl.Kosten[[#This Row],[Anr.]]=DE$7,Tbl.Kosten[[#This Row],[Totaal kosten]],"")</f>
        <v/>
      </c>
      <c r="DF258" s="122" t="str">
        <f>IF(Tbl.Kosten[[#This Row],[Anr.]]=DF$7,Tbl.Kosten[[#This Row],[Totaal kosten]],"")</f>
        <v/>
      </c>
      <c r="DG258" s="122" t="str">
        <f>IF(Tbl.Kosten[[#This Row],[Anr.]]=DG$7,Tbl.Kosten[[#This Row],[Totaal kosten]],"")</f>
        <v/>
      </c>
      <c r="DH258" s="122" t="str">
        <f>IF(Tbl.Kosten[[#This Row],[Anr.]]=DH$7,Tbl.Kosten[[#This Row],[Totaal kosten]],"")</f>
        <v/>
      </c>
      <c r="DI258" s="122" t="str">
        <f>IF(Tbl.Kosten[[#This Row],[Anr.]]=DI$7,Tbl.Kosten[[#This Row],[Totaal kosten]],"")</f>
        <v/>
      </c>
      <c r="DJ258" s="122" t="str">
        <f>IF(Tbl.Kosten[[#This Row],[Anr.]]=DJ$7,Tbl.Kosten[[#This Row],[Totaal kosten]],"")</f>
        <v/>
      </c>
      <c r="DK258" s="122" t="str">
        <f>IF(Tbl.Kosten[[#This Row],[Anr.]]=DK$7,Tbl.Kosten[[#This Row],[Totaal kosten]],"")</f>
        <v/>
      </c>
      <c r="DL258" s="122" t="str">
        <f>IF(Tbl.Kosten[[#This Row],[Anr.]]=DL$7,Tbl.Kosten[[#This Row],[Totaal kosten]],"")</f>
        <v/>
      </c>
      <c r="DM258" s="122" t="str">
        <f>IF(Tbl.Kosten[[#This Row],[Anr.]]=DM$7,Tbl.Kosten[[#This Row],[Totaal kosten]],"")</f>
        <v/>
      </c>
      <c r="DN258" s="122" t="str">
        <f>IF(Tbl.Kosten[[#This Row],[Anr.]]=DN$7,Tbl.Kosten[[#This Row],[Totaal kosten]],"")</f>
        <v/>
      </c>
      <c r="DO258" s="122" t="str">
        <f>IF(Tbl.Kosten[[#This Row],[Anr.]]=DO$7,Tbl.Kosten[[#This Row],[Totaal kosten]],"")</f>
        <v/>
      </c>
      <c r="DP258" s="122" t="str">
        <f>IF(Tbl.Kosten[[#This Row],[Anr.]]=DP$7,Tbl.Kosten[[#This Row],[Totaal kosten]],"")</f>
        <v/>
      </c>
      <c r="DQ258" s="122" t="str">
        <f>IF(Tbl.Kosten[[#This Row],[Anr.]]=DQ$7,Tbl.Kosten[[#This Row],[Totaal kosten]],"")</f>
        <v/>
      </c>
      <c r="DR258" s="122" t="str">
        <f>IF(Tbl.Kosten[[#This Row],[Anr.]]=DR$7,Tbl.Kosten[[#This Row],[Totaal kosten]],"")</f>
        <v/>
      </c>
      <c r="DS258" s="122" t="str">
        <f>IF(Tbl.Kosten[[#This Row],[Anr.]]=DS$7,Tbl.Kosten[[#This Row],[Totaal kosten]],"")</f>
        <v/>
      </c>
      <c r="DT258" s="122" t="str">
        <f>IF(Tbl.Kosten[[#This Row],[Anr.]]=DT$7,Tbl.Kosten[[#This Row],[Totaal kosten]],"")</f>
        <v/>
      </c>
      <c r="DU258" s="122" t="str">
        <f>IF(Tbl.Kosten[[#This Row],[Anr.]]=DU$7,Tbl.Kosten[[#This Row],[Totaal kosten]],"")</f>
        <v/>
      </c>
      <c r="DV258" s="122" t="str">
        <f>IF(Tbl.Kosten[[#This Row],[Anr.]]=DV$7,Tbl.Kosten[[#This Row],[Totaal kosten]],"")</f>
        <v/>
      </c>
      <c r="DW258" s="122" t="str">
        <f>IF(Tbl.Kosten[[#This Row],[Anr.]]=DW$7,Tbl.Kosten[[#This Row],[Totaal kosten]],"")</f>
        <v/>
      </c>
      <c r="DX258" s="122" t="str">
        <f>IF(Tbl.Kosten[[#This Row],[Anr.]]=DX$7,Tbl.Kosten[[#This Row],[Totaal kosten]],"")</f>
        <v/>
      </c>
      <c r="DY258" s="122" t="str">
        <f>IF(Tbl.Kosten[[#This Row],[Anr.]]=DY$7,Tbl.Kosten[[#This Row],[Totaal kosten]],"")</f>
        <v/>
      </c>
      <c r="DZ258" s="122" t="str">
        <f>IF(Tbl.Kosten[[#This Row],[Anr.]]=DZ$7,Tbl.Kosten[[#This Row],[Totaal kosten]],"")</f>
        <v/>
      </c>
      <c r="EA258" s="122" t="str">
        <f>IF(Tbl.Kosten[[#This Row],[Anr.]]=EA$7,Tbl.Kosten[[#This Row],[Totaal kosten]],"")</f>
        <v/>
      </c>
      <c r="EB258" s="122" t="str">
        <f>IF(Tbl.Kosten[[#This Row],[Anr.]]=EB$7,Tbl.Kosten[[#This Row],[Totaal kosten]],"")</f>
        <v/>
      </c>
      <c r="EC258" s="122" t="str">
        <f>IF(Tbl.Kosten[[#This Row],[Anr.]]=EC$7,Tbl.Kosten[[#This Row],[Totaal kosten]],"")</f>
        <v/>
      </c>
      <c r="ED258" s="122" t="str">
        <f>IF(Tbl.Kosten[[#This Row],[Anr.]]=ED$7,Tbl.Kosten[[#This Row],[Totaal kosten]],"")</f>
        <v/>
      </c>
      <c r="EE258" s="122" t="str">
        <f>IF(Tbl.Kosten[[#This Row],[Anr.]]=EE$7,Tbl.Kosten[[#This Row],[Totaal kosten]],"")</f>
        <v/>
      </c>
      <c r="EF258" s="122" t="str">
        <f>IF(Tbl.Kosten[[#This Row],[Anr.]]=EF$7,Tbl.Kosten[[#This Row],[Totaal kosten]],"")</f>
        <v/>
      </c>
      <c r="EG258" s="122" t="str">
        <f>IF(Tbl.Kosten[[#This Row],[Anr.]]=EG$7,Tbl.Kosten[[#This Row],[Totaal kosten]],"")</f>
        <v/>
      </c>
      <c r="EH258" s="122" t="str">
        <f>IF(Tbl.Kosten[[#This Row],[Anr.]]=EH$7,Tbl.Kosten[[#This Row],[Totaal kosten]],"")</f>
        <v/>
      </c>
      <c r="EI258" s="122" t="str">
        <f>IF(Tbl.Kosten[[#This Row],[Anr.]]=EI$7,Tbl.Kosten[[#This Row],[Totaal kosten]],"")</f>
        <v/>
      </c>
      <c r="EJ258" s="122" t="str">
        <f>IF(Tbl.Kosten[[#This Row],[Anr.]]=EJ$7,Tbl.Kosten[[#This Row],[Totaal kosten]],"")</f>
        <v/>
      </c>
      <c r="EK258" s="122" t="str">
        <f>IF(Tbl.Kosten[[#This Row],[Anr.]]=EK$7,Tbl.Kosten[[#This Row],[Totaal kosten]],"")</f>
        <v/>
      </c>
      <c r="EL258" s="122" t="str">
        <f>IF(Tbl.Kosten[[#This Row],[Anr.]]=EL$7,Tbl.Kosten[[#This Row],[Totaal kosten]],"")</f>
        <v/>
      </c>
      <c r="EM258" s="122" t="str">
        <f>IF(Tbl.Kosten[[#This Row],[Anr.]]=EM$7,Tbl.Kosten[[#This Row],[Totaal kosten]],"")</f>
        <v/>
      </c>
      <c r="EN258" s="122" t="str">
        <f>IF(Tbl.Kosten[[#This Row],[Anr.]]=EN$7,Tbl.Kosten[[#This Row],[Totaal kosten]],"")</f>
        <v/>
      </c>
      <c r="EO258" s="122" t="str">
        <f>IF(Tbl.Kosten[[#This Row],[Anr.]]=EO$7,Tbl.Kosten[[#This Row],[Totaal kosten]],"")</f>
        <v/>
      </c>
      <c r="EP258" s="122" t="str">
        <f>IF(Tbl.Kosten[[#This Row],[Anr.]]=EP$7,Tbl.Kosten[[#This Row],[Totaal kosten]],"")</f>
        <v/>
      </c>
      <c r="EQ258" s="122" t="str">
        <f>IF(Tbl.Kosten[[#This Row],[Anr.]]=EQ$7,Tbl.Kosten[[#This Row],[Totaal kosten]],"")</f>
        <v/>
      </c>
    </row>
    <row r="259" spans="2:147" hidden="1" x14ac:dyDescent="0.35">
      <c r="B259" s="199"/>
      <c r="C259" s="200"/>
      <c r="D259" s="201"/>
      <c r="E259" s="202"/>
      <c r="F259" s="203"/>
      <c r="G259" s="14"/>
      <c r="H259" s="202"/>
      <c r="I259" s="199"/>
      <c r="J259" s="12"/>
      <c r="K259" s="118">
        <f>SUBTOTAL(109,Tbl.Kosten[Totaal kosten])</f>
        <v>0</v>
      </c>
      <c r="L259" s="197"/>
      <c r="M259" s="197"/>
      <c r="N259" s="204"/>
      <c r="O259" s="205"/>
      <c r="P259" s="205">
        <f>SUBTOTAL(109,Tbl.Kosten[WP1])</f>
        <v>0</v>
      </c>
      <c r="Q259" s="205">
        <f>SUBTOTAL(109,Tbl.Kosten[WP2])</f>
        <v>0</v>
      </c>
      <c r="R259" s="205">
        <f>SUBTOTAL(109,Tbl.Kosten[WP3])</f>
        <v>0</v>
      </c>
      <c r="S259" s="205">
        <f>SUBTOTAL(109,Tbl.Kosten[WP4])</f>
        <v>0</v>
      </c>
      <c r="T259" s="205">
        <f>SUBTOTAL(109,Tbl.Kosten[WP5])</f>
        <v>0</v>
      </c>
      <c r="U259" s="205">
        <f>SUBTOTAL(109,Tbl.Kosten[WP6])</f>
        <v>0</v>
      </c>
      <c r="V259" s="205">
        <f>SUBTOTAL(109,Tbl.Kosten[WP7])</f>
        <v>0</v>
      </c>
      <c r="W259" s="205">
        <f>SUBTOTAL(109,Tbl.Kosten[WP8])</f>
        <v>0</v>
      </c>
      <c r="X259" s="205">
        <f>SUBTOTAL(109,Tbl.Kosten[WP9])</f>
        <v>0</v>
      </c>
      <c r="Y259" s="205">
        <f>SUBTOTAL(109,Tbl.Kosten[WP10])</f>
        <v>0</v>
      </c>
      <c r="Z259" s="204"/>
      <c r="AA259" s="205">
        <f>SUBTOTAL(109,Tbl.Kosten[KS1])</f>
        <v>0</v>
      </c>
      <c r="AB259" s="205">
        <f>SUBTOTAL(109,Tbl.Kosten[KS2])</f>
        <v>0</v>
      </c>
      <c r="AC259" s="205">
        <f>SUBTOTAL(109,Tbl.Kosten[KS3])</f>
        <v>0</v>
      </c>
      <c r="AD259" s="205">
        <f>SUBTOTAL(109,Tbl.Kosten[KS4])</f>
        <v>0</v>
      </c>
      <c r="AE259" s="205">
        <f>SUBTOTAL(109,Tbl.Kosten[KS5])</f>
        <v>0</v>
      </c>
      <c r="AF259" s="205">
        <f>SUBTOTAL(109,Tbl.Kosten[KS6])</f>
        <v>0</v>
      </c>
      <c r="AG259" s="205">
        <f>SUBTOTAL(109,Tbl.Kosten[KS7])</f>
        <v>0</v>
      </c>
      <c r="AH259" s="205">
        <f>SUBTOTAL(109,Tbl.Kosten[KS8])</f>
        <v>0</v>
      </c>
      <c r="AI259" s="205">
        <f>SUBTOTAL(109,Tbl.Kosten[KS9])</f>
        <v>0</v>
      </c>
      <c r="AJ259" s="205">
        <f>SUBTOTAL(109,Tbl.Kosten[KS10])</f>
        <v>0</v>
      </c>
      <c r="AK259" s="205">
        <f>SUBTOTAL(109,Tbl.Kosten[KS11])</f>
        <v>0</v>
      </c>
      <c r="AL259" s="205">
        <f>SUBTOTAL(109,Tbl.Kosten[KS12])</f>
        <v>0</v>
      </c>
      <c r="AM259" s="205">
        <f>SUBTOTAL(109,Tbl.Kosten[KS13])</f>
        <v>0</v>
      </c>
      <c r="AN259" s="205">
        <f>SUBTOTAL(109,Tbl.Kosten[KS14])</f>
        <v>0</v>
      </c>
      <c r="AO259" s="205">
        <f>SUBTOTAL(109,Tbl.Kosten[KS15])</f>
        <v>0</v>
      </c>
      <c r="AP259" s="205">
        <f>SUBTOTAL(109,Tbl.Kosten[KS16])</f>
        <v>0</v>
      </c>
      <c r="AQ259" s="205">
        <f>SUBTOTAL(109,Tbl.Kosten[KS17])</f>
        <v>0</v>
      </c>
      <c r="AR259" s="205">
        <f>SUBTOTAL(109,Tbl.Kosten[KS18])</f>
        <v>0</v>
      </c>
      <c r="AS259" s="205">
        <f>SUBTOTAL(109,Tbl.Kosten[KS19])</f>
        <v>0</v>
      </c>
      <c r="AT259" s="205">
        <f>SUBTOTAL(109,Tbl.Kosten[KS20])</f>
        <v>0</v>
      </c>
      <c r="AU259" s="204"/>
      <c r="AV259" s="205">
        <f>SUBTOTAL(109,Tbl.Kosten[A1])</f>
        <v>0</v>
      </c>
      <c r="AW259" s="205">
        <f>SUBTOTAL(109,Tbl.Kosten[A2])</f>
        <v>0</v>
      </c>
      <c r="AX259" s="205">
        <f>SUBTOTAL(109,Tbl.Kosten[A3])</f>
        <v>0</v>
      </c>
      <c r="AY259" s="205">
        <f>SUBTOTAL(109,Tbl.Kosten[A4])</f>
        <v>0</v>
      </c>
      <c r="AZ259" s="205">
        <f>SUBTOTAL(109,Tbl.Kosten[A5])</f>
        <v>0</v>
      </c>
      <c r="BA259" s="205">
        <f>SUBTOTAL(109,Tbl.Kosten[A6])</f>
        <v>0</v>
      </c>
      <c r="BB259" s="205">
        <f>SUBTOTAL(109,Tbl.Kosten[A7])</f>
        <v>0</v>
      </c>
      <c r="BC259" s="205">
        <f>SUBTOTAL(109,Tbl.Kosten[A8])</f>
        <v>0</v>
      </c>
      <c r="BD259" s="205">
        <f>SUBTOTAL(109,Tbl.Kosten[A9])</f>
        <v>0</v>
      </c>
      <c r="BE259" s="205">
        <f>SUBTOTAL(109,Tbl.Kosten[A10])</f>
        <v>0</v>
      </c>
      <c r="BF259" s="205">
        <f>SUBTOTAL(109,Tbl.Kosten[A11])</f>
        <v>0</v>
      </c>
      <c r="BG259" s="205">
        <f>SUBTOTAL(109,Tbl.Kosten[A12])</f>
        <v>0</v>
      </c>
      <c r="BH259" s="205">
        <f>SUBTOTAL(109,Tbl.Kosten[A13])</f>
        <v>0</v>
      </c>
      <c r="BI259" s="205">
        <f>SUBTOTAL(109,Tbl.Kosten[A14])</f>
        <v>0</v>
      </c>
      <c r="BJ259" s="205">
        <f>SUBTOTAL(109,Tbl.Kosten[A15])</f>
        <v>0</v>
      </c>
      <c r="BK259" s="205">
        <f>SUBTOTAL(109,Tbl.Kosten[A16])</f>
        <v>0</v>
      </c>
      <c r="BL259" s="205">
        <f>SUBTOTAL(109,Tbl.Kosten[A17])</f>
        <v>0</v>
      </c>
      <c r="BM259" s="205">
        <f>SUBTOTAL(109,Tbl.Kosten[A18])</f>
        <v>0</v>
      </c>
      <c r="BN259" s="205">
        <f>SUBTOTAL(109,Tbl.Kosten[A19])</f>
        <v>0</v>
      </c>
      <c r="BO259" s="205">
        <f>SUBTOTAL(109,Tbl.Kosten[A20])</f>
        <v>0</v>
      </c>
      <c r="BP259" s="205">
        <f>SUBTOTAL(109,Tbl.Kosten[A21])</f>
        <v>0</v>
      </c>
      <c r="BQ259" s="205">
        <f>SUBTOTAL(109,Tbl.Kosten[A22])</f>
        <v>0</v>
      </c>
      <c r="BR259" s="205">
        <f>SUBTOTAL(109,Tbl.Kosten[A23])</f>
        <v>0</v>
      </c>
      <c r="BS259" s="205">
        <f>SUBTOTAL(109,Tbl.Kosten[A24])</f>
        <v>0</v>
      </c>
      <c r="BT259" s="205">
        <f>SUBTOTAL(109,Tbl.Kosten[A25])</f>
        <v>0</v>
      </c>
      <c r="BU259" s="205">
        <f>SUBTOTAL(109,Tbl.Kosten[A26])</f>
        <v>0</v>
      </c>
      <c r="BV259" s="205">
        <f>SUBTOTAL(109,Tbl.Kosten[A27])</f>
        <v>0</v>
      </c>
      <c r="BW259" s="205">
        <f>SUBTOTAL(109,Tbl.Kosten[A28])</f>
        <v>0</v>
      </c>
      <c r="BX259" s="205">
        <f>SUBTOTAL(109,Tbl.Kosten[A29])</f>
        <v>0</v>
      </c>
      <c r="BY259" s="205">
        <f>SUBTOTAL(109,Tbl.Kosten[A30])</f>
        <v>0</v>
      </c>
      <c r="BZ259" s="205">
        <f>SUBTOTAL(109,Tbl.Kosten[A31])</f>
        <v>0</v>
      </c>
      <c r="CA259" s="205">
        <f>SUBTOTAL(109,Tbl.Kosten[A32])</f>
        <v>0</v>
      </c>
      <c r="CB259" s="205">
        <f>SUBTOTAL(109,Tbl.Kosten[A33])</f>
        <v>0</v>
      </c>
      <c r="CC259" s="205">
        <f>SUBTOTAL(109,Tbl.Kosten[A34])</f>
        <v>0</v>
      </c>
      <c r="CD259" s="205">
        <f>SUBTOTAL(109,Tbl.Kosten[A35])</f>
        <v>0</v>
      </c>
      <c r="CE259" s="205">
        <f>SUBTOTAL(109,Tbl.Kosten[A36])</f>
        <v>0</v>
      </c>
      <c r="CF259" s="205">
        <f>SUBTOTAL(109,Tbl.Kosten[A37])</f>
        <v>0</v>
      </c>
      <c r="CG259" s="205">
        <f>SUBTOTAL(109,Tbl.Kosten[A38])</f>
        <v>0</v>
      </c>
      <c r="CH259" s="205">
        <f>SUBTOTAL(109,Tbl.Kosten[A39])</f>
        <v>0</v>
      </c>
      <c r="CI259" s="205">
        <f>SUBTOTAL(109,Tbl.Kosten[A40])</f>
        <v>0</v>
      </c>
      <c r="CJ259" s="205">
        <f>SUBTOTAL(109,Tbl.Kosten[A41])</f>
        <v>0</v>
      </c>
      <c r="CK259" s="205">
        <f>SUBTOTAL(109,Tbl.Kosten[A42])</f>
        <v>0</v>
      </c>
      <c r="CL259" s="205">
        <f>SUBTOTAL(109,Tbl.Kosten[A43])</f>
        <v>0</v>
      </c>
      <c r="CM259" s="205">
        <f>SUBTOTAL(109,Tbl.Kosten[A44])</f>
        <v>0</v>
      </c>
      <c r="CN259" s="205">
        <f>SUBTOTAL(109,Tbl.Kosten[A45])</f>
        <v>0</v>
      </c>
      <c r="CO259" s="205">
        <f>SUBTOTAL(109,Tbl.Kosten[A46])</f>
        <v>0</v>
      </c>
      <c r="CP259" s="205">
        <f>SUBTOTAL(109,Tbl.Kosten[A47])</f>
        <v>0</v>
      </c>
      <c r="CQ259" s="205">
        <f>SUBTOTAL(109,Tbl.Kosten[A48])</f>
        <v>0</v>
      </c>
      <c r="CR259" s="205">
        <f>SUBTOTAL(109,Tbl.Kosten[A49])</f>
        <v>0</v>
      </c>
      <c r="CS259" s="205">
        <f>SUBTOTAL(109,Tbl.Kosten[A50])</f>
        <v>0</v>
      </c>
      <c r="CT259" s="205">
        <f>SUBTOTAL(109,Tbl.Kosten[A51])</f>
        <v>0</v>
      </c>
      <c r="CU259" s="205">
        <f>SUBTOTAL(109,Tbl.Kosten[A52])</f>
        <v>0</v>
      </c>
      <c r="CV259" s="205">
        <f>SUBTOTAL(109,Tbl.Kosten[A53])</f>
        <v>0</v>
      </c>
      <c r="CW259" s="205">
        <f>SUBTOTAL(109,Tbl.Kosten[A54])</f>
        <v>0</v>
      </c>
      <c r="CX259" s="205">
        <f>SUBTOTAL(109,Tbl.Kosten[A55])</f>
        <v>0</v>
      </c>
      <c r="CY259" s="205">
        <f>SUBTOTAL(109,Tbl.Kosten[A56])</f>
        <v>0</v>
      </c>
      <c r="CZ259" s="205">
        <f>SUBTOTAL(109,Tbl.Kosten[A57])</f>
        <v>0</v>
      </c>
      <c r="DA259" s="205">
        <f>SUBTOTAL(109,Tbl.Kosten[A58])</f>
        <v>0</v>
      </c>
      <c r="DB259" s="205">
        <f>SUBTOTAL(109,Tbl.Kosten[A59])</f>
        <v>0</v>
      </c>
      <c r="DC259" s="205">
        <f>SUBTOTAL(109,Tbl.Kosten[A60])</f>
        <v>0</v>
      </c>
      <c r="DD259" s="205">
        <f>SUBTOTAL(109,Tbl.Kosten[A61])</f>
        <v>0</v>
      </c>
      <c r="DE259" s="205">
        <f>SUBTOTAL(109,Tbl.Kosten[A62])</f>
        <v>0</v>
      </c>
      <c r="DF259" s="205">
        <f>SUBTOTAL(109,Tbl.Kosten[A63])</f>
        <v>0</v>
      </c>
      <c r="DG259" s="205">
        <f>SUBTOTAL(109,Tbl.Kosten[A64])</f>
        <v>0</v>
      </c>
      <c r="DH259" s="205">
        <f>SUBTOTAL(109,Tbl.Kosten[A65])</f>
        <v>0</v>
      </c>
      <c r="DI259" s="205">
        <f>SUBTOTAL(109,Tbl.Kosten[A66])</f>
        <v>0</v>
      </c>
      <c r="DJ259" s="205">
        <f>SUBTOTAL(109,Tbl.Kosten[A67])</f>
        <v>0</v>
      </c>
      <c r="DK259" s="205">
        <f>SUBTOTAL(109,Tbl.Kosten[A68])</f>
        <v>0</v>
      </c>
      <c r="DL259" s="205">
        <f>SUBTOTAL(109,Tbl.Kosten[A69])</f>
        <v>0</v>
      </c>
      <c r="DM259" s="205">
        <f>SUBTOTAL(109,Tbl.Kosten[A70])</f>
        <v>0</v>
      </c>
      <c r="DN259" s="205">
        <f>SUBTOTAL(109,Tbl.Kosten[A71])</f>
        <v>0</v>
      </c>
      <c r="DO259" s="205">
        <f>SUBTOTAL(109,Tbl.Kosten[A72])</f>
        <v>0</v>
      </c>
      <c r="DP259" s="205">
        <f>SUBTOTAL(109,Tbl.Kosten[A73])</f>
        <v>0</v>
      </c>
      <c r="DQ259" s="205">
        <f>SUBTOTAL(109,Tbl.Kosten[A74])</f>
        <v>0</v>
      </c>
      <c r="DR259" s="205">
        <f>SUBTOTAL(109,Tbl.Kosten[A75])</f>
        <v>0</v>
      </c>
      <c r="DS259" s="205">
        <f>SUBTOTAL(109,Tbl.Kosten[A76])</f>
        <v>0</v>
      </c>
      <c r="DT259" s="205">
        <f>SUBTOTAL(109,Tbl.Kosten[A77])</f>
        <v>0</v>
      </c>
      <c r="DU259" s="205">
        <f>SUBTOTAL(109,Tbl.Kosten[A78])</f>
        <v>0</v>
      </c>
      <c r="DV259" s="205">
        <f>SUBTOTAL(109,Tbl.Kosten[A79])</f>
        <v>0</v>
      </c>
      <c r="DW259" s="205">
        <f>SUBTOTAL(109,Tbl.Kosten[A80])</f>
        <v>0</v>
      </c>
      <c r="DX259" s="205">
        <f>SUBTOTAL(109,Tbl.Kosten[A81])</f>
        <v>0</v>
      </c>
      <c r="DY259" s="205">
        <f>SUBTOTAL(109,Tbl.Kosten[A82])</f>
        <v>0</v>
      </c>
      <c r="DZ259" s="205">
        <f>SUBTOTAL(109,Tbl.Kosten[A83])</f>
        <v>0</v>
      </c>
      <c r="EA259" s="205">
        <f>SUBTOTAL(109,Tbl.Kosten[A84])</f>
        <v>0</v>
      </c>
      <c r="EB259" s="205">
        <f>SUBTOTAL(109,Tbl.Kosten[A85])</f>
        <v>0</v>
      </c>
      <c r="EC259" s="205">
        <f>SUBTOTAL(109,Tbl.Kosten[A86])</f>
        <v>0</v>
      </c>
      <c r="ED259" s="205">
        <f>SUBTOTAL(109,Tbl.Kosten[A87])</f>
        <v>0</v>
      </c>
      <c r="EE259" s="205">
        <f>SUBTOTAL(109,Tbl.Kosten[A88])</f>
        <v>0</v>
      </c>
      <c r="EF259" s="205">
        <f>SUBTOTAL(109,Tbl.Kosten[A89])</f>
        <v>0</v>
      </c>
      <c r="EG259" s="205">
        <f>SUBTOTAL(109,Tbl.Kosten[A90])</f>
        <v>0</v>
      </c>
      <c r="EH259" s="205">
        <f>SUBTOTAL(109,Tbl.Kosten[A91])</f>
        <v>0</v>
      </c>
      <c r="EI259" s="205">
        <f>SUBTOTAL(109,Tbl.Kosten[A92])</f>
        <v>0</v>
      </c>
      <c r="EJ259" s="205">
        <f>SUBTOTAL(109,Tbl.Kosten[A93])</f>
        <v>0</v>
      </c>
      <c r="EK259" s="205">
        <f>SUBTOTAL(109,Tbl.Kosten[A94])</f>
        <v>0</v>
      </c>
      <c r="EL259" s="205">
        <f>SUBTOTAL(109,Tbl.Kosten[A95])</f>
        <v>0</v>
      </c>
      <c r="EM259" s="205">
        <f>SUBTOTAL(109,Tbl.Kosten[A96])</f>
        <v>0</v>
      </c>
      <c r="EN259" s="205">
        <f>SUBTOTAL(109,Tbl.Kosten[A97])</f>
        <v>0</v>
      </c>
      <c r="EO259" s="205">
        <f>SUBTOTAL(109,Tbl.Kosten[A98])</f>
        <v>0</v>
      </c>
      <c r="EP259" s="205">
        <f>SUBTOTAL(109,Tbl.Kosten[A99])</f>
        <v>0</v>
      </c>
      <c r="EQ259" s="205">
        <f>SUBTOTAL(109,Tbl.Kosten[A100])</f>
        <v>0</v>
      </c>
    </row>
  </sheetData>
  <sheetProtection algorithmName="SHA-512" hashValue="/w3pH1POkvJWMeqURoiw3RkDY8+Lj7H7CE8AY9uLt/tRNgunZNyaftn/hAfpWXZVpgcb031Vbg9Yl4dFG8D6jA==" saltValue="WxW4B6Bfna94anj/XhTsRw==" spinCount="100000" sheet="1" selectLockedCells="1" autoFilter="0"/>
  <phoneticPr fontId="12" type="noConversion"/>
  <conditionalFormatting sqref="D9:F258">
    <cfRule type="expression" dxfId="6" priority="1">
      <formula>AND($G9&lt;&gt;0,$J9&lt;&gt;0)</formula>
    </cfRule>
    <cfRule type="expression" dxfId="5" priority="5">
      <formula>IF($J9&lt;&gt;0,TRUE,FALSE)</formula>
    </cfRule>
  </conditionalFormatting>
  <conditionalFormatting sqref="F9:F258">
    <cfRule type="cellIs" dxfId="4" priority="7" operator="equal">
      <formula>0</formula>
    </cfRule>
  </conditionalFormatting>
  <conditionalFormatting sqref="H9:I258">
    <cfRule type="expression" dxfId="3" priority="2">
      <formula>AND($G9&lt;&gt;0,$J9&lt;&gt;0)</formula>
    </cfRule>
    <cfRule type="expression" dxfId="2" priority="6">
      <formula>IF($G9&lt;&gt;0,TRUE,FALSE)</formula>
    </cfRule>
  </conditionalFormatting>
  <conditionalFormatting sqref="L9:M258">
    <cfRule type="cellIs" dxfId="1" priority="4" operator="equal">
      <formula>0</formula>
    </cfRule>
  </conditionalFormatting>
  <conditionalFormatting sqref="M9:M258">
    <cfRule type="notContainsBlanks" dxfId="0" priority="3">
      <formula>LEN(TRIM(M9))&gt;0</formula>
    </cfRule>
  </conditionalFormatting>
  <dataValidations count="6">
    <dataValidation type="list" allowBlank="1" showInputMessage="1" showErrorMessage="1" errorTitle="Maak en keuze uit de lijst!" error="Klik op Annuleren._x000a_Klik daarna op het pijltje naast de cel." promptTitle="Maak een keuze uit de lijst." prompt="Klik op het pijltje naast de cel." sqref="D9:D258" xr:uid="{D8DCC1CF-B3F1-4247-AE0C-8BF720EC782A}">
      <formula1>Lijst_Medewerker</formula1>
    </dataValidation>
    <dataValidation allowBlank="1" showInputMessage="1" showErrorMessage="1" promptTitle="Aantal" prompt="Vul hier een aantal in wanneer u op deze regel &quot;overige kosten&quot; begroot._x000a__x000a_Tip!_x000a_Gebruik voor &quot;Arbeidskosten&quot; het hulpblad voor uurtarieven en geef het aantal uren op in de kolom &quot;Uren&quot;." sqref="H9" xr:uid="{B363CF1A-247A-438A-8857-CA7F20C823FC}"/>
    <dataValidation type="list" showInputMessage="1" showErrorMessage="1" errorTitle="Maak een keuze uit de lijst!" error="Klik op Annuleren._x000a_Klik daarna op het pijltje naast de cel." promptTitle="Maak een keuze uit de lijst." prompt="Klik op het pijltje naast de cel." sqref="B9:B258" xr:uid="{990D0F7A-4A51-494B-94CB-06ABD173144F}">
      <formula1>Lijst_activiteitencode</formula1>
    </dataValidation>
    <dataValidation allowBlank="1" showInputMessage="1" showErrorMessage="1" promptTitle="Omschrijving" prompt="Geef hier een nadere omschrijving van de kosten." sqref="C9" xr:uid="{BB770977-45D3-4B0E-A26D-AFCB217E0DE9}"/>
    <dataValidation allowBlank="1" showInputMessage="1" showErrorMessage="1" promptTitle="Tarief" prompt="Geef hier het begrote bedrag (per eenheid) voor &quot;overige kosten aan._x000a__x000a_Tip!_x000a_Gebruik voor &quot;Arbeidskosten&quot; het hulpblad uurtarieven en geef het aantal uren op in de kolom &quot;Uren&quot;" sqref="I9" xr:uid="{8B574E38-58A4-468E-AE0C-9DE6403606B4}"/>
    <dataValidation allowBlank="1" showInputMessage="1" showErrorMessage="1" promptTitle="Uren" prompt="Vul hier het aantal uren in wanneer u op deze regel &quot;arbeidskosten&quot; begroot." sqref="E9" xr:uid="{2E88D7AF-9E1A-4F2B-BCB3-CDE1D90C86EE}"/>
  </dataValidations>
  <hyperlinks>
    <hyperlink ref="E3" location="Uurtarieven!A1" tooltip="Uurtarieven" display="Uurtarieven" xr:uid="{33F4AEF4-E214-4679-808A-882414472B90}"/>
    <hyperlink ref="K3" location="Begroting!A1" tooltip="Begroting" display="Begroting" xr:uid="{8D8D6A0F-4A95-4C01-9A45-AF2C2E7C8C8D}"/>
    <hyperlink ref="H4" location="Werkpakketten!B9" tooltip="Ga naar werkblad Werkpakketten" display="Werkpakketten" xr:uid="{15CEDB07-5434-4ABB-B2F8-87A068084B2E}"/>
    <hyperlink ref="H5" location="Activiteiten!B9" tooltip="Ga naar werkblad Activiteiten" display="Activiteiten" xr:uid="{E0A5EC58-5F5A-45EC-B6F2-3BEF3D263FAE}"/>
    <hyperlink ref="H3" location="Aanvrager!A1" tooltip="Ga naar werkblad Partners" display="Aanvrager" xr:uid="{CF612901-926F-4286-BEF2-E39EFE722486}"/>
  </hyperlinks>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A577F-E301-41D9-83DE-A86682E303C7}">
  <sheetPr codeName="Blad5"/>
  <dimension ref="A1:V14"/>
  <sheetViews>
    <sheetView zoomScale="130" zoomScaleNormal="130" workbookViewId="0">
      <pane xSplit="2" ySplit="2" topLeftCell="M3" activePane="bottomRight" state="frozen"/>
      <selection pane="topRight" activeCell="C1" sqref="C1"/>
      <selection pane="bottomLeft" activeCell="A3" sqref="A3"/>
      <selection pane="bottomRight" activeCell="A9" sqref="A9"/>
    </sheetView>
  </sheetViews>
  <sheetFormatPr defaultColWidth="8.88671875" defaultRowHeight="13.2" x14ac:dyDescent="0.3"/>
  <cols>
    <col min="1" max="1" width="17.88671875" style="59" bestFit="1" customWidth="1"/>
    <col min="2" max="22" width="15.6640625" style="59" customWidth="1"/>
    <col min="23" max="16384" width="8.88671875" style="59"/>
  </cols>
  <sheetData>
    <row r="1" spans="1:22" x14ac:dyDescent="0.3">
      <c r="A1" s="59" t="s">
        <v>46</v>
      </c>
      <c r="B1" s="126">
        <f>Tbl.Kosten[[#Totals],[Totaal kosten]]</f>
        <v>0</v>
      </c>
      <c r="C1" s="60">
        <f>Tbl.Kosten[[#Totals],[KS1]]</f>
        <v>0</v>
      </c>
      <c r="D1" s="60">
        <f>Tbl.Kosten[[#Totals],[KS2]]</f>
        <v>0</v>
      </c>
      <c r="E1" s="60">
        <f>Tbl.Kosten[[#Totals],[KS3]]</f>
        <v>0</v>
      </c>
      <c r="F1" s="60">
        <f>Tbl.Kosten[[#Totals],[KS4]]</f>
        <v>0</v>
      </c>
      <c r="G1" s="60">
        <f>Tbl.Kosten[[#Totals],[KS5]]</f>
        <v>0</v>
      </c>
      <c r="H1" s="60">
        <f>Tbl.Kosten[[#Totals],[KS6]]</f>
        <v>0</v>
      </c>
      <c r="I1" s="60">
        <f>Tbl.Kosten[[#Totals],[KS7]]</f>
        <v>0</v>
      </c>
      <c r="J1" s="60">
        <f>Tbl.Kosten[[#Totals],[KS8]]</f>
        <v>0</v>
      </c>
      <c r="K1" s="60">
        <f>Tbl.Kosten[[#Totals],[KS9]]</f>
        <v>0</v>
      </c>
      <c r="L1" s="60">
        <f>Tbl.Kosten[[#Totals],[KS10]]</f>
        <v>0</v>
      </c>
      <c r="M1" s="60">
        <f>Tbl.Kosten[[#Totals],[KS11]]</f>
        <v>0</v>
      </c>
      <c r="N1" s="60">
        <f>Tbl.Kosten[[#Totals],[KS12]]</f>
        <v>0</v>
      </c>
      <c r="O1" s="60">
        <f>Tbl.Kosten[[#Totals],[KS13]]</f>
        <v>0</v>
      </c>
      <c r="P1" s="60">
        <f>Tbl.Kosten[[#Totals],[KS14]]</f>
        <v>0</v>
      </c>
      <c r="Q1" s="60">
        <f>Tbl.Kosten[[#Totals],[KS15]]</f>
        <v>0</v>
      </c>
      <c r="R1" s="60">
        <f>Tbl.Kosten[[#Totals],[KS16]]</f>
        <v>0</v>
      </c>
      <c r="S1" s="60">
        <f>Tbl.Kosten[[#Totals],[KS17]]</f>
        <v>0</v>
      </c>
      <c r="T1" s="60">
        <f>Tbl.Kosten[[#Totals],[KS18]]</f>
        <v>0</v>
      </c>
      <c r="U1" s="60">
        <f>Tbl.Kosten[[#Totals],[KS19]]</f>
        <v>0</v>
      </c>
      <c r="V1" s="60">
        <f>Tbl.Kosten[[#Totals],[KS20]]</f>
        <v>0</v>
      </c>
    </row>
    <row r="2" spans="1:22" x14ac:dyDescent="0.3">
      <c r="C2" s="59" t="s">
        <v>169</v>
      </c>
      <c r="D2" s="59" t="s">
        <v>170</v>
      </c>
      <c r="E2" s="59" t="s">
        <v>171</v>
      </c>
      <c r="F2" s="59" t="s">
        <v>172</v>
      </c>
      <c r="G2" s="59" t="s">
        <v>173</v>
      </c>
      <c r="H2" s="59" t="s">
        <v>174</v>
      </c>
      <c r="I2" s="59" t="s">
        <v>175</v>
      </c>
      <c r="J2" s="59" t="s">
        <v>176</v>
      </c>
      <c r="K2" s="59" t="s">
        <v>177</v>
      </c>
      <c r="L2" s="59" t="s">
        <v>178</v>
      </c>
      <c r="M2" s="59" t="s">
        <v>179</v>
      </c>
      <c r="N2" s="59" t="s">
        <v>180</v>
      </c>
      <c r="O2" s="59" t="s">
        <v>181</v>
      </c>
      <c r="P2" s="59" t="s">
        <v>182</v>
      </c>
      <c r="Q2" s="59" t="s">
        <v>183</v>
      </c>
      <c r="R2" s="59" t="s">
        <v>184</v>
      </c>
      <c r="S2" s="59" t="s">
        <v>185</v>
      </c>
      <c r="T2" s="59" t="s">
        <v>186</v>
      </c>
      <c r="U2" s="59" t="s">
        <v>187</v>
      </c>
      <c r="V2" s="59" t="s">
        <v>188</v>
      </c>
    </row>
    <row r="3" spans="1:22" x14ac:dyDescent="0.3">
      <c r="C3" s="59" t="str">
        <f>_xlfn.XLOOKUP(C$2,Tbl.Kostensoorten[KSnr.],Tbl.Kostensoorten[Kostensoorten],"")</f>
        <v>Loonkosten</v>
      </c>
      <c r="D3" s="59" t="str">
        <f>_xlfn.XLOOKUP(D$2,Tbl.Kostensoorten[KSnr.],Tbl.Kostensoorten[Kostensoorten],"")</f>
        <v>Eigen arbeid</v>
      </c>
      <c r="E3" s="59" t="str">
        <f>_xlfn.XLOOKUP(E$2,Tbl.Kostensoorten[KSnr.],Tbl.Kostensoorten[Kostensoorten],"")</f>
        <v>Andere kosten</v>
      </c>
      <c r="F3" s="59">
        <f>_xlfn.XLOOKUP(F$2,Tbl.Kostensoorten[KSnr.],Tbl.Kostensoorten[Kostensoorten],"")</f>
        <v>0</v>
      </c>
      <c r="G3" s="59">
        <f>_xlfn.XLOOKUP(G$2,Tbl.Kostensoorten[KSnr.],Tbl.Kostensoorten[Kostensoorten],"")</f>
        <v>0</v>
      </c>
      <c r="H3" s="59">
        <f>_xlfn.XLOOKUP(H$2,Tbl.Kostensoorten[KSnr.],Tbl.Kostensoorten[Kostensoorten],"")</f>
        <v>0</v>
      </c>
      <c r="I3" s="59">
        <f>_xlfn.XLOOKUP(I$2,Tbl.Kostensoorten[KSnr.],Tbl.Kostensoorten[Kostensoorten],"")</f>
        <v>0</v>
      </c>
      <c r="J3" s="59">
        <f>_xlfn.XLOOKUP(J$2,Tbl.Kostensoorten[KSnr.],Tbl.Kostensoorten[Kostensoorten],"")</f>
        <v>0</v>
      </c>
      <c r="K3" s="59">
        <f>_xlfn.XLOOKUP(K$2,Tbl.Kostensoorten[KSnr.],Tbl.Kostensoorten[Kostensoorten],"")</f>
        <v>0</v>
      </c>
      <c r="L3" s="59">
        <f>_xlfn.XLOOKUP(L$2,Tbl.Kostensoorten[KSnr.],Tbl.Kostensoorten[Kostensoorten],"")</f>
        <v>0</v>
      </c>
      <c r="M3" s="59">
        <f>_xlfn.XLOOKUP(M$2,Tbl.Kostensoorten[KSnr.],Tbl.Kostensoorten[Kostensoorten],"")</f>
        <v>0</v>
      </c>
      <c r="N3" s="59">
        <f>_xlfn.XLOOKUP(N$2,Tbl.Kostensoorten[KSnr.],Tbl.Kostensoorten[Kostensoorten],"")</f>
        <v>0</v>
      </c>
      <c r="O3" s="59">
        <f>_xlfn.XLOOKUP(O$2,Tbl.Kostensoorten[KSnr.],Tbl.Kostensoorten[Kostensoorten],"")</f>
        <v>0</v>
      </c>
      <c r="P3" s="59">
        <f>_xlfn.XLOOKUP(P$2,Tbl.Kostensoorten[KSnr.],Tbl.Kostensoorten[Kostensoorten],"")</f>
        <v>0</v>
      </c>
      <c r="Q3" s="59">
        <f>_xlfn.XLOOKUP(Q$2,Tbl.Kostensoorten[KSnr.],Tbl.Kostensoorten[Kostensoorten],"")</f>
        <v>0</v>
      </c>
      <c r="R3" s="59">
        <f>_xlfn.XLOOKUP(R$2,Tbl.Kostensoorten[KSnr.],Tbl.Kostensoorten[Kostensoorten],"")</f>
        <v>0</v>
      </c>
      <c r="S3" s="59">
        <f>_xlfn.XLOOKUP(S$2,Tbl.Kostensoorten[KSnr.],Tbl.Kostensoorten[Kostensoorten],"")</f>
        <v>0</v>
      </c>
      <c r="T3" s="59">
        <f>_xlfn.XLOOKUP(T$2,Tbl.Kostensoorten[KSnr.],Tbl.Kostensoorten[Kostensoorten],"")</f>
        <v>0</v>
      </c>
      <c r="U3" s="59">
        <f>_xlfn.XLOOKUP(U$2,Tbl.Kostensoorten[KSnr.],Tbl.Kostensoorten[Kostensoorten],"")</f>
        <v>0</v>
      </c>
      <c r="V3" s="59">
        <f>_xlfn.XLOOKUP(V$2,Tbl.Kostensoorten[KSnr.],Tbl.Kostensoorten[Kostensoorten],"")</f>
        <v>0</v>
      </c>
    </row>
    <row r="4" spans="1:22" x14ac:dyDescent="0.3">
      <c r="A4" s="59" t="s">
        <v>31</v>
      </c>
      <c r="B4" s="60">
        <f>Tbl.Kosten[[#Totals],[WP1]]</f>
        <v>0</v>
      </c>
      <c r="C4" s="61">
        <f>SUMIF(Tbl.Kosten[WPnr.],$A4,Tbl.Kosten[KS1])</f>
        <v>0</v>
      </c>
      <c r="D4" s="61">
        <f>SUMIF(Tbl.Kosten[WPnr.],$A4,Tbl.Kosten[KS2])</f>
        <v>0</v>
      </c>
      <c r="E4" s="61">
        <f>SUMIF(Tbl.Kosten[WPnr.],$A4,Tbl.Kosten[KS3])</f>
        <v>0</v>
      </c>
      <c r="F4" s="61">
        <f>SUMIF(Tbl.Kosten[WPnr.],$A4,Tbl.Kosten[KS4])</f>
        <v>0</v>
      </c>
      <c r="G4" s="61">
        <f>SUMIF(Tbl.Kosten[WPnr.],$A4,Tbl.Kosten[KS5])</f>
        <v>0</v>
      </c>
      <c r="H4" s="61">
        <f>SUMIF(Tbl.Kosten[WPnr.],$A4,Tbl.Kosten[KS6])</f>
        <v>0</v>
      </c>
      <c r="I4" s="61">
        <f>SUMIF(Tbl.Kosten[WPnr.],$A4,Tbl.Kosten[KS7])</f>
        <v>0</v>
      </c>
      <c r="J4" s="61">
        <f>SUMIF(Tbl.Kosten[WPnr.],$A4,Tbl.Kosten[KS8])</f>
        <v>0</v>
      </c>
      <c r="K4" s="61">
        <f>SUMIF(Tbl.Kosten[WPnr.],$A4,Tbl.Kosten[KS9])</f>
        <v>0</v>
      </c>
      <c r="L4" s="61">
        <f>SUMIF(Tbl.Kosten[WPnr.],$A4,Tbl.Kosten[KS10])</f>
        <v>0</v>
      </c>
      <c r="M4" s="61">
        <f>SUMIF(Tbl.Kosten[WPnr.],$A4,Tbl.Kosten[KS11])</f>
        <v>0</v>
      </c>
      <c r="N4" s="61">
        <f>SUMIF(Tbl.Kosten[WPnr.],$A4,Tbl.Kosten[KS12])</f>
        <v>0</v>
      </c>
      <c r="O4" s="61">
        <f>SUMIF(Tbl.Kosten[WPnr.],$A4,Tbl.Kosten[KS13])</f>
        <v>0</v>
      </c>
      <c r="P4" s="61">
        <f>SUMIF(Tbl.Kosten[WPnr.],$A4,Tbl.Kosten[KS14])</f>
        <v>0</v>
      </c>
      <c r="Q4" s="61">
        <f>SUMIF(Tbl.Kosten[WPnr.],$A4,Tbl.Kosten[KS15])</f>
        <v>0</v>
      </c>
      <c r="R4" s="61">
        <f>SUMIF(Tbl.Kosten[WPnr.],$A4,Tbl.Kosten[KS16])</f>
        <v>0</v>
      </c>
      <c r="S4" s="61">
        <f>SUMIF(Tbl.Kosten[WPnr.],$A4,Tbl.Kosten[KS17])</f>
        <v>0</v>
      </c>
      <c r="T4" s="61">
        <f>SUMIF(Tbl.Kosten[WPnr.],$A4,Tbl.Kosten[KS18])</f>
        <v>0</v>
      </c>
      <c r="U4" s="61">
        <f>SUMIF(Tbl.Kosten[WPnr.],$A4,Tbl.Kosten[KS19])</f>
        <v>0</v>
      </c>
      <c r="V4" s="61">
        <f>SUMIF(Tbl.Kosten[WPnr.],$A4,Tbl.Kosten[KS20])</f>
        <v>0</v>
      </c>
    </row>
    <row r="5" spans="1:22" x14ac:dyDescent="0.3">
      <c r="A5" s="59" t="s">
        <v>32</v>
      </c>
      <c r="B5" s="60">
        <f>Tbl.Kosten[[#Totals],[WP2]]</f>
        <v>0</v>
      </c>
      <c r="C5" s="61">
        <f>SUMIF(Tbl.Kosten[WPnr.],$A5,Tbl.Kosten[KS1])</f>
        <v>0</v>
      </c>
      <c r="D5" s="61">
        <f>SUMIF(Tbl.Kosten[WPnr.],$A5,Tbl.Kosten[KS2])</f>
        <v>0</v>
      </c>
      <c r="E5" s="61">
        <f>SUMIF(Tbl.Kosten[WPnr.],$A5,Tbl.Kosten[KS3])</f>
        <v>0</v>
      </c>
      <c r="F5" s="61">
        <f>SUMIF(Tbl.Kosten[WPnr.],$A5,Tbl.Kosten[KS4])</f>
        <v>0</v>
      </c>
      <c r="G5" s="61">
        <f>SUMIF(Tbl.Kosten[WPnr.],$A5,Tbl.Kosten[KS5])</f>
        <v>0</v>
      </c>
      <c r="H5" s="61">
        <f>SUMIF(Tbl.Kosten[WPnr.],$A5,Tbl.Kosten[KS6])</f>
        <v>0</v>
      </c>
      <c r="I5" s="61">
        <f>SUMIF(Tbl.Kosten[WPnr.],$A5,Tbl.Kosten[KS7])</f>
        <v>0</v>
      </c>
      <c r="J5" s="61">
        <f>SUMIF(Tbl.Kosten[WPnr.],$A5,Tbl.Kosten[KS8])</f>
        <v>0</v>
      </c>
      <c r="K5" s="61">
        <f>SUMIF(Tbl.Kosten[WPnr.],$A5,Tbl.Kosten[KS9])</f>
        <v>0</v>
      </c>
      <c r="L5" s="61">
        <f>SUMIF(Tbl.Kosten[WPnr.],$A5,Tbl.Kosten[KS10])</f>
        <v>0</v>
      </c>
      <c r="M5" s="61">
        <f>SUMIF(Tbl.Kosten[WPnr.],$A5,Tbl.Kosten[KS11])</f>
        <v>0</v>
      </c>
      <c r="N5" s="61">
        <f>SUMIF(Tbl.Kosten[WPnr.],$A5,Tbl.Kosten[KS12])</f>
        <v>0</v>
      </c>
      <c r="O5" s="61">
        <f>SUMIF(Tbl.Kosten[WPnr.],$A5,Tbl.Kosten[KS13])</f>
        <v>0</v>
      </c>
      <c r="P5" s="61">
        <f>SUMIF(Tbl.Kosten[WPnr.],$A5,Tbl.Kosten[KS14])</f>
        <v>0</v>
      </c>
      <c r="Q5" s="61">
        <f>SUMIF(Tbl.Kosten[WPnr.],$A5,Tbl.Kosten[KS15])</f>
        <v>0</v>
      </c>
      <c r="R5" s="61">
        <f>SUMIF(Tbl.Kosten[WPnr.],$A5,Tbl.Kosten[KS16])</f>
        <v>0</v>
      </c>
      <c r="S5" s="61">
        <f>SUMIF(Tbl.Kosten[WPnr.],$A5,Tbl.Kosten[KS17])</f>
        <v>0</v>
      </c>
      <c r="T5" s="61">
        <f>SUMIF(Tbl.Kosten[WPnr.],$A5,Tbl.Kosten[KS18])</f>
        <v>0</v>
      </c>
      <c r="U5" s="61">
        <f>SUMIF(Tbl.Kosten[WPnr.],$A5,Tbl.Kosten[KS19])</f>
        <v>0</v>
      </c>
      <c r="V5" s="61">
        <f>SUMIF(Tbl.Kosten[WPnr.],$A5,Tbl.Kosten[KS20])</f>
        <v>0</v>
      </c>
    </row>
    <row r="6" spans="1:22" x14ac:dyDescent="0.3">
      <c r="A6" s="59" t="s">
        <v>34</v>
      </c>
      <c r="B6" s="60">
        <f>Tbl.Kosten[[#Totals],[WP3]]</f>
        <v>0</v>
      </c>
      <c r="C6" s="61">
        <f>SUMIF(Tbl.Kosten[WPnr.],$A6,Tbl.Kosten[KS1])</f>
        <v>0</v>
      </c>
      <c r="D6" s="61">
        <f>SUMIF(Tbl.Kosten[WPnr.],$A6,Tbl.Kosten[KS2])</f>
        <v>0</v>
      </c>
      <c r="E6" s="61">
        <f>SUMIF(Tbl.Kosten[WPnr.],$A6,Tbl.Kosten[KS3])</f>
        <v>0</v>
      </c>
      <c r="F6" s="61">
        <f>SUMIF(Tbl.Kosten[WPnr.],$A6,Tbl.Kosten[KS4])</f>
        <v>0</v>
      </c>
      <c r="G6" s="61">
        <f>SUMIF(Tbl.Kosten[WPnr.],$A6,Tbl.Kosten[KS5])</f>
        <v>0</v>
      </c>
      <c r="H6" s="61">
        <f>SUMIF(Tbl.Kosten[WPnr.],$A6,Tbl.Kosten[KS6])</f>
        <v>0</v>
      </c>
      <c r="I6" s="61">
        <f>SUMIF(Tbl.Kosten[WPnr.],$A6,Tbl.Kosten[KS7])</f>
        <v>0</v>
      </c>
      <c r="J6" s="61">
        <f>SUMIF(Tbl.Kosten[WPnr.],$A6,Tbl.Kosten[KS8])</f>
        <v>0</v>
      </c>
      <c r="K6" s="61">
        <f>SUMIF(Tbl.Kosten[WPnr.],$A6,Tbl.Kosten[KS9])</f>
        <v>0</v>
      </c>
      <c r="L6" s="61">
        <f>SUMIF(Tbl.Kosten[WPnr.],$A6,Tbl.Kosten[KS10])</f>
        <v>0</v>
      </c>
      <c r="M6" s="61">
        <f>SUMIF(Tbl.Kosten[WPnr.],$A6,Tbl.Kosten[KS11])</f>
        <v>0</v>
      </c>
      <c r="N6" s="61">
        <f>SUMIF(Tbl.Kosten[WPnr.],$A6,Tbl.Kosten[KS12])</f>
        <v>0</v>
      </c>
      <c r="O6" s="61">
        <f>SUMIF(Tbl.Kosten[WPnr.],$A6,Tbl.Kosten[KS13])</f>
        <v>0</v>
      </c>
      <c r="P6" s="61">
        <f>SUMIF(Tbl.Kosten[WPnr.],$A6,Tbl.Kosten[KS14])</f>
        <v>0</v>
      </c>
      <c r="Q6" s="61">
        <f>SUMIF(Tbl.Kosten[WPnr.],$A6,Tbl.Kosten[KS15])</f>
        <v>0</v>
      </c>
      <c r="R6" s="61">
        <f>SUMIF(Tbl.Kosten[WPnr.],$A6,Tbl.Kosten[KS16])</f>
        <v>0</v>
      </c>
      <c r="S6" s="61">
        <f>SUMIF(Tbl.Kosten[WPnr.],$A6,Tbl.Kosten[KS17])</f>
        <v>0</v>
      </c>
      <c r="T6" s="61">
        <f>SUMIF(Tbl.Kosten[WPnr.],$A6,Tbl.Kosten[KS18])</f>
        <v>0</v>
      </c>
      <c r="U6" s="61">
        <f>SUMIF(Tbl.Kosten[WPnr.],$A6,Tbl.Kosten[KS19])</f>
        <v>0</v>
      </c>
      <c r="V6" s="61">
        <f>SUMIF(Tbl.Kosten[WPnr.],$A6,Tbl.Kosten[KS20])</f>
        <v>0</v>
      </c>
    </row>
    <row r="7" spans="1:22" x14ac:dyDescent="0.3">
      <c r="A7" s="59" t="s">
        <v>53</v>
      </c>
      <c r="B7" s="60">
        <f>Tbl.Kosten[[#Totals],[WP4]]</f>
        <v>0</v>
      </c>
      <c r="C7" s="61">
        <f>SUMIF(Tbl.Kosten[WPnr.],$A7,Tbl.Kosten[KS1])</f>
        <v>0</v>
      </c>
      <c r="D7" s="61">
        <f>SUMIF(Tbl.Kosten[WPnr.],$A7,Tbl.Kosten[KS2])</f>
        <v>0</v>
      </c>
      <c r="E7" s="61">
        <f>SUMIF(Tbl.Kosten[WPnr.],$A7,Tbl.Kosten[KS3])</f>
        <v>0</v>
      </c>
      <c r="F7" s="61">
        <f>SUMIF(Tbl.Kosten[WPnr.],$A7,Tbl.Kosten[KS4])</f>
        <v>0</v>
      </c>
      <c r="G7" s="61">
        <f>SUMIF(Tbl.Kosten[WPnr.],$A7,Tbl.Kosten[KS5])</f>
        <v>0</v>
      </c>
      <c r="H7" s="61">
        <f>SUMIF(Tbl.Kosten[WPnr.],$A7,Tbl.Kosten[KS6])</f>
        <v>0</v>
      </c>
      <c r="I7" s="61">
        <f>SUMIF(Tbl.Kosten[WPnr.],$A7,Tbl.Kosten[KS7])</f>
        <v>0</v>
      </c>
      <c r="J7" s="61">
        <f>SUMIF(Tbl.Kosten[WPnr.],$A7,Tbl.Kosten[KS8])</f>
        <v>0</v>
      </c>
      <c r="K7" s="61">
        <f>SUMIF(Tbl.Kosten[WPnr.],$A7,Tbl.Kosten[KS9])</f>
        <v>0</v>
      </c>
      <c r="L7" s="61">
        <f>SUMIF(Tbl.Kosten[WPnr.],$A7,Tbl.Kosten[KS10])</f>
        <v>0</v>
      </c>
      <c r="M7" s="61">
        <f>SUMIF(Tbl.Kosten[WPnr.],$A7,Tbl.Kosten[KS11])</f>
        <v>0</v>
      </c>
      <c r="N7" s="61">
        <f>SUMIF(Tbl.Kosten[WPnr.],$A7,Tbl.Kosten[KS12])</f>
        <v>0</v>
      </c>
      <c r="O7" s="61">
        <f>SUMIF(Tbl.Kosten[WPnr.],$A7,Tbl.Kosten[KS13])</f>
        <v>0</v>
      </c>
      <c r="P7" s="61">
        <f>SUMIF(Tbl.Kosten[WPnr.],$A7,Tbl.Kosten[KS14])</f>
        <v>0</v>
      </c>
      <c r="Q7" s="61">
        <f>SUMIF(Tbl.Kosten[WPnr.],$A7,Tbl.Kosten[KS15])</f>
        <v>0</v>
      </c>
      <c r="R7" s="61">
        <f>SUMIF(Tbl.Kosten[WPnr.],$A7,Tbl.Kosten[KS16])</f>
        <v>0</v>
      </c>
      <c r="S7" s="61">
        <f>SUMIF(Tbl.Kosten[WPnr.],$A7,Tbl.Kosten[KS17])</f>
        <v>0</v>
      </c>
      <c r="T7" s="61">
        <f>SUMIF(Tbl.Kosten[WPnr.],$A7,Tbl.Kosten[KS18])</f>
        <v>0</v>
      </c>
      <c r="U7" s="61">
        <f>SUMIF(Tbl.Kosten[WPnr.],$A7,Tbl.Kosten[KS19])</f>
        <v>0</v>
      </c>
      <c r="V7" s="61">
        <f>SUMIF(Tbl.Kosten[WPnr.],$A7,Tbl.Kosten[KS20])</f>
        <v>0</v>
      </c>
    </row>
    <row r="8" spans="1:22" x14ac:dyDescent="0.3">
      <c r="A8" s="59" t="s">
        <v>54</v>
      </c>
      <c r="B8" s="60">
        <f>Tbl.Kosten[[#Totals],[WP5]]</f>
        <v>0</v>
      </c>
      <c r="C8" s="61">
        <f>SUMIF(Tbl.Kosten[WPnr.],$A8,Tbl.Kosten[KS1])</f>
        <v>0</v>
      </c>
      <c r="D8" s="61">
        <f>SUMIF(Tbl.Kosten[WPnr.],$A8,Tbl.Kosten[KS2])</f>
        <v>0</v>
      </c>
      <c r="E8" s="61">
        <f>SUMIF(Tbl.Kosten[WPnr.],$A8,Tbl.Kosten[KS3])</f>
        <v>0</v>
      </c>
      <c r="F8" s="61">
        <f>SUMIF(Tbl.Kosten[WPnr.],$A8,Tbl.Kosten[KS4])</f>
        <v>0</v>
      </c>
      <c r="G8" s="61">
        <f>SUMIF(Tbl.Kosten[WPnr.],$A8,Tbl.Kosten[KS5])</f>
        <v>0</v>
      </c>
      <c r="H8" s="61">
        <f>SUMIF(Tbl.Kosten[WPnr.],$A8,Tbl.Kosten[KS6])</f>
        <v>0</v>
      </c>
      <c r="I8" s="61">
        <f>SUMIF(Tbl.Kosten[WPnr.],$A8,Tbl.Kosten[KS7])</f>
        <v>0</v>
      </c>
      <c r="J8" s="61">
        <f>SUMIF(Tbl.Kosten[WPnr.],$A8,Tbl.Kosten[KS8])</f>
        <v>0</v>
      </c>
      <c r="K8" s="61">
        <f>SUMIF(Tbl.Kosten[WPnr.],$A8,Tbl.Kosten[KS9])</f>
        <v>0</v>
      </c>
      <c r="L8" s="61">
        <f>SUMIF(Tbl.Kosten[WPnr.],$A8,Tbl.Kosten[KS10])</f>
        <v>0</v>
      </c>
      <c r="M8" s="61">
        <f>SUMIF(Tbl.Kosten[WPnr.],$A8,Tbl.Kosten[KS11])</f>
        <v>0</v>
      </c>
      <c r="N8" s="61">
        <f>SUMIF(Tbl.Kosten[WPnr.],$A8,Tbl.Kosten[KS12])</f>
        <v>0</v>
      </c>
      <c r="O8" s="61">
        <f>SUMIF(Tbl.Kosten[WPnr.],$A8,Tbl.Kosten[KS13])</f>
        <v>0</v>
      </c>
      <c r="P8" s="61">
        <f>SUMIF(Tbl.Kosten[WPnr.],$A8,Tbl.Kosten[KS14])</f>
        <v>0</v>
      </c>
      <c r="Q8" s="61">
        <f>SUMIF(Tbl.Kosten[WPnr.],$A8,Tbl.Kosten[KS15])</f>
        <v>0</v>
      </c>
      <c r="R8" s="61">
        <f>SUMIF(Tbl.Kosten[WPnr.],$A8,Tbl.Kosten[KS16])</f>
        <v>0</v>
      </c>
      <c r="S8" s="61">
        <f>SUMIF(Tbl.Kosten[WPnr.],$A8,Tbl.Kosten[KS17])</f>
        <v>0</v>
      </c>
      <c r="T8" s="61">
        <f>SUMIF(Tbl.Kosten[WPnr.],$A8,Tbl.Kosten[KS18])</f>
        <v>0</v>
      </c>
      <c r="U8" s="61">
        <f>SUMIF(Tbl.Kosten[WPnr.],$A8,Tbl.Kosten[KS19])</f>
        <v>0</v>
      </c>
      <c r="V8" s="61">
        <f>SUMIF(Tbl.Kosten[WPnr.],$A8,Tbl.Kosten[KS20])</f>
        <v>0</v>
      </c>
    </row>
    <row r="9" spans="1:22" x14ac:dyDescent="0.3">
      <c r="A9" s="59" t="s">
        <v>55</v>
      </c>
      <c r="B9" s="60">
        <f>Tbl.Kosten[[#Totals],[WP6]]</f>
        <v>0</v>
      </c>
      <c r="C9" s="61">
        <f>SUMIF(Tbl.Kosten[WPnr.],$A9,Tbl.Kosten[KS1])</f>
        <v>0</v>
      </c>
      <c r="D9" s="61">
        <f>SUMIF(Tbl.Kosten[WPnr.],$A9,Tbl.Kosten[KS2])</f>
        <v>0</v>
      </c>
      <c r="E9" s="61">
        <f>SUMIF(Tbl.Kosten[WPnr.],$A9,Tbl.Kosten[KS3])</f>
        <v>0</v>
      </c>
      <c r="F9" s="61">
        <f>SUMIF(Tbl.Kosten[WPnr.],$A9,Tbl.Kosten[KS4])</f>
        <v>0</v>
      </c>
      <c r="G9" s="61">
        <f>SUMIF(Tbl.Kosten[WPnr.],$A9,Tbl.Kosten[KS5])</f>
        <v>0</v>
      </c>
      <c r="H9" s="61">
        <f>SUMIF(Tbl.Kosten[WPnr.],$A9,Tbl.Kosten[KS6])</f>
        <v>0</v>
      </c>
      <c r="I9" s="61">
        <f>SUMIF(Tbl.Kosten[WPnr.],$A9,Tbl.Kosten[KS7])</f>
        <v>0</v>
      </c>
      <c r="J9" s="61">
        <f>SUMIF(Tbl.Kosten[WPnr.],$A9,Tbl.Kosten[KS8])</f>
        <v>0</v>
      </c>
      <c r="K9" s="61">
        <f>SUMIF(Tbl.Kosten[WPnr.],$A9,Tbl.Kosten[KS9])</f>
        <v>0</v>
      </c>
      <c r="L9" s="61">
        <f>SUMIF(Tbl.Kosten[WPnr.],$A9,Tbl.Kosten[KS10])</f>
        <v>0</v>
      </c>
      <c r="M9" s="61">
        <f>SUMIF(Tbl.Kosten[WPnr.],$A9,Tbl.Kosten[KS11])</f>
        <v>0</v>
      </c>
      <c r="N9" s="61">
        <f>SUMIF(Tbl.Kosten[WPnr.],$A9,Tbl.Kosten[KS12])</f>
        <v>0</v>
      </c>
      <c r="O9" s="61">
        <f>SUMIF(Tbl.Kosten[WPnr.],$A9,Tbl.Kosten[KS13])</f>
        <v>0</v>
      </c>
      <c r="P9" s="61">
        <f>SUMIF(Tbl.Kosten[WPnr.],$A9,Tbl.Kosten[KS14])</f>
        <v>0</v>
      </c>
      <c r="Q9" s="61">
        <f>SUMIF(Tbl.Kosten[WPnr.],$A9,Tbl.Kosten[KS15])</f>
        <v>0</v>
      </c>
      <c r="R9" s="61">
        <f>SUMIF(Tbl.Kosten[WPnr.],$A9,Tbl.Kosten[KS16])</f>
        <v>0</v>
      </c>
      <c r="S9" s="61">
        <f>SUMIF(Tbl.Kosten[WPnr.],$A9,Tbl.Kosten[KS17])</f>
        <v>0</v>
      </c>
      <c r="T9" s="61">
        <f>SUMIF(Tbl.Kosten[WPnr.],$A9,Tbl.Kosten[KS18])</f>
        <v>0</v>
      </c>
      <c r="U9" s="61">
        <f>SUMIF(Tbl.Kosten[WPnr.],$A9,Tbl.Kosten[KS19])</f>
        <v>0</v>
      </c>
      <c r="V9" s="61">
        <f>SUMIF(Tbl.Kosten[WPnr.],$A9,Tbl.Kosten[KS20])</f>
        <v>0</v>
      </c>
    </row>
    <row r="10" spans="1:22" x14ac:dyDescent="0.3">
      <c r="A10" s="59" t="s">
        <v>56</v>
      </c>
      <c r="B10" s="60">
        <f>Tbl.Kosten[[#Totals],[WP7]]</f>
        <v>0</v>
      </c>
      <c r="C10" s="61">
        <f>SUMIF(Tbl.Kosten[WPnr.],$A10,Tbl.Kosten[KS1])</f>
        <v>0</v>
      </c>
      <c r="D10" s="61">
        <f>SUMIF(Tbl.Kosten[WPnr.],$A10,Tbl.Kosten[KS2])</f>
        <v>0</v>
      </c>
      <c r="E10" s="61">
        <f>SUMIF(Tbl.Kosten[WPnr.],$A10,Tbl.Kosten[KS3])</f>
        <v>0</v>
      </c>
      <c r="F10" s="61">
        <f>SUMIF(Tbl.Kosten[WPnr.],$A10,Tbl.Kosten[KS4])</f>
        <v>0</v>
      </c>
      <c r="G10" s="61">
        <f>SUMIF(Tbl.Kosten[WPnr.],$A10,Tbl.Kosten[KS5])</f>
        <v>0</v>
      </c>
      <c r="H10" s="61">
        <f>SUMIF(Tbl.Kosten[WPnr.],$A10,Tbl.Kosten[KS6])</f>
        <v>0</v>
      </c>
      <c r="I10" s="61">
        <f>SUMIF(Tbl.Kosten[WPnr.],$A10,Tbl.Kosten[KS7])</f>
        <v>0</v>
      </c>
      <c r="J10" s="61">
        <f>SUMIF(Tbl.Kosten[WPnr.],$A10,Tbl.Kosten[KS8])</f>
        <v>0</v>
      </c>
      <c r="K10" s="61">
        <f>SUMIF(Tbl.Kosten[WPnr.],$A10,Tbl.Kosten[KS9])</f>
        <v>0</v>
      </c>
      <c r="L10" s="61">
        <f>SUMIF(Tbl.Kosten[WPnr.],$A10,Tbl.Kosten[KS10])</f>
        <v>0</v>
      </c>
      <c r="M10" s="61">
        <f>SUMIF(Tbl.Kosten[WPnr.],$A10,Tbl.Kosten[KS11])</f>
        <v>0</v>
      </c>
      <c r="N10" s="61">
        <f>SUMIF(Tbl.Kosten[WPnr.],$A10,Tbl.Kosten[KS12])</f>
        <v>0</v>
      </c>
      <c r="O10" s="61">
        <f>SUMIF(Tbl.Kosten[WPnr.],$A10,Tbl.Kosten[KS13])</f>
        <v>0</v>
      </c>
      <c r="P10" s="61">
        <f>SUMIF(Tbl.Kosten[WPnr.],$A10,Tbl.Kosten[KS14])</f>
        <v>0</v>
      </c>
      <c r="Q10" s="61">
        <f>SUMIF(Tbl.Kosten[WPnr.],$A10,Tbl.Kosten[KS15])</f>
        <v>0</v>
      </c>
      <c r="R10" s="61">
        <f>SUMIF(Tbl.Kosten[WPnr.],$A10,Tbl.Kosten[KS16])</f>
        <v>0</v>
      </c>
      <c r="S10" s="61">
        <f>SUMIF(Tbl.Kosten[WPnr.],$A10,Tbl.Kosten[KS17])</f>
        <v>0</v>
      </c>
      <c r="T10" s="61">
        <f>SUMIF(Tbl.Kosten[WPnr.],$A10,Tbl.Kosten[KS18])</f>
        <v>0</v>
      </c>
      <c r="U10" s="61">
        <f>SUMIF(Tbl.Kosten[WPnr.],$A10,Tbl.Kosten[KS19])</f>
        <v>0</v>
      </c>
      <c r="V10" s="61">
        <f>SUMIF(Tbl.Kosten[WPnr.],$A10,Tbl.Kosten[KS20])</f>
        <v>0</v>
      </c>
    </row>
    <row r="11" spans="1:22" x14ac:dyDescent="0.3">
      <c r="A11" s="59" t="s">
        <v>57</v>
      </c>
      <c r="B11" s="60">
        <f>Tbl.Kosten[[#Totals],[WP8]]</f>
        <v>0</v>
      </c>
      <c r="C11" s="61">
        <f>SUMIF(Tbl.Kosten[WPnr.],$A11,Tbl.Kosten[KS1])</f>
        <v>0</v>
      </c>
      <c r="D11" s="61">
        <f>SUMIF(Tbl.Kosten[WPnr.],$A11,Tbl.Kosten[KS2])</f>
        <v>0</v>
      </c>
      <c r="E11" s="61">
        <f>SUMIF(Tbl.Kosten[WPnr.],$A11,Tbl.Kosten[KS3])</f>
        <v>0</v>
      </c>
      <c r="F11" s="61">
        <f>SUMIF(Tbl.Kosten[WPnr.],$A11,Tbl.Kosten[KS4])</f>
        <v>0</v>
      </c>
      <c r="G11" s="61">
        <f>SUMIF(Tbl.Kosten[WPnr.],$A11,Tbl.Kosten[KS5])</f>
        <v>0</v>
      </c>
      <c r="H11" s="61">
        <f>SUMIF(Tbl.Kosten[WPnr.],$A11,Tbl.Kosten[KS6])</f>
        <v>0</v>
      </c>
      <c r="I11" s="61">
        <f>SUMIF(Tbl.Kosten[WPnr.],$A11,Tbl.Kosten[KS7])</f>
        <v>0</v>
      </c>
      <c r="J11" s="61">
        <f>SUMIF(Tbl.Kosten[WPnr.],$A11,Tbl.Kosten[KS8])</f>
        <v>0</v>
      </c>
      <c r="K11" s="61">
        <f>SUMIF(Tbl.Kosten[WPnr.],$A11,Tbl.Kosten[KS9])</f>
        <v>0</v>
      </c>
      <c r="L11" s="61">
        <f>SUMIF(Tbl.Kosten[WPnr.],$A11,Tbl.Kosten[KS10])</f>
        <v>0</v>
      </c>
      <c r="M11" s="61">
        <f>SUMIF(Tbl.Kosten[WPnr.],$A11,Tbl.Kosten[KS11])</f>
        <v>0</v>
      </c>
      <c r="N11" s="61">
        <f>SUMIF(Tbl.Kosten[WPnr.],$A11,Tbl.Kosten[KS12])</f>
        <v>0</v>
      </c>
      <c r="O11" s="61">
        <f>SUMIF(Tbl.Kosten[WPnr.],$A11,Tbl.Kosten[KS13])</f>
        <v>0</v>
      </c>
      <c r="P11" s="61">
        <f>SUMIF(Tbl.Kosten[WPnr.],$A11,Tbl.Kosten[KS14])</f>
        <v>0</v>
      </c>
      <c r="Q11" s="61">
        <f>SUMIF(Tbl.Kosten[WPnr.],$A11,Tbl.Kosten[KS15])</f>
        <v>0</v>
      </c>
      <c r="R11" s="61">
        <f>SUMIF(Tbl.Kosten[WPnr.],$A11,Tbl.Kosten[KS16])</f>
        <v>0</v>
      </c>
      <c r="S11" s="61">
        <f>SUMIF(Tbl.Kosten[WPnr.],$A11,Tbl.Kosten[KS17])</f>
        <v>0</v>
      </c>
      <c r="T11" s="61">
        <f>SUMIF(Tbl.Kosten[WPnr.],$A11,Tbl.Kosten[KS18])</f>
        <v>0</v>
      </c>
      <c r="U11" s="61">
        <f>SUMIF(Tbl.Kosten[WPnr.],$A11,Tbl.Kosten[KS19])</f>
        <v>0</v>
      </c>
      <c r="V11" s="61">
        <f>SUMIF(Tbl.Kosten[WPnr.],$A11,Tbl.Kosten[KS20])</f>
        <v>0</v>
      </c>
    </row>
    <row r="12" spans="1:22" x14ac:dyDescent="0.3">
      <c r="A12" s="59" t="s">
        <v>58</v>
      </c>
      <c r="B12" s="60">
        <f>Tbl.Kosten[[#Totals],[WP9]]</f>
        <v>0</v>
      </c>
      <c r="C12" s="61">
        <f>SUMIF(Tbl.Kosten[WPnr.],$A12,Tbl.Kosten[KS1])</f>
        <v>0</v>
      </c>
      <c r="D12" s="61">
        <f>SUMIF(Tbl.Kosten[WPnr.],$A12,Tbl.Kosten[KS2])</f>
        <v>0</v>
      </c>
      <c r="E12" s="61">
        <f>SUMIF(Tbl.Kosten[WPnr.],$A12,Tbl.Kosten[KS3])</f>
        <v>0</v>
      </c>
      <c r="F12" s="61">
        <f>SUMIF(Tbl.Kosten[WPnr.],$A12,Tbl.Kosten[KS4])</f>
        <v>0</v>
      </c>
      <c r="G12" s="61">
        <f>SUMIF(Tbl.Kosten[WPnr.],$A12,Tbl.Kosten[KS5])</f>
        <v>0</v>
      </c>
      <c r="H12" s="61">
        <f>SUMIF(Tbl.Kosten[WPnr.],$A12,Tbl.Kosten[KS6])</f>
        <v>0</v>
      </c>
      <c r="I12" s="61">
        <f>SUMIF(Tbl.Kosten[WPnr.],$A12,Tbl.Kosten[KS7])</f>
        <v>0</v>
      </c>
      <c r="J12" s="61">
        <f>SUMIF(Tbl.Kosten[WPnr.],$A12,Tbl.Kosten[KS8])</f>
        <v>0</v>
      </c>
      <c r="K12" s="61">
        <f>SUMIF(Tbl.Kosten[WPnr.],$A12,Tbl.Kosten[KS9])</f>
        <v>0</v>
      </c>
      <c r="L12" s="61">
        <f>SUMIF(Tbl.Kosten[WPnr.],$A12,Tbl.Kosten[KS10])</f>
        <v>0</v>
      </c>
      <c r="M12" s="61">
        <f>SUMIF(Tbl.Kosten[WPnr.],$A12,Tbl.Kosten[KS11])</f>
        <v>0</v>
      </c>
      <c r="N12" s="61">
        <f>SUMIF(Tbl.Kosten[WPnr.],$A12,Tbl.Kosten[KS12])</f>
        <v>0</v>
      </c>
      <c r="O12" s="61">
        <f>SUMIF(Tbl.Kosten[WPnr.],$A12,Tbl.Kosten[KS13])</f>
        <v>0</v>
      </c>
      <c r="P12" s="61">
        <f>SUMIF(Tbl.Kosten[WPnr.],$A12,Tbl.Kosten[KS14])</f>
        <v>0</v>
      </c>
      <c r="Q12" s="61">
        <f>SUMIF(Tbl.Kosten[WPnr.],$A12,Tbl.Kosten[KS15])</f>
        <v>0</v>
      </c>
      <c r="R12" s="61">
        <f>SUMIF(Tbl.Kosten[WPnr.],$A12,Tbl.Kosten[KS16])</f>
        <v>0</v>
      </c>
      <c r="S12" s="61">
        <f>SUMIF(Tbl.Kosten[WPnr.],$A12,Tbl.Kosten[KS17])</f>
        <v>0</v>
      </c>
      <c r="T12" s="61">
        <f>SUMIF(Tbl.Kosten[WPnr.],$A12,Tbl.Kosten[KS18])</f>
        <v>0</v>
      </c>
      <c r="U12" s="61">
        <f>SUMIF(Tbl.Kosten[WPnr.],$A12,Tbl.Kosten[KS19])</f>
        <v>0</v>
      </c>
      <c r="V12" s="61">
        <f>SUMIF(Tbl.Kosten[WPnr.],$A12,Tbl.Kosten[KS20])</f>
        <v>0</v>
      </c>
    </row>
    <row r="13" spans="1:22" x14ac:dyDescent="0.3">
      <c r="A13" s="59" t="s">
        <v>59</v>
      </c>
      <c r="B13" s="60">
        <f>Tbl.Kosten[[#Totals],[WP10]]</f>
        <v>0</v>
      </c>
      <c r="C13" s="61">
        <f>SUMIF(Tbl.Kosten[WPnr.],$A13,Tbl.Kosten[KS1])</f>
        <v>0</v>
      </c>
      <c r="D13" s="61">
        <f>SUMIF(Tbl.Kosten[WPnr.],$A13,Tbl.Kosten[KS2])</f>
        <v>0</v>
      </c>
      <c r="E13" s="61">
        <f>SUMIF(Tbl.Kosten[WPnr.],$A13,Tbl.Kosten[KS3])</f>
        <v>0</v>
      </c>
      <c r="F13" s="61">
        <f>SUMIF(Tbl.Kosten[WPnr.],$A13,Tbl.Kosten[KS4])</f>
        <v>0</v>
      </c>
      <c r="G13" s="61">
        <f>SUMIF(Tbl.Kosten[WPnr.],$A13,Tbl.Kosten[KS5])</f>
        <v>0</v>
      </c>
      <c r="H13" s="61">
        <f>SUMIF(Tbl.Kosten[WPnr.],$A13,Tbl.Kosten[KS6])</f>
        <v>0</v>
      </c>
      <c r="I13" s="61">
        <f>SUMIF(Tbl.Kosten[WPnr.],$A13,Tbl.Kosten[KS7])</f>
        <v>0</v>
      </c>
      <c r="J13" s="61">
        <f>SUMIF(Tbl.Kosten[WPnr.],$A13,Tbl.Kosten[KS8])</f>
        <v>0</v>
      </c>
      <c r="K13" s="61">
        <f>SUMIF(Tbl.Kosten[WPnr.],$A13,Tbl.Kosten[KS9])</f>
        <v>0</v>
      </c>
      <c r="L13" s="61">
        <f>SUMIF(Tbl.Kosten[WPnr.],$A13,Tbl.Kosten[KS10])</f>
        <v>0</v>
      </c>
      <c r="M13" s="61">
        <f>SUMIF(Tbl.Kosten[WPnr.],$A13,Tbl.Kosten[KS11])</f>
        <v>0</v>
      </c>
      <c r="N13" s="61">
        <f>SUMIF(Tbl.Kosten[WPnr.],$A13,Tbl.Kosten[KS12])</f>
        <v>0</v>
      </c>
      <c r="O13" s="61">
        <f>SUMIF(Tbl.Kosten[WPnr.],$A13,Tbl.Kosten[KS13])</f>
        <v>0</v>
      </c>
      <c r="P13" s="61">
        <f>SUMIF(Tbl.Kosten[WPnr.],$A13,Tbl.Kosten[KS14])</f>
        <v>0</v>
      </c>
      <c r="Q13" s="61">
        <f>SUMIF(Tbl.Kosten[WPnr.],$A13,Tbl.Kosten[KS15])</f>
        <v>0</v>
      </c>
      <c r="R13" s="61">
        <f>SUMIF(Tbl.Kosten[WPnr.],$A13,Tbl.Kosten[KS16])</f>
        <v>0</v>
      </c>
      <c r="S13" s="61">
        <f>SUMIF(Tbl.Kosten[WPnr.],$A13,Tbl.Kosten[KS17])</f>
        <v>0</v>
      </c>
      <c r="T13" s="61">
        <f>SUMIF(Tbl.Kosten[WPnr.],$A13,Tbl.Kosten[KS18])</f>
        <v>0</v>
      </c>
      <c r="U13" s="61">
        <f>SUMIF(Tbl.Kosten[WPnr.],$A13,Tbl.Kosten[KS19])</f>
        <v>0</v>
      </c>
      <c r="V13" s="61">
        <f>SUMIF(Tbl.Kosten[WPnr.],$A13,Tbl.Kosten[KS20])</f>
        <v>0</v>
      </c>
    </row>
    <row r="14" spans="1:22" x14ac:dyDescent="0.3">
      <c r="C14" s="62">
        <f t="shared" ref="C14:V14" si="0">SUM(C4:C13)-C1</f>
        <v>0</v>
      </c>
      <c r="D14" s="62">
        <f t="shared" si="0"/>
        <v>0</v>
      </c>
      <c r="E14" s="62">
        <f t="shared" si="0"/>
        <v>0</v>
      </c>
      <c r="F14" s="62">
        <f t="shared" si="0"/>
        <v>0</v>
      </c>
      <c r="G14" s="62">
        <f t="shared" si="0"/>
        <v>0</v>
      </c>
      <c r="H14" s="62">
        <f t="shared" si="0"/>
        <v>0</v>
      </c>
      <c r="I14" s="62">
        <f t="shared" si="0"/>
        <v>0</v>
      </c>
      <c r="J14" s="62">
        <f t="shared" si="0"/>
        <v>0</v>
      </c>
      <c r="K14" s="62">
        <f t="shared" si="0"/>
        <v>0</v>
      </c>
      <c r="L14" s="62">
        <f t="shared" si="0"/>
        <v>0</v>
      </c>
      <c r="M14" s="62">
        <f t="shared" si="0"/>
        <v>0</v>
      </c>
      <c r="N14" s="62">
        <f t="shared" si="0"/>
        <v>0</v>
      </c>
      <c r="O14" s="62">
        <f t="shared" si="0"/>
        <v>0</v>
      </c>
      <c r="P14" s="62">
        <f t="shared" si="0"/>
        <v>0</v>
      </c>
      <c r="Q14" s="62">
        <f t="shared" si="0"/>
        <v>0</v>
      </c>
      <c r="R14" s="62">
        <f t="shared" si="0"/>
        <v>0</v>
      </c>
      <c r="S14" s="62">
        <f t="shared" si="0"/>
        <v>0</v>
      </c>
      <c r="T14" s="62">
        <f t="shared" si="0"/>
        <v>0</v>
      </c>
      <c r="U14" s="62">
        <f t="shared" si="0"/>
        <v>0</v>
      </c>
      <c r="V14" s="62">
        <f t="shared" si="0"/>
        <v>0</v>
      </c>
    </row>
  </sheetData>
  <sheetProtection algorithmName="SHA-512" hashValue="qzPt3+/F/0aBXkxFYksNOE2IHMtjTby9uU27vCMrIgcK27cWj7rCopO2aERfN9k1/e8lk6uJUczYMJofTrgLmw==" saltValue="/LndKoaP4GAckDazuZogqw==" spinCount="100000" sheet="1" objects="1" scenarios="1"/>
  <phoneticPr fontId="12"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1F8EB-6BA8-49BC-84DB-C4FCCF2E09A2}">
  <sheetPr codeName="Blad8">
    <tabColor rgb="FF004A99"/>
    <pageSetUpPr fitToPage="1"/>
  </sheetPr>
  <dimension ref="A1:FT399"/>
  <sheetViews>
    <sheetView showGridLines="0" workbookViewId="0">
      <pane xSplit="2" ySplit="10" topLeftCell="C11" activePane="bottomRight" state="frozen"/>
      <selection activeCell="C8" sqref="C8"/>
      <selection pane="topRight" activeCell="C8" sqref="C8"/>
      <selection pane="bottomLeft" activeCell="C8" sqref="C8"/>
      <selection pane="bottomRight" activeCell="B7" sqref="B7:F16"/>
    </sheetView>
  </sheetViews>
  <sheetFormatPr defaultColWidth="0" defaultRowHeight="14.4" zeroHeight="1" x14ac:dyDescent="0.35"/>
  <cols>
    <col min="1" max="1" width="2.6640625" style="128" customWidth="1"/>
    <col min="2" max="2" width="35.6640625" style="3" customWidth="1"/>
    <col min="3" max="23" width="20.6640625" style="3" customWidth="1"/>
    <col min="24" max="26" width="18.6640625" style="3" customWidth="1"/>
    <col min="27" max="52" width="18.6640625" style="3" hidden="1" customWidth="1"/>
    <col min="53" max="53" width="2.6640625" style="154" hidden="1" customWidth="1"/>
    <col min="54" max="54" width="35.6640625" style="3" hidden="1" customWidth="1"/>
    <col min="55" max="104" width="18.6640625" style="3" hidden="1" customWidth="1"/>
    <col min="105" max="105" width="2.6640625" style="154" hidden="1" customWidth="1"/>
    <col min="106" max="106" width="50.6640625" style="3" hidden="1" customWidth="1"/>
    <col min="107" max="157" width="18.6640625" style="3" hidden="1" customWidth="1"/>
    <col min="158" max="176" width="0" style="3" hidden="1" customWidth="1"/>
    <col min="177" max="16384" width="9.109375" style="3" hidden="1"/>
  </cols>
  <sheetData>
    <row r="1" spans="1:157" x14ac:dyDescent="0.35">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32"/>
      <c r="BB1" s="31"/>
      <c r="BC1" s="32"/>
      <c r="BD1" s="32"/>
      <c r="BE1" s="32"/>
      <c r="BF1" s="32"/>
      <c r="BG1" s="32"/>
      <c r="BH1" s="32"/>
      <c r="BI1" s="32"/>
      <c r="BJ1" s="130"/>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c r="CO1" s="32"/>
      <c r="CP1" s="32"/>
      <c r="CQ1" s="32"/>
      <c r="CR1" s="32"/>
      <c r="CS1" s="32"/>
      <c r="CT1" s="32"/>
      <c r="CU1" s="32"/>
      <c r="CV1" s="32"/>
      <c r="CW1" s="32"/>
      <c r="CX1" s="32"/>
      <c r="CY1" s="32"/>
      <c r="CZ1" s="32"/>
      <c r="DA1" s="131"/>
      <c r="DB1" s="30"/>
      <c r="DC1" s="30"/>
      <c r="DD1" s="131"/>
      <c r="DE1" s="131"/>
      <c r="DF1" s="131"/>
      <c r="DG1" s="131"/>
      <c r="DH1" s="131"/>
      <c r="DI1" s="131"/>
      <c r="DJ1" s="131"/>
      <c r="DK1" s="131"/>
      <c r="DL1" s="131"/>
      <c r="DM1" s="131"/>
      <c r="DN1" s="131"/>
      <c r="DO1" s="131"/>
      <c r="DP1" s="131"/>
      <c r="DQ1" s="131"/>
      <c r="DR1" s="131"/>
      <c r="DS1" s="131"/>
      <c r="DT1" s="131"/>
      <c r="DU1" s="131"/>
      <c r="DV1" s="131"/>
      <c r="DW1" s="131"/>
      <c r="DX1" s="131"/>
      <c r="DY1" s="131"/>
      <c r="DZ1" s="131"/>
      <c r="EA1" s="131"/>
      <c r="EB1" s="131"/>
      <c r="EC1" s="131"/>
      <c r="ED1" s="131"/>
      <c r="EE1" s="131"/>
      <c r="EF1" s="131"/>
      <c r="EG1" s="131"/>
      <c r="EH1" s="131"/>
      <c r="EI1" s="131"/>
      <c r="EJ1" s="131"/>
      <c r="EK1" s="131"/>
      <c r="EL1" s="131"/>
      <c r="EM1" s="131"/>
      <c r="EN1" s="131"/>
      <c r="EO1" s="131"/>
      <c r="EP1" s="131"/>
      <c r="EQ1" s="131"/>
      <c r="ER1" s="131"/>
      <c r="ES1" s="131"/>
      <c r="ET1" s="131"/>
      <c r="EU1" s="131"/>
      <c r="EV1" s="131"/>
      <c r="EW1" s="131"/>
      <c r="EX1" s="131"/>
      <c r="EY1" s="131"/>
      <c r="EZ1" s="131"/>
      <c r="FA1" s="131"/>
    </row>
    <row r="2" spans="1:157" ht="16.2" x14ac:dyDescent="0.35">
      <c r="B2" s="2" t="str">
        <f>Aanvrager!B2</f>
        <v>Project</v>
      </c>
      <c r="F2" s="7" t="s">
        <v>254</v>
      </c>
      <c r="G2" s="7"/>
      <c r="BA2" s="32"/>
      <c r="BB2" s="2" t="str">
        <f>Aanvrager!B2</f>
        <v>Project</v>
      </c>
      <c r="BG2" s="7" t="s">
        <v>217</v>
      </c>
      <c r="BJ2" s="7" t="s">
        <v>167</v>
      </c>
      <c r="DA2" s="131"/>
      <c r="DB2" s="2" t="str">
        <f>Aanvrager!B2</f>
        <v>Project</v>
      </c>
      <c r="DG2" s="7" t="s">
        <v>217</v>
      </c>
      <c r="DJ2" s="7" t="s">
        <v>167</v>
      </c>
    </row>
    <row r="3" spans="1:157" ht="15" x14ac:dyDescent="0.35">
      <c r="B3" s="5" t="str">
        <f>Aanvrager!B3</f>
        <v>Projectnaam</v>
      </c>
      <c r="C3" s="6">
        <f>Aanvrager!C3</f>
        <v>0</v>
      </c>
      <c r="F3" s="27" t="s">
        <v>30</v>
      </c>
      <c r="G3" s="133"/>
      <c r="BA3" s="32"/>
      <c r="BB3" s="5" t="str">
        <f>Aanvrager!B3</f>
        <v>Projectnaam</v>
      </c>
      <c r="BC3" s="6">
        <f>Aanvrager!C3</f>
        <v>0</v>
      </c>
      <c r="BG3" s="134" t="s">
        <v>30</v>
      </c>
      <c r="BJ3" s="132" t="s">
        <v>47</v>
      </c>
      <c r="DA3" s="131"/>
      <c r="DB3" s="5" t="str">
        <f>Aanvrager!B3</f>
        <v>Projectnaam</v>
      </c>
      <c r="DC3" s="6">
        <f>Aanvrager!C3</f>
        <v>0</v>
      </c>
      <c r="DG3" s="134" t="s">
        <v>30</v>
      </c>
      <c r="DJ3" s="132" t="s">
        <v>47</v>
      </c>
    </row>
    <row r="4" spans="1:157" ht="15" x14ac:dyDescent="0.35">
      <c r="B4" s="5" t="str">
        <f>Aanvrager!B4</f>
        <v>Projectlocatie</v>
      </c>
      <c r="C4" s="3">
        <f>Aanvrager!C4</f>
        <v>0</v>
      </c>
      <c r="F4" s="27" t="s">
        <v>51</v>
      </c>
      <c r="G4" s="133"/>
      <c r="BA4" s="32"/>
      <c r="BB4" s="5" t="str">
        <f>Aanvrager!B4</f>
        <v>Projectlocatie</v>
      </c>
      <c r="BC4" s="3">
        <f>Aanvrager!C4</f>
        <v>0</v>
      </c>
      <c r="BG4" s="132" t="s">
        <v>3</v>
      </c>
      <c r="BJ4" s="132" t="s">
        <v>30</v>
      </c>
      <c r="DA4" s="131"/>
      <c r="DB4" s="5" t="str">
        <f>Aanvrager!B4</f>
        <v>Projectlocatie</v>
      </c>
      <c r="DC4" s="3">
        <f>Aanvrager!C4</f>
        <v>0</v>
      </c>
      <c r="DG4" s="134" t="s">
        <v>0</v>
      </c>
      <c r="DJ4" s="132" t="s">
        <v>30</v>
      </c>
    </row>
    <row r="5" spans="1:157" ht="15" x14ac:dyDescent="0.35">
      <c r="B5" s="5" t="str">
        <f>Aanvrager!B5</f>
        <v>Aanvrager</v>
      </c>
      <c r="C5" s="3">
        <f>Aanvrager!C5</f>
        <v>0</v>
      </c>
      <c r="F5" s="27" t="s">
        <v>52</v>
      </c>
      <c r="G5" s="135"/>
      <c r="BA5" s="32"/>
      <c r="BB5" s="5" t="str">
        <f>Aanvrager!B5</f>
        <v>Aanvrager</v>
      </c>
      <c r="BC5" s="3">
        <f>Aanvrager!C5</f>
        <v>0</v>
      </c>
      <c r="BJ5" s="132" t="s">
        <v>51</v>
      </c>
      <c r="DA5" s="131"/>
      <c r="DB5" s="5" t="str">
        <f>Aanvrager!B5</f>
        <v>Aanvrager</v>
      </c>
      <c r="DC5" s="3">
        <f>Aanvrager!C5</f>
        <v>0</v>
      </c>
      <c r="DJ5" s="132" t="s">
        <v>51</v>
      </c>
    </row>
    <row r="6" spans="1:157" x14ac:dyDescent="0.35">
      <c r="B6" s="5"/>
      <c r="BA6" s="32"/>
      <c r="BJ6" s="132" t="s">
        <v>52</v>
      </c>
      <c r="DA6" s="131"/>
      <c r="DJ6" s="132" t="s">
        <v>52</v>
      </c>
    </row>
    <row r="7" spans="1:157" ht="16.2" x14ac:dyDescent="0.35">
      <c r="B7" s="2"/>
      <c r="C7" s="161" t="str" cm="1">
        <f t="array" ref="C7">IF(Tbl.Projectpartners[[BTW ]]="Nee","Exclusief btw","Inclusief btw")</f>
        <v>Inclusief btw</v>
      </c>
      <c r="D7" s="2" t="s">
        <v>0</v>
      </c>
      <c r="J7" s="132"/>
      <c r="BA7" s="32"/>
      <c r="BB7" s="2"/>
      <c r="BJ7" s="132" t="s">
        <v>234</v>
      </c>
      <c r="DA7" s="131"/>
      <c r="DB7" s="2"/>
      <c r="DJ7" s="132" t="s">
        <v>234</v>
      </c>
    </row>
    <row r="8" spans="1:157" s="137" customFormat="1" x14ac:dyDescent="0.35">
      <c r="A8" s="136"/>
      <c r="C8" s="138" t="s">
        <v>46</v>
      </c>
      <c r="D8" s="138" t="str" cm="1">
        <f t="array" ref="D8:F8">_xlfn.DROP('Tussenblad Begroting'!C3:V3,,Lijsten!A23*-1)</f>
        <v>Loonkosten</v>
      </c>
      <c r="E8" s="138" t="str">
        <v>Eigen arbeid</v>
      </c>
      <c r="F8" s="138" t="str">
        <v>Andere kosten</v>
      </c>
      <c r="G8" s="138"/>
      <c r="H8" s="138"/>
      <c r="I8" s="138"/>
      <c r="J8" s="138"/>
      <c r="K8" s="138"/>
      <c r="L8" s="138"/>
      <c r="M8" s="138"/>
      <c r="N8" s="138"/>
      <c r="O8" s="138"/>
      <c r="P8" s="138"/>
      <c r="Q8" s="138"/>
      <c r="R8" s="138"/>
      <c r="S8" s="138"/>
      <c r="T8" s="138"/>
      <c r="U8" s="138"/>
      <c r="V8" s="138"/>
      <c r="W8" s="138"/>
      <c r="X8" s="138"/>
      <c r="Y8" s="138"/>
      <c r="Z8" s="13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9"/>
      <c r="BC8" s="138" t="s">
        <v>46</v>
      </c>
      <c r="BD8" s="138" t="e" cm="1">
        <f t="array" ref="BD8">_xlfn.DROP('Tussenblad Begroting'!#REF!,,Aanvrager!B11*-1)</f>
        <v>#REF!</v>
      </c>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c r="CN8" s="138"/>
      <c r="CO8" s="138"/>
      <c r="CP8" s="138"/>
      <c r="CQ8" s="138"/>
      <c r="CR8" s="138"/>
      <c r="CS8" s="138"/>
      <c r="CT8" s="138"/>
      <c r="CU8" s="138"/>
      <c r="CV8" s="138"/>
      <c r="CW8" s="138"/>
      <c r="CX8" s="138"/>
      <c r="CY8" s="138"/>
      <c r="CZ8" s="138"/>
      <c r="DA8" s="140"/>
      <c r="DC8" s="138" t="s">
        <v>46</v>
      </c>
      <c r="DD8" s="138" t="e" cm="1">
        <f t="array" ref="DD8">_xlfn.DROP('Tussenblad Begroting'!#REF!,,Aanvrager!B11*-1)</f>
        <v>#REF!</v>
      </c>
      <c r="DE8" s="138"/>
      <c r="DF8" s="138"/>
      <c r="DG8" s="138"/>
      <c r="DH8" s="138"/>
      <c r="DI8" s="138"/>
      <c r="DJ8" s="138"/>
      <c r="DK8" s="138"/>
      <c r="DL8" s="138"/>
      <c r="DM8" s="138"/>
      <c r="DN8" s="138"/>
      <c r="DO8" s="138"/>
      <c r="DP8" s="138"/>
      <c r="DQ8" s="138"/>
      <c r="DR8" s="138"/>
      <c r="DS8" s="138"/>
      <c r="DT8" s="138"/>
      <c r="DU8" s="138"/>
      <c r="DV8" s="138"/>
      <c r="DW8" s="138"/>
      <c r="DX8" s="138"/>
      <c r="DY8" s="138"/>
      <c r="DZ8" s="138"/>
      <c r="EA8" s="138"/>
      <c r="EB8" s="138"/>
      <c r="EC8" s="138"/>
      <c r="ED8" s="138"/>
      <c r="EE8" s="138"/>
      <c r="EF8" s="138"/>
      <c r="EG8" s="138"/>
      <c r="EH8" s="138"/>
      <c r="EI8" s="138"/>
      <c r="EJ8" s="138"/>
      <c r="EK8" s="138"/>
      <c r="EL8" s="138"/>
      <c r="EM8" s="138"/>
      <c r="EN8" s="138"/>
      <c r="EO8" s="138"/>
      <c r="EP8" s="138"/>
      <c r="EQ8" s="138"/>
      <c r="ER8" s="138"/>
      <c r="ES8" s="138"/>
      <c r="ET8" s="138"/>
      <c r="EU8" s="138"/>
      <c r="EV8" s="138"/>
      <c r="EW8" s="138"/>
      <c r="EX8" s="138"/>
      <c r="EY8" s="138"/>
      <c r="EZ8" s="138"/>
    </row>
    <row r="9" spans="1:157" s="148" customFormat="1" ht="15" thickBot="1" x14ac:dyDescent="0.4">
      <c r="A9" s="141"/>
      <c r="B9" s="142"/>
      <c r="C9" s="42" cm="1">
        <f t="array" ref="C9:F9">_xlfn.DROP('Tussenblad Begroting'!$B$1:$V$1,,Lijsten!A23*-1)</f>
        <v>0</v>
      </c>
      <c r="D9" s="143">
        <v>0</v>
      </c>
      <c r="E9" s="143">
        <v>0</v>
      </c>
      <c r="F9" s="143">
        <v>0</v>
      </c>
      <c r="G9" s="143"/>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4"/>
      <c r="BB9" s="142"/>
      <c r="BC9" s="145" cm="1">
        <f t="array" ref="BC9:BW9">_xlfn.DROP('Tussenblad Begroting'!$B$1:$V$1,,Aanvrager!$B$11*-1)</f>
        <v>0</v>
      </c>
      <c r="BD9" s="146">
        <v>0</v>
      </c>
      <c r="BE9" s="146">
        <v>0</v>
      </c>
      <c r="BF9" s="146">
        <v>0</v>
      </c>
      <c r="BG9" s="146">
        <v>0</v>
      </c>
      <c r="BH9" s="146">
        <v>0</v>
      </c>
      <c r="BI9" s="146">
        <v>0</v>
      </c>
      <c r="BJ9" s="146">
        <v>0</v>
      </c>
      <c r="BK9" s="146">
        <v>0</v>
      </c>
      <c r="BL9" s="146">
        <v>0</v>
      </c>
      <c r="BM9" s="146">
        <v>0</v>
      </c>
      <c r="BN9" s="146">
        <v>0</v>
      </c>
      <c r="BO9" s="146">
        <v>0</v>
      </c>
      <c r="BP9" s="146">
        <v>0</v>
      </c>
      <c r="BQ9" s="146">
        <v>0</v>
      </c>
      <c r="BR9" s="146">
        <v>0</v>
      </c>
      <c r="BS9" s="146">
        <v>0</v>
      </c>
      <c r="BT9" s="146">
        <v>0</v>
      </c>
      <c r="BU9" s="146">
        <v>0</v>
      </c>
      <c r="BV9" s="146">
        <v>0</v>
      </c>
      <c r="BW9" s="146">
        <v>0</v>
      </c>
      <c r="BX9" s="146"/>
      <c r="BY9" s="146"/>
      <c r="BZ9" s="146"/>
      <c r="CA9" s="146"/>
      <c r="CB9" s="146"/>
      <c r="CC9" s="146"/>
      <c r="CD9" s="146"/>
      <c r="CE9" s="146"/>
      <c r="CF9" s="146"/>
      <c r="CG9" s="146"/>
      <c r="CH9" s="146"/>
      <c r="CI9" s="146"/>
      <c r="CJ9" s="146"/>
      <c r="CK9" s="146"/>
      <c r="CL9" s="146"/>
      <c r="CM9" s="146"/>
      <c r="CN9" s="146"/>
      <c r="CO9" s="146"/>
      <c r="CP9" s="146"/>
      <c r="CQ9" s="146"/>
      <c r="CR9" s="146"/>
      <c r="CS9" s="146"/>
      <c r="CT9" s="146"/>
      <c r="CU9" s="146"/>
      <c r="CV9" s="146"/>
      <c r="CW9" s="146"/>
      <c r="CX9" s="146"/>
      <c r="CY9" s="146"/>
      <c r="CZ9" s="146"/>
      <c r="DA9" s="147"/>
      <c r="DB9" s="142"/>
      <c r="DC9" s="145" t="e" cm="1">
        <f t="array" ref="DC9">_xlfn.DROP('Tussenblad Begroting'!#REF!,,Aanvrager!$B$11*-1)</f>
        <v>#REF!</v>
      </c>
      <c r="DD9" s="146"/>
      <c r="DE9" s="146"/>
      <c r="DF9" s="146"/>
      <c r="DG9" s="146"/>
      <c r="DH9" s="146"/>
      <c r="DI9" s="146"/>
      <c r="DJ9" s="146"/>
      <c r="DK9" s="146"/>
      <c r="DL9" s="146"/>
      <c r="DM9" s="146"/>
      <c r="DN9" s="146"/>
      <c r="DO9" s="146"/>
      <c r="DP9" s="146"/>
      <c r="DQ9" s="146"/>
      <c r="DR9" s="146"/>
      <c r="DS9" s="146"/>
      <c r="DT9" s="146"/>
      <c r="DU9" s="146"/>
      <c r="DV9" s="146"/>
      <c r="DW9" s="146"/>
      <c r="DX9" s="146"/>
      <c r="DY9" s="146"/>
      <c r="DZ9" s="146"/>
      <c r="EA9" s="146"/>
      <c r="EB9" s="146"/>
      <c r="EC9" s="146"/>
      <c r="ED9" s="146"/>
      <c r="EE9" s="146"/>
      <c r="EF9" s="146"/>
      <c r="EG9" s="146"/>
      <c r="EH9" s="146"/>
      <c r="EI9" s="146"/>
      <c r="EJ9" s="146"/>
      <c r="EK9" s="146"/>
      <c r="EL9" s="146"/>
      <c r="EM9" s="146"/>
      <c r="EN9" s="146"/>
      <c r="EO9" s="146"/>
      <c r="EP9" s="146"/>
      <c r="EQ9" s="146"/>
      <c r="ER9" s="146"/>
      <c r="ES9" s="146"/>
      <c r="ET9" s="146"/>
      <c r="EU9" s="146"/>
      <c r="EV9" s="146"/>
      <c r="EW9" s="146"/>
      <c r="EX9" s="146"/>
      <c r="EY9" s="146"/>
      <c r="EZ9" s="146"/>
    </row>
    <row r="10" spans="1:157" ht="16.8" thickTop="1" x14ac:dyDescent="0.35">
      <c r="B10" s="2" t="s">
        <v>218</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32"/>
      <c r="BB10" s="2" t="s">
        <v>219</v>
      </c>
      <c r="DA10" s="149"/>
      <c r="DB10" s="2" t="s">
        <v>220</v>
      </c>
      <c r="DC10" s="150"/>
    </row>
    <row r="11" spans="1:157" x14ac:dyDescent="0.35">
      <c r="B11" s="6" t="str" cm="1">
        <f t="array" ref="B11:B16">_xlfn.DROP(Tbl.Werkpakketten[Naam],Werkpakketten!A19-Tbl.Werkpakketten[[#Totals],[WPnr.]],)</f>
        <v>Inventariseren gebiedsopgaven</v>
      </c>
      <c r="C11" s="9" cm="1">
        <f t="array" ref="C11:F16">_xlfn.DROP('Tussenblad Begroting'!$B$4:$V$13,Werkpakketten!A19-Tbl.Werkpakketten[[#Totals],[WPnr.]],Lijsten!A23*-1)</f>
        <v>0</v>
      </c>
      <c r="D11" s="151">
        <v>0</v>
      </c>
      <c r="E11" s="151">
        <v>0</v>
      </c>
      <c r="F11" s="151">
        <v>0</v>
      </c>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32"/>
      <c r="BB11" s="6" t="str" cm="1">
        <f t="array" ref="BB11:BB13">_xlfn.DROP(Tbl.Kostensoorten[Kostensoorten],Lijsten!$A$23*-1,)</f>
        <v>Loonkosten</v>
      </c>
      <c r="BC11" s="9" t="e" cm="1">
        <f t="array" ref="BC11">_xlfn.DROP('Tussenblad Begroting'!#REF!,Lijsten!$A$23*-1,)</f>
        <v>#REF!</v>
      </c>
      <c r="BD11" s="151" t="e" cm="1">
        <f t="array" ref="BD11">_xlfn.DROP('Tussenblad Begroting'!#REF!,Lijsten!$A$23*-1,Aanvrager!$B$11*-1)</f>
        <v>#REF!</v>
      </c>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31"/>
      <c r="DB11" s="6" t="str" cm="1">
        <f t="array" ref="DB11">_xlfn.DROP(Tbl.Subsidiehoogte[Subsidieactiviteit],Lijsten!$E$33*-1,)</f>
        <v>Voorbereiding</v>
      </c>
      <c r="DC11" s="9" t="e" cm="1">
        <f t="array" ref="DC11">_xlfn.DROP('Tussenblad Begroting'!#REF!,Lijsten!$E$33*-1,)</f>
        <v>#REF!</v>
      </c>
      <c r="DD11" s="9" t="e" cm="1">
        <f t="array" ref="DD11">_xlfn.DROP('Tussenblad Begroting'!#REF!,Lijsten!$E$33*-1,Aanvrager!$B$11*-1)</f>
        <v>#REF!</v>
      </c>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row>
    <row r="12" spans="1:157" x14ac:dyDescent="0.35">
      <c r="B12" s="6" t="str">
        <v>Draagvlak creëren</v>
      </c>
      <c r="C12" s="9">
        <v>0</v>
      </c>
      <c r="D12" s="151">
        <v>0</v>
      </c>
      <c r="E12" s="151">
        <v>0</v>
      </c>
      <c r="F12" s="151">
        <v>0</v>
      </c>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32"/>
      <c r="BB12" s="6" t="str">
        <v>Eigen arbeid</v>
      </c>
      <c r="BC12" s="9"/>
      <c r="BD12" s="151"/>
      <c r="BE12" s="151"/>
      <c r="BF12" s="151"/>
      <c r="BG12" s="151"/>
      <c r="BH12" s="151"/>
      <c r="BI12" s="151"/>
      <c r="BJ12" s="151"/>
      <c r="BK12" s="151"/>
      <c r="BL12" s="151"/>
      <c r="BM12" s="151"/>
      <c r="BN12" s="151"/>
      <c r="BO12" s="151"/>
      <c r="BP12" s="151"/>
      <c r="BQ12" s="151"/>
      <c r="BR12" s="151"/>
      <c r="BS12" s="151"/>
      <c r="BT12" s="151"/>
      <c r="BU12" s="151"/>
      <c r="BV12" s="151"/>
      <c r="BW12" s="151"/>
      <c r="BX12" s="151"/>
      <c r="BY12" s="151"/>
      <c r="BZ12" s="151"/>
      <c r="CA12" s="151"/>
      <c r="CB12" s="151"/>
      <c r="CC12" s="151"/>
      <c r="CD12" s="151"/>
      <c r="CE12" s="151"/>
      <c r="CF12" s="151"/>
      <c r="CG12" s="151"/>
      <c r="CH12" s="151"/>
      <c r="CI12" s="151"/>
      <c r="CJ12" s="151"/>
      <c r="CK12" s="151"/>
      <c r="CL12" s="151"/>
      <c r="CM12" s="151"/>
      <c r="CN12" s="151"/>
      <c r="CO12" s="151"/>
      <c r="CP12" s="151"/>
      <c r="CQ12" s="151"/>
      <c r="CR12" s="151"/>
      <c r="CS12" s="151"/>
      <c r="CT12" s="151"/>
      <c r="CU12" s="151"/>
      <c r="CV12" s="151"/>
      <c r="CW12" s="151"/>
      <c r="CX12" s="151"/>
      <c r="CY12" s="151"/>
      <c r="CZ12" s="151"/>
      <c r="DA12" s="131"/>
      <c r="DB12" s="6"/>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row>
    <row r="13" spans="1:157" x14ac:dyDescent="0.35">
      <c r="B13" s="6" t="str">
        <v>Opstellen integraal gebiedsplan</v>
      </c>
      <c r="C13" s="9">
        <v>0</v>
      </c>
      <c r="D13" s="151">
        <v>0</v>
      </c>
      <c r="E13" s="151">
        <v>0</v>
      </c>
      <c r="F13" s="151">
        <v>0</v>
      </c>
      <c r="G13" s="151"/>
      <c r="H13" s="151"/>
      <c r="I13" s="151"/>
      <c r="J13" s="151"/>
      <c r="K13" s="151"/>
      <c r="L13" s="151"/>
      <c r="M13" s="151"/>
      <c r="N13" s="151"/>
      <c r="O13" s="151"/>
      <c r="P13" s="151"/>
      <c r="Q13" s="151"/>
      <c r="R13" s="151"/>
      <c r="S13" s="151"/>
      <c r="T13" s="151"/>
      <c r="U13" s="151"/>
      <c r="V13" s="151"/>
      <c r="W13" s="151"/>
      <c r="X13" s="151"/>
      <c r="Y13" s="151"/>
      <c r="Z13" s="151"/>
      <c r="AA13" s="151"/>
      <c r="AB13" s="151"/>
      <c r="AC13" s="151"/>
      <c r="AD13" s="151"/>
      <c r="AE13" s="151"/>
      <c r="AF13" s="151"/>
      <c r="AG13" s="151"/>
      <c r="AH13" s="151"/>
      <c r="AI13" s="151"/>
      <c r="AJ13" s="151"/>
      <c r="AK13" s="151"/>
      <c r="AL13" s="151"/>
      <c r="AM13" s="151"/>
      <c r="AN13" s="151"/>
      <c r="AO13" s="151"/>
      <c r="AP13" s="151"/>
      <c r="AQ13" s="151"/>
      <c r="AR13" s="151"/>
      <c r="AS13" s="151"/>
      <c r="AT13" s="151"/>
      <c r="AU13" s="151"/>
      <c r="AV13" s="151"/>
      <c r="AW13" s="151"/>
      <c r="AX13" s="151"/>
      <c r="AY13" s="151"/>
      <c r="AZ13" s="151"/>
      <c r="BA13" s="32"/>
      <c r="BB13" s="6" t="str">
        <v>Andere kosten</v>
      </c>
      <c r="BC13" s="9"/>
      <c r="BD13" s="151"/>
      <c r="BE13" s="151"/>
      <c r="BF13" s="151"/>
      <c r="BG13" s="151"/>
      <c r="BH13" s="151"/>
      <c r="BI13" s="151"/>
      <c r="BJ13" s="151"/>
      <c r="BK13" s="151"/>
      <c r="BL13" s="151"/>
      <c r="BM13" s="151"/>
      <c r="BN13" s="151"/>
      <c r="BO13" s="151"/>
      <c r="BP13" s="151"/>
      <c r="BQ13" s="151"/>
      <c r="BR13" s="151"/>
      <c r="BS13" s="151"/>
      <c r="BT13" s="151"/>
      <c r="BU13" s="151"/>
      <c r="BV13" s="151"/>
      <c r="BW13" s="151"/>
      <c r="BX13" s="151"/>
      <c r="BY13" s="151"/>
      <c r="BZ13" s="151"/>
      <c r="CA13" s="151"/>
      <c r="CB13" s="151"/>
      <c r="CC13" s="151"/>
      <c r="CD13" s="151"/>
      <c r="CE13" s="151"/>
      <c r="CF13" s="151"/>
      <c r="CG13" s="151"/>
      <c r="CH13" s="151"/>
      <c r="CI13" s="151"/>
      <c r="CJ13" s="151"/>
      <c r="CK13" s="151"/>
      <c r="CL13" s="151"/>
      <c r="CM13" s="151"/>
      <c r="CN13" s="151"/>
      <c r="CO13" s="151"/>
      <c r="CP13" s="151"/>
      <c r="CQ13" s="151"/>
      <c r="CR13" s="151"/>
      <c r="CS13" s="151"/>
      <c r="CT13" s="151"/>
      <c r="CU13" s="151"/>
      <c r="CV13" s="151"/>
      <c r="CW13" s="151"/>
      <c r="CX13" s="151"/>
      <c r="CY13" s="151"/>
      <c r="CZ13" s="151"/>
      <c r="DA13" s="131"/>
      <c r="DB13" s="6"/>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row>
    <row r="14" spans="1:157" x14ac:dyDescent="0.35">
      <c r="B14" s="6" t="str">
        <v>Uitwerken samenwerkingsverband</v>
      </c>
      <c r="C14" s="9">
        <v>0</v>
      </c>
      <c r="D14" s="151">
        <v>0</v>
      </c>
      <c r="E14" s="151">
        <v>0</v>
      </c>
      <c r="F14" s="151">
        <v>0</v>
      </c>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1"/>
      <c r="AI14" s="151"/>
      <c r="AJ14" s="151"/>
      <c r="AK14" s="151"/>
      <c r="AL14" s="151"/>
      <c r="AM14" s="151"/>
      <c r="AN14" s="151"/>
      <c r="AO14" s="151"/>
      <c r="AP14" s="151"/>
      <c r="AQ14" s="151"/>
      <c r="AR14" s="151"/>
      <c r="AS14" s="151"/>
      <c r="AT14" s="151"/>
      <c r="AU14" s="151"/>
      <c r="AV14" s="151"/>
      <c r="AW14" s="151"/>
      <c r="AX14" s="151"/>
      <c r="AY14" s="151"/>
      <c r="AZ14" s="151"/>
      <c r="BA14" s="32"/>
      <c r="BB14" s="6"/>
      <c r="BC14" s="9"/>
      <c r="BD14" s="151"/>
      <c r="BE14" s="151"/>
      <c r="BF14" s="151"/>
      <c r="BG14" s="151"/>
      <c r="BH14" s="151"/>
      <c r="BI14" s="151"/>
      <c r="BJ14" s="151"/>
      <c r="BK14" s="151"/>
      <c r="BL14" s="151"/>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31"/>
      <c r="DB14" s="6"/>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row>
    <row r="15" spans="1:157" x14ac:dyDescent="0.35">
      <c r="B15" s="6" t="str">
        <v>Kennisverspreiding</v>
      </c>
      <c r="C15" s="9">
        <v>0</v>
      </c>
      <c r="D15" s="151">
        <v>0</v>
      </c>
      <c r="E15" s="151">
        <v>0</v>
      </c>
      <c r="F15" s="151">
        <v>0</v>
      </c>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1"/>
      <c r="AY15" s="151"/>
      <c r="AZ15" s="151"/>
      <c r="BA15" s="32"/>
      <c r="BB15" s="6"/>
      <c r="BC15" s="9"/>
      <c r="BD15" s="151"/>
      <c r="BE15" s="151"/>
      <c r="BF15" s="151"/>
      <c r="BG15" s="151"/>
      <c r="BH15" s="151"/>
      <c r="BI15" s="151"/>
      <c r="BJ15" s="151"/>
      <c r="BK15" s="151"/>
      <c r="BL15" s="151"/>
      <c r="BM15" s="151"/>
      <c r="BN15" s="151"/>
      <c r="BO15" s="151"/>
      <c r="BP15" s="151"/>
      <c r="BQ15" s="151"/>
      <c r="BR15" s="151"/>
      <c r="BS15" s="151"/>
      <c r="BT15" s="151"/>
      <c r="BU15" s="151"/>
      <c r="BV15" s="151"/>
      <c r="BW15" s="151"/>
      <c r="BX15" s="151"/>
      <c r="BY15" s="151"/>
      <c r="BZ15" s="151"/>
      <c r="CA15" s="151"/>
      <c r="CB15" s="151"/>
      <c r="CC15" s="151"/>
      <c r="CD15" s="151"/>
      <c r="CE15" s="151"/>
      <c r="CF15" s="151"/>
      <c r="CG15" s="151"/>
      <c r="CH15" s="151"/>
      <c r="CI15" s="151"/>
      <c r="CJ15" s="151"/>
      <c r="CK15" s="151"/>
      <c r="CL15" s="151"/>
      <c r="CM15" s="151"/>
      <c r="CN15" s="151"/>
      <c r="CO15" s="151"/>
      <c r="CP15" s="151"/>
      <c r="CQ15" s="151"/>
      <c r="CR15" s="151"/>
      <c r="CS15" s="151"/>
      <c r="CT15" s="151"/>
      <c r="CU15" s="151"/>
      <c r="CV15" s="151"/>
      <c r="CW15" s="151"/>
      <c r="CX15" s="151"/>
      <c r="CY15" s="151"/>
      <c r="CZ15" s="151"/>
      <c r="DA15" s="131"/>
      <c r="DB15" s="6"/>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row>
    <row r="16" spans="1:157" x14ac:dyDescent="0.35">
      <c r="B16" s="6" t="str">
        <v>Communicatie</v>
      </c>
      <c r="C16" s="9">
        <v>0</v>
      </c>
      <c r="D16" s="151">
        <v>0</v>
      </c>
      <c r="E16" s="151">
        <v>0</v>
      </c>
      <c r="F16" s="151">
        <v>0</v>
      </c>
      <c r="G16" s="151"/>
      <c r="H16" s="151"/>
      <c r="I16" s="151"/>
      <c r="J16" s="151"/>
      <c r="K16" s="151"/>
      <c r="L16" s="151"/>
      <c r="M16" s="151"/>
      <c r="N16" s="151"/>
      <c r="O16" s="151"/>
      <c r="P16" s="151"/>
      <c r="Q16" s="151"/>
      <c r="R16" s="151"/>
      <c r="S16" s="151"/>
      <c r="T16" s="151"/>
      <c r="U16" s="151"/>
      <c r="V16" s="151"/>
      <c r="W16" s="151"/>
      <c r="X16" s="151"/>
      <c r="Y16" s="151"/>
      <c r="Z16" s="151"/>
      <c r="AA16" s="151"/>
      <c r="AB16" s="151"/>
      <c r="AC16" s="151"/>
      <c r="AD16" s="151"/>
      <c r="AE16" s="151"/>
      <c r="AF16" s="151"/>
      <c r="AG16" s="151"/>
      <c r="AH16" s="151"/>
      <c r="AI16" s="151"/>
      <c r="AJ16" s="151"/>
      <c r="AK16" s="151"/>
      <c r="AL16" s="151"/>
      <c r="AM16" s="151"/>
      <c r="AN16" s="151"/>
      <c r="AO16" s="151"/>
      <c r="AP16" s="151"/>
      <c r="AQ16" s="151"/>
      <c r="AR16" s="151"/>
      <c r="AS16" s="151"/>
      <c r="AT16" s="151"/>
      <c r="AU16" s="151"/>
      <c r="AV16" s="151"/>
      <c r="AW16" s="151"/>
      <c r="AX16" s="151"/>
      <c r="AY16" s="151"/>
      <c r="AZ16" s="151"/>
      <c r="BA16" s="32"/>
      <c r="BB16" s="6"/>
      <c r="BC16" s="9"/>
      <c r="BD16" s="151"/>
      <c r="BE16" s="151"/>
      <c r="BF16" s="151"/>
      <c r="BG16" s="151"/>
      <c r="BH16" s="151"/>
      <c r="BI16" s="151"/>
      <c r="BJ16" s="151"/>
      <c r="BK16" s="151"/>
      <c r="BL16" s="151"/>
      <c r="BM16" s="151"/>
      <c r="BN16" s="151"/>
      <c r="BO16" s="151"/>
      <c r="BP16" s="151"/>
      <c r="BQ16" s="151"/>
      <c r="BR16" s="151"/>
      <c r="BS16" s="151"/>
      <c r="BT16" s="151"/>
      <c r="BU16" s="151"/>
      <c r="BV16" s="151"/>
      <c r="BW16" s="151"/>
      <c r="BX16" s="151"/>
      <c r="BY16" s="151"/>
      <c r="BZ16" s="151"/>
      <c r="CA16" s="151"/>
      <c r="CB16" s="151"/>
      <c r="CC16" s="151"/>
      <c r="CD16" s="151"/>
      <c r="CE16" s="151"/>
      <c r="CF16" s="151"/>
      <c r="CG16" s="151"/>
      <c r="CH16" s="151"/>
      <c r="CI16" s="151"/>
      <c r="CJ16" s="151"/>
      <c r="CK16" s="151"/>
      <c r="CL16" s="151"/>
      <c r="CM16" s="151"/>
      <c r="CN16" s="151"/>
      <c r="CO16" s="151"/>
      <c r="CP16" s="151"/>
      <c r="CQ16" s="151"/>
      <c r="CR16" s="151"/>
      <c r="CS16" s="151"/>
      <c r="CT16" s="151"/>
      <c r="CU16" s="151"/>
      <c r="CV16" s="151"/>
      <c r="CW16" s="151"/>
      <c r="CX16" s="151"/>
      <c r="CY16" s="151"/>
      <c r="CZ16" s="151"/>
      <c r="DA16" s="131"/>
      <c r="DB16" s="6"/>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row>
    <row r="17" spans="2:157" x14ac:dyDescent="0.35">
      <c r="B17" s="6"/>
      <c r="C17" s="9"/>
      <c r="D17" s="151"/>
      <c r="E17" s="151"/>
      <c r="F17" s="151"/>
      <c r="G17" s="151"/>
      <c r="H17" s="151"/>
      <c r="I17" s="151"/>
      <c r="J17" s="151"/>
      <c r="K17" s="151"/>
      <c r="L17" s="151"/>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1"/>
      <c r="AZ17" s="151"/>
      <c r="BA17" s="32"/>
      <c r="BB17" s="6"/>
      <c r="BC17" s="9"/>
      <c r="BD17" s="151"/>
      <c r="BE17" s="151"/>
      <c r="BF17" s="151"/>
      <c r="BG17" s="151"/>
      <c r="BH17" s="151"/>
      <c r="BI17" s="151"/>
      <c r="BJ17" s="151"/>
      <c r="BK17" s="151"/>
      <c r="BL17" s="151"/>
      <c r="BM17" s="151"/>
      <c r="BN17" s="151"/>
      <c r="BO17" s="151"/>
      <c r="BP17" s="151"/>
      <c r="BQ17" s="151"/>
      <c r="BR17" s="151"/>
      <c r="BS17" s="151"/>
      <c r="BT17" s="151"/>
      <c r="BU17" s="151"/>
      <c r="BV17" s="151"/>
      <c r="BW17" s="151"/>
      <c r="BX17" s="151"/>
      <c r="BY17" s="151"/>
      <c r="BZ17" s="151"/>
      <c r="CA17" s="151"/>
      <c r="CB17" s="151"/>
      <c r="CC17" s="151"/>
      <c r="CD17" s="151"/>
      <c r="CE17" s="151"/>
      <c r="CF17" s="151"/>
      <c r="CG17" s="151"/>
      <c r="CH17" s="151"/>
      <c r="CI17" s="151"/>
      <c r="CJ17" s="151"/>
      <c r="CK17" s="151"/>
      <c r="CL17" s="151"/>
      <c r="CM17" s="151"/>
      <c r="CN17" s="151"/>
      <c r="CO17" s="151"/>
      <c r="CP17" s="151"/>
      <c r="CQ17" s="151"/>
      <c r="CR17" s="151"/>
      <c r="CS17" s="151"/>
      <c r="CT17" s="151"/>
      <c r="CU17" s="151"/>
      <c r="CV17" s="151"/>
      <c r="CW17" s="151"/>
      <c r="CX17" s="151"/>
      <c r="CY17" s="151"/>
      <c r="CZ17" s="151"/>
      <c r="DA17" s="131"/>
      <c r="DB17" s="6"/>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row>
    <row r="18" spans="2:157" x14ac:dyDescent="0.35">
      <c r="B18" s="6"/>
      <c r="C18" s="9"/>
      <c r="D18" s="151"/>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1"/>
      <c r="AP18" s="151"/>
      <c r="AQ18" s="151"/>
      <c r="AR18" s="151"/>
      <c r="AS18" s="151"/>
      <c r="AT18" s="151"/>
      <c r="AU18" s="151"/>
      <c r="AV18" s="151"/>
      <c r="AW18" s="151"/>
      <c r="AX18" s="151"/>
      <c r="AY18" s="151"/>
      <c r="AZ18" s="151"/>
      <c r="BA18" s="32"/>
      <c r="BB18" s="6"/>
      <c r="BC18" s="9"/>
      <c r="BD18" s="151"/>
      <c r="BE18" s="151"/>
      <c r="BF18" s="151"/>
      <c r="BG18" s="151"/>
      <c r="BH18" s="151"/>
      <c r="BI18" s="151"/>
      <c r="BJ18" s="151"/>
      <c r="BK18" s="151"/>
      <c r="BL18" s="151"/>
      <c r="BM18" s="151"/>
      <c r="BN18" s="151"/>
      <c r="BO18" s="151"/>
      <c r="BP18" s="151"/>
      <c r="BQ18" s="151"/>
      <c r="BR18" s="151"/>
      <c r="BS18" s="151"/>
      <c r="BT18" s="151"/>
      <c r="BU18" s="151"/>
      <c r="BV18" s="151"/>
      <c r="BW18" s="151"/>
      <c r="BX18" s="151"/>
      <c r="BY18" s="151"/>
      <c r="BZ18" s="151"/>
      <c r="CA18" s="151"/>
      <c r="CB18" s="151"/>
      <c r="CC18" s="151"/>
      <c r="CD18" s="151"/>
      <c r="CE18" s="151"/>
      <c r="CF18" s="151"/>
      <c r="CG18" s="151"/>
      <c r="CH18" s="151"/>
      <c r="CI18" s="151"/>
      <c r="CJ18" s="151"/>
      <c r="CK18" s="151"/>
      <c r="CL18" s="151"/>
      <c r="CM18" s="151"/>
      <c r="CN18" s="151"/>
      <c r="CO18" s="151"/>
      <c r="CP18" s="151"/>
      <c r="CQ18" s="151"/>
      <c r="CR18" s="151"/>
      <c r="CS18" s="151"/>
      <c r="CT18" s="151"/>
      <c r="CU18" s="151"/>
      <c r="CV18" s="151"/>
      <c r="CW18" s="151"/>
      <c r="CX18" s="151"/>
      <c r="CY18" s="151"/>
      <c r="CZ18" s="151"/>
      <c r="DA18" s="131"/>
      <c r="DB18" s="6"/>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row>
    <row r="19" spans="2:157" x14ac:dyDescent="0.35">
      <c r="B19" s="6"/>
      <c r="C19" s="9"/>
      <c r="D19" s="151"/>
      <c r="E19" s="151"/>
      <c r="F19" s="151"/>
      <c r="G19" s="151"/>
      <c r="H19" s="151"/>
      <c r="I19" s="151"/>
      <c r="J19" s="151"/>
      <c r="K19" s="151"/>
      <c r="L19" s="151"/>
      <c r="M19" s="151"/>
      <c r="N19" s="151"/>
      <c r="O19" s="151"/>
      <c r="P19" s="151"/>
      <c r="Q19" s="151"/>
      <c r="R19" s="151"/>
      <c r="S19" s="151"/>
      <c r="T19" s="151"/>
      <c r="U19" s="151"/>
      <c r="V19" s="151"/>
      <c r="W19" s="151"/>
      <c r="X19" s="151"/>
      <c r="Y19" s="151"/>
      <c r="Z19" s="151"/>
      <c r="AA19" s="151"/>
      <c r="AB19" s="151"/>
      <c r="AC19" s="151"/>
      <c r="AD19" s="151"/>
      <c r="AE19" s="151"/>
      <c r="AF19" s="151"/>
      <c r="AG19" s="151"/>
      <c r="AH19" s="151"/>
      <c r="AI19" s="151"/>
      <c r="AJ19" s="151"/>
      <c r="AK19" s="151"/>
      <c r="AL19" s="151"/>
      <c r="AM19" s="151"/>
      <c r="AN19" s="151"/>
      <c r="AO19" s="151"/>
      <c r="AP19" s="151"/>
      <c r="AQ19" s="151"/>
      <c r="AR19" s="151"/>
      <c r="AS19" s="151"/>
      <c r="AT19" s="151"/>
      <c r="AU19" s="151"/>
      <c r="AV19" s="151"/>
      <c r="AW19" s="151"/>
      <c r="AX19" s="151"/>
      <c r="AY19" s="151"/>
      <c r="AZ19" s="151"/>
      <c r="BA19" s="32"/>
      <c r="BB19" s="6"/>
      <c r="BC19" s="9"/>
      <c r="BD19" s="151"/>
      <c r="BE19" s="151"/>
      <c r="BF19" s="151"/>
      <c r="BG19" s="151"/>
      <c r="BH19" s="151"/>
      <c r="BI19" s="151"/>
      <c r="BJ19" s="151"/>
      <c r="BK19" s="151"/>
      <c r="BL19" s="151"/>
      <c r="BM19" s="151"/>
      <c r="BN19" s="151"/>
      <c r="BO19" s="151"/>
      <c r="BP19" s="151"/>
      <c r="BQ19" s="151"/>
      <c r="BR19" s="151"/>
      <c r="BS19" s="151"/>
      <c r="BT19" s="151"/>
      <c r="BU19" s="151"/>
      <c r="BV19" s="151"/>
      <c r="BW19" s="151"/>
      <c r="BX19" s="151"/>
      <c r="BY19" s="151"/>
      <c r="BZ19" s="151"/>
      <c r="CA19" s="151"/>
      <c r="CB19" s="151"/>
      <c r="CC19" s="151"/>
      <c r="CD19" s="151"/>
      <c r="CE19" s="151"/>
      <c r="CF19" s="151"/>
      <c r="CG19" s="151"/>
      <c r="CH19" s="151"/>
      <c r="CI19" s="151"/>
      <c r="CJ19" s="151"/>
      <c r="CK19" s="151"/>
      <c r="CL19" s="151"/>
      <c r="CM19" s="151"/>
      <c r="CN19" s="151"/>
      <c r="CO19" s="151"/>
      <c r="CP19" s="151"/>
      <c r="CQ19" s="151"/>
      <c r="CR19" s="151"/>
      <c r="CS19" s="151"/>
      <c r="CT19" s="151"/>
      <c r="CU19" s="151"/>
      <c r="CV19" s="151"/>
      <c r="CW19" s="151"/>
      <c r="CX19" s="151"/>
      <c r="CY19" s="151"/>
      <c r="CZ19" s="151"/>
      <c r="DA19" s="131"/>
      <c r="DB19" s="6"/>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row>
    <row r="20" spans="2:157" x14ac:dyDescent="0.35">
      <c r="B20" s="6"/>
      <c r="C20" s="9"/>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1"/>
      <c r="AI20" s="151"/>
      <c r="AJ20" s="151"/>
      <c r="AK20" s="151"/>
      <c r="AL20" s="151"/>
      <c r="AM20" s="151"/>
      <c r="AN20" s="151"/>
      <c r="AO20" s="151"/>
      <c r="AP20" s="151"/>
      <c r="AQ20" s="151"/>
      <c r="AR20" s="151"/>
      <c r="AS20" s="151"/>
      <c r="AT20" s="151"/>
      <c r="AU20" s="151"/>
      <c r="AV20" s="151"/>
      <c r="AW20" s="151"/>
      <c r="AX20" s="151"/>
      <c r="AY20" s="151"/>
      <c r="AZ20" s="151"/>
      <c r="BA20" s="32"/>
      <c r="BB20" s="6"/>
      <c r="BC20" s="9"/>
      <c r="BD20" s="151"/>
      <c r="BE20" s="151"/>
      <c r="BF20" s="151"/>
      <c r="BG20" s="151"/>
      <c r="BH20" s="151"/>
      <c r="BI20" s="151"/>
      <c r="BJ20" s="151"/>
      <c r="BK20" s="151"/>
      <c r="BL20" s="151"/>
      <c r="BM20" s="151"/>
      <c r="BN20" s="151"/>
      <c r="BO20" s="151"/>
      <c r="BP20" s="151"/>
      <c r="BQ20" s="151"/>
      <c r="BR20" s="151"/>
      <c r="BS20" s="151"/>
      <c r="BT20" s="151"/>
      <c r="BU20" s="151"/>
      <c r="BV20" s="151"/>
      <c r="BW20" s="151"/>
      <c r="BX20" s="151"/>
      <c r="BY20" s="151"/>
      <c r="BZ20" s="151"/>
      <c r="CA20" s="151"/>
      <c r="CB20" s="151"/>
      <c r="CC20" s="151"/>
      <c r="CD20" s="151"/>
      <c r="CE20" s="151"/>
      <c r="CF20" s="151"/>
      <c r="CG20" s="151"/>
      <c r="CH20" s="151"/>
      <c r="CI20" s="151"/>
      <c r="CJ20" s="151"/>
      <c r="CK20" s="151"/>
      <c r="CL20" s="151"/>
      <c r="CM20" s="151"/>
      <c r="CN20" s="151"/>
      <c r="CO20" s="151"/>
      <c r="CP20" s="151"/>
      <c r="CQ20" s="151"/>
      <c r="CR20" s="151"/>
      <c r="CS20" s="151"/>
      <c r="CT20" s="151"/>
      <c r="CU20" s="151"/>
      <c r="CV20" s="151"/>
      <c r="CW20" s="151"/>
      <c r="CX20" s="151"/>
      <c r="CY20" s="151"/>
      <c r="CZ20" s="151"/>
      <c r="DA20" s="131"/>
      <c r="DB20" s="6"/>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row>
    <row r="21" spans="2:157" x14ac:dyDescent="0.35">
      <c r="B21" s="6"/>
      <c r="C21" s="9"/>
      <c r="D21" s="151"/>
      <c r="E21" s="151"/>
      <c r="F21" s="151"/>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c r="AH21" s="151"/>
      <c r="AI21" s="151"/>
      <c r="AJ21" s="151"/>
      <c r="AK21" s="151"/>
      <c r="AL21" s="151"/>
      <c r="AM21" s="151"/>
      <c r="AN21" s="151"/>
      <c r="AO21" s="151"/>
      <c r="AP21" s="151"/>
      <c r="AQ21" s="151"/>
      <c r="AR21" s="151"/>
      <c r="AS21" s="151"/>
      <c r="AT21" s="151"/>
      <c r="AU21" s="151"/>
      <c r="AV21" s="151"/>
      <c r="AW21" s="151"/>
      <c r="AX21" s="151"/>
      <c r="AY21" s="151"/>
      <c r="AZ21" s="151"/>
      <c r="BA21" s="32"/>
      <c r="BB21" s="6"/>
      <c r="BC21" s="9"/>
      <c r="BD21" s="151"/>
      <c r="BE21" s="151"/>
      <c r="BF21" s="151"/>
      <c r="BG21" s="151"/>
      <c r="BH21" s="151"/>
      <c r="BI21" s="151"/>
      <c r="BJ21" s="151"/>
      <c r="BK21" s="151"/>
      <c r="BL21" s="151"/>
      <c r="BM21" s="151"/>
      <c r="BN21" s="151"/>
      <c r="BO21" s="151"/>
      <c r="BP21" s="151"/>
      <c r="BQ21" s="151"/>
      <c r="BR21" s="151"/>
      <c r="BS21" s="151"/>
      <c r="BT21" s="151"/>
      <c r="BU21" s="151"/>
      <c r="BV21" s="151"/>
      <c r="BW21" s="151"/>
      <c r="BX21" s="151"/>
      <c r="BY21" s="151"/>
      <c r="BZ21" s="151"/>
      <c r="CA21" s="151"/>
      <c r="CB21" s="151"/>
      <c r="CC21" s="151"/>
      <c r="CD21" s="151"/>
      <c r="CE21" s="151"/>
      <c r="CF21" s="151"/>
      <c r="CG21" s="151"/>
      <c r="CH21" s="151"/>
      <c r="CI21" s="151"/>
      <c r="CJ21" s="151"/>
      <c r="CK21" s="151"/>
      <c r="CL21" s="151"/>
      <c r="CM21" s="151"/>
      <c r="CN21" s="151"/>
      <c r="CO21" s="151"/>
      <c r="CP21" s="151"/>
      <c r="CQ21" s="151"/>
      <c r="CR21" s="151"/>
      <c r="CS21" s="151"/>
      <c r="CT21" s="151"/>
      <c r="CU21" s="151"/>
      <c r="CV21" s="151"/>
      <c r="CW21" s="151"/>
      <c r="CX21" s="151"/>
      <c r="CY21" s="151"/>
      <c r="CZ21" s="151"/>
      <c r="DA21" s="131"/>
      <c r="DB21" s="6"/>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row>
    <row r="22" spans="2:157" hidden="1" x14ac:dyDescent="0.35">
      <c r="B22" s="6"/>
      <c r="C22" s="9"/>
      <c r="D22" s="151"/>
      <c r="E22" s="151"/>
      <c r="F22" s="151"/>
      <c r="G22" s="151"/>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1"/>
      <c r="AY22" s="151"/>
      <c r="AZ22" s="151"/>
      <c r="BA22" s="32"/>
      <c r="BB22" s="6"/>
      <c r="BC22" s="9"/>
      <c r="BD22" s="151"/>
      <c r="BE22" s="151"/>
      <c r="BF22" s="151"/>
      <c r="BG22" s="151"/>
      <c r="BH22" s="151"/>
      <c r="BI22" s="151"/>
      <c r="BJ22" s="151"/>
      <c r="BK22" s="151"/>
      <c r="BL22" s="151"/>
      <c r="BM22" s="151"/>
      <c r="BN22" s="151"/>
      <c r="BO22" s="151"/>
      <c r="BP22" s="151"/>
      <c r="BQ22" s="151"/>
      <c r="BR22" s="151"/>
      <c r="BS22" s="151"/>
      <c r="BT22" s="151"/>
      <c r="BU22" s="151"/>
      <c r="BV22" s="151"/>
      <c r="BW22" s="151"/>
      <c r="BX22" s="151"/>
      <c r="BY22" s="151"/>
      <c r="BZ22" s="151"/>
      <c r="CA22" s="151"/>
      <c r="CB22" s="151"/>
      <c r="CC22" s="151"/>
      <c r="CD22" s="151"/>
      <c r="CE22" s="151"/>
      <c r="CF22" s="151"/>
      <c r="CG22" s="151"/>
      <c r="CH22" s="151"/>
      <c r="CI22" s="151"/>
      <c r="CJ22" s="151"/>
      <c r="CK22" s="151"/>
      <c r="CL22" s="151"/>
      <c r="CM22" s="151"/>
      <c r="CN22" s="151"/>
      <c r="CO22" s="151"/>
      <c r="CP22" s="151"/>
      <c r="CQ22" s="151"/>
      <c r="CR22" s="151"/>
      <c r="CS22" s="151"/>
      <c r="CT22" s="151"/>
      <c r="CU22" s="151"/>
      <c r="CV22" s="151"/>
      <c r="CW22" s="151"/>
      <c r="CX22" s="151"/>
      <c r="CY22" s="151"/>
      <c r="CZ22" s="151"/>
      <c r="DA22" s="131"/>
      <c r="DB22" s="6"/>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row>
    <row r="23" spans="2:157" hidden="1" x14ac:dyDescent="0.35">
      <c r="B23" s="6"/>
      <c r="C23" s="9"/>
      <c r="D23" s="151"/>
      <c r="E23" s="151"/>
      <c r="F23" s="151"/>
      <c r="G23" s="151"/>
      <c r="H23" s="151"/>
      <c r="I23" s="151"/>
      <c r="J23" s="151"/>
      <c r="K23" s="151"/>
      <c r="L23" s="151"/>
      <c r="M23" s="151"/>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32"/>
      <c r="BB23" s="6"/>
      <c r="BC23" s="9"/>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31"/>
      <c r="DB23" s="6"/>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row>
    <row r="24" spans="2:157" hidden="1" x14ac:dyDescent="0.35">
      <c r="B24" s="6"/>
      <c r="C24" s="9"/>
      <c r="D24" s="151"/>
      <c r="E24" s="151"/>
      <c r="F24" s="151"/>
      <c r="G24" s="151"/>
      <c r="H24" s="151"/>
      <c r="I24" s="151"/>
      <c r="J24" s="151"/>
      <c r="K24" s="151"/>
      <c r="L24" s="151"/>
      <c r="M24" s="151"/>
      <c r="N24" s="151"/>
      <c r="O24" s="151"/>
      <c r="P24" s="151"/>
      <c r="Q24" s="151"/>
      <c r="R24" s="151"/>
      <c r="S24" s="151"/>
      <c r="T24" s="151"/>
      <c r="U24" s="151"/>
      <c r="V24" s="151"/>
      <c r="W24" s="151"/>
      <c r="X24" s="151"/>
      <c r="Y24" s="151"/>
      <c r="Z24" s="151"/>
      <c r="AA24" s="151"/>
      <c r="AB24" s="151"/>
      <c r="AC24" s="151"/>
      <c r="AD24" s="151"/>
      <c r="AE24" s="151"/>
      <c r="AF24" s="151"/>
      <c r="AG24" s="151"/>
      <c r="AH24" s="151"/>
      <c r="AI24" s="151"/>
      <c r="AJ24" s="151"/>
      <c r="AK24" s="151"/>
      <c r="AL24" s="151"/>
      <c r="AM24" s="151"/>
      <c r="AN24" s="151"/>
      <c r="AO24" s="151"/>
      <c r="AP24" s="151"/>
      <c r="AQ24" s="151"/>
      <c r="AR24" s="151"/>
      <c r="AS24" s="151"/>
      <c r="AT24" s="151"/>
      <c r="AU24" s="151"/>
      <c r="AV24" s="151"/>
      <c r="AW24" s="151"/>
      <c r="AX24" s="151"/>
      <c r="AY24" s="151"/>
      <c r="AZ24" s="151"/>
      <c r="BA24" s="32"/>
      <c r="BB24" s="6"/>
      <c r="BC24" s="9"/>
      <c r="BD24" s="151"/>
      <c r="BE24" s="151"/>
      <c r="BF24" s="151"/>
      <c r="BG24" s="151"/>
      <c r="BH24" s="151"/>
      <c r="BI24" s="151"/>
      <c r="BJ24" s="151"/>
      <c r="BK24" s="151"/>
      <c r="BL24" s="151"/>
      <c r="BM24" s="151"/>
      <c r="BN24" s="151"/>
      <c r="BO24" s="151"/>
      <c r="BP24" s="151"/>
      <c r="BQ24" s="151"/>
      <c r="BR24" s="151"/>
      <c r="BS24" s="151"/>
      <c r="BT24" s="151"/>
      <c r="BU24" s="151"/>
      <c r="BV24" s="151"/>
      <c r="BW24" s="151"/>
      <c r="BX24" s="151"/>
      <c r="BY24" s="151"/>
      <c r="BZ24" s="151"/>
      <c r="CA24" s="151"/>
      <c r="CB24" s="151"/>
      <c r="CC24" s="151"/>
      <c r="CD24" s="151"/>
      <c r="CE24" s="151"/>
      <c r="CF24" s="151"/>
      <c r="CG24" s="151"/>
      <c r="CH24" s="151"/>
      <c r="CI24" s="151"/>
      <c r="CJ24" s="151"/>
      <c r="CK24" s="151"/>
      <c r="CL24" s="151"/>
      <c r="CM24" s="151"/>
      <c r="CN24" s="151"/>
      <c r="CO24" s="151"/>
      <c r="CP24" s="151"/>
      <c r="CQ24" s="151"/>
      <c r="CR24" s="151"/>
      <c r="CS24" s="151"/>
      <c r="CT24" s="151"/>
      <c r="CU24" s="151"/>
      <c r="CV24" s="151"/>
      <c r="CW24" s="151"/>
      <c r="CX24" s="151"/>
      <c r="CY24" s="151"/>
      <c r="CZ24" s="151"/>
      <c r="DA24" s="131"/>
      <c r="DB24" s="6"/>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row>
    <row r="25" spans="2:157" hidden="1" x14ac:dyDescent="0.35">
      <c r="B25" s="6"/>
      <c r="C25" s="9"/>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151"/>
      <c r="BA25" s="32"/>
      <c r="BB25" s="6"/>
      <c r="BC25" s="9"/>
      <c r="BD25" s="151"/>
      <c r="BE25" s="151"/>
      <c r="BF25" s="151"/>
      <c r="BG25" s="151"/>
      <c r="BH25" s="151"/>
      <c r="BI25" s="151"/>
      <c r="BJ25" s="151"/>
      <c r="BK25" s="151"/>
      <c r="BL25" s="151"/>
      <c r="BM25" s="151"/>
      <c r="BN25" s="151"/>
      <c r="BO25" s="151"/>
      <c r="BP25" s="151"/>
      <c r="BQ25" s="151"/>
      <c r="BR25" s="151"/>
      <c r="BS25" s="151"/>
      <c r="BT25" s="151"/>
      <c r="BU25" s="151"/>
      <c r="BV25" s="151"/>
      <c r="BW25" s="151"/>
      <c r="BX25" s="151"/>
      <c r="BY25" s="151"/>
      <c r="BZ25" s="151"/>
      <c r="CA25" s="151"/>
      <c r="CB25" s="151"/>
      <c r="CC25" s="151"/>
      <c r="CD25" s="151"/>
      <c r="CE25" s="151"/>
      <c r="CF25" s="151"/>
      <c r="CG25" s="151"/>
      <c r="CH25" s="151"/>
      <c r="CI25" s="151"/>
      <c r="CJ25" s="151"/>
      <c r="CK25" s="151"/>
      <c r="CL25" s="151"/>
      <c r="CM25" s="151"/>
      <c r="CN25" s="151"/>
      <c r="CO25" s="151"/>
      <c r="CP25" s="151"/>
      <c r="CQ25" s="151"/>
      <c r="CR25" s="151"/>
      <c r="CS25" s="151"/>
      <c r="CT25" s="151"/>
      <c r="CU25" s="151"/>
      <c r="CV25" s="151"/>
      <c r="CW25" s="151"/>
      <c r="CX25" s="151"/>
      <c r="CY25" s="151"/>
      <c r="CZ25" s="151"/>
      <c r="DA25" s="131"/>
      <c r="DB25" s="6"/>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row>
    <row r="26" spans="2:157" hidden="1" x14ac:dyDescent="0.35">
      <c r="B26" s="6"/>
      <c r="C26" s="9"/>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32"/>
      <c r="BB26" s="6"/>
      <c r="BC26" s="9"/>
      <c r="BD26" s="151"/>
      <c r="BE26" s="151"/>
      <c r="BF26" s="151"/>
      <c r="BG26" s="151"/>
      <c r="BH26" s="151"/>
      <c r="BI26" s="151"/>
      <c r="BJ26" s="151"/>
      <c r="BK26" s="151"/>
      <c r="BL26" s="151"/>
      <c r="BM26" s="151"/>
      <c r="BN26" s="151"/>
      <c r="BO26" s="151"/>
      <c r="BP26" s="151"/>
      <c r="BQ26" s="151"/>
      <c r="BR26" s="151"/>
      <c r="BS26" s="151"/>
      <c r="BT26" s="151"/>
      <c r="BU26" s="151"/>
      <c r="BV26" s="151"/>
      <c r="BW26" s="151"/>
      <c r="BX26" s="151"/>
      <c r="BY26" s="151"/>
      <c r="BZ26" s="151"/>
      <c r="CA26" s="151"/>
      <c r="CB26" s="151"/>
      <c r="CC26" s="151"/>
      <c r="CD26" s="151"/>
      <c r="CE26" s="151"/>
      <c r="CF26" s="151"/>
      <c r="CG26" s="151"/>
      <c r="CH26" s="151"/>
      <c r="CI26" s="151"/>
      <c r="CJ26" s="151"/>
      <c r="CK26" s="151"/>
      <c r="CL26" s="151"/>
      <c r="CM26" s="151"/>
      <c r="CN26" s="151"/>
      <c r="CO26" s="151"/>
      <c r="CP26" s="151"/>
      <c r="CQ26" s="151"/>
      <c r="CR26" s="151"/>
      <c r="CS26" s="151"/>
      <c r="CT26" s="151"/>
      <c r="CU26" s="151"/>
      <c r="CV26" s="151"/>
      <c r="CW26" s="151"/>
      <c r="CX26" s="151"/>
      <c r="CY26" s="151"/>
      <c r="CZ26" s="151"/>
      <c r="DA26" s="131"/>
      <c r="DB26" s="6"/>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row>
    <row r="27" spans="2:157" hidden="1" x14ac:dyDescent="0.35">
      <c r="B27" s="6"/>
      <c r="C27" s="9"/>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151"/>
      <c r="BA27" s="32"/>
      <c r="BB27" s="6"/>
      <c r="BC27" s="9"/>
      <c r="BD27" s="151"/>
      <c r="BE27" s="151"/>
      <c r="BF27" s="151"/>
      <c r="BG27" s="151"/>
      <c r="BH27" s="151"/>
      <c r="BI27" s="151"/>
      <c r="BJ27" s="151"/>
      <c r="BK27" s="151"/>
      <c r="BL27" s="151"/>
      <c r="BM27" s="151"/>
      <c r="BN27" s="151"/>
      <c r="BO27" s="151"/>
      <c r="BP27" s="151"/>
      <c r="BQ27" s="151"/>
      <c r="BR27" s="151"/>
      <c r="BS27" s="151"/>
      <c r="BT27" s="151"/>
      <c r="BU27" s="151"/>
      <c r="BV27" s="151"/>
      <c r="BW27" s="151"/>
      <c r="BX27" s="151"/>
      <c r="BY27" s="151"/>
      <c r="BZ27" s="151"/>
      <c r="CA27" s="151"/>
      <c r="CB27" s="151"/>
      <c r="CC27" s="151"/>
      <c r="CD27" s="151"/>
      <c r="CE27" s="151"/>
      <c r="CF27" s="151"/>
      <c r="CG27" s="151"/>
      <c r="CH27" s="151"/>
      <c r="CI27" s="151"/>
      <c r="CJ27" s="151"/>
      <c r="CK27" s="151"/>
      <c r="CL27" s="151"/>
      <c r="CM27" s="151"/>
      <c r="CN27" s="151"/>
      <c r="CO27" s="151"/>
      <c r="CP27" s="151"/>
      <c r="CQ27" s="151"/>
      <c r="CR27" s="151"/>
      <c r="CS27" s="151"/>
      <c r="CT27" s="151"/>
      <c r="CU27" s="151"/>
      <c r="CV27" s="151"/>
      <c r="CW27" s="151"/>
      <c r="CX27" s="151"/>
      <c r="CY27" s="151"/>
      <c r="CZ27" s="151"/>
      <c r="DA27" s="131"/>
      <c r="DB27" s="6"/>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row>
    <row r="28" spans="2:157" hidden="1" x14ac:dyDescent="0.35">
      <c r="B28" s="6"/>
      <c r="C28" s="9"/>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151"/>
      <c r="BA28" s="32"/>
      <c r="BB28" s="6"/>
      <c r="BC28" s="9"/>
      <c r="BD28" s="151"/>
      <c r="BE28" s="151"/>
      <c r="BF28" s="151"/>
      <c r="BG28" s="151"/>
      <c r="BH28" s="151"/>
      <c r="BI28" s="151"/>
      <c r="BJ28" s="151"/>
      <c r="BK28" s="151"/>
      <c r="BL28" s="151"/>
      <c r="BM28" s="151"/>
      <c r="BN28" s="151"/>
      <c r="BO28" s="151"/>
      <c r="BP28" s="151"/>
      <c r="BQ28" s="151"/>
      <c r="BR28" s="151"/>
      <c r="BS28" s="151"/>
      <c r="BT28" s="151"/>
      <c r="BU28" s="151"/>
      <c r="BV28" s="151"/>
      <c r="BW28" s="151"/>
      <c r="BX28" s="151"/>
      <c r="BY28" s="151"/>
      <c r="BZ28" s="151"/>
      <c r="CA28" s="151"/>
      <c r="CB28" s="151"/>
      <c r="CC28" s="151"/>
      <c r="CD28" s="151"/>
      <c r="CE28" s="151"/>
      <c r="CF28" s="151"/>
      <c r="CG28" s="151"/>
      <c r="CH28" s="151"/>
      <c r="CI28" s="151"/>
      <c r="CJ28" s="151"/>
      <c r="CK28" s="151"/>
      <c r="CL28" s="151"/>
      <c r="CM28" s="151"/>
      <c r="CN28" s="151"/>
      <c r="CO28" s="151"/>
      <c r="CP28" s="151"/>
      <c r="CQ28" s="151"/>
      <c r="CR28" s="151"/>
      <c r="CS28" s="151"/>
      <c r="CT28" s="151"/>
      <c r="CU28" s="151"/>
      <c r="CV28" s="151"/>
      <c r="CW28" s="151"/>
      <c r="CX28" s="151"/>
      <c r="CY28" s="151"/>
      <c r="CZ28" s="151"/>
      <c r="DA28" s="131"/>
      <c r="DB28" s="6"/>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row>
    <row r="29" spans="2:157" hidden="1" x14ac:dyDescent="0.35">
      <c r="B29" s="6"/>
      <c r="C29" s="9"/>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151"/>
      <c r="BA29" s="32"/>
      <c r="BB29" s="6"/>
      <c r="BC29" s="9"/>
      <c r="BD29" s="151"/>
      <c r="BE29" s="151"/>
      <c r="BF29" s="151"/>
      <c r="BG29" s="151"/>
      <c r="BH29" s="151"/>
      <c r="BI29" s="151"/>
      <c r="BJ29" s="151"/>
      <c r="BK29" s="151"/>
      <c r="BL29" s="151"/>
      <c r="BM29" s="151"/>
      <c r="BN29" s="151"/>
      <c r="BO29" s="151"/>
      <c r="BP29" s="151"/>
      <c r="BQ29" s="151"/>
      <c r="BR29" s="151"/>
      <c r="BS29" s="151"/>
      <c r="BT29" s="151"/>
      <c r="BU29" s="151"/>
      <c r="BV29" s="151"/>
      <c r="BW29" s="151"/>
      <c r="BX29" s="151"/>
      <c r="BY29" s="151"/>
      <c r="BZ29" s="151"/>
      <c r="CA29" s="151"/>
      <c r="CB29" s="151"/>
      <c r="CC29" s="151"/>
      <c r="CD29" s="151"/>
      <c r="CE29" s="151"/>
      <c r="CF29" s="151"/>
      <c r="CG29" s="151"/>
      <c r="CH29" s="151"/>
      <c r="CI29" s="151"/>
      <c r="CJ29" s="151"/>
      <c r="CK29" s="151"/>
      <c r="CL29" s="151"/>
      <c r="CM29" s="151"/>
      <c r="CN29" s="151"/>
      <c r="CO29" s="151"/>
      <c r="CP29" s="151"/>
      <c r="CQ29" s="151"/>
      <c r="CR29" s="151"/>
      <c r="CS29" s="151"/>
      <c r="CT29" s="151"/>
      <c r="CU29" s="151"/>
      <c r="CV29" s="151"/>
      <c r="CW29" s="151"/>
      <c r="CX29" s="151"/>
      <c r="CY29" s="151"/>
      <c r="CZ29" s="151"/>
      <c r="DA29" s="131"/>
      <c r="DB29" s="6"/>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row>
    <row r="30" spans="2:157" hidden="1" x14ac:dyDescent="0.35">
      <c r="B30" s="6"/>
      <c r="C30" s="9"/>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32"/>
      <c r="BB30" s="6"/>
      <c r="BC30" s="9"/>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31"/>
      <c r="DB30" s="6"/>
      <c r="DC30" s="9"/>
      <c r="DD30" s="9"/>
      <c r="DE30" s="9"/>
      <c r="DF30" s="9"/>
      <c r="DG30" s="9"/>
      <c r="DH30" s="9"/>
      <c r="DI30" s="9"/>
      <c r="DJ30" s="9"/>
      <c r="DK30" s="9"/>
      <c r="DL30" s="9"/>
      <c r="DM30" s="9"/>
      <c r="DN30" s="9"/>
      <c r="DO30" s="9"/>
      <c r="DP30" s="9"/>
      <c r="DQ30" s="9"/>
      <c r="DR30" s="9"/>
      <c r="DS30" s="9"/>
      <c r="DT30" s="9"/>
      <c r="DU30" s="9"/>
      <c r="DV30" s="9"/>
      <c r="DW30" s="9"/>
      <c r="DX30" s="9"/>
      <c r="DY30" s="9"/>
      <c r="DZ30" s="9"/>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row>
    <row r="31" spans="2:157" hidden="1" x14ac:dyDescent="0.35">
      <c r="B31" s="6"/>
      <c r="C31" s="9"/>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2"/>
      <c r="BB31" s="153"/>
      <c r="BC31" s="153"/>
      <c r="BD31" s="153"/>
      <c r="BE31" s="153"/>
      <c r="BF31" s="153"/>
      <c r="BG31" s="153"/>
      <c r="BH31" s="153"/>
      <c r="BI31" s="153"/>
      <c r="BJ31" s="153"/>
      <c r="BK31" s="153"/>
      <c r="BL31" s="153"/>
      <c r="BM31" s="153"/>
      <c r="BN31" s="153"/>
      <c r="BO31" s="153"/>
      <c r="BP31" s="153"/>
      <c r="BQ31" s="153"/>
      <c r="BR31" s="153"/>
      <c r="BS31" s="153"/>
      <c r="BT31" s="153"/>
      <c r="BU31" s="153"/>
      <c r="BV31" s="153"/>
      <c r="BW31" s="153"/>
      <c r="BX31" s="153"/>
      <c r="BY31" s="153"/>
      <c r="BZ31" s="153"/>
      <c r="CA31" s="153"/>
      <c r="CB31" s="153"/>
      <c r="CC31" s="153"/>
      <c r="CD31" s="153"/>
      <c r="CE31" s="153"/>
      <c r="CF31" s="153"/>
      <c r="CG31" s="153"/>
      <c r="CH31" s="153"/>
      <c r="CI31" s="153"/>
      <c r="CJ31" s="153"/>
      <c r="CK31" s="153"/>
      <c r="CL31" s="153"/>
      <c r="CM31" s="153"/>
      <c r="CN31" s="153"/>
      <c r="CO31" s="153"/>
      <c r="CP31" s="153"/>
      <c r="CQ31" s="153"/>
      <c r="CR31" s="153"/>
      <c r="CS31" s="153"/>
      <c r="CT31" s="153"/>
      <c r="CU31" s="153"/>
      <c r="CV31" s="153"/>
      <c r="CW31" s="153"/>
      <c r="CX31" s="153"/>
      <c r="CY31" s="153"/>
      <c r="CZ31" s="153"/>
      <c r="DA31" s="131"/>
      <c r="DB31" s="6"/>
      <c r="DC31" s="9"/>
      <c r="DD31" s="9"/>
      <c r="DE31" s="9"/>
      <c r="DF31" s="9"/>
      <c r="DG31" s="9"/>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9"/>
      <c r="EJ31" s="9"/>
      <c r="EK31" s="9"/>
      <c r="EL31" s="9"/>
      <c r="EM31" s="9"/>
      <c r="EN31" s="9"/>
      <c r="EO31" s="9"/>
      <c r="EP31" s="9"/>
      <c r="EQ31" s="9"/>
      <c r="ER31" s="9"/>
      <c r="ES31" s="9"/>
      <c r="ET31" s="9"/>
      <c r="EU31" s="9"/>
      <c r="EV31" s="9"/>
      <c r="EW31" s="9"/>
      <c r="EX31" s="9"/>
      <c r="EY31" s="9"/>
      <c r="EZ31" s="9"/>
      <c r="FA31" s="9"/>
    </row>
    <row r="32" spans="2:157" hidden="1" x14ac:dyDescent="0.35">
      <c r="B32" s="6"/>
      <c r="C32" s="9"/>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151"/>
      <c r="BA32" s="152"/>
      <c r="BB32" s="153"/>
      <c r="BC32" s="153"/>
      <c r="BD32" s="153"/>
      <c r="BE32" s="153"/>
      <c r="BF32" s="153"/>
      <c r="BG32" s="153"/>
      <c r="BH32" s="153"/>
      <c r="BI32" s="153"/>
      <c r="BJ32" s="153"/>
      <c r="BK32" s="153"/>
      <c r="BL32" s="153"/>
      <c r="BM32" s="153"/>
      <c r="BN32" s="153"/>
      <c r="BO32" s="153"/>
      <c r="BP32" s="153"/>
      <c r="BQ32" s="153"/>
      <c r="BR32" s="153"/>
      <c r="BS32" s="153"/>
      <c r="BT32" s="153"/>
      <c r="BU32" s="153"/>
      <c r="BV32" s="153"/>
      <c r="BW32" s="153"/>
      <c r="BX32" s="153"/>
      <c r="BY32" s="153"/>
      <c r="BZ32" s="153"/>
      <c r="CA32" s="153"/>
      <c r="CB32" s="153"/>
      <c r="CC32" s="153"/>
      <c r="CD32" s="153"/>
      <c r="CE32" s="153"/>
      <c r="CF32" s="153"/>
      <c r="CG32" s="153"/>
      <c r="CH32" s="153"/>
      <c r="CI32" s="153"/>
      <c r="CJ32" s="153"/>
      <c r="CK32" s="153"/>
      <c r="CL32" s="153"/>
      <c r="CM32" s="153"/>
      <c r="CN32" s="153"/>
      <c r="CO32" s="153"/>
      <c r="CP32" s="153"/>
      <c r="CQ32" s="153"/>
      <c r="CR32" s="153"/>
      <c r="CS32" s="153"/>
      <c r="CT32" s="153"/>
      <c r="CU32" s="153"/>
      <c r="CV32" s="153"/>
      <c r="CW32" s="153"/>
      <c r="CX32" s="153"/>
      <c r="CY32" s="153"/>
      <c r="CZ32" s="153"/>
      <c r="DA32" s="131"/>
      <c r="DB32" s="6"/>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row>
    <row r="33" spans="2:157" hidden="1" x14ac:dyDescent="0.35">
      <c r="B33" s="6"/>
      <c r="C33" s="9"/>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2"/>
      <c r="BB33" s="153"/>
      <c r="BC33" s="153"/>
      <c r="BD33" s="153"/>
      <c r="BE33" s="153"/>
      <c r="BF33" s="153"/>
      <c r="BG33" s="153"/>
      <c r="BH33" s="153"/>
      <c r="BI33" s="153"/>
      <c r="BJ33" s="153"/>
      <c r="BK33" s="153"/>
      <c r="BL33" s="153"/>
      <c r="BM33" s="153"/>
      <c r="BN33" s="153"/>
      <c r="BO33" s="153"/>
      <c r="BP33" s="153"/>
      <c r="BQ33" s="153"/>
      <c r="BR33" s="153"/>
      <c r="BS33" s="153"/>
      <c r="BT33" s="153"/>
      <c r="BU33" s="153"/>
      <c r="BV33" s="153"/>
      <c r="BW33" s="153"/>
      <c r="BX33" s="153"/>
      <c r="BY33" s="153"/>
      <c r="BZ33" s="153"/>
      <c r="CA33" s="153"/>
      <c r="CB33" s="153"/>
      <c r="CC33" s="153"/>
      <c r="CD33" s="153"/>
      <c r="CE33" s="153"/>
      <c r="CF33" s="153"/>
      <c r="CG33" s="153"/>
      <c r="CH33" s="153"/>
      <c r="CI33" s="153"/>
      <c r="CJ33" s="153"/>
      <c r="CK33" s="153"/>
      <c r="CL33" s="153"/>
      <c r="CM33" s="153"/>
      <c r="CN33" s="153"/>
      <c r="CO33" s="153"/>
      <c r="CP33" s="153"/>
      <c r="CQ33" s="153"/>
      <c r="CR33" s="153"/>
      <c r="CS33" s="153"/>
      <c r="CT33" s="153"/>
      <c r="CU33" s="153"/>
      <c r="CV33" s="153"/>
      <c r="CW33" s="153"/>
      <c r="CX33" s="153"/>
      <c r="CY33" s="153"/>
      <c r="CZ33" s="153"/>
      <c r="DA33" s="131"/>
      <c r="DB33" s="6"/>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row>
    <row r="34" spans="2:157" hidden="1" x14ac:dyDescent="0.35">
      <c r="B34" s="6"/>
      <c r="C34" s="9"/>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2"/>
      <c r="BB34" s="153"/>
      <c r="BC34" s="153"/>
      <c r="BD34" s="153"/>
      <c r="BE34" s="153"/>
      <c r="BF34" s="153"/>
      <c r="BG34" s="153"/>
      <c r="BH34" s="153"/>
      <c r="BI34" s="153"/>
      <c r="BJ34" s="153"/>
      <c r="BK34" s="153"/>
      <c r="BL34" s="153"/>
      <c r="BM34" s="153"/>
      <c r="BN34" s="153"/>
      <c r="BO34" s="153"/>
      <c r="BP34" s="153"/>
      <c r="BQ34" s="153"/>
      <c r="BR34" s="153"/>
      <c r="BS34" s="153"/>
      <c r="BT34" s="153"/>
      <c r="BU34" s="153"/>
      <c r="BV34" s="153"/>
      <c r="BW34" s="153"/>
      <c r="BX34" s="153"/>
      <c r="BY34" s="153"/>
      <c r="BZ34" s="153"/>
      <c r="CA34" s="153"/>
      <c r="CB34" s="153"/>
      <c r="CC34" s="153"/>
      <c r="CD34" s="153"/>
      <c r="CE34" s="153"/>
      <c r="CF34" s="153"/>
      <c r="CG34" s="153"/>
      <c r="CH34" s="153"/>
      <c r="CI34" s="153"/>
      <c r="CJ34" s="153"/>
      <c r="CK34" s="153"/>
      <c r="CL34" s="153"/>
      <c r="CM34" s="153"/>
      <c r="CN34" s="153"/>
      <c r="CO34" s="153"/>
      <c r="CP34" s="153"/>
      <c r="CQ34" s="153"/>
      <c r="CR34" s="153"/>
      <c r="CS34" s="153"/>
      <c r="CT34" s="153"/>
      <c r="CU34" s="153"/>
      <c r="CV34" s="153"/>
      <c r="CW34" s="153"/>
      <c r="CX34" s="153"/>
      <c r="CY34" s="153"/>
      <c r="CZ34" s="153"/>
      <c r="DA34" s="131"/>
      <c r="DB34" s="6"/>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row>
    <row r="35" spans="2:157" hidden="1" x14ac:dyDescent="0.35">
      <c r="B35" s="6"/>
      <c r="C35" s="9"/>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151"/>
      <c r="BA35" s="152"/>
      <c r="BB35" s="153"/>
      <c r="BC35" s="153"/>
      <c r="BD35" s="153"/>
      <c r="BE35" s="153"/>
      <c r="BF35" s="153"/>
      <c r="BG35" s="153"/>
      <c r="BH35" s="153"/>
      <c r="BI35" s="153"/>
      <c r="BJ35" s="153"/>
      <c r="BK35" s="153"/>
      <c r="BL35" s="153"/>
      <c r="BM35" s="153"/>
      <c r="BN35" s="153"/>
      <c r="BO35" s="153"/>
      <c r="BP35" s="153"/>
      <c r="BQ35" s="153"/>
      <c r="BR35" s="153"/>
      <c r="BS35" s="153"/>
      <c r="BT35" s="153"/>
      <c r="BU35" s="153"/>
      <c r="BV35" s="153"/>
      <c r="BW35" s="153"/>
      <c r="BX35" s="153"/>
      <c r="BY35" s="153"/>
      <c r="BZ35" s="153"/>
      <c r="CA35" s="153"/>
      <c r="CB35" s="153"/>
      <c r="CC35" s="153"/>
      <c r="CD35" s="153"/>
      <c r="CE35" s="153"/>
      <c r="CF35" s="153"/>
      <c r="CG35" s="153"/>
      <c r="CH35" s="153"/>
      <c r="CI35" s="153"/>
      <c r="CJ35" s="153"/>
      <c r="CK35" s="153"/>
      <c r="CL35" s="153"/>
      <c r="CM35" s="153"/>
      <c r="CN35" s="153"/>
      <c r="CO35" s="153"/>
      <c r="CP35" s="153"/>
      <c r="CQ35" s="153"/>
      <c r="CR35" s="153"/>
      <c r="CS35" s="153"/>
      <c r="CT35" s="153"/>
      <c r="CU35" s="153"/>
      <c r="CV35" s="153"/>
      <c r="CW35" s="153"/>
      <c r="CX35" s="153"/>
      <c r="CY35" s="153"/>
      <c r="CZ35" s="153"/>
      <c r="DA35" s="131"/>
      <c r="DB35" s="6"/>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row>
    <row r="36" spans="2:157" hidden="1" x14ac:dyDescent="0.35">
      <c r="B36" s="6"/>
      <c r="C36" s="9"/>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151"/>
      <c r="BA36" s="152"/>
      <c r="BB36" s="153"/>
      <c r="BC36" s="153"/>
      <c r="BD36" s="153"/>
      <c r="BE36" s="153"/>
      <c r="BF36" s="153"/>
      <c r="BG36" s="153"/>
      <c r="BH36" s="153"/>
      <c r="BI36" s="153"/>
      <c r="BJ36" s="153"/>
      <c r="BK36" s="153"/>
      <c r="BL36" s="153"/>
      <c r="BM36" s="153"/>
      <c r="BN36" s="153"/>
      <c r="BO36" s="153"/>
      <c r="BP36" s="153"/>
      <c r="BQ36" s="153"/>
      <c r="BR36" s="153"/>
      <c r="BS36" s="153"/>
      <c r="BT36" s="153"/>
      <c r="BU36" s="153"/>
      <c r="BV36" s="153"/>
      <c r="BW36" s="153"/>
      <c r="BX36" s="153"/>
      <c r="BY36" s="153"/>
      <c r="BZ36" s="153"/>
      <c r="CA36" s="153"/>
      <c r="CB36" s="153"/>
      <c r="CC36" s="153"/>
      <c r="CD36" s="153"/>
      <c r="CE36" s="153"/>
      <c r="CF36" s="153"/>
      <c r="CG36" s="153"/>
      <c r="CH36" s="153"/>
      <c r="CI36" s="153"/>
      <c r="CJ36" s="153"/>
      <c r="CK36" s="153"/>
      <c r="CL36" s="153"/>
      <c r="CM36" s="153"/>
      <c r="CN36" s="153"/>
      <c r="CO36" s="153"/>
      <c r="CP36" s="153"/>
      <c r="CQ36" s="153"/>
      <c r="CR36" s="153"/>
      <c r="CS36" s="153"/>
      <c r="CT36" s="153"/>
      <c r="CU36" s="153"/>
      <c r="CV36" s="153"/>
      <c r="CW36" s="153"/>
      <c r="CX36" s="153"/>
      <c r="CY36" s="153"/>
      <c r="CZ36" s="153"/>
      <c r="DA36" s="131"/>
      <c r="DB36" s="6"/>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row>
    <row r="37" spans="2:157" hidden="1" x14ac:dyDescent="0.35">
      <c r="B37" s="6"/>
      <c r="C37" s="9"/>
      <c r="D37" s="151"/>
      <c r="E37" s="151"/>
      <c r="F37" s="151"/>
      <c r="G37" s="151"/>
      <c r="H37" s="151"/>
      <c r="I37" s="151"/>
      <c r="J37" s="151"/>
      <c r="K37" s="151"/>
      <c r="L37" s="151"/>
      <c r="M37" s="151"/>
      <c r="N37" s="151"/>
      <c r="O37" s="151"/>
      <c r="P37" s="151"/>
      <c r="Q37" s="151"/>
      <c r="R37" s="151"/>
      <c r="S37" s="151"/>
      <c r="T37" s="151"/>
      <c r="U37" s="151"/>
      <c r="V37" s="151"/>
      <c r="W37" s="151"/>
      <c r="X37" s="151"/>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1"/>
      <c r="AY37" s="151"/>
      <c r="AZ37" s="151"/>
      <c r="BA37" s="152"/>
      <c r="BB37" s="153"/>
      <c r="BC37" s="153"/>
      <c r="BD37" s="153"/>
      <c r="BE37" s="153"/>
      <c r="BF37" s="153"/>
      <c r="BG37" s="153"/>
      <c r="BH37" s="153"/>
      <c r="BI37" s="153"/>
      <c r="BJ37" s="153"/>
      <c r="BK37" s="153"/>
      <c r="BL37" s="153"/>
      <c r="BM37" s="153"/>
      <c r="BN37" s="153"/>
      <c r="BO37" s="153"/>
      <c r="BP37" s="153"/>
      <c r="BQ37" s="153"/>
      <c r="BR37" s="153"/>
      <c r="BS37" s="153"/>
      <c r="BT37" s="153"/>
      <c r="BU37" s="153"/>
      <c r="BV37" s="153"/>
      <c r="BW37" s="153"/>
      <c r="BX37" s="153"/>
      <c r="BY37" s="153"/>
      <c r="BZ37" s="153"/>
      <c r="CA37" s="153"/>
      <c r="CB37" s="153"/>
      <c r="CC37" s="153"/>
      <c r="CD37" s="153"/>
      <c r="CE37" s="153"/>
      <c r="CF37" s="153"/>
      <c r="CG37" s="153"/>
      <c r="CH37" s="153"/>
      <c r="CI37" s="153"/>
      <c r="CJ37" s="153"/>
      <c r="CK37" s="153"/>
      <c r="CL37" s="153"/>
      <c r="CM37" s="153"/>
      <c r="CN37" s="153"/>
      <c r="CO37" s="153"/>
      <c r="CP37" s="153"/>
      <c r="CQ37" s="153"/>
      <c r="CR37" s="153"/>
      <c r="CS37" s="153"/>
      <c r="CT37" s="153"/>
      <c r="CU37" s="153"/>
      <c r="CV37" s="153"/>
      <c r="CW37" s="153"/>
      <c r="CX37" s="153"/>
      <c r="CY37" s="153"/>
      <c r="CZ37" s="153"/>
      <c r="DA37" s="131"/>
      <c r="DB37" s="6"/>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row>
    <row r="38" spans="2:157" hidden="1" x14ac:dyDescent="0.35">
      <c r="B38" s="6"/>
      <c r="C38" s="9"/>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1"/>
      <c r="AY38" s="151"/>
      <c r="AZ38" s="151"/>
      <c r="BA38" s="152"/>
      <c r="BB38" s="153"/>
      <c r="BC38" s="153"/>
      <c r="BD38" s="153"/>
      <c r="BE38" s="153"/>
      <c r="BF38" s="153"/>
      <c r="BG38" s="153"/>
      <c r="BH38" s="153"/>
      <c r="BI38" s="153"/>
      <c r="BJ38" s="153"/>
      <c r="BK38" s="153"/>
      <c r="BL38" s="153"/>
      <c r="BM38" s="153"/>
      <c r="BN38" s="153"/>
      <c r="BO38" s="153"/>
      <c r="BP38" s="153"/>
      <c r="BQ38" s="153"/>
      <c r="BR38" s="153"/>
      <c r="BS38" s="153"/>
      <c r="BT38" s="153"/>
      <c r="BU38" s="153"/>
      <c r="BV38" s="153"/>
      <c r="BW38" s="153"/>
      <c r="BX38" s="153"/>
      <c r="BY38" s="153"/>
      <c r="BZ38" s="153"/>
      <c r="CA38" s="153"/>
      <c r="CB38" s="153"/>
      <c r="CC38" s="153"/>
      <c r="CD38" s="153"/>
      <c r="CE38" s="153"/>
      <c r="CF38" s="153"/>
      <c r="CG38" s="153"/>
      <c r="CH38" s="153"/>
      <c r="CI38" s="153"/>
      <c r="CJ38" s="153"/>
      <c r="CK38" s="153"/>
      <c r="CL38" s="153"/>
      <c r="CM38" s="153"/>
      <c r="CN38" s="153"/>
      <c r="CO38" s="153"/>
      <c r="CP38" s="153"/>
      <c r="CQ38" s="153"/>
      <c r="CR38" s="153"/>
      <c r="CS38" s="153"/>
      <c r="CT38" s="153"/>
      <c r="CU38" s="153"/>
      <c r="CV38" s="153"/>
      <c r="CW38" s="153"/>
      <c r="CX38" s="153"/>
      <c r="CY38" s="153"/>
      <c r="CZ38" s="153"/>
      <c r="DA38" s="131"/>
      <c r="DB38" s="6"/>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row>
    <row r="39" spans="2:157" hidden="1" x14ac:dyDescent="0.35">
      <c r="B39" s="6"/>
      <c r="C39" s="9"/>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c r="AR39" s="151"/>
      <c r="AS39" s="151"/>
      <c r="AT39" s="151"/>
      <c r="AU39" s="151"/>
      <c r="AV39" s="151"/>
      <c r="AW39" s="151"/>
      <c r="AX39" s="151"/>
      <c r="AY39" s="151"/>
      <c r="AZ39" s="151"/>
      <c r="BA39" s="152"/>
      <c r="BB39" s="153"/>
      <c r="BC39" s="153"/>
      <c r="BD39" s="153"/>
      <c r="BE39" s="153"/>
      <c r="BF39" s="153"/>
      <c r="BG39" s="153"/>
      <c r="BH39" s="153"/>
      <c r="BI39" s="153"/>
      <c r="BJ39" s="153"/>
      <c r="BK39" s="153"/>
      <c r="BL39" s="153"/>
      <c r="BM39" s="153"/>
      <c r="BN39" s="153"/>
      <c r="BO39" s="153"/>
      <c r="BP39" s="153"/>
      <c r="BQ39" s="153"/>
      <c r="BR39" s="153"/>
      <c r="BS39" s="153"/>
      <c r="BT39" s="153"/>
      <c r="BU39" s="153"/>
      <c r="BV39" s="153"/>
      <c r="BW39" s="153"/>
      <c r="BX39" s="153"/>
      <c r="BY39" s="153"/>
      <c r="BZ39" s="153"/>
      <c r="CA39" s="153"/>
      <c r="CB39" s="153"/>
      <c r="CC39" s="153"/>
      <c r="CD39" s="153"/>
      <c r="CE39" s="153"/>
      <c r="CF39" s="153"/>
      <c r="CG39" s="153"/>
      <c r="CH39" s="153"/>
      <c r="CI39" s="153"/>
      <c r="CJ39" s="153"/>
      <c r="CK39" s="153"/>
      <c r="CL39" s="153"/>
      <c r="CM39" s="153"/>
      <c r="CN39" s="153"/>
      <c r="CO39" s="153"/>
      <c r="CP39" s="153"/>
      <c r="CQ39" s="153"/>
      <c r="CR39" s="153"/>
      <c r="CS39" s="153"/>
      <c r="CT39" s="153"/>
      <c r="CU39" s="153"/>
      <c r="CV39" s="153"/>
      <c r="CW39" s="153"/>
      <c r="CX39" s="153"/>
      <c r="CY39" s="153"/>
      <c r="CZ39" s="153"/>
      <c r="DA39" s="131"/>
      <c r="DB39" s="6"/>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row>
    <row r="40" spans="2:157" hidden="1" x14ac:dyDescent="0.35">
      <c r="B40" s="6"/>
      <c r="C40" s="9"/>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51"/>
      <c r="AM40" s="151"/>
      <c r="AN40" s="151"/>
      <c r="AO40" s="151"/>
      <c r="AP40" s="151"/>
      <c r="AQ40" s="151"/>
      <c r="AR40" s="151"/>
      <c r="AS40" s="151"/>
      <c r="AT40" s="151"/>
      <c r="AU40" s="151"/>
      <c r="AV40" s="151"/>
      <c r="AW40" s="151"/>
      <c r="AX40" s="151"/>
      <c r="AY40" s="151"/>
      <c r="AZ40" s="151"/>
      <c r="BA40" s="152"/>
      <c r="BB40" s="153"/>
      <c r="BC40" s="153"/>
      <c r="BD40" s="153"/>
      <c r="BE40" s="153"/>
      <c r="BF40" s="153"/>
      <c r="BG40" s="153"/>
      <c r="BH40" s="153"/>
      <c r="BI40" s="153"/>
      <c r="BJ40" s="153"/>
      <c r="BK40" s="153"/>
      <c r="BL40" s="153"/>
      <c r="BM40" s="153"/>
      <c r="BN40" s="153"/>
      <c r="BO40" s="153"/>
      <c r="BP40" s="153"/>
      <c r="BQ40" s="153"/>
      <c r="BR40" s="153"/>
      <c r="BS40" s="153"/>
      <c r="BT40" s="153"/>
      <c r="BU40" s="153"/>
      <c r="BV40" s="153"/>
      <c r="BW40" s="153"/>
      <c r="BX40" s="153"/>
      <c r="BY40" s="153"/>
      <c r="BZ40" s="153"/>
      <c r="CA40" s="153"/>
      <c r="CB40" s="153"/>
      <c r="CC40" s="153"/>
      <c r="CD40" s="153"/>
      <c r="CE40" s="153"/>
      <c r="CF40" s="153"/>
      <c r="CG40" s="153"/>
      <c r="CH40" s="153"/>
      <c r="CI40" s="153"/>
      <c r="CJ40" s="153"/>
      <c r="CK40" s="153"/>
      <c r="CL40" s="153"/>
      <c r="CM40" s="153"/>
      <c r="CN40" s="153"/>
      <c r="CO40" s="153"/>
      <c r="CP40" s="153"/>
      <c r="CQ40" s="153"/>
      <c r="CR40" s="153"/>
      <c r="CS40" s="153"/>
      <c r="CT40" s="153"/>
      <c r="CU40" s="153"/>
      <c r="CV40" s="153"/>
      <c r="CW40" s="153"/>
      <c r="CX40" s="153"/>
      <c r="CY40" s="153"/>
      <c r="CZ40" s="153"/>
      <c r="DA40" s="131"/>
      <c r="DB40" s="6"/>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row>
    <row r="41" spans="2:157" hidden="1" x14ac:dyDescent="0.35">
      <c r="B41" s="6"/>
      <c r="C41" s="9"/>
      <c r="D41" s="151"/>
      <c r="E41" s="151"/>
      <c r="F41" s="151"/>
      <c r="G41" s="151"/>
      <c r="H41" s="15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51"/>
      <c r="AF41" s="151"/>
      <c r="AG41" s="151"/>
      <c r="AH41" s="151"/>
      <c r="AI41" s="151"/>
      <c r="AJ41" s="151"/>
      <c r="AK41" s="151"/>
      <c r="AL41" s="151"/>
      <c r="AM41" s="151"/>
      <c r="AN41" s="151"/>
      <c r="AO41" s="151"/>
      <c r="AP41" s="151"/>
      <c r="AQ41" s="151"/>
      <c r="AR41" s="151"/>
      <c r="AS41" s="151"/>
      <c r="AT41" s="151"/>
      <c r="AU41" s="151"/>
      <c r="AV41" s="151"/>
      <c r="AW41" s="151"/>
      <c r="AX41" s="151"/>
      <c r="AY41" s="151"/>
      <c r="AZ41" s="151"/>
      <c r="BA41" s="152"/>
      <c r="BB41" s="153"/>
      <c r="BC41" s="153"/>
      <c r="BD41" s="153"/>
      <c r="BE41" s="153"/>
      <c r="BF41" s="153"/>
      <c r="BG41" s="153"/>
      <c r="BH41" s="153"/>
      <c r="BI41" s="153"/>
      <c r="BJ41" s="153"/>
      <c r="BK41" s="153"/>
      <c r="BL41" s="153"/>
      <c r="BM41" s="153"/>
      <c r="BN41" s="153"/>
      <c r="BO41" s="153"/>
      <c r="BP41" s="153"/>
      <c r="BQ41" s="153"/>
      <c r="BR41" s="153"/>
      <c r="BS41" s="153"/>
      <c r="BT41" s="153"/>
      <c r="BU41" s="153"/>
      <c r="BV41" s="153"/>
      <c r="BW41" s="153"/>
      <c r="BX41" s="153"/>
      <c r="BY41" s="153"/>
      <c r="BZ41" s="153"/>
      <c r="CA41" s="153"/>
      <c r="CB41" s="153"/>
      <c r="CC41" s="153"/>
      <c r="CD41" s="153"/>
      <c r="CE41" s="153"/>
      <c r="CF41" s="153"/>
      <c r="CG41" s="153"/>
      <c r="CH41" s="153"/>
      <c r="CI41" s="153"/>
      <c r="CJ41" s="153"/>
      <c r="CK41" s="153"/>
      <c r="CL41" s="153"/>
      <c r="CM41" s="153"/>
      <c r="CN41" s="153"/>
      <c r="CO41" s="153"/>
      <c r="CP41" s="153"/>
      <c r="CQ41" s="153"/>
      <c r="CR41" s="153"/>
      <c r="CS41" s="153"/>
      <c r="CT41" s="153"/>
      <c r="CU41" s="153"/>
      <c r="CV41" s="153"/>
      <c r="CW41" s="153"/>
      <c r="CX41" s="153"/>
      <c r="CY41" s="153"/>
      <c r="CZ41" s="153"/>
      <c r="DA41" s="152"/>
      <c r="DB41" s="153"/>
      <c r="DC41" s="153"/>
      <c r="DD41" s="153"/>
      <c r="DE41" s="153"/>
      <c r="DF41" s="153"/>
      <c r="DG41" s="153"/>
      <c r="DH41" s="153"/>
      <c r="DI41" s="153"/>
      <c r="DJ41" s="153"/>
      <c r="DK41" s="153"/>
      <c r="DL41" s="153"/>
      <c r="DM41" s="153"/>
      <c r="DN41" s="153"/>
      <c r="DO41" s="153"/>
      <c r="DP41" s="153"/>
      <c r="DQ41" s="153"/>
      <c r="DR41" s="153"/>
      <c r="DS41" s="153"/>
      <c r="DT41" s="153"/>
      <c r="DU41" s="153"/>
      <c r="DV41" s="153"/>
      <c r="DW41" s="153"/>
      <c r="DX41" s="153"/>
      <c r="DY41" s="153"/>
      <c r="DZ41" s="153"/>
      <c r="EA41" s="153"/>
      <c r="EB41" s="153"/>
      <c r="EC41" s="153"/>
      <c r="ED41" s="153"/>
      <c r="EE41" s="153"/>
      <c r="EF41" s="153"/>
      <c r="EG41" s="153"/>
      <c r="EH41" s="153"/>
      <c r="EI41" s="153"/>
      <c r="EJ41" s="153"/>
      <c r="EK41" s="153"/>
      <c r="EL41" s="153"/>
      <c r="EM41" s="153"/>
      <c r="EN41" s="153"/>
      <c r="EO41" s="153"/>
      <c r="EP41" s="153"/>
      <c r="EQ41" s="153"/>
      <c r="ER41" s="153"/>
      <c r="ES41" s="153"/>
      <c r="ET41" s="153"/>
      <c r="EU41" s="153"/>
      <c r="EV41" s="153"/>
      <c r="EW41" s="153"/>
      <c r="EX41" s="153"/>
      <c r="EY41" s="153"/>
      <c r="EZ41" s="153"/>
      <c r="FA41" s="153"/>
    </row>
    <row r="42" spans="2:157" hidden="1" x14ac:dyDescent="0.35">
      <c r="B42" s="6"/>
      <c r="C42" s="9"/>
      <c r="D42" s="151"/>
      <c r="E42" s="151"/>
      <c r="F42" s="151"/>
      <c r="G42" s="15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c r="AP42" s="151"/>
      <c r="AQ42" s="151"/>
      <c r="AR42" s="151"/>
      <c r="AS42" s="151"/>
      <c r="AT42" s="151"/>
      <c r="AU42" s="151"/>
      <c r="AV42" s="151"/>
      <c r="AW42" s="151"/>
      <c r="AX42" s="151"/>
      <c r="AY42" s="151"/>
      <c r="AZ42" s="151"/>
      <c r="BA42" s="152"/>
      <c r="BB42" s="153"/>
      <c r="BC42" s="153"/>
      <c r="BD42" s="153"/>
      <c r="BE42" s="153"/>
      <c r="BF42" s="153"/>
      <c r="BG42" s="153"/>
      <c r="BH42" s="153"/>
      <c r="BI42" s="153"/>
      <c r="BJ42" s="153"/>
      <c r="BK42" s="153"/>
      <c r="BL42" s="153"/>
      <c r="BM42" s="153"/>
      <c r="BN42" s="153"/>
      <c r="BO42" s="153"/>
      <c r="BP42" s="153"/>
      <c r="BQ42" s="153"/>
      <c r="BR42" s="153"/>
      <c r="BS42" s="153"/>
      <c r="BT42" s="153"/>
      <c r="BU42" s="153"/>
      <c r="BV42" s="153"/>
      <c r="BW42" s="153"/>
      <c r="BX42" s="153"/>
      <c r="BY42" s="153"/>
      <c r="BZ42" s="153"/>
      <c r="CA42" s="153"/>
      <c r="CB42" s="153"/>
      <c r="CC42" s="153"/>
      <c r="CD42" s="153"/>
      <c r="CE42" s="153"/>
      <c r="CF42" s="153"/>
      <c r="CG42" s="153"/>
      <c r="CH42" s="153"/>
      <c r="CI42" s="153"/>
      <c r="CJ42" s="153"/>
      <c r="CK42" s="153"/>
      <c r="CL42" s="153"/>
      <c r="CM42" s="153"/>
      <c r="CN42" s="153"/>
      <c r="CO42" s="153"/>
      <c r="CP42" s="153"/>
      <c r="CQ42" s="153"/>
      <c r="CR42" s="153"/>
      <c r="CS42" s="153"/>
      <c r="CT42" s="153"/>
      <c r="CU42" s="153"/>
      <c r="CV42" s="153"/>
      <c r="CW42" s="153"/>
      <c r="CX42" s="153"/>
      <c r="CY42" s="153"/>
      <c r="CZ42" s="153"/>
      <c r="DA42" s="152"/>
      <c r="DB42" s="153"/>
      <c r="DC42" s="153"/>
      <c r="DD42" s="153"/>
      <c r="DE42" s="153"/>
      <c r="DF42" s="153"/>
      <c r="DG42" s="153"/>
      <c r="DH42" s="153"/>
      <c r="DI42" s="153"/>
      <c r="DJ42" s="153"/>
      <c r="DK42" s="153"/>
      <c r="DL42" s="153"/>
      <c r="DM42" s="153"/>
      <c r="DN42" s="153"/>
      <c r="DO42" s="153"/>
      <c r="DP42" s="153"/>
      <c r="DQ42" s="153"/>
      <c r="DR42" s="153"/>
      <c r="DS42" s="153"/>
      <c r="DT42" s="153"/>
      <c r="DU42" s="153"/>
      <c r="DV42" s="153"/>
      <c r="DW42" s="153"/>
      <c r="DX42" s="153"/>
      <c r="DY42" s="153"/>
      <c r="DZ42" s="153"/>
      <c r="EA42" s="153"/>
      <c r="EB42" s="153"/>
      <c r="EC42" s="153"/>
      <c r="ED42" s="153"/>
      <c r="EE42" s="153"/>
      <c r="EF42" s="153"/>
      <c r="EG42" s="153"/>
      <c r="EH42" s="153"/>
      <c r="EI42" s="153"/>
      <c r="EJ42" s="153"/>
      <c r="EK42" s="153"/>
      <c r="EL42" s="153"/>
      <c r="EM42" s="153"/>
      <c r="EN42" s="153"/>
      <c r="EO42" s="153"/>
      <c r="EP42" s="153"/>
      <c r="EQ42" s="153"/>
      <c r="ER42" s="153"/>
      <c r="ES42" s="153"/>
      <c r="ET42" s="153"/>
      <c r="EU42" s="153"/>
      <c r="EV42" s="153"/>
      <c r="EW42" s="153"/>
      <c r="EX42" s="153"/>
      <c r="EY42" s="153"/>
      <c r="EZ42" s="153"/>
      <c r="FA42" s="153"/>
    </row>
    <row r="43" spans="2:157" hidden="1" x14ac:dyDescent="0.35">
      <c r="B43" s="6"/>
      <c r="C43" s="9"/>
      <c r="D43" s="151"/>
      <c r="E43" s="151"/>
      <c r="F43" s="151"/>
      <c r="G43" s="151"/>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2"/>
      <c r="BB43" s="153"/>
      <c r="BC43" s="153"/>
      <c r="BD43" s="153"/>
      <c r="BE43" s="153"/>
      <c r="BF43" s="153"/>
      <c r="BG43" s="153"/>
      <c r="BH43" s="153"/>
      <c r="BI43" s="153"/>
      <c r="BJ43" s="153"/>
      <c r="BK43" s="153"/>
      <c r="BL43" s="153"/>
      <c r="BM43" s="153"/>
      <c r="BN43" s="153"/>
      <c r="BO43" s="153"/>
      <c r="BP43" s="153"/>
      <c r="BQ43" s="153"/>
      <c r="BR43" s="153"/>
      <c r="BS43" s="153"/>
      <c r="BT43" s="153"/>
      <c r="BU43" s="153"/>
      <c r="BV43" s="153"/>
      <c r="BW43" s="153"/>
      <c r="BX43" s="153"/>
      <c r="BY43" s="153"/>
      <c r="BZ43" s="153"/>
      <c r="CA43" s="153"/>
      <c r="CB43" s="153"/>
      <c r="CC43" s="153"/>
      <c r="CD43" s="153"/>
      <c r="CE43" s="153"/>
      <c r="CF43" s="153"/>
      <c r="CG43" s="153"/>
      <c r="CH43" s="153"/>
      <c r="CI43" s="153"/>
      <c r="CJ43" s="153"/>
      <c r="CK43" s="153"/>
      <c r="CL43" s="153"/>
      <c r="CM43" s="153"/>
      <c r="CN43" s="153"/>
      <c r="CO43" s="153"/>
      <c r="CP43" s="153"/>
      <c r="CQ43" s="153"/>
      <c r="CR43" s="153"/>
      <c r="CS43" s="153"/>
      <c r="CT43" s="153"/>
      <c r="CU43" s="153"/>
      <c r="CV43" s="153"/>
      <c r="CW43" s="153"/>
      <c r="CX43" s="153"/>
      <c r="CY43" s="153"/>
      <c r="CZ43" s="153"/>
      <c r="DA43" s="152"/>
      <c r="DB43" s="153"/>
      <c r="DC43" s="153"/>
      <c r="DD43" s="153"/>
      <c r="DE43" s="153"/>
      <c r="DF43" s="153"/>
      <c r="DG43" s="153"/>
      <c r="DH43" s="153"/>
      <c r="DI43" s="153"/>
      <c r="DJ43" s="153"/>
      <c r="DK43" s="153"/>
      <c r="DL43" s="153"/>
      <c r="DM43" s="153"/>
      <c r="DN43" s="153"/>
      <c r="DO43" s="153"/>
      <c r="DP43" s="153"/>
      <c r="DQ43" s="153"/>
      <c r="DR43" s="153"/>
      <c r="DS43" s="153"/>
      <c r="DT43" s="153"/>
      <c r="DU43" s="153"/>
      <c r="DV43" s="153"/>
      <c r="DW43" s="153"/>
      <c r="DX43" s="153"/>
      <c r="DY43" s="153"/>
      <c r="DZ43" s="153"/>
      <c r="EA43" s="153"/>
      <c r="EB43" s="153"/>
      <c r="EC43" s="153"/>
      <c r="ED43" s="153"/>
      <c r="EE43" s="153"/>
      <c r="EF43" s="153"/>
      <c r="EG43" s="153"/>
      <c r="EH43" s="153"/>
      <c r="EI43" s="153"/>
      <c r="EJ43" s="153"/>
      <c r="EK43" s="153"/>
      <c r="EL43" s="153"/>
      <c r="EM43" s="153"/>
      <c r="EN43" s="153"/>
      <c r="EO43" s="153"/>
      <c r="EP43" s="153"/>
      <c r="EQ43" s="153"/>
      <c r="ER43" s="153"/>
      <c r="ES43" s="153"/>
      <c r="ET43" s="153"/>
      <c r="EU43" s="153"/>
      <c r="EV43" s="153"/>
      <c r="EW43" s="153"/>
      <c r="EX43" s="153"/>
      <c r="EY43" s="153"/>
      <c r="EZ43" s="153"/>
      <c r="FA43" s="153"/>
    </row>
    <row r="44" spans="2:157" hidden="1" x14ac:dyDescent="0.35">
      <c r="B44" s="6"/>
      <c r="C44" s="9"/>
      <c r="D44" s="151"/>
      <c r="E44" s="151"/>
      <c r="F44" s="151"/>
      <c r="G44" s="151"/>
      <c r="H44" s="151"/>
      <c r="I44" s="151"/>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c r="AR44" s="151"/>
      <c r="AS44" s="151"/>
      <c r="AT44" s="151"/>
      <c r="AU44" s="151"/>
      <c r="AV44" s="151"/>
      <c r="AW44" s="151"/>
      <c r="AX44" s="151"/>
      <c r="AY44" s="151"/>
      <c r="AZ44" s="151"/>
      <c r="BA44" s="152"/>
      <c r="BB44" s="153"/>
      <c r="BC44" s="153"/>
      <c r="BD44" s="153"/>
      <c r="BE44" s="153"/>
      <c r="BF44" s="153"/>
      <c r="BG44" s="153"/>
      <c r="BH44" s="153"/>
      <c r="BI44" s="153"/>
      <c r="BJ44" s="153"/>
      <c r="BK44" s="153"/>
      <c r="BL44" s="153"/>
      <c r="BM44" s="153"/>
      <c r="BN44" s="153"/>
      <c r="BO44" s="153"/>
      <c r="BP44" s="153"/>
      <c r="BQ44" s="153"/>
      <c r="BR44" s="153"/>
      <c r="BS44" s="153"/>
      <c r="BT44" s="153"/>
      <c r="BU44" s="153"/>
      <c r="BV44" s="153"/>
      <c r="BW44" s="153"/>
      <c r="BX44" s="153"/>
      <c r="BY44" s="153"/>
      <c r="BZ44" s="153"/>
      <c r="CA44" s="153"/>
      <c r="CB44" s="153"/>
      <c r="CC44" s="153"/>
      <c r="CD44" s="153"/>
      <c r="CE44" s="153"/>
      <c r="CF44" s="153"/>
      <c r="CG44" s="153"/>
      <c r="CH44" s="153"/>
      <c r="CI44" s="153"/>
      <c r="CJ44" s="153"/>
      <c r="CK44" s="153"/>
      <c r="CL44" s="153"/>
      <c r="CM44" s="153"/>
      <c r="CN44" s="153"/>
      <c r="CO44" s="153"/>
      <c r="CP44" s="153"/>
      <c r="CQ44" s="153"/>
      <c r="CR44" s="153"/>
      <c r="CS44" s="153"/>
      <c r="CT44" s="153"/>
      <c r="CU44" s="153"/>
      <c r="CV44" s="153"/>
      <c r="CW44" s="153"/>
      <c r="CX44" s="153"/>
      <c r="CY44" s="153"/>
      <c r="CZ44" s="153"/>
      <c r="DA44" s="152"/>
      <c r="DB44" s="153"/>
      <c r="DC44" s="153"/>
      <c r="DD44" s="153"/>
      <c r="DE44" s="153"/>
      <c r="DF44" s="153"/>
      <c r="DG44" s="153"/>
      <c r="DH44" s="153"/>
      <c r="DI44" s="153"/>
      <c r="DJ44" s="153"/>
      <c r="DK44" s="153"/>
      <c r="DL44" s="153"/>
      <c r="DM44" s="153"/>
      <c r="DN44" s="153"/>
      <c r="DO44" s="153"/>
      <c r="DP44" s="153"/>
      <c r="DQ44" s="153"/>
      <c r="DR44" s="153"/>
      <c r="DS44" s="153"/>
      <c r="DT44" s="153"/>
      <c r="DU44" s="153"/>
      <c r="DV44" s="153"/>
      <c r="DW44" s="153"/>
      <c r="DX44" s="153"/>
      <c r="DY44" s="153"/>
      <c r="DZ44" s="153"/>
      <c r="EA44" s="153"/>
      <c r="EB44" s="153"/>
      <c r="EC44" s="153"/>
      <c r="ED44" s="153"/>
      <c r="EE44" s="153"/>
      <c r="EF44" s="153"/>
      <c r="EG44" s="153"/>
      <c r="EH44" s="153"/>
      <c r="EI44" s="153"/>
      <c r="EJ44" s="153"/>
      <c r="EK44" s="153"/>
      <c r="EL44" s="153"/>
      <c r="EM44" s="153"/>
      <c r="EN44" s="153"/>
      <c r="EO44" s="153"/>
      <c r="EP44" s="153"/>
      <c r="EQ44" s="153"/>
      <c r="ER44" s="153"/>
      <c r="ES44" s="153"/>
      <c r="ET44" s="153"/>
      <c r="EU44" s="153"/>
      <c r="EV44" s="153"/>
      <c r="EW44" s="153"/>
      <c r="EX44" s="153"/>
      <c r="EY44" s="153"/>
      <c r="EZ44" s="153"/>
      <c r="FA44" s="153"/>
    </row>
    <row r="45" spans="2:157" hidden="1" x14ac:dyDescent="0.35">
      <c r="B45" s="6"/>
      <c r="C45" s="9"/>
      <c r="D45" s="151"/>
      <c r="E45" s="151"/>
      <c r="F45" s="151"/>
      <c r="G45" s="151"/>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1"/>
      <c r="AY45" s="151"/>
      <c r="AZ45" s="151"/>
      <c r="BA45" s="152"/>
      <c r="BB45" s="153"/>
      <c r="BC45" s="153"/>
      <c r="BD45" s="153"/>
      <c r="BE45" s="153"/>
      <c r="BF45" s="153"/>
      <c r="BG45" s="153"/>
      <c r="BH45" s="153"/>
      <c r="BI45" s="153"/>
      <c r="BJ45" s="153"/>
      <c r="BK45" s="153"/>
      <c r="BL45" s="153"/>
      <c r="BM45" s="153"/>
      <c r="BN45" s="153"/>
      <c r="BO45" s="153"/>
      <c r="BP45" s="153"/>
      <c r="BQ45" s="153"/>
      <c r="BR45" s="153"/>
      <c r="BS45" s="153"/>
      <c r="BT45" s="153"/>
      <c r="BU45" s="153"/>
      <c r="BV45" s="153"/>
      <c r="BW45" s="153"/>
      <c r="BX45" s="153"/>
      <c r="BY45" s="153"/>
      <c r="BZ45" s="153"/>
      <c r="CA45" s="153"/>
      <c r="CB45" s="153"/>
      <c r="CC45" s="153"/>
      <c r="CD45" s="153"/>
      <c r="CE45" s="153"/>
      <c r="CF45" s="153"/>
      <c r="CG45" s="153"/>
      <c r="CH45" s="153"/>
      <c r="CI45" s="153"/>
      <c r="CJ45" s="153"/>
      <c r="CK45" s="153"/>
      <c r="CL45" s="153"/>
      <c r="CM45" s="153"/>
      <c r="CN45" s="153"/>
      <c r="CO45" s="153"/>
      <c r="CP45" s="153"/>
      <c r="CQ45" s="153"/>
      <c r="CR45" s="153"/>
      <c r="CS45" s="153"/>
      <c r="CT45" s="153"/>
      <c r="CU45" s="153"/>
      <c r="CV45" s="153"/>
      <c r="CW45" s="153"/>
      <c r="CX45" s="153"/>
      <c r="CY45" s="153"/>
      <c r="CZ45" s="153"/>
      <c r="DA45" s="152"/>
      <c r="DB45" s="153"/>
      <c r="DC45" s="153"/>
      <c r="DD45" s="153"/>
      <c r="DE45" s="153"/>
      <c r="DF45" s="153"/>
      <c r="DG45" s="153"/>
      <c r="DH45" s="153"/>
      <c r="DI45" s="153"/>
      <c r="DJ45" s="153"/>
      <c r="DK45" s="153"/>
      <c r="DL45" s="153"/>
      <c r="DM45" s="153"/>
      <c r="DN45" s="153"/>
      <c r="DO45" s="153"/>
      <c r="DP45" s="153"/>
      <c r="DQ45" s="153"/>
      <c r="DR45" s="153"/>
      <c r="DS45" s="153"/>
      <c r="DT45" s="153"/>
      <c r="DU45" s="153"/>
      <c r="DV45" s="153"/>
      <c r="DW45" s="153"/>
      <c r="DX45" s="153"/>
      <c r="DY45" s="153"/>
      <c r="DZ45" s="153"/>
      <c r="EA45" s="153"/>
      <c r="EB45" s="153"/>
      <c r="EC45" s="153"/>
      <c r="ED45" s="153"/>
      <c r="EE45" s="153"/>
      <c r="EF45" s="153"/>
      <c r="EG45" s="153"/>
      <c r="EH45" s="153"/>
      <c r="EI45" s="153"/>
      <c r="EJ45" s="153"/>
      <c r="EK45" s="153"/>
      <c r="EL45" s="153"/>
      <c r="EM45" s="153"/>
      <c r="EN45" s="153"/>
      <c r="EO45" s="153"/>
      <c r="EP45" s="153"/>
      <c r="EQ45" s="153"/>
      <c r="ER45" s="153"/>
      <c r="ES45" s="153"/>
      <c r="ET45" s="153"/>
      <c r="EU45" s="153"/>
      <c r="EV45" s="153"/>
      <c r="EW45" s="153"/>
      <c r="EX45" s="153"/>
      <c r="EY45" s="153"/>
      <c r="EZ45" s="153"/>
      <c r="FA45" s="153"/>
    </row>
    <row r="46" spans="2:157" hidden="1" x14ac:dyDescent="0.35">
      <c r="B46" s="6"/>
      <c r="C46" s="9"/>
      <c r="D46" s="151"/>
      <c r="E46" s="151"/>
      <c r="F46" s="151"/>
      <c r="G46" s="151"/>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52"/>
      <c r="BB46" s="153"/>
      <c r="BC46" s="153"/>
      <c r="BD46" s="153"/>
      <c r="BE46" s="153"/>
      <c r="BF46" s="153"/>
      <c r="BG46" s="153"/>
      <c r="BH46" s="153"/>
      <c r="BI46" s="153"/>
      <c r="BJ46" s="153"/>
      <c r="BK46" s="153"/>
      <c r="BL46" s="153"/>
      <c r="BM46" s="153"/>
      <c r="BN46" s="153"/>
      <c r="BO46" s="153"/>
      <c r="BP46" s="153"/>
      <c r="BQ46" s="153"/>
      <c r="BR46" s="153"/>
      <c r="BS46" s="153"/>
      <c r="BT46" s="153"/>
      <c r="BU46" s="153"/>
      <c r="BV46" s="153"/>
      <c r="BW46" s="153"/>
      <c r="BX46" s="153"/>
      <c r="BY46" s="153"/>
      <c r="BZ46" s="153"/>
      <c r="CA46" s="153"/>
      <c r="CB46" s="153"/>
      <c r="CC46" s="153"/>
      <c r="CD46" s="153"/>
      <c r="CE46" s="153"/>
      <c r="CF46" s="153"/>
      <c r="CG46" s="153"/>
      <c r="CH46" s="153"/>
      <c r="CI46" s="153"/>
      <c r="CJ46" s="153"/>
      <c r="CK46" s="153"/>
      <c r="CL46" s="153"/>
      <c r="CM46" s="153"/>
      <c r="CN46" s="153"/>
      <c r="CO46" s="153"/>
      <c r="CP46" s="153"/>
      <c r="CQ46" s="153"/>
      <c r="CR46" s="153"/>
      <c r="CS46" s="153"/>
      <c r="CT46" s="153"/>
      <c r="CU46" s="153"/>
      <c r="CV46" s="153"/>
      <c r="CW46" s="153"/>
      <c r="CX46" s="153"/>
      <c r="CY46" s="153"/>
      <c r="CZ46" s="153"/>
      <c r="DA46" s="152"/>
      <c r="DB46" s="153"/>
      <c r="DC46" s="153"/>
      <c r="DD46" s="153"/>
      <c r="DE46" s="153"/>
      <c r="DF46" s="153"/>
      <c r="DG46" s="153"/>
      <c r="DH46" s="153"/>
      <c r="DI46" s="153"/>
      <c r="DJ46" s="153"/>
      <c r="DK46" s="153"/>
      <c r="DL46" s="153"/>
      <c r="DM46" s="153"/>
      <c r="DN46" s="153"/>
      <c r="DO46" s="153"/>
      <c r="DP46" s="153"/>
      <c r="DQ46" s="153"/>
      <c r="DR46" s="153"/>
      <c r="DS46" s="153"/>
      <c r="DT46" s="153"/>
      <c r="DU46" s="153"/>
      <c r="DV46" s="153"/>
      <c r="DW46" s="153"/>
      <c r="DX46" s="153"/>
      <c r="DY46" s="153"/>
      <c r="DZ46" s="153"/>
      <c r="EA46" s="153"/>
      <c r="EB46" s="153"/>
      <c r="EC46" s="153"/>
      <c r="ED46" s="153"/>
      <c r="EE46" s="153"/>
      <c r="EF46" s="153"/>
      <c r="EG46" s="153"/>
      <c r="EH46" s="153"/>
      <c r="EI46" s="153"/>
      <c r="EJ46" s="153"/>
      <c r="EK46" s="153"/>
      <c r="EL46" s="153"/>
      <c r="EM46" s="153"/>
      <c r="EN46" s="153"/>
      <c r="EO46" s="153"/>
      <c r="EP46" s="153"/>
      <c r="EQ46" s="153"/>
      <c r="ER46" s="153"/>
      <c r="ES46" s="153"/>
      <c r="ET46" s="153"/>
      <c r="EU46" s="153"/>
      <c r="EV46" s="153"/>
      <c r="EW46" s="153"/>
      <c r="EX46" s="153"/>
      <c r="EY46" s="153"/>
      <c r="EZ46" s="153"/>
      <c r="FA46" s="153"/>
    </row>
    <row r="47" spans="2:157" hidden="1" x14ac:dyDescent="0.35">
      <c r="B47" s="6"/>
      <c r="C47" s="9"/>
      <c r="D47" s="151"/>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151"/>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52"/>
      <c r="BB47" s="153"/>
      <c r="BC47" s="153"/>
      <c r="BD47" s="153"/>
      <c r="BE47" s="153"/>
      <c r="BF47" s="153"/>
      <c r="BG47" s="153"/>
      <c r="BH47" s="153"/>
      <c r="BI47" s="153"/>
      <c r="BJ47" s="153"/>
      <c r="BK47" s="153"/>
      <c r="BL47" s="153"/>
      <c r="BM47" s="153"/>
      <c r="BN47" s="153"/>
      <c r="BO47" s="153"/>
      <c r="BP47" s="153"/>
      <c r="BQ47" s="153"/>
      <c r="BR47" s="153"/>
      <c r="BS47" s="153"/>
      <c r="BT47" s="153"/>
      <c r="BU47" s="153"/>
      <c r="BV47" s="153"/>
      <c r="BW47" s="153"/>
      <c r="BX47" s="153"/>
      <c r="BY47" s="153"/>
      <c r="BZ47" s="153"/>
      <c r="CA47" s="153"/>
      <c r="CB47" s="153"/>
      <c r="CC47" s="153"/>
      <c r="CD47" s="153"/>
      <c r="CE47" s="153"/>
      <c r="CF47" s="153"/>
      <c r="CG47" s="153"/>
      <c r="CH47" s="153"/>
      <c r="CI47" s="153"/>
      <c r="CJ47" s="153"/>
      <c r="CK47" s="153"/>
      <c r="CL47" s="153"/>
      <c r="CM47" s="153"/>
      <c r="CN47" s="153"/>
      <c r="CO47" s="153"/>
      <c r="CP47" s="153"/>
      <c r="CQ47" s="153"/>
      <c r="CR47" s="153"/>
      <c r="CS47" s="153"/>
      <c r="CT47" s="153"/>
      <c r="CU47" s="153"/>
      <c r="CV47" s="153"/>
      <c r="CW47" s="153"/>
      <c r="CX47" s="153"/>
      <c r="CY47" s="153"/>
      <c r="CZ47" s="153"/>
      <c r="DA47" s="152"/>
      <c r="DB47" s="153"/>
      <c r="DC47" s="153"/>
      <c r="DD47" s="153"/>
      <c r="DE47" s="153"/>
      <c r="DF47" s="153"/>
      <c r="DG47" s="153"/>
      <c r="DH47" s="153"/>
      <c r="DI47" s="153"/>
      <c r="DJ47" s="153"/>
      <c r="DK47" s="153"/>
      <c r="DL47" s="153"/>
      <c r="DM47" s="153"/>
      <c r="DN47" s="153"/>
      <c r="DO47" s="153"/>
      <c r="DP47" s="153"/>
      <c r="DQ47" s="153"/>
      <c r="DR47" s="153"/>
      <c r="DS47" s="153"/>
      <c r="DT47" s="153"/>
      <c r="DU47" s="153"/>
      <c r="DV47" s="153"/>
      <c r="DW47" s="153"/>
      <c r="DX47" s="153"/>
      <c r="DY47" s="153"/>
      <c r="DZ47" s="153"/>
      <c r="EA47" s="153"/>
      <c r="EB47" s="153"/>
      <c r="EC47" s="153"/>
      <c r="ED47" s="153"/>
      <c r="EE47" s="153"/>
      <c r="EF47" s="153"/>
      <c r="EG47" s="153"/>
      <c r="EH47" s="153"/>
      <c r="EI47" s="153"/>
      <c r="EJ47" s="153"/>
      <c r="EK47" s="153"/>
      <c r="EL47" s="153"/>
      <c r="EM47" s="153"/>
      <c r="EN47" s="153"/>
      <c r="EO47" s="153"/>
      <c r="EP47" s="153"/>
      <c r="EQ47" s="153"/>
      <c r="ER47" s="153"/>
      <c r="ES47" s="153"/>
      <c r="ET47" s="153"/>
      <c r="EU47" s="153"/>
      <c r="EV47" s="153"/>
      <c r="EW47" s="153"/>
      <c r="EX47" s="153"/>
      <c r="EY47" s="153"/>
      <c r="EZ47" s="153"/>
      <c r="FA47" s="153"/>
    </row>
    <row r="48" spans="2:157" hidden="1" x14ac:dyDescent="0.35">
      <c r="B48" s="6"/>
      <c r="C48" s="9"/>
      <c r="D48" s="151"/>
      <c r="E48" s="151"/>
      <c r="F48" s="151"/>
      <c r="G48" s="151"/>
      <c r="H48" s="151"/>
      <c r="I48" s="151"/>
      <c r="J48" s="151"/>
      <c r="K48" s="151"/>
      <c r="L48" s="151"/>
      <c r="M48" s="151"/>
      <c r="N48" s="151"/>
      <c r="O48" s="151"/>
      <c r="P48" s="151"/>
      <c r="Q48" s="151"/>
      <c r="R48" s="151"/>
      <c r="S48" s="151"/>
      <c r="T48" s="151"/>
      <c r="U48" s="151"/>
      <c r="V48" s="151"/>
      <c r="W48" s="151"/>
      <c r="X48" s="151"/>
      <c r="Y48" s="151"/>
      <c r="Z48" s="151"/>
      <c r="AA48" s="151"/>
      <c r="AB48" s="151"/>
      <c r="AC48" s="151"/>
      <c r="AD48" s="151"/>
      <c r="AE48" s="151"/>
      <c r="AF48" s="151"/>
      <c r="AG48" s="151"/>
      <c r="AH48" s="151"/>
      <c r="AI48" s="151"/>
      <c r="AJ48" s="151"/>
      <c r="AK48" s="151"/>
      <c r="AL48" s="151"/>
      <c r="AM48" s="151"/>
      <c r="AN48" s="151"/>
      <c r="AO48" s="151"/>
      <c r="AP48" s="151"/>
      <c r="AQ48" s="151"/>
      <c r="AR48" s="151"/>
      <c r="AS48" s="151"/>
      <c r="AT48" s="151"/>
      <c r="AU48" s="151"/>
      <c r="AV48" s="151"/>
      <c r="AW48" s="151"/>
      <c r="AX48" s="151"/>
      <c r="AY48" s="151"/>
      <c r="AZ48" s="151"/>
      <c r="BA48" s="152"/>
      <c r="BB48" s="153"/>
      <c r="BC48" s="153"/>
      <c r="BD48" s="153"/>
      <c r="BE48" s="153"/>
      <c r="BF48" s="153"/>
      <c r="BG48" s="153"/>
      <c r="BH48" s="153"/>
      <c r="BI48" s="153"/>
      <c r="BJ48" s="153"/>
      <c r="BK48" s="153"/>
      <c r="BL48" s="153"/>
      <c r="BM48" s="153"/>
      <c r="BN48" s="153"/>
      <c r="BO48" s="153"/>
      <c r="BP48" s="153"/>
      <c r="BQ48" s="153"/>
      <c r="BR48" s="153"/>
      <c r="BS48" s="153"/>
      <c r="BT48" s="153"/>
      <c r="BU48" s="153"/>
      <c r="BV48" s="153"/>
      <c r="BW48" s="153"/>
      <c r="BX48" s="153"/>
      <c r="BY48" s="153"/>
      <c r="BZ48" s="153"/>
      <c r="CA48" s="153"/>
      <c r="CB48" s="153"/>
      <c r="CC48" s="153"/>
      <c r="CD48" s="153"/>
      <c r="CE48" s="153"/>
      <c r="CF48" s="153"/>
      <c r="CG48" s="153"/>
      <c r="CH48" s="153"/>
      <c r="CI48" s="153"/>
      <c r="CJ48" s="153"/>
      <c r="CK48" s="153"/>
      <c r="CL48" s="153"/>
      <c r="CM48" s="153"/>
      <c r="CN48" s="153"/>
      <c r="CO48" s="153"/>
      <c r="CP48" s="153"/>
      <c r="CQ48" s="153"/>
      <c r="CR48" s="153"/>
      <c r="CS48" s="153"/>
      <c r="CT48" s="153"/>
      <c r="CU48" s="153"/>
      <c r="CV48" s="153"/>
      <c r="CW48" s="153"/>
      <c r="CX48" s="153"/>
      <c r="CY48" s="153"/>
      <c r="CZ48" s="153"/>
      <c r="DA48" s="152"/>
      <c r="DB48" s="153"/>
      <c r="DC48" s="153"/>
      <c r="DD48" s="153"/>
      <c r="DE48" s="153"/>
      <c r="DF48" s="153"/>
      <c r="DG48" s="153"/>
      <c r="DH48" s="153"/>
      <c r="DI48" s="153"/>
      <c r="DJ48" s="153"/>
      <c r="DK48" s="153"/>
      <c r="DL48" s="153"/>
      <c r="DM48" s="153"/>
      <c r="DN48" s="153"/>
      <c r="DO48" s="153"/>
      <c r="DP48" s="153"/>
      <c r="DQ48" s="153"/>
      <c r="DR48" s="153"/>
      <c r="DS48" s="153"/>
      <c r="DT48" s="153"/>
      <c r="DU48" s="153"/>
      <c r="DV48" s="153"/>
      <c r="DW48" s="153"/>
      <c r="DX48" s="153"/>
      <c r="DY48" s="153"/>
      <c r="DZ48" s="153"/>
      <c r="EA48" s="153"/>
      <c r="EB48" s="153"/>
      <c r="EC48" s="153"/>
      <c r="ED48" s="153"/>
      <c r="EE48" s="153"/>
      <c r="EF48" s="153"/>
      <c r="EG48" s="153"/>
      <c r="EH48" s="153"/>
      <c r="EI48" s="153"/>
      <c r="EJ48" s="153"/>
      <c r="EK48" s="153"/>
      <c r="EL48" s="153"/>
      <c r="EM48" s="153"/>
      <c r="EN48" s="153"/>
      <c r="EO48" s="153"/>
      <c r="EP48" s="153"/>
      <c r="EQ48" s="153"/>
      <c r="ER48" s="153"/>
      <c r="ES48" s="153"/>
      <c r="ET48" s="153"/>
      <c r="EU48" s="153"/>
      <c r="EV48" s="153"/>
      <c r="EW48" s="153"/>
      <c r="EX48" s="153"/>
      <c r="EY48" s="153"/>
      <c r="EZ48" s="153"/>
      <c r="FA48" s="153"/>
    </row>
    <row r="49" spans="2:157" hidden="1" x14ac:dyDescent="0.35">
      <c r="B49" s="6"/>
      <c r="C49" s="9"/>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1"/>
      <c r="AF49" s="151"/>
      <c r="AG49" s="151"/>
      <c r="AH49" s="151"/>
      <c r="AI49" s="151"/>
      <c r="AJ49" s="151"/>
      <c r="AK49" s="151"/>
      <c r="AL49" s="151"/>
      <c r="AM49" s="151"/>
      <c r="AN49" s="151"/>
      <c r="AO49" s="151"/>
      <c r="AP49" s="151"/>
      <c r="AQ49" s="151"/>
      <c r="AR49" s="151"/>
      <c r="AS49" s="151"/>
      <c r="AT49" s="151"/>
      <c r="AU49" s="151"/>
      <c r="AV49" s="151"/>
      <c r="AW49" s="151"/>
      <c r="AX49" s="151"/>
      <c r="AY49" s="151"/>
      <c r="AZ49" s="151"/>
      <c r="BA49" s="152"/>
      <c r="BB49" s="153"/>
      <c r="BC49" s="153"/>
      <c r="BD49" s="153"/>
      <c r="BE49" s="153"/>
      <c r="BF49" s="153"/>
      <c r="BG49" s="153"/>
      <c r="BH49" s="153"/>
      <c r="BI49" s="153"/>
      <c r="BJ49" s="153"/>
      <c r="BK49" s="153"/>
      <c r="BL49" s="153"/>
      <c r="BM49" s="153"/>
      <c r="BN49" s="153"/>
      <c r="BO49" s="153"/>
      <c r="BP49" s="153"/>
      <c r="BQ49" s="153"/>
      <c r="BR49" s="153"/>
      <c r="BS49" s="153"/>
      <c r="BT49" s="153"/>
      <c r="BU49" s="153"/>
      <c r="BV49" s="153"/>
      <c r="BW49" s="153"/>
      <c r="BX49" s="153"/>
      <c r="BY49" s="153"/>
      <c r="BZ49" s="153"/>
      <c r="CA49" s="153"/>
      <c r="CB49" s="153"/>
      <c r="CC49" s="153"/>
      <c r="CD49" s="153"/>
      <c r="CE49" s="153"/>
      <c r="CF49" s="153"/>
      <c r="CG49" s="153"/>
      <c r="CH49" s="153"/>
      <c r="CI49" s="153"/>
      <c r="CJ49" s="153"/>
      <c r="CK49" s="153"/>
      <c r="CL49" s="153"/>
      <c r="CM49" s="153"/>
      <c r="CN49" s="153"/>
      <c r="CO49" s="153"/>
      <c r="CP49" s="153"/>
      <c r="CQ49" s="153"/>
      <c r="CR49" s="153"/>
      <c r="CS49" s="153"/>
      <c r="CT49" s="153"/>
      <c r="CU49" s="153"/>
      <c r="CV49" s="153"/>
      <c r="CW49" s="153"/>
      <c r="CX49" s="153"/>
      <c r="CY49" s="153"/>
      <c r="CZ49" s="153"/>
      <c r="DA49" s="152"/>
      <c r="DB49" s="153"/>
      <c r="DC49" s="153"/>
      <c r="DD49" s="153"/>
      <c r="DE49" s="153"/>
      <c r="DF49" s="153"/>
      <c r="DG49" s="153"/>
      <c r="DH49" s="153"/>
      <c r="DI49" s="153"/>
      <c r="DJ49" s="153"/>
      <c r="DK49" s="153"/>
      <c r="DL49" s="153"/>
      <c r="DM49" s="153"/>
      <c r="DN49" s="153"/>
      <c r="DO49" s="153"/>
      <c r="DP49" s="153"/>
      <c r="DQ49" s="153"/>
      <c r="DR49" s="153"/>
      <c r="DS49" s="153"/>
      <c r="DT49" s="153"/>
      <c r="DU49" s="153"/>
      <c r="DV49" s="153"/>
      <c r="DW49" s="153"/>
      <c r="DX49" s="153"/>
      <c r="DY49" s="153"/>
      <c r="DZ49" s="153"/>
      <c r="EA49" s="153"/>
      <c r="EB49" s="153"/>
      <c r="EC49" s="153"/>
      <c r="ED49" s="153"/>
      <c r="EE49" s="153"/>
      <c r="EF49" s="153"/>
      <c r="EG49" s="153"/>
      <c r="EH49" s="153"/>
      <c r="EI49" s="153"/>
      <c r="EJ49" s="153"/>
      <c r="EK49" s="153"/>
      <c r="EL49" s="153"/>
      <c r="EM49" s="153"/>
      <c r="EN49" s="153"/>
      <c r="EO49" s="153"/>
      <c r="EP49" s="153"/>
      <c r="EQ49" s="153"/>
      <c r="ER49" s="153"/>
      <c r="ES49" s="153"/>
      <c r="ET49" s="153"/>
      <c r="EU49" s="153"/>
      <c r="EV49" s="153"/>
      <c r="EW49" s="153"/>
      <c r="EX49" s="153"/>
      <c r="EY49" s="153"/>
      <c r="EZ49" s="153"/>
      <c r="FA49" s="153"/>
    </row>
    <row r="50" spans="2:157" hidden="1" x14ac:dyDescent="0.35">
      <c r="B50" s="6"/>
      <c r="C50" s="9"/>
      <c r="D50" s="151"/>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1"/>
      <c r="AY50" s="151"/>
      <c r="AZ50" s="151"/>
      <c r="BA50" s="152"/>
      <c r="BB50" s="153"/>
      <c r="BC50" s="153"/>
      <c r="BD50" s="153"/>
      <c r="BE50" s="153"/>
      <c r="BF50" s="153"/>
      <c r="BG50" s="153"/>
      <c r="BH50" s="153"/>
      <c r="BI50" s="153"/>
      <c r="BJ50" s="153"/>
      <c r="BK50" s="153"/>
      <c r="BL50" s="153"/>
      <c r="BM50" s="153"/>
      <c r="BN50" s="153"/>
      <c r="BO50" s="153"/>
      <c r="BP50" s="153"/>
      <c r="BQ50" s="153"/>
      <c r="BR50" s="153"/>
      <c r="BS50" s="153"/>
      <c r="BT50" s="153"/>
      <c r="BU50" s="153"/>
      <c r="BV50" s="153"/>
      <c r="BW50" s="153"/>
      <c r="BX50" s="153"/>
      <c r="BY50" s="153"/>
      <c r="BZ50" s="153"/>
      <c r="CA50" s="153"/>
      <c r="CB50" s="153"/>
      <c r="CC50" s="153"/>
      <c r="CD50" s="153"/>
      <c r="CE50" s="153"/>
      <c r="CF50" s="153"/>
      <c r="CG50" s="153"/>
      <c r="CH50" s="153"/>
      <c r="CI50" s="153"/>
      <c r="CJ50" s="153"/>
      <c r="CK50" s="153"/>
      <c r="CL50" s="153"/>
      <c r="CM50" s="153"/>
      <c r="CN50" s="153"/>
      <c r="CO50" s="153"/>
      <c r="CP50" s="153"/>
      <c r="CQ50" s="153"/>
      <c r="CR50" s="153"/>
      <c r="CS50" s="153"/>
      <c r="CT50" s="153"/>
      <c r="CU50" s="153"/>
      <c r="CV50" s="153"/>
      <c r="CW50" s="153"/>
      <c r="CX50" s="153"/>
      <c r="CY50" s="153"/>
      <c r="CZ50" s="153"/>
      <c r="DA50" s="152"/>
      <c r="DB50" s="153"/>
      <c r="DC50" s="153"/>
      <c r="DD50" s="153"/>
      <c r="DE50" s="153"/>
      <c r="DF50" s="153"/>
      <c r="DG50" s="153"/>
      <c r="DH50" s="153"/>
      <c r="DI50" s="153"/>
      <c r="DJ50" s="153"/>
      <c r="DK50" s="153"/>
      <c r="DL50" s="153"/>
      <c r="DM50" s="153"/>
      <c r="DN50" s="153"/>
      <c r="DO50" s="153"/>
      <c r="DP50" s="153"/>
      <c r="DQ50" s="153"/>
      <c r="DR50" s="153"/>
      <c r="DS50" s="153"/>
      <c r="DT50" s="153"/>
      <c r="DU50" s="153"/>
      <c r="DV50" s="153"/>
      <c r="DW50" s="153"/>
      <c r="DX50" s="153"/>
      <c r="DY50" s="153"/>
      <c r="DZ50" s="153"/>
      <c r="EA50" s="153"/>
      <c r="EB50" s="153"/>
      <c r="EC50" s="153"/>
      <c r="ED50" s="153"/>
      <c r="EE50" s="153"/>
      <c r="EF50" s="153"/>
      <c r="EG50" s="153"/>
      <c r="EH50" s="153"/>
      <c r="EI50" s="153"/>
      <c r="EJ50" s="153"/>
      <c r="EK50" s="153"/>
      <c r="EL50" s="153"/>
      <c r="EM50" s="153"/>
      <c r="EN50" s="153"/>
      <c r="EO50" s="153"/>
      <c r="EP50" s="153"/>
      <c r="EQ50" s="153"/>
      <c r="ER50" s="153"/>
      <c r="ES50" s="153"/>
      <c r="ET50" s="153"/>
      <c r="EU50" s="153"/>
      <c r="EV50" s="153"/>
      <c r="EW50" s="153"/>
      <c r="EX50" s="153"/>
      <c r="EY50" s="153"/>
      <c r="EZ50" s="153"/>
      <c r="FA50" s="153"/>
    </row>
    <row r="51" spans="2:157" hidden="1" x14ac:dyDescent="0.35">
      <c r="B51" s="6"/>
      <c r="C51" s="9"/>
      <c r="D51" s="151"/>
      <c r="E51" s="151"/>
      <c r="F51" s="151"/>
      <c r="G51" s="151"/>
      <c r="H51" s="151"/>
      <c r="I51" s="151"/>
      <c r="J51" s="151"/>
      <c r="K51" s="151"/>
      <c r="L51" s="151"/>
      <c r="M51" s="151"/>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151"/>
      <c r="AO51" s="151"/>
      <c r="AP51" s="151"/>
      <c r="AQ51" s="151"/>
      <c r="AR51" s="151"/>
      <c r="AS51" s="151"/>
      <c r="AT51" s="151"/>
      <c r="AU51" s="151"/>
      <c r="AV51" s="151"/>
      <c r="AW51" s="151"/>
      <c r="AX51" s="151"/>
      <c r="AY51" s="151"/>
      <c r="AZ51" s="151"/>
      <c r="BA51" s="152"/>
      <c r="BB51" s="153"/>
      <c r="BC51" s="153"/>
      <c r="BD51" s="153"/>
      <c r="BE51" s="153"/>
      <c r="BF51" s="153"/>
      <c r="BG51" s="153"/>
      <c r="BH51" s="153"/>
      <c r="BI51" s="153"/>
      <c r="BJ51" s="153"/>
      <c r="BK51" s="153"/>
      <c r="BL51" s="153"/>
      <c r="BM51" s="153"/>
      <c r="BN51" s="153"/>
      <c r="BO51" s="153"/>
      <c r="BP51" s="153"/>
      <c r="BQ51" s="153"/>
      <c r="BR51" s="153"/>
      <c r="BS51" s="153"/>
      <c r="BT51" s="153"/>
      <c r="BU51" s="153"/>
      <c r="BV51" s="153"/>
      <c r="BW51" s="153"/>
      <c r="BX51" s="153"/>
      <c r="BY51" s="153"/>
      <c r="BZ51" s="153"/>
      <c r="CA51" s="153"/>
      <c r="CB51" s="153"/>
      <c r="CC51" s="153"/>
      <c r="CD51" s="153"/>
      <c r="CE51" s="153"/>
      <c r="CF51" s="153"/>
      <c r="CG51" s="153"/>
      <c r="CH51" s="153"/>
      <c r="CI51" s="153"/>
      <c r="CJ51" s="153"/>
      <c r="CK51" s="153"/>
      <c r="CL51" s="153"/>
      <c r="CM51" s="153"/>
      <c r="CN51" s="153"/>
      <c r="CO51" s="153"/>
      <c r="CP51" s="153"/>
      <c r="CQ51" s="153"/>
      <c r="CR51" s="153"/>
      <c r="CS51" s="153"/>
      <c r="CT51" s="153"/>
      <c r="CU51" s="153"/>
      <c r="CV51" s="153"/>
      <c r="CW51" s="153"/>
      <c r="CX51" s="153"/>
      <c r="CY51" s="153"/>
      <c r="CZ51" s="153"/>
      <c r="DA51" s="152"/>
      <c r="DB51" s="153"/>
      <c r="DC51" s="153"/>
      <c r="DD51" s="153"/>
      <c r="DE51" s="153"/>
      <c r="DF51" s="153"/>
      <c r="DG51" s="153"/>
      <c r="DH51" s="153"/>
      <c r="DI51" s="153"/>
      <c r="DJ51" s="153"/>
      <c r="DK51" s="153"/>
      <c r="DL51" s="153"/>
      <c r="DM51" s="153"/>
      <c r="DN51" s="153"/>
      <c r="DO51" s="153"/>
      <c r="DP51" s="153"/>
      <c r="DQ51" s="153"/>
      <c r="DR51" s="153"/>
      <c r="DS51" s="153"/>
      <c r="DT51" s="153"/>
      <c r="DU51" s="153"/>
      <c r="DV51" s="153"/>
      <c r="DW51" s="153"/>
      <c r="DX51" s="153"/>
      <c r="DY51" s="153"/>
      <c r="DZ51" s="153"/>
      <c r="EA51" s="153"/>
      <c r="EB51" s="153"/>
      <c r="EC51" s="153"/>
      <c r="ED51" s="153"/>
      <c r="EE51" s="153"/>
      <c r="EF51" s="153"/>
      <c r="EG51" s="153"/>
      <c r="EH51" s="153"/>
      <c r="EI51" s="153"/>
      <c r="EJ51" s="153"/>
      <c r="EK51" s="153"/>
      <c r="EL51" s="153"/>
      <c r="EM51" s="153"/>
      <c r="EN51" s="153"/>
      <c r="EO51" s="153"/>
      <c r="EP51" s="153"/>
      <c r="EQ51" s="153"/>
      <c r="ER51" s="153"/>
      <c r="ES51" s="153"/>
      <c r="ET51" s="153"/>
      <c r="EU51" s="153"/>
      <c r="EV51" s="153"/>
      <c r="EW51" s="153"/>
      <c r="EX51" s="153"/>
      <c r="EY51" s="153"/>
      <c r="EZ51" s="153"/>
      <c r="FA51" s="153"/>
    </row>
    <row r="52" spans="2:157" hidden="1" x14ac:dyDescent="0.35">
      <c r="B52" s="6"/>
      <c r="C52" s="9"/>
      <c r="D52" s="151"/>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52"/>
      <c r="BB52" s="153"/>
      <c r="BC52" s="153"/>
      <c r="BD52" s="153"/>
      <c r="BE52" s="153"/>
      <c r="BF52" s="153"/>
      <c r="BG52" s="153"/>
      <c r="BH52" s="153"/>
      <c r="BI52" s="153"/>
      <c r="BJ52" s="153"/>
      <c r="BK52" s="153"/>
      <c r="BL52" s="153"/>
      <c r="BM52" s="153"/>
      <c r="BN52" s="153"/>
      <c r="BO52" s="153"/>
      <c r="BP52" s="153"/>
      <c r="BQ52" s="153"/>
      <c r="BR52" s="153"/>
      <c r="BS52" s="153"/>
      <c r="BT52" s="153"/>
      <c r="BU52" s="153"/>
      <c r="BV52" s="153"/>
      <c r="BW52" s="153"/>
      <c r="BX52" s="153"/>
      <c r="BY52" s="153"/>
      <c r="BZ52" s="153"/>
      <c r="CA52" s="153"/>
      <c r="CB52" s="153"/>
      <c r="CC52" s="153"/>
      <c r="CD52" s="153"/>
      <c r="CE52" s="153"/>
      <c r="CF52" s="153"/>
      <c r="CG52" s="153"/>
      <c r="CH52" s="153"/>
      <c r="CI52" s="153"/>
      <c r="CJ52" s="153"/>
      <c r="CK52" s="153"/>
      <c r="CL52" s="153"/>
      <c r="CM52" s="153"/>
      <c r="CN52" s="153"/>
      <c r="CO52" s="153"/>
      <c r="CP52" s="153"/>
      <c r="CQ52" s="153"/>
      <c r="CR52" s="153"/>
      <c r="CS52" s="153"/>
      <c r="CT52" s="153"/>
      <c r="CU52" s="153"/>
      <c r="CV52" s="153"/>
      <c r="CW52" s="153"/>
      <c r="CX52" s="153"/>
      <c r="CY52" s="153"/>
      <c r="CZ52" s="153"/>
      <c r="DA52" s="152"/>
      <c r="DB52" s="153"/>
      <c r="DC52" s="153"/>
      <c r="DD52" s="153"/>
      <c r="DE52" s="153"/>
      <c r="DF52" s="153"/>
      <c r="DG52" s="153"/>
      <c r="DH52" s="153"/>
      <c r="DI52" s="153"/>
      <c r="DJ52" s="153"/>
      <c r="DK52" s="153"/>
      <c r="DL52" s="153"/>
      <c r="DM52" s="153"/>
      <c r="DN52" s="153"/>
      <c r="DO52" s="153"/>
      <c r="DP52" s="153"/>
      <c r="DQ52" s="153"/>
      <c r="DR52" s="153"/>
      <c r="DS52" s="153"/>
      <c r="DT52" s="153"/>
      <c r="DU52" s="153"/>
      <c r="DV52" s="153"/>
      <c r="DW52" s="153"/>
      <c r="DX52" s="153"/>
      <c r="DY52" s="153"/>
      <c r="DZ52" s="153"/>
      <c r="EA52" s="153"/>
      <c r="EB52" s="153"/>
      <c r="EC52" s="153"/>
      <c r="ED52" s="153"/>
      <c r="EE52" s="153"/>
      <c r="EF52" s="153"/>
      <c r="EG52" s="153"/>
      <c r="EH52" s="153"/>
      <c r="EI52" s="153"/>
      <c r="EJ52" s="153"/>
      <c r="EK52" s="153"/>
      <c r="EL52" s="153"/>
      <c r="EM52" s="153"/>
      <c r="EN52" s="153"/>
      <c r="EO52" s="153"/>
      <c r="EP52" s="153"/>
      <c r="EQ52" s="153"/>
      <c r="ER52" s="153"/>
      <c r="ES52" s="153"/>
      <c r="ET52" s="153"/>
      <c r="EU52" s="153"/>
      <c r="EV52" s="153"/>
      <c r="EW52" s="153"/>
      <c r="EX52" s="153"/>
      <c r="EY52" s="153"/>
      <c r="EZ52" s="153"/>
      <c r="FA52" s="153"/>
    </row>
    <row r="53" spans="2:157" hidden="1" x14ac:dyDescent="0.35">
      <c r="B53" s="6"/>
      <c r="C53" s="9"/>
      <c r="D53" s="151"/>
      <c r="E53" s="151"/>
      <c r="F53" s="151"/>
      <c r="G53" s="151"/>
      <c r="H53" s="151"/>
      <c r="I53" s="151"/>
      <c r="J53" s="151"/>
      <c r="K53" s="151"/>
      <c r="L53" s="151"/>
      <c r="M53" s="151"/>
      <c r="N53" s="151"/>
      <c r="O53" s="151"/>
      <c r="P53" s="151"/>
      <c r="Q53" s="151"/>
      <c r="R53" s="151"/>
      <c r="S53" s="151"/>
      <c r="T53" s="151"/>
      <c r="U53" s="151"/>
      <c r="V53" s="151"/>
      <c r="W53" s="151"/>
      <c r="X53" s="151"/>
      <c r="Y53" s="151"/>
      <c r="Z53" s="151"/>
      <c r="AA53" s="151"/>
      <c r="AB53" s="151"/>
      <c r="AC53" s="151"/>
      <c r="AD53" s="151"/>
      <c r="AE53" s="151"/>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52"/>
      <c r="BB53" s="153"/>
      <c r="BC53" s="153"/>
      <c r="BD53" s="153"/>
      <c r="BE53" s="153"/>
      <c r="BF53" s="153"/>
      <c r="BG53" s="153"/>
      <c r="BH53" s="153"/>
      <c r="BI53" s="153"/>
      <c r="BJ53" s="153"/>
      <c r="BK53" s="153"/>
      <c r="BL53" s="153"/>
      <c r="BM53" s="153"/>
      <c r="BN53" s="153"/>
      <c r="BO53" s="153"/>
      <c r="BP53" s="153"/>
      <c r="BQ53" s="153"/>
      <c r="BR53" s="153"/>
      <c r="BS53" s="153"/>
      <c r="BT53" s="153"/>
      <c r="BU53" s="153"/>
      <c r="BV53" s="153"/>
      <c r="BW53" s="153"/>
      <c r="BX53" s="153"/>
      <c r="BY53" s="153"/>
      <c r="BZ53" s="153"/>
      <c r="CA53" s="153"/>
      <c r="CB53" s="153"/>
      <c r="CC53" s="153"/>
      <c r="CD53" s="153"/>
      <c r="CE53" s="153"/>
      <c r="CF53" s="153"/>
      <c r="CG53" s="153"/>
      <c r="CH53" s="153"/>
      <c r="CI53" s="153"/>
      <c r="CJ53" s="153"/>
      <c r="CK53" s="153"/>
      <c r="CL53" s="153"/>
      <c r="CM53" s="153"/>
      <c r="CN53" s="153"/>
      <c r="CO53" s="153"/>
      <c r="CP53" s="153"/>
      <c r="CQ53" s="153"/>
      <c r="CR53" s="153"/>
      <c r="CS53" s="153"/>
      <c r="CT53" s="153"/>
      <c r="CU53" s="153"/>
      <c r="CV53" s="153"/>
      <c r="CW53" s="153"/>
      <c r="CX53" s="153"/>
      <c r="CY53" s="153"/>
      <c r="CZ53" s="153"/>
      <c r="DA53" s="152"/>
      <c r="DB53" s="153"/>
      <c r="DC53" s="153"/>
      <c r="DD53" s="153"/>
      <c r="DE53" s="153"/>
      <c r="DF53" s="153"/>
      <c r="DG53" s="153"/>
      <c r="DH53" s="153"/>
      <c r="DI53" s="153"/>
      <c r="DJ53" s="153"/>
      <c r="DK53" s="153"/>
      <c r="DL53" s="153"/>
      <c r="DM53" s="153"/>
      <c r="DN53" s="153"/>
      <c r="DO53" s="153"/>
      <c r="DP53" s="153"/>
      <c r="DQ53" s="153"/>
      <c r="DR53" s="153"/>
      <c r="DS53" s="153"/>
      <c r="DT53" s="153"/>
      <c r="DU53" s="153"/>
      <c r="DV53" s="153"/>
      <c r="DW53" s="153"/>
      <c r="DX53" s="153"/>
      <c r="DY53" s="153"/>
      <c r="DZ53" s="153"/>
      <c r="EA53" s="153"/>
      <c r="EB53" s="153"/>
      <c r="EC53" s="153"/>
      <c r="ED53" s="153"/>
      <c r="EE53" s="153"/>
      <c r="EF53" s="153"/>
      <c r="EG53" s="153"/>
      <c r="EH53" s="153"/>
      <c r="EI53" s="153"/>
      <c r="EJ53" s="153"/>
      <c r="EK53" s="153"/>
      <c r="EL53" s="153"/>
      <c r="EM53" s="153"/>
      <c r="EN53" s="153"/>
      <c r="EO53" s="153"/>
      <c r="EP53" s="153"/>
      <c r="EQ53" s="153"/>
      <c r="ER53" s="153"/>
      <c r="ES53" s="153"/>
      <c r="ET53" s="153"/>
      <c r="EU53" s="153"/>
      <c r="EV53" s="153"/>
      <c r="EW53" s="153"/>
      <c r="EX53" s="153"/>
      <c r="EY53" s="153"/>
      <c r="EZ53" s="153"/>
      <c r="FA53" s="153"/>
    </row>
    <row r="54" spans="2:157" hidden="1" x14ac:dyDescent="0.35">
      <c r="B54" s="6"/>
      <c r="C54" s="9"/>
      <c r="D54" s="151"/>
      <c r="E54" s="151"/>
      <c r="F54" s="151"/>
      <c r="G54" s="151"/>
      <c r="H54" s="151"/>
      <c r="I54" s="151"/>
      <c r="J54" s="151"/>
      <c r="K54" s="151"/>
      <c r="L54" s="151"/>
      <c r="M54" s="151"/>
      <c r="N54" s="151"/>
      <c r="O54" s="151"/>
      <c r="P54" s="151"/>
      <c r="Q54" s="151"/>
      <c r="R54" s="151"/>
      <c r="S54" s="151"/>
      <c r="T54" s="151"/>
      <c r="U54" s="151"/>
      <c r="V54" s="151"/>
      <c r="W54" s="151"/>
      <c r="X54" s="151"/>
      <c r="Y54" s="151"/>
      <c r="Z54" s="151"/>
      <c r="AA54" s="151"/>
      <c r="AB54" s="151"/>
      <c r="AC54" s="151"/>
      <c r="AD54" s="151"/>
      <c r="AE54" s="151"/>
      <c r="AF54" s="151"/>
      <c r="AG54" s="151"/>
      <c r="AH54" s="151"/>
      <c r="AI54" s="151"/>
      <c r="AJ54" s="151"/>
      <c r="AK54" s="151"/>
      <c r="AL54" s="151"/>
      <c r="AM54" s="151"/>
      <c r="AN54" s="151"/>
      <c r="AO54" s="151"/>
      <c r="AP54" s="151"/>
      <c r="AQ54" s="151"/>
      <c r="AR54" s="151"/>
      <c r="AS54" s="151"/>
      <c r="AT54" s="151"/>
      <c r="AU54" s="151"/>
      <c r="AV54" s="151"/>
      <c r="AW54" s="151"/>
      <c r="AX54" s="151"/>
      <c r="AY54" s="151"/>
      <c r="AZ54" s="151"/>
      <c r="BA54" s="152"/>
      <c r="BB54" s="153"/>
      <c r="BC54" s="153"/>
      <c r="BD54" s="153"/>
      <c r="BE54" s="153"/>
      <c r="BF54" s="153"/>
      <c r="BG54" s="153"/>
      <c r="BH54" s="153"/>
      <c r="BI54" s="153"/>
      <c r="BJ54" s="153"/>
      <c r="BK54" s="153"/>
      <c r="BL54" s="153"/>
      <c r="BM54" s="153"/>
      <c r="BN54" s="153"/>
      <c r="BO54" s="153"/>
      <c r="BP54" s="153"/>
      <c r="BQ54" s="153"/>
      <c r="BR54" s="153"/>
      <c r="BS54" s="153"/>
      <c r="BT54" s="153"/>
      <c r="BU54" s="153"/>
      <c r="BV54" s="153"/>
      <c r="BW54" s="153"/>
      <c r="BX54" s="153"/>
      <c r="BY54" s="153"/>
      <c r="BZ54" s="153"/>
      <c r="CA54" s="153"/>
      <c r="CB54" s="153"/>
      <c r="CC54" s="153"/>
      <c r="CD54" s="153"/>
      <c r="CE54" s="153"/>
      <c r="CF54" s="153"/>
      <c r="CG54" s="153"/>
      <c r="CH54" s="153"/>
      <c r="CI54" s="153"/>
      <c r="CJ54" s="153"/>
      <c r="CK54" s="153"/>
      <c r="CL54" s="153"/>
      <c r="CM54" s="153"/>
      <c r="CN54" s="153"/>
      <c r="CO54" s="153"/>
      <c r="CP54" s="153"/>
      <c r="CQ54" s="153"/>
      <c r="CR54" s="153"/>
      <c r="CS54" s="153"/>
      <c r="CT54" s="153"/>
      <c r="CU54" s="153"/>
      <c r="CV54" s="153"/>
      <c r="CW54" s="153"/>
      <c r="CX54" s="153"/>
      <c r="CY54" s="153"/>
      <c r="CZ54" s="153"/>
      <c r="DA54" s="152"/>
      <c r="DB54" s="153"/>
      <c r="DC54" s="153"/>
      <c r="DD54" s="153"/>
      <c r="DE54" s="153"/>
      <c r="DF54" s="153"/>
      <c r="DG54" s="153"/>
      <c r="DH54" s="153"/>
      <c r="DI54" s="153"/>
      <c r="DJ54" s="153"/>
      <c r="DK54" s="153"/>
      <c r="DL54" s="153"/>
      <c r="DM54" s="153"/>
      <c r="DN54" s="153"/>
      <c r="DO54" s="153"/>
      <c r="DP54" s="153"/>
      <c r="DQ54" s="153"/>
      <c r="DR54" s="153"/>
      <c r="DS54" s="153"/>
      <c r="DT54" s="153"/>
      <c r="DU54" s="153"/>
      <c r="DV54" s="153"/>
      <c r="DW54" s="153"/>
      <c r="DX54" s="153"/>
      <c r="DY54" s="153"/>
      <c r="DZ54" s="153"/>
      <c r="EA54" s="153"/>
      <c r="EB54" s="153"/>
      <c r="EC54" s="153"/>
      <c r="ED54" s="153"/>
      <c r="EE54" s="153"/>
      <c r="EF54" s="153"/>
      <c r="EG54" s="153"/>
      <c r="EH54" s="153"/>
      <c r="EI54" s="153"/>
      <c r="EJ54" s="153"/>
      <c r="EK54" s="153"/>
      <c r="EL54" s="153"/>
      <c r="EM54" s="153"/>
      <c r="EN54" s="153"/>
      <c r="EO54" s="153"/>
      <c r="EP54" s="153"/>
      <c r="EQ54" s="153"/>
      <c r="ER54" s="153"/>
      <c r="ES54" s="153"/>
      <c r="ET54" s="153"/>
      <c r="EU54" s="153"/>
      <c r="EV54" s="153"/>
      <c r="EW54" s="153"/>
      <c r="EX54" s="153"/>
      <c r="EY54" s="153"/>
      <c r="EZ54" s="153"/>
      <c r="FA54" s="153"/>
    </row>
    <row r="55" spans="2:157" hidden="1" x14ac:dyDescent="0.35">
      <c r="B55" s="6"/>
      <c r="C55" s="9"/>
      <c r="D55" s="151"/>
      <c r="E55" s="151"/>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c r="AZ55" s="151"/>
      <c r="BA55" s="152"/>
      <c r="BB55" s="153"/>
      <c r="BC55" s="153"/>
      <c r="BD55" s="153"/>
      <c r="BE55" s="153"/>
      <c r="BF55" s="153"/>
      <c r="BG55" s="153"/>
      <c r="BH55" s="153"/>
      <c r="BI55" s="153"/>
      <c r="BJ55" s="153"/>
      <c r="BK55" s="153"/>
      <c r="BL55" s="153"/>
      <c r="BM55" s="153"/>
      <c r="BN55" s="153"/>
      <c r="BO55" s="153"/>
      <c r="BP55" s="153"/>
      <c r="BQ55" s="153"/>
      <c r="BR55" s="153"/>
      <c r="BS55" s="153"/>
      <c r="BT55" s="153"/>
      <c r="BU55" s="153"/>
      <c r="BV55" s="153"/>
      <c r="BW55" s="153"/>
      <c r="BX55" s="153"/>
      <c r="BY55" s="153"/>
      <c r="BZ55" s="153"/>
      <c r="CA55" s="153"/>
      <c r="CB55" s="153"/>
      <c r="CC55" s="153"/>
      <c r="CD55" s="153"/>
      <c r="CE55" s="153"/>
      <c r="CF55" s="153"/>
      <c r="CG55" s="153"/>
      <c r="CH55" s="153"/>
      <c r="CI55" s="153"/>
      <c r="CJ55" s="153"/>
      <c r="CK55" s="153"/>
      <c r="CL55" s="153"/>
      <c r="CM55" s="153"/>
      <c r="CN55" s="153"/>
      <c r="CO55" s="153"/>
      <c r="CP55" s="153"/>
      <c r="CQ55" s="153"/>
      <c r="CR55" s="153"/>
      <c r="CS55" s="153"/>
      <c r="CT55" s="153"/>
      <c r="CU55" s="153"/>
      <c r="CV55" s="153"/>
      <c r="CW55" s="153"/>
      <c r="CX55" s="153"/>
      <c r="CY55" s="153"/>
      <c r="CZ55" s="153"/>
      <c r="DA55" s="152"/>
      <c r="DB55" s="153"/>
      <c r="DC55" s="153"/>
      <c r="DD55" s="153"/>
      <c r="DE55" s="153"/>
      <c r="DF55" s="153"/>
      <c r="DG55" s="153"/>
      <c r="DH55" s="153"/>
      <c r="DI55" s="153"/>
      <c r="DJ55" s="153"/>
      <c r="DK55" s="153"/>
      <c r="DL55" s="153"/>
      <c r="DM55" s="153"/>
      <c r="DN55" s="153"/>
      <c r="DO55" s="153"/>
      <c r="DP55" s="153"/>
      <c r="DQ55" s="153"/>
      <c r="DR55" s="153"/>
      <c r="DS55" s="153"/>
      <c r="DT55" s="153"/>
      <c r="DU55" s="153"/>
      <c r="DV55" s="153"/>
      <c r="DW55" s="153"/>
      <c r="DX55" s="153"/>
      <c r="DY55" s="153"/>
      <c r="DZ55" s="153"/>
      <c r="EA55" s="153"/>
      <c r="EB55" s="153"/>
      <c r="EC55" s="153"/>
      <c r="ED55" s="153"/>
      <c r="EE55" s="153"/>
      <c r="EF55" s="153"/>
      <c r="EG55" s="153"/>
      <c r="EH55" s="153"/>
      <c r="EI55" s="153"/>
      <c r="EJ55" s="153"/>
      <c r="EK55" s="153"/>
      <c r="EL55" s="153"/>
      <c r="EM55" s="153"/>
      <c r="EN55" s="153"/>
      <c r="EO55" s="153"/>
      <c r="EP55" s="153"/>
      <c r="EQ55" s="153"/>
      <c r="ER55" s="153"/>
      <c r="ES55" s="153"/>
      <c r="ET55" s="153"/>
      <c r="EU55" s="153"/>
      <c r="EV55" s="153"/>
      <c r="EW55" s="153"/>
      <c r="EX55" s="153"/>
      <c r="EY55" s="153"/>
      <c r="EZ55" s="153"/>
      <c r="FA55" s="153"/>
    </row>
    <row r="56" spans="2:157" hidden="1" x14ac:dyDescent="0.35">
      <c r="B56" s="6"/>
      <c r="C56" s="9"/>
      <c r="D56" s="151"/>
      <c r="E56" s="151"/>
      <c r="F56" s="151"/>
      <c r="G56" s="151"/>
      <c r="H56" s="151"/>
      <c r="I56" s="151"/>
      <c r="J56" s="151"/>
      <c r="K56" s="151"/>
      <c r="L56" s="151"/>
      <c r="M56" s="151"/>
      <c r="N56" s="151"/>
      <c r="O56" s="151"/>
      <c r="P56" s="151"/>
      <c r="Q56" s="151"/>
      <c r="R56" s="151"/>
      <c r="S56" s="151"/>
      <c r="T56" s="151"/>
      <c r="U56" s="151"/>
      <c r="V56" s="151"/>
      <c r="W56" s="151"/>
      <c r="X56" s="151"/>
      <c r="Y56" s="151"/>
      <c r="Z56" s="151"/>
      <c r="AA56" s="151"/>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c r="AZ56" s="151"/>
      <c r="BA56" s="152"/>
      <c r="BB56" s="153"/>
      <c r="BC56" s="153"/>
      <c r="BD56" s="153"/>
      <c r="BE56" s="153"/>
      <c r="BF56" s="153"/>
      <c r="BG56" s="153"/>
      <c r="BH56" s="153"/>
      <c r="BI56" s="153"/>
      <c r="BJ56" s="153"/>
      <c r="BK56" s="153"/>
      <c r="BL56" s="153"/>
      <c r="BM56" s="153"/>
      <c r="BN56" s="153"/>
      <c r="BO56" s="153"/>
      <c r="BP56" s="153"/>
      <c r="BQ56" s="153"/>
      <c r="BR56" s="153"/>
      <c r="BS56" s="153"/>
      <c r="BT56" s="153"/>
      <c r="BU56" s="153"/>
      <c r="BV56" s="153"/>
      <c r="BW56" s="153"/>
      <c r="BX56" s="153"/>
      <c r="BY56" s="153"/>
      <c r="BZ56" s="153"/>
      <c r="CA56" s="153"/>
      <c r="CB56" s="153"/>
      <c r="CC56" s="153"/>
      <c r="CD56" s="153"/>
      <c r="CE56" s="153"/>
      <c r="CF56" s="153"/>
      <c r="CG56" s="153"/>
      <c r="CH56" s="153"/>
      <c r="CI56" s="153"/>
      <c r="CJ56" s="153"/>
      <c r="CK56" s="153"/>
      <c r="CL56" s="153"/>
      <c r="CM56" s="153"/>
      <c r="CN56" s="153"/>
      <c r="CO56" s="153"/>
      <c r="CP56" s="153"/>
      <c r="CQ56" s="153"/>
      <c r="CR56" s="153"/>
      <c r="CS56" s="153"/>
      <c r="CT56" s="153"/>
      <c r="CU56" s="153"/>
      <c r="CV56" s="153"/>
      <c r="CW56" s="153"/>
      <c r="CX56" s="153"/>
      <c r="CY56" s="153"/>
      <c r="CZ56" s="153"/>
      <c r="DA56" s="152"/>
      <c r="DB56" s="153"/>
      <c r="DC56" s="153"/>
      <c r="DD56" s="153"/>
      <c r="DE56" s="153"/>
      <c r="DF56" s="153"/>
      <c r="DG56" s="153"/>
      <c r="DH56" s="153"/>
      <c r="DI56" s="153"/>
      <c r="DJ56" s="153"/>
      <c r="DK56" s="153"/>
      <c r="DL56" s="153"/>
      <c r="DM56" s="153"/>
      <c r="DN56" s="153"/>
      <c r="DO56" s="153"/>
      <c r="DP56" s="153"/>
      <c r="DQ56" s="153"/>
      <c r="DR56" s="153"/>
      <c r="DS56" s="153"/>
      <c r="DT56" s="153"/>
      <c r="DU56" s="153"/>
      <c r="DV56" s="153"/>
      <c r="DW56" s="153"/>
      <c r="DX56" s="153"/>
      <c r="DY56" s="153"/>
      <c r="DZ56" s="153"/>
      <c r="EA56" s="153"/>
      <c r="EB56" s="153"/>
      <c r="EC56" s="153"/>
      <c r="ED56" s="153"/>
      <c r="EE56" s="153"/>
      <c r="EF56" s="153"/>
      <c r="EG56" s="153"/>
      <c r="EH56" s="153"/>
      <c r="EI56" s="153"/>
      <c r="EJ56" s="153"/>
      <c r="EK56" s="153"/>
      <c r="EL56" s="153"/>
      <c r="EM56" s="153"/>
      <c r="EN56" s="153"/>
      <c r="EO56" s="153"/>
      <c r="EP56" s="153"/>
      <c r="EQ56" s="153"/>
      <c r="ER56" s="153"/>
      <c r="ES56" s="153"/>
      <c r="ET56" s="153"/>
      <c r="EU56" s="153"/>
      <c r="EV56" s="153"/>
      <c r="EW56" s="153"/>
      <c r="EX56" s="153"/>
      <c r="EY56" s="153"/>
      <c r="EZ56" s="153"/>
      <c r="FA56" s="153"/>
    </row>
    <row r="57" spans="2:157" hidden="1" x14ac:dyDescent="0.35">
      <c r="B57" s="6"/>
      <c r="C57" s="9"/>
      <c r="D57" s="151"/>
      <c r="E57" s="151"/>
      <c r="F57" s="151"/>
      <c r="G57" s="151"/>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1"/>
      <c r="AY57" s="151"/>
      <c r="AZ57" s="151"/>
      <c r="BA57" s="152"/>
      <c r="BB57" s="153"/>
      <c r="BC57" s="153"/>
      <c r="BD57" s="153"/>
      <c r="BE57" s="153"/>
      <c r="BF57" s="153"/>
      <c r="BG57" s="153"/>
      <c r="BH57" s="153"/>
      <c r="BI57" s="153"/>
      <c r="BJ57" s="153"/>
      <c r="BK57" s="153"/>
      <c r="BL57" s="153"/>
      <c r="BM57" s="153"/>
      <c r="BN57" s="153"/>
      <c r="BO57" s="153"/>
      <c r="BP57" s="153"/>
      <c r="BQ57" s="153"/>
      <c r="BR57" s="153"/>
      <c r="BS57" s="153"/>
      <c r="BT57" s="153"/>
      <c r="BU57" s="153"/>
      <c r="BV57" s="153"/>
      <c r="BW57" s="153"/>
      <c r="BX57" s="153"/>
      <c r="BY57" s="153"/>
      <c r="BZ57" s="153"/>
      <c r="CA57" s="153"/>
      <c r="CB57" s="153"/>
      <c r="CC57" s="153"/>
      <c r="CD57" s="153"/>
      <c r="CE57" s="153"/>
      <c r="CF57" s="153"/>
      <c r="CG57" s="153"/>
      <c r="CH57" s="153"/>
      <c r="CI57" s="153"/>
      <c r="CJ57" s="153"/>
      <c r="CK57" s="153"/>
      <c r="CL57" s="153"/>
      <c r="CM57" s="153"/>
      <c r="CN57" s="153"/>
      <c r="CO57" s="153"/>
      <c r="CP57" s="153"/>
      <c r="CQ57" s="153"/>
      <c r="CR57" s="153"/>
      <c r="CS57" s="153"/>
      <c r="CT57" s="153"/>
      <c r="CU57" s="153"/>
      <c r="CV57" s="153"/>
      <c r="CW57" s="153"/>
      <c r="CX57" s="153"/>
      <c r="CY57" s="153"/>
      <c r="CZ57" s="153"/>
      <c r="DA57" s="152"/>
      <c r="DB57" s="153"/>
      <c r="DC57" s="153"/>
      <c r="DD57" s="153"/>
      <c r="DE57" s="153"/>
      <c r="DF57" s="153"/>
      <c r="DG57" s="153"/>
      <c r="DH57" s="153"/>
      <c r="DI57" s="153"/>
      <c r="DJ57" s="153"/>
      <c r="DK57" s="153"/>
      <c r="DL57" s="153"/>
      <c r="DM57" s="153"/>
      <c r="DN57" s="153"/>
      <c r="DO57" s="153"/>
      <c r="DP57" s="153"/>
      <c r="DQ57" s="153"/>
      <c r="DR57" s="153"/>
      <c r="DS57" s="153"/>
      <c r="DT57" s="153"/>
      <c r="DU57" s="153"/>
      <c r="DV57" s="153"/>
      <c r="DW57" s="153"/>
      <c r="DX57" s="153"/>
      <c r="DY57" s="153"/>
      <c r="DZ57" s="153"/>
      <c r="EA57" s="153"/>
      <c r="EB57" s="153"/>
      <c r="EC57" s="153"/>
      <c r="ED57" s="153"/>
      <c r="EE57" s="153"/>
      <c r="EF57" s="153"/>
      <c r="EG57" s="153"/>
      <c r="EH57" s="153"/>
      <c r="EI57" s="153"/>
      <c r="EJ57" s="153"/>
      <c r="EK57" s="153"/>
      <c r="EL57" s="153"/>
      <c r="EM57" s="153"/>
      <c r="EN57" s="153"/>
      <c r="EO57" s="153"/>
      <c r="EP57" s="153"/>
      <c r="EQ57" s="153"/>
      <c r="ER57" s="153"/>
      <c r="ES57" s="153"/>
      <c r="ET57" s="153"/>
      <c r="EU57" s="153"/>
      <c r="EV57" s="153"/>
      <c r="EW57" s="153"/>
      <c r="EX57" s="153"/>
      <c r="EY57" s="153"/>
      <c r="EZ57" s="153"/>
      <c r="FA57" s="153"/>
    </row>
    <row r="58" spans="2:157" hidden="1" x14ac:dyDescent="0.35">
      <c r="B58" s="6"/>
      <c r="C58" s="9"/>
      <c r="D58" s="151"/>
      <c r="E58" s="151"/>
      <c r="F58" s="151"/>
      <c r="G58" s="151"/>
      <c r="H58" s="151"/>
      <c r="I58" s="151"/>
      <c r="J58" s="151"/>
      <c r="K58" s="151"/>
      <c r="L58" s="151"/>
      <c r="M58" s="151"/>
      <c r="N58" s="151"/>
      <c r="O58" s="151"/>
      <c r="P58" s="151"/>
      <c r="Q58" s="151"/>
      <c r="R58" s="151"/>
      <c r="S58" s="151"/>
      <c r="T58" s="151"/>
      <c r="U58" s="151"/>
      <c r="V58" s="151"/>
      <c r="W58" s="151"/>
      <c r="X58" s="151"/>
      <c r="Y58" s="151"/>
      <c r="Z58" s="151"/>
      <c r="AA58" s="151"/>
      <c r="AB58" s="151"/>
      <c r="AC58" s="151"/>
      <c r="AD58" s="151"/>
      <c r="AE58" s="151"/>
      <c r="AF58" s="151"/>
      <c r="AG58" s="151"/>
      <c r="AH58" s="151"/>
      <c r="AI58" s="151"/>
      <c r="AJ58" s="151"/>
      <c r="AK58" s="151"/>
      <c r="AL58" s="151"/>
      <c r="AM58" s="151"/>
      <c r="AN58" s="151"/>
      <c r="AO58" s="151"/>
      <c r="AP58" s="151"/>
      <c r="AQ58" s="151"/>
      <c r="AR58" s="151"/>
      <c r="AS58" s="151"/>
      <c r="AT58" s="151"/>
      <c r="AU58" s="151"/>
      <c r="AV58" s="151"/>
      <c r="AW58" s="151"/>
      <c r="AX58" s="151"/>
      <c r="AY58" s="151"/>
      <c r="AZ58" s="151"/>
      <c r="BA58" s="152"/>
      <c r="BB58" s="153"/>
      <c r="BC58" s="153"/>
      <c r="BD58" s="153"/>
      <c r="BE58" s="153"/>
      <c r="BF58" s="153"/>
      <c r="BG58" s="153"/>
      <c r="BH58" s="153"/>
      <c r="BI58" s="153"/>
      <c r="BJ58" s="153"/>
      <c r="BK58" s="153"/>
      <c r="BL58" s="153"/>
      <c r="BM58" s="153"/>
      <c r="BN58" s="153"/>
      <c r="BO58" s="153"/>
      <c r="BP58" s="153"/>
      <c r="BQ58" s="153"/>
      <c r="BR58" s="153"/>
      <c r="BS58" s="153"/>
      <c r="BT58" s="153"/>
      <c r="BU58" s="153"/>
      <c r="BV58" s="153"/>
      <c r="BW58" s="153"/>
      <c r="BX58" s="153"/>
      <c r="BY58" s="153"/>
      <c r="BZ58" s="153"/>
      <c r="CA58" s="153"/>
      <c r="CB58" s="153"/>
      <c r="CC58" s="153"/>
      <c r="CD58" s="153"/>
      <c r="CE58" s="153"/>
      <c r="CF58" s="153"/>
      <c r="CG58" s="153"/>
      <c r="CH58" s="153"/>
      <c r="CI58" s="153"/>
      <c r="CJ58" s="153"/>
      <c r="CK58" s="153"/>
      <c r="CL58" s="153"/>
      <c r="CM58" s="153"/>
      <c r="CN58" s="153"/>
      <c r="CO58" s="153"/>
      <c r="CP58" s="153"/>
      <c r="CQ58" s="153"/>
      <c r="CR58" s="153"/>
      <c r="CS58" s="153"/>
      <c r="CT58" s="153"/>
      <c r="CU58" s="153"/>
      <c r="CV58" s="153"/>
      <c r="CW58" s="153"/>
      <c r="CX58" s="153"/>
      <c r="CY58" s="153"/>
      <c r="CZ58" s="153"/>
      <c r="DA58" s="152"/>
      <c r="DB58" s="153"/>
      <c r="DC58" s="153"/>
      <c r="DD58" s="153"/>
      <c r="DE58" s="153"/>
      <c r="DF58" s="153"/>
      <c r="DG58" s="153"/>
      <c r="DH58" s="153"/>
      <c r="DI58" s="153"/>
      <c r="DJ58" s="153"/>
      <c r="DK58" s="153"/>
      <c r="DL58" s="153"/>
      <c r="DM58" s="153"/>
      <c r="DN58" s="153"/>
      <c r="DO58" s="153"/>
      <c r="DP58" s="153"/>
      <c r="DQ58" s="153"/>
      <c r="DR58" s="153"/>
      <c r="DS58" s="153"/>
      <c r="DT58" s="153"/>
      <c r="DU58" s="153"/>
      <c r="DV58" s="153"/>
      <c r="DW58" s="153"/>
      <c r="DX58" s="153"/>
      <c r="DY58" s="153"/>
      <c r="DZ58" s="153"/>
      <c r="EA58" s="153"/>
      <c r="EB58" s="153"/>
      <c r="EC58" s="153"/>
      <c r="ED58" s="153"/>
      <c r="EE58" s="153"/>
      <c r="EF58" s="153"/>
      <c r="EG58" s="153"/>
      <c r="EH58" s="153"/>
      <c r="EI58" s="153"/>
      <c r="EJ58" s="153"/>
      <c r="EK58" s="153"/>
      <c r="EL58" s="153"/>
      <c r="EM58" s="153"/>
      <c r="EN58" s="153"/>
      <c r="EO58" s="153"/>
      <c r="EP58" s="153"/>
      <c r="EQ58" s="153"/>
      <c r="ER58" s="153"/>
      <c r="ES58" s="153"/>
      <c r="ET58" s="153"/>
      <c r="EU58" s="153"/>
      <c r="EV58" s="153"/>
      <c r="EW58" s="153"/>
      <c r="EX58" s="153"/>
      <c r="EY58" s="153"/>
      <c r="EZ58" s="153"/>
      <c r="FA58" s="153"/>
    </row>
    <row r="59" spans="2:157" hidden="1" x14ac:dyDescent="0.35">
      <c r="B59" s="6"/>
      <c r="C59" s="9"/>
      <c r="D59" s="151"/>
      <c r="E59" s="151"/>
      <c r="F59" s="151"/>
      <c r="G59" s="151"/>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1"/>
      <c r="AY59" s="151"/>
      <c r="AZ59" s="151"/>
      <c r="BA59" s="152"/>
      <c r="BB59" s="153"/>
      <c r="BC59" s="153"/>
      <c r="BD59" s="153"/>
      <c r="BE59" s="153"/>
      <c r="BF59" s="153"/>
      <c r="BG59" s="153"/>
      <c r="BH59" s="153"/>
      <c r="BI59" s="153"/>
      <c r="BJ59" s="153"/>
      <c r="BK59" s="153"/>
      <c r="BL59" s="153"/>
      <c r="BM59" s="153"/>
      <c r="BN59" s="153"/>
      <c r="BO59" s="153"/>
      <c r="BP59" s="153"/>
      <c r="BQ59" s="153"/>
      <c r="BR59" s="153"/>
      <c r="BS59" s="153"/>
      <c r="BT59" s="153"/>
      <c r="BU59" s="153"/>
      <c r="BV59" s="153"/>
      <c r="BW59" s="153"/>
      <c r="BX59" s="153"/>
      <c r="BY59" s="153"/>
      <c r="BZ59" s="153"/>
      <c r="CA59" s="153"/>
      <c r="CB59" s="153"/>
      <c r="CC59" s="153"/>
      <c r="CD59" s="153"/>
      <c r="CE59" s="153"/>
      <c r="CF59" s="153"/>
      <c r="CG59" s="153"/>
      <c r="CH59" s="153"/>
      <c r="CI59" s="153"/>
      <c r="CJ59" s="153"/>
      <c r="CK59" s="153"/>
      <c r="CL59" s="153"/>
      <c r="CM59" s="153"/>
      <c r="CN59" s="153"/>
      <c r="CO59" s="153"/>
      <c r="CP59" s="153"/>
      <c r="CQ59" s="153"/>
      <c r="CR59" s="153"/>
      <c r="CS59" s="153"/>
      <c r="CT59" s="153"/>
      <c r="CU59" s="153"/>
      <c r="CV59" s="153"/>
      <c r="CW59" s="153"/>
      <c r="CX59" s="153"/>
      <c r="CY59" s="153"/>
      <c r="CZ59" s="153"/>
      <c r="DA59" s="152"/>
      <c r="DB59" s="153"/>
      <c r="DC59" s="153"/>
      <c r="DD59" s="153"/>
      <c r="DE59" s="153"/>
      <c r="DF59" s="153"/>
      <c r="DG59" s="153"/>
      <c r="DH59" s="153"/>
      <c r="DI59" s="153"/>
      <c r="DJ59" s="153"/>
      <c r="DK59" s="153"/>
      <c r="DL59" s="153"/>
      <c r="DM59" s="153"/>
      <c r="DN59" s="153"/>
      <c r="DO59" s="153"/>
      <c r="DP59" s="153"/>
      <c r="DQ59" s="153"/>
      <c r="DR59" s="153"/>
      <c r="DS59" s="153"/>
      <c r="DT59" s="153"/>
      <c r="DU59" s="153"/>
      <c r="DV59" s="153"/>
      <c r="DW59" s="153"/>
      <c r="DX59" s="153"/>
      <c r="DY59" s="153"/>
      <c r="DZ59" s="153"/>
      <c r="EA59" s="153"/>
      <c r="EB59" s="153"/>
      <c r="EC59" s="153"/>
      <c r="ED59" s="153"/>
      <c r="EE59" s="153"/>
      <c r="EF59" s="153"/>
      <c r="EG59" s="153"/>
      <c r="EH59" s="153"/>
      <c r="EI59" s="153"/>
      <c r="EJ59" s="153"/>
      <c r="EK59" s="153"/>
      <c r="EL59" s="153"/>
      <c r="EM59" s="153"/>
      <c r="EN59" s="153"/>
      <c r="EO59" s="153"/>
      <c r="EP59" s="153"/>
      <c r="EQ59" s="153"/>
      <c r="ER59" s="153"/>
      <c r="ES59" s="153"/>
      <c r="ET59" s="153"/>
      <c r="EU59" s="153"/>
      <c r="EV59" s="153"/>
      <c r="EW59" s="153"/>
      <c r="EX59" s="153"/>
      <c r="EY59" s="153"/>
      <c r="EZ59" s="153"/>
      <c r="FA59" s="153"/>
    </row>
    <row r="60" spans="2:157" hidden="1" x14ac:dyDescent="0.35">
      <c r="B60" s="6"/>
      <c r="C60" s="9"/>
      <c r="D60" s="151"/>
      <c r="E60" s="151"/>
      <c r="F60" s="151"/>
      <c r="G60" s="151"/>
      <c r="H60" s="151"/>
      <c r="I60" s="151"/>
      <c r="J60" s="151"/>
      <c r="K60" s="151"/>
      <c r="L60" s="151"/>
      <c r="M60" s="151"/>
      <c r="N60" s="151"/>
      <c r="O60" s="151"/>
      <c r="P60" s="151"/>
      <c r="Q60" s="151"/>
      <c r="R60" s="151"/>
      <c r="S60" s="151"/>
      <c r="T60" s="151"/>
      <c r="U60" s="151"/>
      <c r="V60" s="151"/>
      <c r="W60" s="151"/>
      <c r="X60" s="151"/>
      <c r="Y60" s="151"/>
      <c r="Z60" s="151"/>
      <c r="AA60" s="151"/>
      <c r="AB60" s="151"/>
      <c r="AC60" s="151"/>
      <c r="AD60" s="151"/>
      <c r="AE60" s="151"/>
      <c r="AF60" s="151"/>
      <c r="AG60" s="151"/>
      <c r="AH60" s="151"/>
      <c r="AI60" s="151"/>
      <c r="AJ60" s="151"/>
      <c r="AK60" s="151"/>
      <c r="AL60" s="151"/>
      <c r="AM60" s="151"/>
      <c r="AN60" s="151"/>
      <c r="AO60" s="151"/>
      <c r="AP60" s="151"/>
      <c r="AQ60" s="151"/>
      <c r="AR60" s="151"/>
      <c r="AS60" s="151"/>
      <c r="AT60" s="151"/>
      <c r="AU60" s="151"/>
      <c r="AV60" s="151"/>
      <c r="AW60" s="151"/>
      <c r="AX60" s="151"/>
      <c r="AY60" s="151"/>
      <c r="AZ60" s="151"/>
      <c r="BA60" s="152"/>
      <c r="BB60" s="153"/>
      <c r="BC60" s="153"/>
      <c r="BD60" s="153"/>
      <c r="BE60" s="153"/>
      <c r="BF60" s="153"/>
      <c r="BG60" s="153"/>
      <c r="BH60" s="153"/>
      <c r="BI60" s="153"/>
      <c r="BJ60" s="153"/>
      <c r="BK60" s="153"/>
      <c r="BL60" s="153"/>
      <c r="BM60" s="153"/>
      <c r="BN60" s="153"/>
      <c r="BO60" s="153"/>
      <c r="BP60" s="153"/>
      <c r="BQ60" s="153"/>
      <c r="BR60" s="153"/>
      <c r="BS60" s="153"/>
      <c r="BT60" s="153"/>
      <c r="BU60" s="153"/>
      <c r="BV60" s="153"/>
      <c r="BW60" s="153"/>
      <c r="BX60" s="153"/>
      <c r="BY60" s="153"/>
      <c r="BZ60" s="153"/>
      <c r="CA60" s="153"/>
      <c r="CB60" s="153"/>
      <c r="CC60" s="153"/>
      <c r="CD60" s="153"/>
      <c r="CE60" s="153"/>
      <c r="CF60" s="153"/>
      <c r="CG60" s="153"/>
      <c r="CH60" s="153"/>
      <c r="CI60" s="153"/>
      <c r="CJ60" s="153"/>
      <c r="CK60" s="153"/>
      <c r="CL60" s="153"/>
      <c r="CM60" s="153"/>
      <c r="CN60" s="153"/>
      <c r="CO60" s="153"/>
      <c r="CP60" s="153"/>
      <c r="CQ60" s="153"/>
      <c r="CR60" s="153"/>
      <c r="CS60" s="153"/>
      <c r="CT60" s="153"/>
      <c r="CU60" s="153"/>
      <c r="CV60" s="153"/>
      <c r="CW60" s="153"/>
      <c r="CX60" s="153"/>
      <c r="CY60" s="153"/>
      <c r="CZ60" s="153"/>
      <c r="DA60" s="152"/>
      <c r="DB60" s="153"/>
      <c r="DC60" s="153"/>
      <c r="DD60" s="153"/>
      <c r="DE60" s="153"/>
      <c r="DF60" s="153"/>
      <c r="DG60" s="153"/>
      <c r="DH60" s="153"/>
      <c r="DI60" s="153"/>
      <c r="DJ60" s="153"/>
      <c r="DK60" s="153"/>
      <c r="DL60" s="153"/>
      <c r="DM60" s="153"/>
      <c r="DN60" s="153"/>
      <c r="DO60" s="153"/>
      <c r="DP60" s="153"/>
      <c r="DQ60" s="153"/>
      <c r="DR60" s="153"/>
      <c r="DS60" s="153"/>
      <c r="DT60" s="153"/>
      <c r="DU60" s="153"/>
      <c r="DV60" s="153"/>
      <c r="DW60" s="153"/>
      <c r="DX60" s="153"/>
      <c r="DY60" s="153"/>
      <c r="DZ60" s="153"/>
      <c r="EA60" s="153"/>
      <c r="EB60" s="153"/>
      <c r="EC60" s="153"/>
      <c r="ED60" s="153"/>
      <c r="EE60" s="153"/>
      <c r="EF60" s="153"/>
      <c r="EG60" s="153"/>
      <c r="EH60" s="153"/>
      <c r="EI60" s="153"/>
      <c r="EJ60" s="153"/>
      <c r="EK60" s="153"/>
      <c r="EL60" s="153"/>
      <c r="EM60" s="153"/>
      <c r="EN60" s="153"/>
      <c r="EO60" s="153"/>
      <c r="EP60" s="153"/>
      <c r="EQ60" s="153"/>
      <c r="ER60" s="153"/>
      <c r="ES60" s="153"/>
      <c r="ET60" s="153"/>
      <c r="EU60" s="153"/>
      <c r="EV60" s="153"/>
      <c r="EW60" s="153"/>
      <c r="EX60" s="153"/>
      <c r="EY60" s="153"/>
      <c r="EZ60" s="153"/>
      <c r="FA60" s="153"/>
    </row>
    <row r="100" spans="2:52" ht="16.2" hidden="1" x14ac:dyDescent="0.35">
      <c r="B100" s="2" t="s">
        <v>219</v>
      </c>
    </row>
    <row r="101" spans="2:52" hidden="1" x14ac:dyDescent="0.35">
      <c r="B101" s="6" t="str" cm="1">
        <f t="array" ref="B101:B103">_xlfn.DROP(Tbl.Kostensoorten[Kostensoorten],Lijsten!$A$23*-1,)</f>
        <v>Loonkosten</v>
      </c>
      <c r="C101" s="9" t="e" cm="1">
        <f t="array" ref="C101">_xlfn.DROP('Tussenblad Begroting'!#REF!,Lijsten!$A$23*-1,)</f>
        <v>#REF!</v>
      </c>
      <c r="D101" s="151" t="e" cm="1">
        <f t="array" ref="D101">_xlfn.DROP('Tussenblad Begroting'!#REF!,Lijsten!$A$23*-1,Aanvrager!$B$11*-1)</f>
        <v>#REF!</v>
      </c>
      <c r="E101" s="151"/>
      <c r="F101" s="151"/>
      <c r="G101" s="151"/>
      <c r="H101" s="151"/>
      <c r="I101" s="151"/>
      <c r="J101" s="151"/>
      <c r="K101" s="151"/>
      <c r="L101" s="151"/>
      <c r="M101" s="151"/>
      <c r="N101" s="151"/>
      <c r="O101" s="151"/>
      <c r="P101" s="151"/>
      <c r="Q101" s="151"/>
      <c r="R101" s="151"/>
      <c r="S101" s="151"/>
      <c r="T101" s="151"/>
      <c r="U101" s="151"/>
      <c r="V101" s="151"/>
      <c r="W101" s="151"/>
      <c r="X101" s="151"/>
      <c r="Y101" s="151"/>
      <c r="Z101" s="151"/>
      <c r="AA101" s="151"/>
      <c r="AB101" s="151"/>
      <c r="AC101" s="151"/>
      <c r="AD101" s="151"/>
      <c r="AE101" s="151"/>
      <c r="AF101" s="151"/>
      <c r="AG101" s="151"/>
      <c r="AH101" s="151"/>
      <c r="AI101" s="151"/>
      <c r="AJ101" s="151"/>
      <c r="AK101" s="151"/>
      <c r="AL101" s="151"/>
      <c r="AM101" s="151"/>
      <c r="AN101" s="151"/>
      <c r="AO101" s="151"/>
      <c r="AP101" s="151"/>
      <c r="AQ101" s="151"/>
      <c r="AR101" s="151"/>
      <c r="AS101" s="151"/>
      <c r="AT101" s="151"/>
      <c r="AU101" s="151"/>
      <c r="AV101" s="151"/>
      <c r="AW101" s="151"/>
      <c r="AX101" s="151"/>
      <c r="AY101" s="151"/>
      <c r="AZ101" s="151"/>
    </row>
    <row r="102" spans="2:52" hidden="1" x14ac:dyDescent="0.35">
      <c r="B102" s="6" t="str">
        <v>Eigen arbeid</v>
      </c>
      <c r="C102" s="9"/>
      <c r="D102" s="151"/>
      <c r="E102" s="151"/>
      <c r="F102" s="151"/>
      <c r="G102" s="151"/>
      <c r="H102" s="151"/>
      <c r="I102" s="151"/>
      <c r="J102" s="151"/>
      <c r="K102" s="151"/>
      <c r="L102" s="151"/>
      <c r="M102" s="151"/>
      <c r="N102" s="151"/>
      <c r="O102" s="151"/>
      <c r="P102" s="151"/>
      <c r="Q102" s="151"/>
      <c r="R102" s="151"/>
      <c r="S102" s="151"/>
      <c r="T102" s="151"/>
      <c r="U102" s="151"/>
      <c r="V102" s="151"/>
      <c r="W102" s="151"/>
      <c r="X102" s="151"/>
      <c r="Y102" s="151"/>
      <c r="Z102" s="151"/>
      <c r="AA102" s="151"/>
      <c r="AB102" s="151"/>
      <c r="AC102" s="151"/>
      <c r="AD102" s="151"/>
      <c r="AE102" s="151"/>
      <c r="AF102" s="151"/>
      <c r="AG102" s="151"/>
      <c r="AH102" s="151"/>
      <c r="AI102" s="151"/>
      <c r="AJ102" s="151"/>
      <c r="AK102" s="151"/>
      <c r="AL102" s="151"/>
      <c r="AM102" s="151"/>
      <c r="AN102" s="151"/>
      <c r="AO102" s="151"/>
      <c r="AP102" s="151"/>
      <c r="AQ102" s="151"/>
      <c r="AR102" s="151"/>
      <c r="AS102" s="151"/>
      <c r="AT102" s="151"/>
      <c r="AU102" s="151"/>
      <c r="AV102" s="151"/>
      <c r="AW102" s="151"/>
      <c r="AX102" s="151"/>
      <c r="AY102" s="151"/>
      <c r="AZ102" s="151"/>
    </row>
    <row r="103" spans="2:52" hidden="1" x14ac:dyDescent="0.35">
      <c r="B103" s="6" t="str">
        <v>Andere kosten</v>
      </c>
      <c r="C103" s="9"/>
      <c r="D103" s="15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c r="AA103" s="151"/>
      <c r="AB103" s="151"/>
      <c r="AC103" s="151"/>
      <c r="AD103" s="151"/>
      <c r="AE103" s="151"/>
      <c r="AF103" s="151"/>
      <c r="AG103" s="151"/>
      <c r="AH103" s="151"/>
      <c r="AI103" s="151"/>
      <c r="AJ103" s="151"/>
      <c r="AK103" s="151"/>
      <c r="AL103" s="151"/>
      <c r="AM103" s="151"/>
      <c r="AN103" s="151"/>
      <c r="AO103" s="151"/>
      <c r="AP103" s="151"/>
      <c r="AQ103" s="151"/>
      <c r="AR103" s="151"/>
      <c r="AS103" s="151"/>
      <c r="AT103" s="151"/>
      <c r="AU103" s="151"/>
      <c r="AV103" s="151"/>
      <c r="AW103" s="151"/>
      <c r="AX103" s="151"/>
      <c r="AY103" s="151"/>
      <c r="AZ103" s="151"/>
    </row>
    <row r="104" spans="2:52" hidden="1" x14ac:dyDescent="0.35">
      <c r="B104" s="6"/>
      <c r="C104" s="9"/>
      <c r="D104" s="151"/>
      <c r="E104" s="151"/>
      <c r="F104" s="151"/>
      <c r="G104" s="151"/>
      <c r="H104" s="151"/>
      <c r="I104" s="151"/>
      <c r="J104" s="151"/>
      <c r="K104" s="151"/>
      <c r="L104" s="151"/>
      <c r="M104" s="151"/>
      <c r="N104" s="151"/>
      <c r="O104" s="151"/>
      <c r="P104" s="151"/>
      <c r="Q104" s="151"/>
      <c r="R104" s="151"/>
      <c r="S104" s="151"/>
      <c r="T104" s="151"/>
      <c r="U104" s="151"/>
      <c r="V104" s="151"/>
      <c r="W104" s="151"/>
      <c r="X104" s="151"/>
      <c r="Y104" s="151"/>
      <c r="Z104" s="151"/>
      <c r="AA104" s="151"/>
      <c r="AB104" s="151"/>
      <c r="AC104" s="151"/>
      <c r="AD104" s="151"/>
      <c r="AE104" s="151"/>
      <c r="AF104" s="151"/>
      <c r="AG104" s="151"/>
      <c r="AH104" s="151"/>
      <c r="AI104" s="151"/>
      <c r="AJ104" s="151"/>
      <c r="AK104" s="151"/>
      <c r="AL104" s="151"/>
      <c r="AM104" s="151"/>
      <c r="AN104" s="151"/>
      <c r="AO104" s="151"/>
      <c r="AP104" s="151"/>
      <c r="AQ104" s="151"/>
      <c r="AR104" s="151"/>
      <c r="AS104" s="151"/>
      <c r="AT104" s="151"/>
      <c r="AU104" s="151"/>
      <c r="AV104" s="151"/>
      <c r="AW104" s="151"/>
      <c r="AX104" s="151"/>
      <c r="AY104" s="151"/>
      <c r="AZ104" s="151"/>
    </row>
    <row r="105" spans="2:52" hidden="1" x14ac:dyDescent="0.35">
      <c r="B105" s="6"/>
      <c r="C105" s="9"/>
      <c r="D105" s="151"/>
      <c r="E105" s="151"/>
      <c r="F105" s="151"/>
      <c r="G105" s="151"/>
      <c r="H105" s="151"/>
      <c r="I105" s="151"/>
      <c r="J105" s="151"/>
      <c r="K105" s="151"/>
      <c r="L105" s="151"/>
      <c r="M105" s="151"/>
      <c r="N105" s="151"/>
      <c r="O105" s="151"/>
      <c r="P105" s="151"/>
      <c r="Q105" s="151"/>
      <c r="R105" s="151"/>
      <c r="S105" s="151"/>
      <c r="T105" s="151"/>
      <c r="U105" s="151"/>
      <c r="V105" s="151"/>
      <c r="W105" s="151"/>
      <c r="X105" s="151"/>
      <c r="Y105" s="151"/>
      <c r="Z105" s="151"/>
      <c r="AA105" s="151"/>
      <c r="AB105" s="151"/>
      <c r="AC105" s="151"/>
      <c r="AD105" s="151"/>
      <c r="AE105" s="151"/>
      <c r="AF105" s="151"/>
      <c r="AG105" s="151"/>
      <c r="AH105" s="151"/>
      <c r="AI105" s="151"/>
      <c r="AJ105" s="151"/>
      <c r="AK105" s="151"/>
      <c r="AL105" s="151"/>
      <c r="AM105" s="151"/>
      <c r="AN105" s="151"/>
      <c r="AO105" s="151"/>
      <c r="AP105" s="151"/>
      <c r="AQ105" s="151"/>
      <c r="AR105" s="151"/>
      <c r="AS105" s="151"/>
      <c r="AT105" s="151"/>
      <c r="AU105" s="151"/>
      <c r="AV105" s="151"/>
      <c r="AW105" s="151"/>
      <c r="AX105" s="151"/>
      <c r="AY105" s="151"/>
      <c r="AZ105" s="151"/>
    </row>
    <row r="106" spans="2:52" hidden="1" x14ac:dyDescent="0.35">
      <c r="B106" s="6"/>
      <c r="C106" s="9"/>
      <c r="D106" s="151"/>
      <c r="E106" s="151"/>
      <c r="F106" s="151"/>
      <c r="G106" s="151"/>
      <c r="H106" s="151"/>
      <c r="I106" s="151"/>
      <c r="J106" s="151"/>
      <c r="K106" s="151"/>
      <c r="L106" s="151"/>
      <c r="M106" s="151"/>
      <c r="N106" s="151"/>
      <c r="O106" s="151"/>
      <c r="P106" s="151"/>
      <c r="Q106" s="151"/>
      <c r="R106" s="151"/>
      <c r="S106" s="151"/>
      <c r="T106" s="151"/>
      <c r="U106" s="151"/>
      <c r="V106" s="151"/>
      <c r="W106" s="151"/>
      <c r="X106" s="151"/>
      <c r="Y106" s="151"/>
      <c r="Z106" s="151"/>
      <c r="AA106" s="151"/>
      <c r="AB106" s="151"/>
      <c r="AC106" s="151"/>
      <c r="AD106" s="151"/>
      <c r="AE106" s="151"/>
      <c r="AF106" s="151"/>
      <c r="AG106" s="151"/>
      <c r="AH106" s="151"/>
      <c r="AI106" s="151"/>
      <c r="AJ106" s="151"/>
      <c r="AK106" s="151"/>
      <c r="AL106" s="151"/>
      <c r="AM106" s="151"/>
      <c r="AN106" s="151"/>
      <c r="AO106" s="151"/>
      <c r="AP106" s="151"/>
      <c r="AQ106" s="151"/>
      <c r="AR106" s="151"/>
      <c r="AS106" s="151"/>
      <c r="AT106" s="151"/>
      <c r="AU106" s="151"/>
      <c r="AV106" s="151"/>
      <c r="AW106" s="151"/>
      <c r="AX106" s="151"/>
      <c r="AY106" s="151"/>
      <c r="AZ106" s="151"/>
    </row>
    <row r="107" spans="2:52" hidden="1" x14ac:dyDescent="0.35">
      <c r="B107" s="6"/>
      <c r="C107" s="9"/>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51"/>
      <c r="AM107" s="151"/>
      <c r="AN107" s="151"/>
      <c r="AO107" s="151"/>
      <c r="AP107" s="151"/>
      <c r="AQ107" s="151"/>
      <c r="AR107" s="151"/>
      <c r="AS107" s="151"/>
      <c r="AT107" s="151"/>
      <c r="AU107" s="151"/>
      <c r="AV107" s="151"/>
      <c r="AW107" s="151"/>
      <c r="AX107" s="151"/>
      <c r="AY107" s="151"/>
      <c r="AZ107" s="151"/>
    </row>
    <row r="108" spans="2:52" hidden="1" x14ac:dyDescent="0.35">
      <c r="B108" s="6"/>
      <c r="C108" s="9"/>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1"/>
      <c r="AY108" s="151"/>
      <c r="AZ108" s="151"/>
    </row>
    <row r="109" spans="2:52" hidden="1" x14ac:dyDescent="0.35">
      <c r="B109" s="6"/>
      <c r="C109" s="9"/>
      <c r="D109" s="151"/>
      <c r="E109" s="151"/>
      <c r="F109" s="151"/>
      <c r="G109" s="151"/>
      <c r="H109" s="151"/>
      <c r="I109" s="151"/>
      <c r="J109" s="151"/>
      <c r="K109" s="151"/>
      <c r="L109" s="151"/>
      <c r="M109" s="151"/>
      <c r="N109" s="151"/>
      <c r="O109" s="151"/>
      <c r="P109" s="151"/>
      <c r="Q109" s="151"/>
      <c r="R109" s="151"/>
      <c r="S109" s="151"/>
      <c r="T109" s="151"/>
      <c r="U109" s="151"/>
      <c r="V109" s="151"/>
      <c r="W109" s="151"/>
      <c r="X109" s="151"/>
      <c r="Y109" s="151"/>
      <c r="Z109" s="151"/>
      <c r="AA109" s="151"/>
      <c r="AB109" s="151"/>
      <c r="AC109" s="151"/>
      <c r="AD109" s="151"/>
      <c r="AE109" s="151"/>
      <c r="AF109" s="151"/>
      <c r="AG109" s="151"/>
      <c r="AH109" s="151"/>
      <c r="AI109" s="151"/>
      <c r="AJ109" s="151"/>
      <c r="AK109" s="151"/>
      <c r="AL109" s="151"/>
      <c r="AM109" s="151"/>
      <c r="AN109" s="151"/>
      <c r="AO109" s="151"/>
      <c r="AP109" s="151"/>
      <c r="AQ109" s="151"/>
      <c r="AR109" s="151"/>
      <c r="AS109" s="151"/>
      <c r="AT109" s="151"/>
      <c r="AU109" s="151"/>
      <c r="AV109" s="151"/>
      <c r="AW109" s="151"/>
      <c r="AX109" s="151"/>
      <c r="AY109" s="151"/>
      <c r="AZ109" s="151"/>
    </row>
    <row r="110" spans="2:52" hidden="1" x14ac:dyDescent="0.35">
      <c r="B110" s="6"/>
      <c r="C110" s="9"/>
      <c r="D110" s="151"/>
      <c r="E110" s="151"/>
      <c r="F110" s="151"/>
      <c r="G110" s="151"/>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1"/>
      <c r="AY110" s="151"/>
      <c r="AZ110" s="151"/>
    </row>
    <row r="111" spans="2:52" hidden="1" x14ac:dyDescent="0.35">
      <c r="B111" s="6"/>
      <c r="C111" s="9"/>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151"/>
      <c r="AN111" s="151"/>
      <c r="AO111" s="151"/>
      <c r="AP111" s="151"/>
      <c r="AQ111" s="151"/>
      <c r="AR111" s="151"/>
      <c r="AS111" s="151"/>
      <c r="AT111" s="151"/>
      <c r="AU111" s="151"/>
      <c r="AV111" s="151"/>
      <c r="AW111" s="151"/>
      <c r="AX111" s="151"/>
      <c r="AY111" s="151"/>
      <c r="AZ111" s="151"/>
    </row>
    <row r="112" spans="2:52" hidden="1" x14ac:dyDescent="0.35">
      <c r="B112" s="6"/>
      <c r="C112" s="9"/>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c r="AA112" s="151"/>
      <c r="AB112" s="151"/>
      <c r="AC112" s="151"/>
      <c r="AD112" s="151"/>
      <c r="AE112" s="151"/>
      <c r="AF112" s="151"/>
      <c r="AG112" s="151"/>
      <c r="AH112" s="151"/>
      <c r="AI112" s="151"/>
      <c r="AJ112" s="151"/>
      <c r="AK112" s="151"/>
      <c r="AL112" s="151"/>
      <c r="AM112" s="151"/>
      <c r="AN112" s="151"/>
      <c r="AO112" s="151"/>
      <c r="AP112" s="151"/>
      <c r="AQ112" s="151"/>
      <c r="AR112" s="151"/>
      <c r="AS112" s="151"/>
      <c r="AT112" s="151"/>
      <c r="AU112" s="151"/>
      <c r="AV112" s="151"/>
      <c r="AW112" s="151"/>
      <c r="AX112" s="151"/>
      <c r="AY112" s="151"/>
      <c r="AZ112" s="151"/>
    </row>
    <row r="113" spans="2:52" hidden="1" x14ac:dyDescent="0.35">
      <c r="B113" s="6"/>
      <c r="C113" s="9"/>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151"/>
      <c r="AM113" s="151"/>
      <c r="AN113" s="151"/>
      <c r="AO113" s="151"/>
      <c r="AP113" s="151"/>
      <c r="AQ113" s="151"/>
      <c r="AR113" s="151"/>
      <c r="AS113" s="151"/>
      <c r="AT113" s="151"/>
      <c r="AU113" s="151"/>
      <c r="AV113" s="151"/>
      <c r="AW113" s="151"/>
      <c r="AX113" s="151"/>
      <c r="AY113" s="151"/>
      <c r="AZ113" s="151"/>
    </row>
    <row r="114" spans="2:52" hidden="1" x14ac:dyDescent="0.35">
      <c r="B114" s="6"/>
      <c r="C114" s="9"/>
      <c r="D114" s="151"/>
      <c r="E114" s="151"/>
      <c r="F114" s="151"/>
      <c r="G114" s="151"/>
      <c r="H114" s="151"/>
      <c r="I114" s="151"/>
      <c r="J114" s="151"/>
      <c r="K114" s="151"/>
      <c r="L114" s="151"/>
      <c r="M114" s="151"/>
      <c r="N114" s="151"/>
      <c r="O114" s="151"/>
      <c r="P114" s="151"/>
      <c r="Q114" s="151"/>
      <c r="R114" s="151"/>
      <c r="S114" s="151"/>
      <c r="T114" s="151"/>
      <c r="U114" s="151"/>
      <c r="V114" s="151"/>
      <c r="W114" s="151"/>
      <c r="X114" s="151"/>
      <c r="Y114" s="151"/>
      <c r="Z114" s="151"/>
      <c r="AA114" s="151"/>
      <c r="AB114" s="151"/>
      <c r="AC114" s="151"/>
      <c r="AD114" s="151"/>
      <c r="AE114" s="151"/>
      <c r="AF114" s="151"/>
      <c r="AG114" s="151"/>
      <c r="AH114" s="151"/>
      <c r="AI114" s="151"/>
      <c r="AJ114" s="151"/>
      <c r="AK114" s="151"/>
      <c r="AL114" s="151"/>
      <c r="AM114" s="151"/>
      <c r="AN114" s="151"/>
      <c r="AO114" s="151"/>
      <c r="AP114" s="151"/>
      <c r="AQ114" s="151"/>
      <c r="AR114" s="151"/>
      <c r="AS114" s="151"/>
      <c r="AT114" s="151"/>
      <c r="AU114" s="151"/>
      <c r="AV114" s="151"/>
      <c r="AW114" s="151"/>
      <c r="AX114" s="151"/>
      <c r="AY114" s="151"/>
      <c r="AZ114" s="151"/>
    </row>
    <row r="115" spans="2:52" hidden="1" x14ac:dyDescent="0.35">
      <c r="B115" s="6"/>
      <c r="C115" s="9"/>
      <c r="D115" s="151"/>
      <c r="E115" s="151"/>
      <c r="F115" s="151"/>
      <c r="G115" s="151"/>
      <c r="H115" s="151"/>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151"/>
      <c r="AM115" s="151"/>
      <c r="AN115" s="151"/>
      <c r="AO115" s="151"/>
      <c r="AP115" s="151"/>
      <c r="AQ115" s="151"/>
      <c r="AR115" s="151"/>
      <c r="AS115" s="151"/>
      <c r="AT115" s="151"/>
      <c r="AU115" s="151"/>
      <c r="AV115" s="151"/>
      <c r="AW115" s="151"/>
      <c r="AX115" s="151"/>
      <c r="AY115" s="151"/>
      <c r="AZ115" s="151"/>
    </row>
    <row r="116" spans="2:52" hidden="1" x14ac:dyDescent="0.35">
      <c r="B116" s="6"/>
      <c r="C116" s="9"/>
      <c r="D116" s="151"/>
      <c r="E116" s="151"/>
      <c r="F116" s="151"/>
      <c r="G116" s="151"/>
      <c r="H116" s="151"/>
      <c r="I116" s="151"/>
      <c r="J116" s="151"/>
      <c r="K116" s="151"/>
      <c r="L116" s="151"/>
      <c r="M116" s="151"/>
      <c r="N116" s="151"/>
      <c r="O116" s="151"/>
      <c r="P116" s="151"/>
      <c r="Q116" s="151"/>
      <c r="R116" s="151"/>
      <c r="S116" s="151"/>
      <c r="T116" s="151"/>
      <c r="U116" s="151"/>
      <c r="V116" s="151"/>
      <c r="W116" s="151"/>
      <c r="X116" s="151"/>
      <c r="Y116" s="151"/>
      <c r="Z116" s="151"/>
      <c r="AA116" s="151"/>
      <c r="AB116" s="151"/>
      <c r="AC116" s="151"/>
      <c r="AD116" s="151"/>
      <c r="AE116" s="151"/>
      <c r="AF116" s="151"/>
      <c r="AG116" s="151"/>
      <c r="AH116" s="151"/>
      <c r="AI116" s="151"/>
      <c r="AJ116" s="151"/>
      <c r="AK116" s="151"/>
      <c r="AL116" s="151"/>
      <c r="AM116" s="151"/>
      <c r="AN116" s="151"/>
      <c r="AO116" s="151"/>
      <c r="AP116" s="151"/>
      <c r="AQ116" s="151"/>
      <c r="AR116" s="151"/>
      <c r="AS116" s="151"/>
      <c r="AT116" s="151"/>
      <c r="AU116" s="151"/>
      <c r="AV116" s="151"/>
      <c r="AW116" s="151"/>
      <c r="AX116" s="151"/>
      <c r="AY116" s="151"/>
      <c r="AZ116" s="151"/>
    </row>
    <row r="117" spans="2:52" hidden="1" x14ac:dyDescent="0.35">
      <c r="B117" s="6"/>
      <c r="C117" s="9"/>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c r="AA117" s="151"/>
      <c r="AB117" s="151"/>
      <c r="AC117" s="151"/>
      <c r="AD117" s="151"/>
      <c r="AE117" s="151"/>
      <c r="AF117" s="151"/>
      <c r="AG117" s="151"/>
      <c r="AH117" s="151"/>
      <c r="AI117" s="151"/>
      <c r="AJ117" s="151"/>
      <c r="AK117" s="151"/>
      <c r="AL117" s="151"/>
      <c r="AM117" s="151"/>
      <c r="AN117" s="151"/>
      <c r="AO117" s="151"/>
      <c r="AP117" s="151"/>
      <c r="AQ117" s="151"/>
      <c r="AR117" s="151"/>
      <c r="AS117" s="151"/>
      <c r="AT117" s="151"/>
      <c r="AU117" s="151"/>
      <c r="AV117" s="151"/>
      <c r="AW117" s="151"/>
      <c r="AX117" s="151"/>
      <c r="AY117" s="151"/>
      <c r="AZ117" s="151"/>
    </row>
    <row r="118" spans="2:52" hidden="1" x14ac:dyDescent="0.35">
      <c r="B118" s="6"/>
      <c r="C118" s="9"/>
      <c r="D118" s="151"/>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c r="AA118" s="151"/>
      <c r="AB118" s="151"/>
      <c r="AC118" s="151"/>
      <c r="AD118" s="151"/>
      <c r="AE118" s="151"/>
      <c r="AF118" s="151"/>
      <c r="AG118" s="151"/>
      <c r="AH118" s="151"/>
      <c r="AI118" s="151"/>
      <c r="AJ118" s="151"/>
      <c r="AK118" s="151"/>
      <c r="AL118" s="151"/>
      <c r="AM118" s="151"/>
      <c r="AN118" s="151"/>
      <c r="AO118" s="151"/>
      <c r="AP118" s="151"/>
      <c r="AQ118" s="151"/>
      <c r="AR118" s="151"/>
      <c r="AS118" s="151"/>
      <c r="AT118" s="151"/>
      <c r="AU118" s="151"/>
      <c r="AV118" s="151"/>
      <c r="AW118" s="151"/>
      <c r="AX118" s="151"/>
      <c r="AY118" s="151"/>
      <c r="AZ118" s="151"/>
    </row>
    <row r="119" spans="2:52" hidden="1" x14ac:dyDescent="0.35">
      <c r="B119" s="6"/>
      <c r="C119" s="9"/>
      <c r="D119" s="151"/>
      <c r="E119" s="151"/>
      <c r="F119" s="151"/>
      <c r="G119" s="151"/>
      <c r="H119" s="151"/>
      <c r="I119" s="151"/>
      <c r="J119" s="151"/>
      <c r="K119" s="151"/>
      <c r="L119" s="151"/>
      <c r="M119" s="151"/>
      <c r="N119" s="151"/>
      <c r="O119" s="151"/>
      <c r="P119" s="151"/>
      <c r="Q119" s="151"/>
      <c r="R119" s="151"/>
      <c r="S119" s="151"/>
      <c r="T119" s="151"/>
      <c r="U119" s="151"/>
      <c r="V119" s="151"/>
      <c r="W119" s="151"/>
      <c r="X119" s="151"/>
      <c r="Y119" s="151"/>
      <c r="Z119" s="151"/>
      <c r="AA119" s="151"/>
      <c r="AB119" s="151"/>
      <c r="AC119" s="151"/>
      <c r="AD119" s="151"/>
      <c r="AE119" s="151"/>
      <c r="AF119" s="151"/>
      <c r="AG119" s="151"/>
      <c r="AH119" s="151"/>
      <c r="AI119" s="151"/>
      <c r="AJ119" s="151"/>
      <c r="AK119" s="151"/>
      <c r="AL119" s="151"/>
      <c r="AM119" s="151"/>
      <c r="AN119" s="151"/>
      <c r="AO119" s="151"/>
      <c r="AP119" s="151"/>
      <c r="AQ119" s="151"/>
      <c r="AR119" s="151"/>
      <c r="AS119" s="151"/>
      <c r="AT119" s="151"/>
      <c r="AU119" s="151"/>
      <c r="AV119" s="151"/>
      <c r="AW119" s="151"/>
      <c r="AX119" s="151"/>
      <c r="AY119" s="151"/>
      <c r="AZ119" s="151"/>
    </row>
    <row r="120" spans="2:52" hidden="1" x14ac:dyDescent="0.35">
      <c r="B120" s="6"/>
      <c r="C120" s="9"/>
      <c r="D120" s="151"/>
      <c r="E120" s="151"/>
      <c r="F120" s="151"/>
      <c r="G120" s="151"/>
      <c r="H120" s="151"/>
      <c r="I120" s="151"/>
      <c r="J120" s="151"/>
      <c r="K120" s="151"/>
      <c r="L120" s="151"/>
      <c r="M120" s="151"/>
      <c r="N120" s="151"/>
      <c r="O120" s="151"/>
      <c r="P120" s="151"/>
      <c r="Q120" s="151"/>
      <c r="R120" s="151"/>
      <c r="S120" s="151"/>
      <c r="T120" s="151"/>
      <c r="U120" s="151"/>
      <c r="V120" s="151"/>
      <c r="W120" s="151"/>
      <c r="X120" s="151"/>
      <c r="Y120" s="151"/>
      <c r="Z120" s="151"/>
      <c r="AA120" s="151"/>
      <c r="AB120" s="151"/>
      <c r="AC120" s="151"/>
      <c r="AD120" s="151"/>
      <c r="AE120" s="151"/>
      <c r="AF120" s="151"/>
      <c r="AG120" s="151"/>
      <c r="AH120" s="151"/>
      <c r="AI120" s="151"/>
      <c r="AJ120" s="151"/>
      <c r="AK120" s="151"/>
      <c r="AL120" s="151"/>
      <c r="AM120" s="151"/>
      <c r="AN120" s="151"/>
      <c r="AO120" s="151"/>
      <c r="AP120" s="151"/>
      <c r="AQ120" s="151"/>
      <c r="AR120" s="151"/>
      <c r="AS120" s="151"/>
      <c r="AT120" s="151"/>
      <c r="AU120" s="151"/>
      <c r="AV120" s="151"/>
      <c r="AW120" s="151"/>
      <c r="AX120" s="151"/>
      <c r="AY120" s="151"/>
      <c r="AZ120" s="151"/>
    </row>
    <row r="199" spans="1:53" ht="16.2" hidden="1" x14ac:dyDescent="0.35">
      <c r="A199" s="155"/>
      <c r="B199" s="2"/>
      <c r="C199" s="150"/>
      <c r="BA199" s="3"/>
    </row>
    <row r="200" spans="1:53" ht="16.2" hidden="1" x14ac:dyDescent="0.35">
      <c r="A200" s="155"/>
      <c r="B200" s="2" t="s">
        <v>220</v>
      </c>
      <c r="C200" s="150"/>
      <c r="BA200" s="3"/>
    </row>
    <row r="201" spans="1:53" hidden="1" x14ac:dyDescent="0.35">
      <c r="B201" s="6" t="str" cm="1">
        <f t="array" ref="B201">_xlfn.DROP(Tbl.Subsidiehoogte[Subsidieactiviteit],Lijsten!$E$33*-1,)</f>
        <v>Voorbereiding</v>
      </c>
      <c r="C201" s="9" t="e" cm="1">
        <f t="array" ref="C201">_xlfn.DROP('Tussenblad Begroting'!#REF!,Lijsten!$E$33*-1,)</f>
        <v>#REF!</v>
      </c>
      <c r="D201" s="9" t="e" cm="1">
        <f t="array" ref="D201">_xlfn.DROP('Tussenblad Begroting'!#REF!,Lijsten!$E$33*-1,Aanvrager!$B$11*-1)</f>
        <v>#REF!</v>
      </c>
      <c r="E201" s="9"/>
      <c r="F201" s="9"/>
      <c r="G201" s="9"/>
      <c r="H201" s="9"/>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AI201" s="9"/>
      <c r="AJ201" s="9"/>
      <c r="AK201" s="9"/>
      <c r="AL201" s="9"/>
      <c r="AM201" s="9"/>
      <c r="AN201" s="9"/>
      <c r="AO201" s="9"/>
      <c r="AP201" s="9"/>
      <c r="AQ201" s="9"/>
      <c r="AR201" s="9"/>
      <c r="AS201" s="9"/>
      <c r="AT201" s="9"/>
      <c r="AU201" s="9"/>
      <c r="AV201" s="9"/>
      <c r="AW201" s="9"/>
      <c r="AX201" s="9"/>
      <c r="AY201" s="9"/>
      <c r="AZ201" s="9"/>
      <c r="BA201" s="9"/>
    </row>
    <row r="202" spans="1:53" hidden="1" x14ac:dyDescent="0.35">
      <c r="B202" s="6"/>
      <c r="C202" s="9"/>
      <c r="D202" s="9"/>
      <c r="E202" s="9"/>
      <c r="F202" s="9"/>
      <c r="G202" s="9"/>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AI202" s="9"/>
      <c r="AJ202" s="9"/>
      <c r="AK202" s="9"/>
      <c r="AL202" s="9"/>
      <c r="AM202" s="9"/>
      <c r="AN202" s="9"/>
      <c r="AO202" s="9"/>
      <c r="AP202" s="9"/>
      <c r="AQ202" s="9"/>
      <c r="AR202" s="9"/>
      <c r="AS202" s="9"/>
      <c r="AT202" s="9"/>
      <c r="AU202" s="9"/>
      <c r="AV202" s="9"/>
      <c r="AW202" s="9"/>
      <c r="AX202" s="9"/>
      <c r="AY202" s="9"/>
      <c r="AZ202" s="9"/>
      <c r="BA202" s="9"/>
    </row>
    <row r="203" spans="1:53" hidden="1" x14ac:dyDescent="0.35">
      <c r="B203" s="6"/>
      <c r="C203" s="9"/>
      <c r="D203" s="9"/>
      <c r="E203" s="9"/>
      <c r="F203" s="9"/>
      <c r="G203" s="9"/>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9"/>
      <c r="AG203" s="9"/>
      <c r="AH203" s="9"/>
      <c r="AI203" s="9"/>
      <c r="AJ203" s="9"/>
      <c r="AK203" s="9"/>
      <c r="AL203" s="9"/>
      <c r="AM203" s="9"/>
      <c r="AN203" s="9"/>
      <c r="AO203" s="9"/>
      <c r="AP203" s="9"/>
      <c r="AQ203" s="9"/>
      <c r="AR203" s="9"/>
      <c r="AS203" s="9"/>
      <c r="AT203" s="9"/>
      <c r="AU203" s="9"/>
      <c r="AV203" s="9"/>
      <c r="AW203" s="9"/>
      <c r="AX203" s="9"/>
      <c r="AY203" s="9"/>
      <c r="AZ203" s="9"/>
      <c r="BA203" s="9"/>
    </row>
    <row r="204" spans="1:53" hidden="1" x14ac:dyDescent="0.35">
      <c r="B204" s="6"/>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AI204" s="9"/>
      <c r="AJ204" s="9"/>
      <c r="AK204" s="9"/>
      <c r="AL204" s="9"/>
      <c r="AM204" s="9"/>
      <c r="AN204" s="9"/>
      <c r="AO204" s="9"/>
      <c r="AP204" s="9"/>
      <c r="AQ204" s="9"/>
      <c r="AR204" s="9"/>
      <c r="AS204" s="9"/>
      <c r="AT204" s="9"/>
      <c r="AU204" s="9"/>
      <c r="AV204" s="9"/>
      <c r="AW204" s="9"/>
      <c r="AX204" s="9"/>
      <c r="AY204" s="9"/>
      <c r="AZ204" s="9"/>
      <c r="BA204" s="9"/>
    </row>
    <row r="205" spans="1:53" hidden="1" x14ac:dyDescent="0.35">
      <c r="B205" s="6"/>
      <c r="C205" s="9"/>
      <c r="D205" s="9"/>
      <c r="E205" s="9"/>
      <c r="F205" s="9"/>
      <c r="G205" s="9"/>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9"/>
      <c r="AG205" s="9"/>
      <c r="AH205" s="9"/>
      <c r="AI205" s="9"/>
      <c r="AJ205" s="9"/>
      <c r="AK205" s="9"/>
      <c r="AL205" s="9"/>
      <c r="AM205" s="9"/>
      <c r="AN205" s="9"/>
      <c r="AO205" s="9"/>
      <c r="AP205" s="9"/>
      <c r="AQ205" s="9"/>
      <c r="AR205" s="9"/>
      <c r="AS205" s="9"/>
      <c r="AT205" s="9"/>
      <c r="AU205" s="9"/>
      <c r="AV205" s="9"/>
      <c r="AW205" s="9"/>
      <c r="AX205" s="9"/>
      <c r="AY205" s="9"/>
      <c r="AZ205" s="9"/>
      <c r="BA205" s="9"/>
    </row>
    <row r="206" spans="1:53" hidden="1" x14ac:dyDescent="0.35">
      <c r="B206" s="6"/>
      <c r="C206" s="9"/>
      <c r="D206" s="9"/>
      <c r="E206" s="9"/>
      <c r="F206" s="9"/>
      <c r="G206" s="9"/>
      <c r="H206" s="9"/>
      <c r="I206" s="9"/>
      <c r="J206" s="9"/>
      <c r="K206" s="9"/>
      <c r="L206" s="9"/>
      <c r="M206" s="9"/>
      <c r="N206" s="9"/>
      <c r="O206" s="9"/>
      <c r="P206" s="9"/>
      <c r="Q206" s="9"/>
      <c r="R206" s="9"/>
      <c r="S206" s="9"/>
      <c r="T206" s="9"/>
      <c r="U206" s="9"/>
      <c r="V206" s="9"/>
      <c r="W206" s="9"/>
      <c r="X206" s="9"/>
      <c r="Y206" s="9"/>
      <c r="Z206" s="9"/>
      <c r="AA206" s="9"/>
      <c r="AB206" s="9"/>
      <c r="AC206" s="9"/>
      <c r="AD206" s="9"/>
      <c r="AE206" s="9"/>
      <c r="AF206" s="9"/>
      <c r="AG206" s="9"/>
      <c r="AH206" s="9"/>
      <c r="AI206" s="9"/>
      <c r="AJ206" s="9"/>
      <c r="AK206" s="9"/>
      <c r="AL206" s="9"/>
      <c r="AM206" s="9"/>
      <c r="AN206" s="9"/>
      <c r="AO206" s="9"/>
      <c r="AP206" s="9"/>
      <c r="AQ206" s="9"/>
      <c r="AR206" s="9"/>
      <c r="AS206" s="9"/>
      <c r="AT206" s="9"/>
      <c r="AU206" s="9"/>
      <c r="AV206" s="9"/>
      <c r="AW206" s="9"/>
      <c r="AX206" s="9"/>
      <c r="AY206" s="9"/>
      <c r="AZ206" s="9"/>
      <c r="BA206" s="9"/>
    </row>
    <row r="207" spans="1:53" hidden="1" x14ac:dyDescent="0.35">
      <c r="B207" s="6"/>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9"/>
      <c r="AG207" s="9"/>
      <c r="AH207" s="9"/>
      <c r="AI207" s="9"/>
      <c r="AJ207" s="9"/>
      <c r="AK207" s="9"/>
      <c r="AL207" s="9"/>
      <c r="AM207" s="9"/>
      <c r="AN207" s="9"/>
      <c r="AO207" s="9"/>
      <c r="AP207" s="9"/>
      <c r="AQ207" s="9"/>
      <c r="AR207" s="9"/>
      <c r="AS207" s="9"/>
      <c r="AT207" s="9"/>
      <c r="AU207" s="9"/>
      <c r="AV207" s="9"/>
      <c r="AW207" s="9"/>
      <c r="AX207" s="9"/>
      <c r="AY207" s="9"/>
      <c r="AZ207" s="9"/>
      <c r="BA207" s="9"/>
    </row>
    <row r="208" spans="1:53" hidden="1" x14ac:dyDescent="0.35">
      <c r="B208" s="6"/>
      <c r="C208" s="9"/>
      <c r="D208" s="9"/>
      <c r="E208" s="9"/>
      <c r="F208" s="9"/>
      <c r="G208" s="9"/>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AI208" s="9"/>
      <c r="AJ208" s="9"/>
      <c r="AK208" s="9"/>
      <c r="AL208" s="9"/>
      <c r="AM208" s="9"/>
      <c r="AN208" s="9"/>
      <c r="AO208" s="9"/>
      <c r="AP208" s="9"/>
      <c r="AQ208" s="9"/>
      <c r="AR208" s="9"/>
      <c r="AS208" s="9"/>
      <c r="AT208" s="9"/>
      <c r="AU208" s="9"/>
      <c r="AV208" s="9"/>
      <c r="AW208" s="9"/>
      <c r="AX208" s="9"/>
      <c r="AY208" s="9"/>
      <c r="AZ208" s="9"/>
      <c r="BA208" s="9"/>
    </row>
    <row r="209" spans="2:53" hidden="1" x14ac:dyDescent="0.35">
      <c r="B209" s="6"/>
      <c r="C209" s="9"/>
      <c r="D209" s="9"/>
      <c r="E209" s="9"/>
      <c r="F209" s="9"/>
      <c r="G209" s="9"/>
      <c r="H209" s="9"/>
      <c r="I209" s="9"/>
      <c r="J209" s="9"/>
      <c r="K209" s="9"/>
      <c r="L209" s="9"/>
      <c r="M209" s="9"/>
      <c r="N209" s="9"/>
      <c r="O209" s="9"/>
      <c r="P209" s="9"/>
      <c r="Q209" s="9"/>
      <c r="R209" s="9"/>
      <c r="S209" s="9"/>
      <c r="T209" s="9"/>
      <c r="U209" s="9"/>
      <c r="V209" s="9"/>
      <c r="W209" s="9"/>
      <c r="X209" s="9"/>
      <c r="Y209" s="9"/>
      <c r="Z209" s="9"/>
      <c r="AA209" s="9"/>
      <c r="AB209" s="9"/>
      <c r="AC209" s="9"/>
      <c r="AD209" s="9"/>
      <c r="AE209" s="9"/>
      <c r="AF209" s="9"/>
      <c r="AG209" s="9"/>
      <c r="AH209" s="9"/>
      <c r="AI209" s="9"/>
      <c r="AJ209" s="9"/>
      <c r="AK209" s="9"/>
      <c r="AL209" s="9"/>
      <c r="AM209" s="9"/>
      <c r="AN209" s="9"/>
      <c r="AO209" s="9"/>
      <c r="AP209" s="9"/>
      <c r="AQ209" s="9"/>
      <c r="AR209" s="9"/>
      <c r="AS209" s="9"/>
      <c r="AT209" s="9"/>
      <c r="AU209" s="9"/>
      <c r="AV209" s="9"/>
      <c r="AW209" s="9"/>
      <c r="AX209" s="9"/>
      <c r="AY209" s="9"/>
      <c r="AZ209" s="9"/>
      <c r="BA209" s="9"/>
    </row>
    <row r="210" spans="2:53" hidden="1" x14ac:dyDescent="0.35">
      <c r="B210" s="6"/>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c r="AV210" s="9"/>
      <c r="AW210" s="9"/>
      <c r="AX210" s="9"/>
      <c r="AY210" s="9"/>
      <c r="AZ210" s="9"/>
      <c r="BA210" s="9"/>
    </row>
    <row r="211" spans="2:53" hidden="1" x14ac:dyDescent="0.35">
      <c r="B211" s="6"/>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c r="AV211" s="9"/>
      <c r="AW211" s="9"/>
      <c r="AX211" s="9"/>
      <c r="AY211" s="9"/>
      <c r="AZ211" s="9"/>
      <c r="BA211" s="9"/>
    </row>
    <row r="212" spans="2:53" hidden="1" x14ac:dyDescent="0.35">
      <c r="B212" s="6"/>
      <c r="C212" s="9"/>
      <c r="D212" s="9"/>
      <c r="E212" s="9"/>
      <c r="F212" s="9"/>
      <c r="G212" s="9"/>
      <c r="H212" s="9"/>
      <c r="I212" s="9"/>
      <c r="J212" s="9"/>
      <c r="K212" s="9"/>
      <c r="L212" s="9"/>
      <c r="M212" s="9"/>
      <c r="N212" s="9"/>
      <c r="O212" s="9"/>
      <c r="P212" s="9"/>
      <c r="Q212" s="9"/>
      <c r="R212" s="9"/>
      <c r="S212" s="9"/>
      <c r="T212" s="9"/>
      <c r="U212" s="9"/>
      <c r="V212" s="9"/>
      <c r="W212" s="9"/>
      <c r="X212" s="9"/>
      <c r="Y212" s="9"/>
      <c r="Z212" s="9"/>
      <c r="AA212" s="9"/>
      <c r="AB212" s="9"/>
      <c r="AC212" s="9"/>
      <c r="AD212" s="9"/>
      <c r="AE212" s="9"/>
      <c r="AF212" s="9"/>
      <c r="AG212" s="9"/>
      <c r="AH212" s="9"/>
      <c r="AI212" s="9"/>
      <c r="AJ212" s="9"/>
      <c r="AK212" s="9"/>
      <c r="AL212" s="9"/>
      <c r="AM212" s="9"/>
      <c r="AN212" s="9"/>
      <c r="AO212" s="9"/>
      <c r="AP212" s="9"/>
      <c r="AQ212" s="9"/>
      <c r="AR212" s="9"/>
      <c r="AS212" s="9"/>
      <c r="AT212" s="9"/>
      <c r="AU212" s="9"/>
      <c r="AV212" s="9"/>
      <c r="AW212" s="9"/>
      <c r="AX212" s="9"/>
      <c r="AY212" s="9"/>
      <c r="AZ212" s="9"/>
      <c r="BA212" s="9"/>
    </row>
    <row r="213" spans="2:53" hidden="1" x14ac:dyDescent="0.35">
      <c r="B213" s="6"/>
      <c r="C213" s="9"/>
      <c r="D213" s="9"/>
      <c r="E213" s="9"/>
      <c r="F213" s="9"/>
      <c r="G213" s="9"/>
      <c r="H213" s="9"/>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AI213" s="9"/>
      <c r="AJ213" s="9"/>
      <c r="AK213" s="9"/>
      <c r="AL213" s="9"/>
      <c r="AM213" s="9"/>
      <c r="AN213" s="9"/>
      <c r="AO213" s="9"/>
      <c r="AP213" s="9"/>
      <c r="AQ213" s="9"/>
      <c r="AR213" s="9"/>
      <c r="AS213" s="9"/>
      <c r="AT213" s="9"/>
      <c r="AU213" s="9"/>
      <c r="AV213" s="9"/>
      <c r="AW213" s="9"/>
      <c r="AX213" s="9"/>
      <c r="AY213" s="9"/>
      <c r="AZ213" s="9"/>
      <c r="BA213" s="9"/>
    </row>
    <row r="214" spans="2:53" hidden="1" x14ac:dyDescent="0.35">
      <c r="B214" s="6"/>
      <c r="C214" s="9"/>
      <c r="D214" s="9"/>
      <c r="E214" s="9"/>
      <c r="F214" s="9"/>
      <c r="G214" s="9"/>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AI214" s="9"/>
      <c r="AJ214" s="9"/>
      <c r="AK214" s="9"/>
      <c r="AL214" s="9"/>
      <c r="AM214" s="9"/>
      <c r="AN214" s="9"/>
      <c r="AO214" s="9"/>
      <c r="AP214" s="9"/>
      <c r="AQ214" s="9"/>
      <c r="AR214" s="9"/>
      <c r="AS214" s="9"/>
      <c r="AT214" s="9"/>
      <c r="AU214" s="9"/>
      <c r="AV214" s="9"/>
      <c r="AW214" s="9"/>
      <c r="AX214" s="9"/>
      <c r="AY214" s="9"/>
      <c r="AZ214" s="9"/>
      <c r="BA214" s="9"/>
    </row>
    <row r="215" spans="2:53" hidden="1" x14ac:dyDescent="0.35">
      <c r="B215" s="6"/>
      <c r="C215" s="9"/>
      <c r="D215" s="9"/>
      <c r="E215" s="9"/>
      <c r="F215" s="9"/>
      <c r="G215" s="9"/>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AI215" s="9"/>
      <c r="AJ215" s="9"/>
      <c r="AK215" s="9"/>
      <c r="AL215" s="9"/>
      <c r="AM215" s="9"/>
      <c r="AN215" s="9"/>
      <c r="AO215" s="9"/>
      <c r="AP215" s="9"/>
      <c r="AQ215" s="9"/>
      <c r="AR215" s="9"/>
      <c r="AS215" s="9"/>
      <c r="AT215" s="9"/>
      <c r="AU215" s="9"/>
      <c r="AV215" s="9"/>
      <c r="AW215" s="9"/>
      <c r="AX215" s="9"/>
      <c r="AY215" s="9"/>
      <c r="AZ215" s="9"/>
      <c r="BA215" s="9"/>
    </row>
    <row r="216" spans="2:53" hidden="1" x14ac:dyDescent="0.35">
      <c r="B216" s="6"/>
      <c r="C216" s="9"/>
      <c r="D216" s="9"/>
      <c r="E216" s="9"/>
      <c r="F216" s="9"/>
      <c r="G216" s="9"/>
      <c r="H216" s="9"/>
      <c r="I216" s="9"/>
      <c r="J216" s="9"/>
      <c r="K216" s="9"/>
      <c r="L216" s="9"/>
      <c r="M216" s="9"/>
      <c r="N216" s="9"/>
      <c r="O216" s="9"/>
      <c r="P216" s="9"/>
      <c r="Q216" s="9"/>
      <c r="R216" s="9"/>
      <c r="S216" s="9"/>
      <c r="T216" s="9"/>
      <c r="U216" s="9"/>
      <c r="V216" s="9"/>
      <c r="W216" s="9"/>
      <c r="X216" s="9"/>
      <c r="Y216" s="9"/>
      <c r="Z216" s="9"/>
      <c r="AA216" s="9"/>
      <c r="AB216" s="9"/>
      <c r="AC216" s="9"/>
      <c r="AD216" s="9"/>
      <c r="AE216" s="9"/>
      <c r="AF216" s="9"/>
      <c r="AG216" s="9"/>
      <c r="AH216" s="9"/>
      <c r="AI216" s="9"/>
      <c r="AJ216" s="9"/>
      <c r="AK216" s="9"/>
      <c r="AL216" s="9"/>
      <c r="AM216" s="9"/>
      <c r="AN216" s="9"/>
      <c r="AO216" s="9"/>
      <c r="AP216" s="9"/>
      <c r="AQ216" s="9"/>
      <c r="AR216" s="9"/>
      <c r="AS216" s="9"/>
      <c r="AT216" s="9"/>
      <c r="AU216" s="9"/>
      <c r="AV216" s="9"/>
      <c r="AW216" s="9"/>
      <c r="AX216" s="9"/>
      <c r="AY216" s="9"/>
      <c r="AZ216" s="9"/>
      <c r="BA216" s="9"/>
    </row>
    <row r="217" spans="2:53" hidden="1" x14ac:dyDescent="0.35">
      <c r="B217" s="6"/>
      <c r="C217" s="9"/>
      <c r="D217" s="9"/>
      <c r="E217" s="9"/>
      <c r="F217" s="9"/>
      <c r="G217" s="9"/>
      <c r="H217" s="9"/>
      <c r="I217" s="9"/>
      <c r="J217" s="9"/>
      <c r="K217" s="9"/>
      <c r="L217" s="9"/>
      <c r="M217" s="9"/>
      <c r="N217" s="9"/>
      <c r="O217" s="9"/>
      <c r="P217" s="9"/>
      <c r="Q217" s="9"/>
      <c r="R217" s="9"/>
      <c r="S217" s="9"/>
      <c r="T217" s="9"/>
      <c r="U217" s="9"/>
      <c r="V217" s="9"/>
      <c r="W217" s="9"/>
      <c r="X217" s="9"/>
      <c r="Y217" s="9"/>
      <c r="Z217" s="9"/>
      <c r="AA217" s="9"/>
      <c r="AB217" s="9"/>
      <c r="AC217" s="9"/>
      <c r="AD217" s="9"/>
      <c r="AE217" s="9"/>
      <c r="AF217" s="9"/>
      <c r="AG217" s="9"/>
      <c r="AH217" s="9"/>
      <c r="AI217" s="9"/>
      <c r="AJ217" s="9"/>
      <c r="AK217" s="9"/>
      <c r="AL217" s="9"/>
      <c r="AM217" s="9"/>
      <c r="AN217" s="9"/>
      <c r="AO217" s="9"/>
      <c r="AP217" s="9"/>
      <c r="AQ217" s="9"/>
      <c r="AR217" s="9"/>
      <c r="AS217" s="9"/>
      <c r="AT217" s="9"/>
      <c r="AU217" s="9"/>
      <c r="AV217" s="9"/>
      <c r="AW217" s="9"/>
      <c r="AX217" s="9"/>
      <c r="AY217" s="9"/>
      <c r="AZ217" s="9"/>
      <c r="BA217" s="9"/>
    </row>
    <row r="218" spans="2:53" hidden="1" x14ac:dyDescent="0.35">
      <c r="B218" s="6"/>
      <c r="C218" s="9"/>
      <c r="D218" s="9"/>
      <c r="E218" s="9"/>
      <c r="F218" s="9"/>
      <c r="G218" s="9"/>
      <c r="H218" s="9"/>
      <c r="I218" s="9"/>
      <c r="J218" s="9"/>
      <c r="K218" s="9"/>
      <c r="L218" s="9"/>
      <c r="M218" s="9"/>
      <c r="N218" s="9"/>
      <c r="O218" s="9"/>
      <c r="P218" s="9"/>
      <c r="Q218" s="9"/>
      <c r="R218" s="9"/>
      <c r="S218" s="9"/>
      <c r="T218" s="9"/>
      <c r="U218" s="9"/>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c r="AY218" s="9"/>
      <c r="AZ218" s="9"/>
      <c r="BA218" s="9"/>
    </row>
    <row r="219" spans="2:53" hidden="1" x14ac:dyDescent="0.35">
      <c r="B219" s="6"/>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AY219" s="9"/>
      <c r="AZ219" s="9"/>
      <c r="BA219" s="9"/>
    </row>
    <row r="220" spans="2:53" hidden="1" x14ac:dyDescent="0.35">
      <c r="B220" s="6"/>
      <c r="C220" s="9"/>
      <c r="D220" s="9"/>
      <c r="E220" s="9"/>
      <c r="F220" s="9"/>
      <c r="G220" s="9"/>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AI220" s="9"/>
      <c r="AJ220" s="9"/>
      <c r="AK220" s="9"/>
      <c r="AL220" s="9"/>
      <c r="AM220" s="9"/>
      <c r="AN220" s="9"/>
      <c r="AO220" s="9"/>
      <c r="AP220" s="9"/>
      <c r="AQ220" s="9"/>
      <c r="AR220" s="9"/>
      <c r="AS220" s="9"/>
      <c r="AT220" s="9"/>
      <c r="AU220" s="9"/>
      <c r="AV220" s="9"/>
      <c r="AW220" s="9"/>
      <c r="AX220" s="9"/>
      <c r="AY220" s="9"/>
      <c r="AZ220" s="9"/>
      <c r="BA220" s="9"/>
    </row>
    <row r="221" spans="2:53" hidden="1" x14ac:dyDescent="0.35">
      <c r="B221" s="6"/>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c r="AV221" s="9"/>
      <c r="AW221" s="9"/>
      <c r="AX221" s="9"/>
      <c r="AY221" s="9"/>
      <c r="AZ221" s="9"/>
      <c r="BA221" s="9"/>
    </row>
    <row r="222" spans="2:53" hidden="1" x14ac:dyDescent="0.35">
      <c r="B222" s="6"/>
      <c r="C222" s="9"/>
      <c r="D222" s="9"/>
      <c r="E222" s="9"/>
      <c r="F222" s="9"/>
      <c r="G222" s="9"/>
      <c r="H222" s="9"/>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c r="AV222" s="9"/>
      <c r="AW222" s="9"/>
      <c r="AX222" s="9"/>
      <c r="AY222" s="9"/>
      <c r="AZ222" s="9"/>
      <c r="BA222" s="9"/>
    </row>
    <row r="223" spans="2:53" hidden="1" x14ac:dyDescent="0.35">
      <c r="B223" s="6"/>
      <c r="C223" s="9"/>
      <c r="D223" s="9"/>
      <c r="E223" s="9"/>
      <c r="F223" s="9"/>
      <c r="G223" s="9"/>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c r="AV223" s="9"/>
      <c r="AW223" s="9"/>
      <c r="AX223" s="9"/>
      <c r="AY223" s="9"/>
      <c r="AZ223" s="9"/>
      <c r="BA223" s="9"/>
    </row>
    <row r="224" spans="2:53" hidden="1" x14ac:dyDescent="0.35">
      <c r="B224" s="6"/>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row>
    <row r="225" spans="2:53" hidden="1" x14ac:dyDescent="0.35">
      <c r="B225" s="6"/>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9"/>
      <c r="AK225" s="9"/>
      <c r="AL225" s="9"/>
      <c r="AM225" s="9"/>
      <c r="AN225" s="9"/>
      <c r="AO225" s="9"/>
      <c r="AP225" s="9"/>
      <c r="AQ225" s="9"/>
      <c r="AR225" s="9"/>
      <c r="AS225" s="9"/>
      <c r="AT225" s="9"/>
      <c r="AU225" s="9"/>
      <c r="AV225" s="9"/>
      <c r="AW225" s="9"/>
      <c r="AX225" s="9"/>
      <c r="AY225" s="9"/>
      <c r="AZ225" s="9"/>
      <c r="BA225" s="9"/>
    </row>
    <row r="226" spans="2:53" hidden="1" x14ac:dyDescent="0.35">
      <c r="B226" s="6"/>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9"/>
      <c r="AK226" s="9"/>
      <c r="AL226" s="9"/>
      <c r="AM226" s="9"/>
      <c r="AN226" s="9"/>
      <c r="AO226" s="9"/>
      <c r="AP226" s="9"/>
      <c r="AQ226" s="9"/>
      <c r="AR226" s="9"/>
      <c r="AS226" s="9"/>
      <c r="AT226" s="9"/>
      <c r="AU226" s="9"/>
      <c r="AV226" s="9"/>
      <c r="AW226" s="9"/>
      <c r="AX226" s="9"/>
      <c r="AY226" s="9"/>
      <c r="AZ226" s="9"/>
      <c r="BA226" s="9"/>
    </row>
    <row r="227" spans="2:53" hidden="1" x14ac:dyDescent="0.35">
      <c r="B227" s="6"/>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row>
    <row r="228" spans="2:53" hidden="1" x14ac:dyDescent="0.35">
      <c r="B228" s="6"/>
      <c r="C228" s="9"/>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9"/>
      <c r="AD228" s="9"/>
      <c r="AE228" s="9"/>
      <c r="AF228" s="9"/>
      <c r="AG228" s="9"/>
      <c r="AH228" s="9"/>
      <c r="AI228" s="9"/>
      <c r="AJ228" s="9"/>
      <c r="AK228" s="9"/>
      <c r="AL228" s="9"/>
      <c r="AM228" s="9"/>
      <c r="AN228" s="9"/>
      <c r="AO228" s="9"/>
      <c r="AP228" s="9"/>
      <c r="AQ228" s="9"/>
      <c r="AR228" s="9"/>
      <c r="AS228" s="9"/>
      <c r="AT228" s="9"/>
      <c r="AU228" s="9"/>
      <c r="AV228" s="9"/>
      <c r="AW228" s="9"/>
      <c r="AX228" s="9"/>
      <c r="AY228" s="9"/>
      <c r="AZ228" s="9"/>
      <c r="BA228" s="9"/>
    </row>
    <row r="229" spans="2:53" hidden="1" x14ac:dyDescent="0.35">
      <c r="B229" s="6"/>
      <c r="C229" s="9"/>
      <c r="D229" s="9"/>
      <c r="E229" s="9"/>
      <c r="F229" s="9"/>
      <c r="G229" s="9"/>
      <c r="H229" s="9"/>
      <c r="I229" s="9"/>
      <c r="J229" s="9"/>
      <c r="K229" s="9"/>
      <c r="L229" s="9"/>
      <c r="M229" s="9"/>
      <c r="N229" s="9"/>
      <c r="O229" s="9"/>
      <c r="P229" s="9"/>
      <c r="Q229" s="9"/>
      <c r="R229" s="9"/>
      <c r="S229" s="9"/>
      <c r="T229" s="9"/>
      <c r="U229" s="9"/>
      <c r="V229" s="9"/>
      <c r="W229" s="9"/>
      <c r="X229" s="9"/>
      <c r="Y229" s="9"/>
      <c r="Z229" s="9"/>
      <c r="AA229" s="9"/>
      <c r="AB229" s="9"/>
      <c r="AC229" s="9"/>
      <c r="AD229" s="9"/>
      <c r="AE229" s="9"/>
      <c r="AF229" s="9"/>
      <c r="AG229" s="9"/>
      <c r="AH229" s="9"/>
      <c r="AI229" s="9"/>
      <c r="AJ229" s="9"/>
      <c r="AK229" s="9"/>
      <c r="AL229" s="9"/>
      <c r="AM229" s="9"/>
      <c r="AN229" s="9"/>
      <c r="AO229" s="9"/>
      <c r="AP229" s="9"/>
      <c r="AQ229" s="9"/>
      <c r="AR229" s="9"/>
      <c r="AS229" s="9"/>
      <c r="AT229" s="9"/>
      <c r="AU229" s="9"/>
      <c r="AV229" s="9"/>
      <c r="AW229" s="9"/>
      <c r="AX229" s="9"/>
      <c r="AY229" s="9"/>
      <c r="AZ229" s="9"/>
      <c r="BA229" s="9"/>
    </row>
    <row r="230" spans="2:53" hidden="1" x14ac:dyDescent="0.35">
      <c r="B230" s="6"/>
      <c r="C230" s="9"/>
      <c r="D230" s="9"/>
      <c r="E230" s="9"/>
      <c r="F230" s="9"/>
      <c r="G230" s="9"/>
      <c r="H230" s="9"/>
      <c r="I230" s="9"/>
      <c r="J230" s="9"/>
      <c r="K230" s="9"/>
      <c r="L230" s="9"/>
      <c r="M230" s="9"/>
      <c r="N230" s="9"/>
      <c r="O230" s="9"/>
      <c r="P230" s="9"/>
      <c r="Q230" s="9"/>
      <c r="R230" s="9"/>
      <c r="S230" s="9"/>
      <c r="T230" s="9"/>
      <c r="U230" s="9"/>
      <c r="V230" s="9"/>
      <c r="W230" s="9"/>
      <c r="X230" s="9"/>
      <c r="Y230" s="9"/>
      <c r="Z230" s="9"/>
      <c r="AA230" s="9"/>
      <c r="AB230" s="9"/>
      <c r="AC230" s="9"/>
      <c r="AD230" s="9"/>
      <c r="AE230" s="9"/>
      <c r="AF230" s="9"/>
      <c r="AG230" s="9"/>
      <c r="AH230" s="9"/>
      <c r="AI230" s="9"/>
      <c r="AJ230" s="9"/>
      <c r="AK230" s="9"/>
      <c r="AL230" s="9"/>
      <c r="AM230" s="9"/>
      <c r="AN230" s="9"/>
      <c r="AO230" s="9"/>
      <c r="AP230" s="9"/>
      <c r="AQ230" s="9"/>
      <c r="AR230" s="9"/>
      <c r="AS230" s="9"/>
      <c r="AT230" s="9"/>
      <c r="AU230" s="9"/>
      <c r="AV230" s="9"/>
      <c r="AW230" s="9"/>
      <c r="AX230" s="9"/>
      <c r="AY230" s="9"/>
      <c r="AZ230" s="9"/>
      <c r="BA230" s="9"/>
    </row>
    <row r="298" spans="2:52" hidden="1" x14ac:dyDescent="0.35">
      <c r="B298" s="156" t="s">
        <v>261</v>
      </c>
      <c r="C298" s="157" t="e">
        <f>'Tussenblad Begroting'!#REF!</f>
        <v>#REF!</v>
      </c>
      <c r="D298" s="157" t="e" cm="1">
        <f t="array" ref="D298">_xlfn.DROP('Tussenblad Begroting'!#REF!,,Aanvrager!$B$11*-1)</f>
        <v>#REF!</v>
      </c>
      <c r="E298" s="157"/>
      <c r="F298" s="157"/>
      <c r="G298" s="157"/>
      <c r="H298" s="157"/>
      <c r="I298" s="157"/>
      <c r="J298" s="157"/>
      <c r="K298" s="157"/>
      <c r="L298" s="157"/>
      <c r="M298" s="157"/>
      <c r="N298" s="157"/>
      <c r="O298" s="157"/>
      <c r="P298" s="157"/>
      <c r="Q298" s="157"/>
      <c r="R298" s="157"/>
      <c r="S298" s="157"/>
      <c r="T298" s="157"/>
      <c r="U298" s="157"/>
      <c r="V298" s="157"/>
      <c r="W298" s="157"/>
      <c r="X298" s="157"/>
      <c r="Y298" s="157"/>
      <c r="Z298" s="157"/>
      <c r="AA298" s="157"/>
      <c r="AB298" s="157"/>
      <c r="AC298" s="157"/>
      <c r="AD298" s="157"/>
      <c r="AE298" s="157"/>
      <c r="AF298" s="157"/>
      <c r="AG298" s="157"/>
      <c r="AH298" s="157"/>
      <c r="AI298" s="157"/>
      <c r="AJ298" s="157"/>
      <c r="AK298" s="157"/>
      <c r="AL298" s="157"/>
      <c r="AM298" s="157"/>
      <c r="AN298" s="157"/>
      <c r="AO298" s="157"/>
      <c r="AP298" s="157"/>
      <c r="AQ298" s="157"/>
      <c r="AR298" s="157"/>
      <c r="AS298" s="157"/>
      <c r="AT298" s="157"/>
      <c r="AU298" s="157"/>
      <c r="AV298" s="157"/>
      <c r="AW298" s="157"/>
      <c r="AX298" s="157"/>
      <c r="AY298" s="157"/>
      <c r="AZ298" s="157"/>
    </row>
    <row r="300" spans="2:52" ht="16.2" hidden="1" x14ac:dyDescent="0.35">
      <c r="B300" s="2" t="s">
        <v>262</v>
      </c>
    </row>
    <row r="301" spans="2:52" hidden="1" x14ac:dyDescent="0.35">
      <c r="B301" s="6" t="str" cm="1">
        <f t="array" ref="B301">_xlfn.DROP(Tbl.Subsidiehoogte[Subsidieactiviteit],Lijsten!$E$33*-1,)</f>
        <v>Voorbereiding</v>
      </c>
      <c r="C301" s="157" t="e" cm="1">
        <f t="array" ref="C301">_xlfn.DROP('Tussenblad Begroting'!#REF!,Lijsten!$E$33*-1,)</f>
        <v>#REF!</v>
      </c>
      <c r="D301" s="157" t="e" cm="1">
        <f t="array" ref="D301">_xlfn.DROP('Tussenblad Begroting'!#REF!,Lijsten!$E$33*-1,Aanvrager!$B$11*-1)</f>
        <v>#REF!</v>
      </c>
      <c r="E301" s="157"/>
      <c r="F301" s="157"/>
      <c r="G301" s="157"/>
      <c r="H301" s="157"/>
      <c r="I301" s="157"/>
      <c r="J301" s="157"/>
      <c r="K301" s="157"/>
      <c r="L301" s="157"/>
      <c r="M301" s="157"/>
      <c r="N301" s="157"/>
      <c r="O301" s="157"/>
      <c r="P301" s="157"/>
      <c r="Q301" s="157"/>
      <c r="R301" s="157"/>
      <c r="S301" s="157"/>
      <c r="T301" s="157"/>
      <c r="U301" s="157"/>
      <c r="V301" s="157"/>
      <c r="W301" s="157"/>
      <c r="X301" s="157"/>
      <c r="Y301" s="157"/>
      <c r="Z301" s="157"/>
      <c r="AA301" s="157"/>
      <c r="AB301" s="157"/>
      <c r="AC301" s="157"/>
      <c r="AD301" s="157"/>
      <c r="AE301" s="157"/>
      <c r="AF301" s="157"/>
      <c r="AG301" s="157"/>
      <c r="AH301" s="157"/>
      <c r="AI301" s="157"/>
      <c r="AJ301" s="157"/>
      <c r="AK301" s="157"/>
      <c r="AL301" s="157"/>
      <c r="AM301" s="157"/>
      <c r="AN301" s="157"/>
      <c r="AO301" s="157"/>
      <c r="AP301" s="157"/>
      <c r="AQ301" s="157"/>
      <c r="AR301" s="157"/>
      <c r="AS301" s="157"/>
      <c r="AT301" s="157"/>
      <c r="AU301" s="157"/>
      <c r="AV301" s="157"/>
      <c r="AW301" s="157"/>
      <c r="AX301" s="157"/>
      <c r="AY301" s="157"/>
      <c r="AZ301" s="157"/>
    </row>
    <row r="302" spans="2:52" hidden="1" x14ac:dyDescent="0.35">
      <c r="B302" s="6"/>
      <c r="C302" s="157"/>
      <c r="D302" s="157"/>
      <c r="E302" s="157"/>
      <c r="F302" s="157"/>
      <c r="G302" s="157"/>
      <c r="H302" s="157"/>
      <c r="I302" s="157"/>
      <c r="J302" s="157"/>
      <c r="K302" s="157"/>
      <c r="L302" s="157"/>
      <c r="M302" s="157"/>
      <c r="N302" s="157"/>
      <c r="O302" s="157"/>
      <c r="P302" s="157"/>
      <c r="Q302" s="157"/>
      <c r="R302" s="157"/>
      <c r="S302" s="157"/>
      <c r="T302" s="157"/>
      <c r="U302" s="157"/>
      <c r="V302" s="157"/>
      <c r="W302" s="157"/>
      <c r="X302" s="157"/>
      <c r="Y302" s="157"/>
      <c r="Z302" s="157"/>
      <c r="AA302" s="157"/>
      <c r="AB302" s="157"/>
      <c r="AC302" s="157"/>
      <c r="AD302" s="157"/>
      <c r="AE302" s="157"/>
      <c r="AF302" s="157"/>
      <c r="AG302" s="157"/>
      <c r="AH302" s="157"/>
      <c r="AI302" s="157"/>
      <c r="AJ302" s="157"/>
      <c r="AK302" s="157"/>
      <c r="AL302" s="157"/>
      <c r="AM302" s="157"/>
      <c r="AN302" s="157"/>
      <c r="AO302" s="157"/>
      <c r="AP302" s="157"/>
      <c r="AQ302" s="157"/>
      <c r="AR302" s="157"/>
      <c r="AS302" s="157"/>
      <c r="AT302" s="157"/>
      <c r="AU302" s="157"/>
      <c r="AV302" s="157"/>
      <c r="AW302" s="157"/>
      <c r="AX302" s="157"/>
      <c r="AY302" s="157"/>
      <c r="AZ302" s="157"/>
    </row>
    <row r="303" spans="2:52" hidden="1" x14ac:dyDescent="0.35">
      <c r="B303" s="6"/>
      <c r="C303" s="157"/>
      <c r="D303" s="157"/>
      <c r="E303" s="157"/>
      <c r="F303" s="157"/>
      <c r="G303" s="157"/>
      <c r="H303" s="157"/>
      <c r="I303" s="157"/>
      <c r="J303" s="157"/>
      <c r="K303" s="157"/>
      <c r="L303" s="157"/>
      <c r="M303" s="157"/>
      <c r="N303" s="157"/>
      <c r="O303" s="157"/>
      <c r="P303" s="157"/>
      <c r="Q303" s="157"/>
      <c r="R303" s="157"/>
      <c r="S303" s="157"/>
      <c r="T303" s="157"/>
      <c r="U303" s="157"/>
      <c r="V303" s="157"/>
      <c r="W303" s="157"/>
      <c r="X303" s="157"/>
      <c r="Y303" s="157"/>
      <c r="Z303" s="157"/>
      <c r="AA303" s="157"/>
      <c r="AB303" s="157"/>
      <c r="AC303" s="157"/>
      <c r="AD303" s="157"/>
      <c r="AE303" s="157"/>
      <c r="AF303" s="157"/>
      <c r="AG303" s="157"/>
      <c r="AH303" s="157"/>
      <c r="AI303" s="157"/>
      <c r="AJ303" s="157"/>
      <c r="AK303" s="157"/>
      <c r="AL303" s="157"/>
      <c r="AM303" s="157"/>
      <c r="AN303" s="157"/>
      <c r="AO303" s="157"/>
      <c r="AP303" s="157"/>
      <c r="AQ303" s="157"/>
      <c r="AR303" s="157"/>
      <c r="AS303" s="157"/>
      <c r="AT303" s="157"/>
      <c r="AU303" s="157"/>
      <c r="AV303" s="157"/>
      <c r="AW303" s="157"/>
      <c r="AX303" s="157"/>
      <c r="AY303" s="157"/>
      <c r="AZ303" s="157"/>
    </row>
    <row r="304" spans="2:52" hidden="1" x14ac:dyDescent="0.35">
      <c r="B304" s="6"/>
      <c r="C304" s="157"/>
      <c r="D304" s="157"/>
      <c r="E304" s="157"/>
      <c r="F304" s="157"/>
      <c r="G304" s="157"/>
      <c r="H304" s="157"/>
      <c r="I304" s="157"/>
      <c r="J304" s="157"/>
      <c r="K304" s="157"/>
      <c r="L304" s="157"/>
      <c r="M304" s="157"/>
      <c r="N304" s="157"/>
      <c r="O304" s="157"/>
      <c r="P304" s="157"/>
      <c r="Q304" s="157"/>
      <c r="R304" s="157"/>
      <c r="S304" s="157"/>
      <c r="T304" s="157"/>
      <c r="U304" s="157"/>
      <c r="V304" s="157"/>
      <c r="W304" s="157"/>
      <c r="X304" s="157"/>
      <c r="Y304" s="157"/>
      <c r="Z304" s="157"/>
      <c r="AA304" s="157"/>
      <c r="AB304" s="157"/>
      <c r="AC304" s="157"/>
      <c r="AD304" s="157"/>
      <c r="AE304" s="157"/>
      <c r="AF304" s="157"/>
      <c r="AG304" s="157"/>
      <c r="AH304" s="157"/>
      <c r="AI304" s="157"/>
      <c r="AJ304" s="157"/>
      <c r="AK304" s="157"/>
      <c r="AL304" s="157"/>
      <c r="AM304" s="157"/>
      <c r="AN304" s="157"/>
      <c r="AO304" s="157"/>
      <c r="AP304" s="157"/>
      <c r="AQ304" s="157"/>
      <c r="AR304" s="157"/>
      <c r="AS304" s="157"/>
      <c r="AT304" s="157"/>
      <c r="AU304" s="157"/>
      <c r="AV304" s="157"/>
      <c r="AW304" s="157"/>
      <c r="AX304" s="157"/>
      <c r="AY304" s="157"/>
      <c r="AZ304" s="157"/>
    </row>
    <row r="305" spans="2:52" hidden="1" x14ac:dyDescent="0.35">
      <c r="B305" s="6"/>
      <c r="C305" s="157"/>
      <c r="D305" s="157"/>
      <c r="E305" s="157"/>
      <c r="F305" s="157"/>
      <c r="G305" s="157"/>
      <c r="H305" s="157"/>
      <c r="I305" s="157"/>
      <c r="J305" s="157"/>
      <c r="K305" s="157"/>
      <c r="L305" s="157"/>
      <c r="M305" s="157"/>
      <c r="N305" s="157"/>
      <c r="O305" s="157"/>
      <c r="P305" s="157"/>
      <c r="Q305" s="157"/>
      <c r="R305" s="157"/>
      <c r="S305" s="157"/>
      <c r="T305" s="157"/>
      <c r="U305" s="157"/>
      <c r="V305" s="157"/>
      <c r="W305" s="157"/>
      <c r="X305" s="157"/>
      <c r="Y305" s="157"/>
      <c r="Z305" s="157"/>
      <c r="AA305" s="157"/>
      <c r="AB305" s="157"/>
      <c r="AC305" s="157"/>
      <c r="AD305" s="157"/>
      <c r="AE305" s="157"/>
      <c r="AF305" s="157"/>
      <c r="AG305" s="157"/>
      <c r="AH305" s="157"/>
      <c r="AI305" s="157"/>
      <c r="AJ305" s="157"/>
      <c r="AK305" s="157"/>
      <c r="AL305" s="157"/>
      <c r="AM305" s="157"/>
      <c r="AN305" s="157"/>
      <c r="AO305" s="157"/>
      <c r="AP305" s="157"/>
      <c r="AQ305" s="157"/>
      <c r="AR305" s="157"/>
      <c r="AS305" s="157"/>
      <c r="AT305" s="157"/>
      <c r="AU305" s="157"/>
      <c r="AV305" s="157"/>
      <c r="AW305" s="157"/>
      <c r="AX305" s="157"/>
      <c r="AY305" s="157"/>
      <c r="AZ305" s="157"/>
    </row>
    <row r="306" spans="2:52" hidden="1" x14ac:dyDescent="0.35">
      <c r="B306" s="6"/>
      <c r="C306" s="157"/>
      <c r="D306" s="157"/>
      <c r="E306" s="157"/>
      <c r="F306" s="157"/>
      <c r="G306" s="157"/>
      <c r="H306" s="157"/>
      <c r="I306" s="157"/>
      <c r="J306" s="157"/>
      <c r="K306" s="157"/>
      <c r="L306" s="157"/>
      <c r="M306" s="157"/>
      <c r="N306" s="157"/>
      <c r="O306" s="157"/>
      <c r="P306" s="157"/>
      <c r="Q306" s="157"/>
      <c r="R306" s="157"/>
      <c r="S306" s="157"/>
      <c r="T306" s="157"/>
      <c r="U306" s="157"/>
      <c r="V306" s="157"/>
      <c r="W306" s="157"/>
      <c r="X306" s="157"/>
      <c r="Y306" s="157"/>
      <c r="Z306" s="157"/>
      <c r="AA306" s="157"/>
      <c r="AB306" s="157"/>
      <c r="AC306" s="157"/>
      <c r="AD306" s="157"/>
      <c r="AE306" s="157"/>
      <c r="AF306" s="157"/>
      <c r="AG306" s="157"/>
      <c r="AH306" s="157"/>
      <c r="AI306" s="157"/>
      <c r="AJ306" s="157"/>
      <c r="AK306" s="157"/>
      <c r="AL306" s="157"/>
      <c r="AM306" s="157"/>
      <c r="AN306" s="157"/>
      <c r="AO306" s="157"/>
      <c r="AP306" s="157"/>
      <c r="AQ306" s="157"/>
      <c r="AR306" s="157"/>
      <c r="AS306" s="157"/>
      <c r="AT306" s="157"/>
      <c r="AU306" s="157"/>
      <c r="AV306" s="157"/>
      <c r="AW306" s="157"/>
      <c r="AX306" s="157"/>
      <c r="AY306" s="157"/>
      <c r="AZ306" s="157"/>
    </row>
    <row r="307" spans="2:52" hidden="1" x14ac:dyDescent="0.35">
      <c r="B307" s="6"/>
      <c r="C307" s="157"/>
      <c r="D307" s="157"/>
      <c r="E307" s="157"/>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7"/>
      <c r="AY307" s="157"/>
      <c r="AZ307" s="157"/>
    </row>
    <row r="308" spans="2:52" hidden="1" x14ac:dyDescent="0.35">
      <c r="B308" s="6"/>
      <c r="C308" s="157"/>
      <c r="D308" s="157"/>
      <c r="E308" s="157"/>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7"/>
      <c r="AY308" s="157"/>
      <c r="AZ308" s="157"/>
    </row>
    <row r="309" spans="2:52" hidden="1" x14ac:dyDescent="0.35">
      <c r="B309" s="6"/>
      <c r="C309" s="157"/>
      <c r="D309" s="157"/>
      <c r="E309" s="157"/>
      <c r="F309" s="157"/>
      <c r="G309" s="157"/>
      <c r="H309" s="157"/>
      <c r="I309" s="157"/>
      <c r="J309" s="157"/>
      <c r="K309" s="157"/>
      <c r="L309" s="157"/>
      <c r="M309" s="157"/>
      <c r="N309" s="157"/>
      <c r="O309" s="157"/>
      <c r="P309" s="157"/>
      <c r="Q309" s="157"/>
      <c r="R309" s="157"/>
      <c r="S309" s="157"/>
      <c r="T309" s="157"/>
      <c r="U309" s="157"/>
      <c r="V309" s="157"/>
      <c r="W309" s="157"/>
      <c r="X309" s="157"/>
      <c r="Y309" s="157"/>
      <c r="Z309" s="157"/>
      <c r="AA309" s="157"/>
      <c r="AB309" s="157"/>
      <c r="AC309" s="157"/>
      <c r="AD309" s="157"/>
      <c r="AE309" s="157"/>
      <c r="AF309" s="157"/>
      <c r="AG309" s="157"/>
      <c r="AH309" s="157"/>
      <c r="AI309" s="157"/>
      <c r="AJ309" s="157"/>
      <c r="AK309" s="157"/>
      <c r="AL309" s="157"/>
      <c r="AM309" s="157"/>
      <c r="AN309" s="157"/>
      <c r="AO309" s="157"/>
      <c r="AP309" s="157"/>
      <c r="AQ309" s="157"/>
      <c r="AR309" s="157"/>
      <c r="AS309" s="157"/>
      <c r="AT309" s="157"/>
      <c r="AU309" s="157"/>
      <c r="AV309" s="157"/>
      <c r="AW309" s="157"/>
      <c r="AX309" s="157"/>
      <c r="AY309" s="157"/>
      <c r="AZ309" s="157"/>
    </row>
    <row r="310" spans="2:52" hidden="1" x14ac:dyDescent="0.35">
      <c r="B310" s="6"/>
      <c r="C310" s="157"/>
      <c r="D310" s="157"/>
      <c r="E310" s="157"/>
      <c r="F310" s="157"/>
      <c r="G310" s="157"/>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7"/>
      <c r="AY310" s="157"/>
      <c r="AZ310" s="157"/>
    </row>
    <row r="311" spans="2:52" hidden="1" x14ac:dyDescent="0.35">
      <c r="B311" s="6"/>
      <c r="C311" s="157"/>
      <c r="D311" s="157"/>
      <c r="E311" s="157"/>
      <c r="F311" s="157"/>
      <c r="G311" s="157"/>
      <c r="H311" s="157"/>
      <c r="I311" s="157"/>
      <c r="J311" s="157"/>
      <c r="K311" s="157"/>
      <c r="L311" s="157"/>
      <c r="M311" s="157"/>
      <c r="N311" s="157"/>
      <c r="O311" s="157"/>
      <c r="P311" s="157"/>
      <c r="Q311" s="157"/>
      <c r="R311" s="157"/>
      <c r="S311" s="157"/>
      <c r="T311" s="157"/>
      <c r="U311" s="157"/>
      <c r="V311" s="157"/>
      <c r="W311" s="157"/>
      <c r="X311" s="157"/>
      <c r="Y311" s="157"/>
      <c r="Z311" s="157"/>
      <c r="AA311" s="157"/>
      <c r="AB311" s="157"/>
      <c r="AC311" s="157"/>
      <c r="AD311" s="157"/>
      <c r="AE311" s="157"/>
      <c r="AF311" s="157"/>
      <c r="AG311" s="157"/>
      <c r="AH311" s="157"/>
      <c r="AI311" s="157"/>
      <c r="AJ311" s="157"/>
      <c r="AK311" s="157"/>
      <c r="AL311" s="157"/>
      <c r="AM311" s="157"/>
      <c r="AN311" s="157"/>
      <c r="AO311" s="157"/>
      <c r="AP311" s="157"/>
      <c r="AQ311" s="157"/>
      <c r="AR311" s="157"/>
      <c r="AS311" s="157"/>
      <c r="AT311" s="157"/>
      <c r="AU311" s="157"/>
      <c r="AV311" s="157"/>
      <c r="AW311" s="157"/>
      <c r="AX311" s="157"/>
      <c r="AY311" s="157"/>
      <c r="AZ311" s="157"/>
    </row>
    <row r="312" spans="2:52" hidden="1" x14ac:dyDescent="0.35">
      <c r="B312" s="6"/>
      <c r="C312" s="157"/>
      <c r="D312" s="157"/>
      <c r="E312" s="157"/>
      <c r="F312" s="157"/>
      <c r="G312" s="157"/>
      <c r="H312" s="157"/>
      <c r="I312" s="157"/>
      <c r="J312" s="157"/>
      <c r="K312" s="157"/>
      <c r="L312" s="157"/>
      <c r="M312" s="157"/>
      <c r="N312" s="157"/>
      <c r="O312" s="157"/>
      <c r="P312" s="157"/>
      <c r="Q312" s="157"/>
      <c r="R312" s="157"/>
      <c r="S312" s="157"/>
      <c r="T312" s="157"/>
      <c r="U312" s="157"/>
      <c r="V312" s="157"/>
      <c r="W312" s="157"/>
      <c r="X312" s="157"/>
      <c r="Y312" s="157"/>
      <c r="Z312" s="157"/>
      <c r="AA312" s="157"/>
      <c r="AB312" s="157"/>
      <c r="AC312" s="157"/>
      <c r="AD312" s="157"/>
      <c r="AE312" s="157"/>
      <c r="AF312" s="157"/>
      <c r="AG312" s="157"/>
      <c r="AH312" s="157"/>
      <c r="AI312" s="157"/>
      <c r="AJ312" s="157"/>
      <c r="AK312" s="157"/>
      <c r="AL312" s="157"/>
      <c r="AM312" s="157"/>
      <c r="AN312" s="157"/>
      <c r="AO312" s="157"/>
      <c r="AP312" s="157"/>
      <c r="AQ312" s="157"/>
      <c r="AR312" s="157"/>
      <c r="AS312" s="157"/>
      <c r="AT312" s="157"/>
      <c r="AU312" s="157"/>
      <c r="AV312" s="157"/>
      <c r="AW312" s="157"/>
      <c r="AX312" s="157"/>
      <c r="AY312" s="157"/>
      <c r="AZ312" s="157"/>
    </row>
    <row r="313" spans="2:52" hidden="1" x14ac:dyDescent="0.35">
      <c r="B313" s="6"/>
      <c r="C313" s="157"/>
      <c r="D313" s="157"/>
      <c r="E313" s="157"/>
      <c r="F313" s="157"/>
      <c r="G313" s="157"/>
      <c r="H313" s="157"/>
      <c r="I313" s="157"/>
      <c r="J313" s="157"/>
      <c r="K313" s="157"/>
      <c r="L313" s="157"/>
      <c r="M313" s="157"/>
      <c r="N313" s="157"/>
      <c r="O313" s="157"/>
      <c r="P313" s="157"/>
      <c r="Q313" s="157"/>
      <c r="R313" s="157"/>
      <c r="S313" s="157"/>
      <c r="T313" s="157"/>
      <c r="U313" s="157"/>
      <c r="V313" s="157"/>
      <c r="W313" s="157"/>
      <c r="X313" s="157"/>
      <c r="Y313" s="157"/>
      <c r="Z313" s="157"/>
      <c r="AA313" s="157"/>
      <c r="AB313" s="157"/>
      <c r="AC313" s="157"/>
      <c r="AD313" s="157"/>
      <c r="AE313" s="157"/>
      <c r="AF313" s="157"/>
      <c r="AG313" s="157"/>
      <c r="AH313" s="157"/>
      <c r="AI313" s="157"/>
      <c r="AJ313" s="157"/>
      <c r="AK313" s="157"/>
      <c r="AL313" s="157"/>
      <c r="AM313" s="157"/>
      <c r="AN313" s="157"/>
      <c r="AO313" s="157"/>
      <c r="AP313" s="157"/>
      <c r="AQ313" s="157"/>
      <c r="AR313" s="157"/>
      <c r="AS313" s="157"/>
      <c r="AT313" s="157"/>
      <c r="AU313" s="157"/>
      <c r="AV313" s="157"/>
      <c r="AW313" s="157"/>
      <c r="AX313" s="157"/>
      <c r="AY313" s="157"/>
      <c r="AZ313" s="157"/>
    </row>
    <row r="314" spans="2:52" hidden="1" x14ac:dyDescent="0.35">
      <c r="B314" s="6"/>
      <c r="C314" s="157"/>
      <c r="D314" s="157"/>
      <c r="E314" s="157"/>
      <c r="F314" s="157"/>
      <c r="G314" s="157"/>
      <c r="H314" s="157"/>
      <c r="I314" s="157"/>
      <c r="J314" s="157"/>
      <c r="K314" s="157"/>
      <c r="L314" s="157"/>
      <c r="M314" s="157"/>
      <c r="N314" s="157"/>
      <c r="O314" s="157"/>
      <c r="P314" s="157"/>
      <c r="Q314" s="157"/>
      <c r="R314" s="157"/>
      <c r="S314" s="157"/>
      <c r="T314" s="157"/>
      <c r="U314" s="157"/>
      <c r="V314" s="157"/>
      <c r="W314" s="157"/>
      <c r="X314" s="157"/>
      <c r="Y314" s="157"/>
      <c r="Z314" s="157"/>
      <c r="AA314" s="157"/>
      <c r="AB314" s="157"/>
      <c r="AC314" s="157"/>
      <c r="AD314" s="157"/>
      <c r="AE314" s="157"/>
      <c r="AF314" s="157"/>
      <c r="AG314" s="157"/>
      <c r="AH314" s="157"/>
      <c r="AI314" s="157"/>
      <c r="AJ314" s="157"/>
      <c r="AK314" s="157"/>
      <c r="AL314" s="157"/>
      <c r="AM314" s="157"/>
      <c r="AN314" s="157"/>
      <c r="AO314" s="157"/>
      <c r="AP314" s="157"/>
      <c r="AQ314" s="157"/>
      <c r="AR314" s="157"/>
      <c r="AS314" s="157"/>
      <c r="AT314" s="157"/>
      <c r="AU314" s="157"/>
      <c r="AV314" s="157"/>
      <c r="AW314" s="157"/>
      <c r="AX314" s="157"/>
      <c r="AY314" s="157"/>
      <c r="AZ314" s="157"/>
    </row>
    <row r="315" spans="2:52" hidden="1" x14ac:dyDescent="0.35">
      <c r="B315" s="6"/>
      <c r="C315" s="157"/>
      <c r="D315" s="157"/>
      <c r="E315" s="157"/>
      <c r="F315" s="157"/>
      <c r="G315" s="157"/>
      <c r="H315" s="157"/>
      <c r="I315" s="157"/>
      <c r="J315" s="157"/>
      <c r="K315" s="157"/>
      <c r="L315" s="157"/>
      <c r="M315" s="157"/>
      <c r="N315" s="157"/>
      <c r="O315" s="157"/>
      <c r="P315" s="157"/>
      <c r="Q315" s="157"/>
      <c r="R315" s="157"/>
      <c r="S315" s="157"/>
      <c r="T315" s="157"/>
      <c r="U315" s="157"/>
      <c r="V315" s="157"/>
      <c r="W315" s="157"/>
      <c r="X315" s="157"/>
      <c r="Y315" s="157"/>
      <c r="Z315" s="157"/>
      <c r="AA315" s="157"/>
      <c r="AB315" s="157"/>
      <c r="AC315" s="157"/>
      <c r="AD315" s="157"/>
      <c r="AE315" s="157"/>
      <c r="AF315" s="157"/>
      <c r="AG315" s="157"/>
      <c r="AH315" s="157"/>
      <c r="AI315" s="157"/>
      <c r="AJ315" s="157"/>
      <c r="AK315" s="157"/>
      <c r="AL315" s="157"/>
      <c r="AM315" s="157"/>
      <c r="AN315" s="157"/>
      <c r="AO315" s="157"/>
      <c r="AP315" s="157"/>
      <c r="AQ315" s="157"/>
      <c r="AR315" s="157"/>
      <c r="AS315" s="157"/>
      <c r="AT315" s="157"/>
      <c r="AU315" s="157"/>
      <c r="AV315" s="157"/>
      <c r="AW315" s="157"/>
      <c r="AX315" s="157"/>
      <c r="AY315" s="157"/>
      <c r="AZ315" s="157"/>
    </row>
    <row r="316" spans="2:52" hidden="1" x14ac:dyDescent="0.35">
      <c r="B316" s="6"/>
      <c r="C316" s="157"/>
      <c r="D316" s="157"/>
      <c r="E316" s="157"/>
      <c r="F316" s="157"/>
      <c r="G316" s="157"/>
      <c r="H316" s="157"/>
      <c r="I316" s="157"/>
      <c r="J316" s="157"/>
      <c r="K316" s="157"/>
      <c r="L316" s="157"/>
      <c r="M316" s="157"/>
      <c r="N316" s="157"/>
      <c r="O316" s="157"/>
      <c r="P316" s="157"/>
      <c r="Q316" s="157"/>
      <c r="R316" s="157"/>
      <c r="S316" s="157"/>
      <c r="T316" s="157"/>
      <c r="U316" s="157"/>
      <c r="V316" s="157"/>
      <c r="W316" s="157"/>
      <c r="X316" s="157"/>
      <c r="Y316" s="157"/>
      <c r="Z316" s="157"/>
      <c r="AA316" s="157"/>
      <c r="AB316" s="157"/>
      <c r="AC316" s="157"/>
      <c r="AD316" s="157"/>
      <c r="AE316" s="157"/>
      <c r="AF316" s="157"/>
      <c r="AG316" s="157"/>
      <c r="AH316" s="157"/>
      <c r="AI316" s="157"/>
      <c r="AJ316" s="157"/>
      <c r="AK316" s="157"/>
      <c r="AL316" s="157"/>
      <c r="AM316" s="157"/>
      <c r="AN316" s="157"/>
      <c r="AO316" s="157"/>
      <c r="AP316" s="157"/>
      <c r="AQ316" s="157"/>
      <c r="AR316" s="157"/>
      <c r="AS316" s="157"/>
      <c r="AT316" s="157"/>
      <c r="AU316" s="157"/>
      <c r="AV316" s="157"/>
      <c r="AW316" s="157"/>
      <c r="AX316" s="157"/>
      <c r="AY316" s="157"/>
      <c r="AZ316" s="157"/>
    </row>
    <row r="317" spans="2:52" hidden="1" x14ac:dyDescent="0.35">
      <c r="B317" s="6"/>
      <c r="C317" s="157"/>
      <c r="D317" s="157"/>
      <c r="E317" s="157"/>
      <c r="F317" s="157"/>
      <c r="G317" s="157"/>
      <c r="H317" s="157"/>
      <c r="I317" s="157"/>
      <c r="J317" s="157"/>
      <c r="K317" s="157"/>
      <c r="L317" s="157"/>
      <c r="M317" s="157"/>
      <c r="N317" s="157"/>
      <c r="O317" s="157"/>
      <c r="P317" s="157"/>
      <c r="Q317" s="157"/>
      <c r="R317" s="157"/>
      <c r="S317" s="157"/>
      <c r="T317" s="157"/>
      <c r="U317" s="157"/>
      <c r="V317" s="157"/>
      <c r="W317" s="157"/>
      <c r="X317" s="157"/>
      <c r="Y317" s="157"/>
      <c r="Z317" s="157"/>
      <c r="AA317" s="157"/>
      <c r="AB317" s="157"/>
      <c r="AC317" s="157"/>
      <c r="AD317" s="157"/>
      <c r="AE317" s="157"/>
      <c r="AF317" s="157"/>
      <c r="AG317" s="157"/>
      <c r="AH317" s="157"/>
      <c r="AI317" s="157"/>
      <c r="AJ317" s="157"/>
      <c r="AK317" s="157"/>
      <c r="AL317" s="157"/>
      <c r="AM317" s="157"/>
      <c r="AN317" s="157"/>
      <c r="AO317" s="157"/>
      <c r="AP317" s="157"/>
      <c r="AQ317" s="157"/>
      <c r="AR317" s="157"/>
      <c r="AS317" s="157"/>
      <c r="AT317" s="157"/>
      <c r="AU317" s="157"/>
      <c r="AV317" s="157"/>
      <c r="AW317" s="157"/>
      <c r="AX317" s="157"/>
      <c r="AY317" s="157"/>
      <c r="AZ317" s="157"/>
    </row>
    <row r="318" spans="2:52" hidden="1" x14ac:dyDescent="0.35">
      <c r="B318" s="6"/>
      <c r="C318" s="157"/>
      <c r="D318" s="157"/>
      <c r="E318" s="157"/>
      <c r="F318" s="157"/>
      <c r="G318" s="157"/>
      <c r="H318" s="157"/>
      <c r="I318" s="157"/>
      <c r="J318" s="157"/>
      <c r="K318" s="157"/>
      <c r="L318" s="157"/>
      <c r="M318" s="157"/>
      <c r="N318" s="157"/>
      <c r="O318" s="157"/>
      <c r="P318" s="157"/>
      <c r="Q318" s="157"/>
      <c r="R318" s="157"/>
      <c r="S318" s="157"/>
      <c r="T318" s="157"/>
      <c r="U318" s="157"/>
      <c r="V318" s="157"/>
      <c r="W318" s="157"/>
      <c r="X318" s="157"/>
      <c r="Y318" s="157"/>
      <c r="Z318" s="157"/>
      <c r="AA318" s="157"/>
      <c r="AB318" s="157"/>
      <c r="AC318" s="157"/>
      <c r="AD318" s="157"/>
      <c r="AE318" s="157"/>
      <c r="AF318" s="157"/>
      <c r="AG318" s="157"/>
      <c r="AH318" s="157"/>
      <c r="AI318" s="157"/>
      <c r="AJ318" s="157"/>
      <c r="AK318" s="157"/>
      <c r="AL318" s="157"/>
      <c r="AM318" s="157"/>
      <c r="AN318" s="157"/>
      <c r="AO318" s="157"/>
      <c r="AP318" s="157"/>
      <c r="AQ318" s="157"/>
      <c r="AR318" s="157"/>
      <c r="AS318" s="157"/>
      <c r="AT318" s="157"/>
      <c r="AU318" s="157"/>
      <c r="AV318" s="157"/>
      <c r="AW318" s="157"/>
      <c r="AX318" s="157"/>
      <c r="AY318" s="157"/>
      <c r="AZ318" s="157"/>
    </row>
    <row r="319" spans="2:52" hidden="1" x14ac:dyDescent="0.35">
      <c r="B319" s="6"/>
      <c r="C319" s="157"/>
      <c r="D319" s="157"/>
      <c r="E319" s="157"/>
      <c r="F319" s="157"/>
      <c r="G319" s="157"/>
      <c r="H319" s="157"/>
      <c r="I319" s="157"/>
      <c r="J319" s="157"/>
      <c r="K319" s="157"/>
      <c r="L319" s="157"/>
      <c r="M319" s="157"/>
      <c r="N319" s="157"/>
      <c r="O319" s="157"/>
      <c r="P319" s="157"/>
      <c r="Q319" s="157"/>
      <c r="R319" s="157"/>
      <c r="S319" s="157"/>
      <c r="T319" s="157"/>
      <c r="U319" s="157"/>
      <c r="V319" s="157"/>
      <c r="W319" s="157"/>
      <c r="X319" s="157"/>
      <c r="Y319" s="157"/>
      <c r="Z319" s="157"/>
      <c r="AA319" s="157"/>
      <c r="AB319" s="157"/>
      <c r="AC319" s="157"/>
      <c r="AD319" s="157"/>
      <c r="AE319" s="157"/>
      <c r="AF319" s="157"/>
      <c r="AG319" s="157"/>
      <c r="AH319" s="157"/>
      <c r="AI319" s="157"/>
      <c r="AJ319" s="157"/>
      <c r="AK319" s="157"/>
      <c r="AL319" s="157"/>
      <c r="AM319" s="157"/>
      <c r="AN319" s="157"/>
      <c r="AO319" s="157"/>
      <c r="AP319" s="157"/>
      <c r="AQ319" s="157"/>
      <c r="AR319" s="157"/>
      <c r="AS319" s="157"/>
      <c r="AT319" s="157"/>
      <c r="AU319" s="157"/>
      <c r="AV319" s="157"/>
      <c r="AW319" s="157"/>
      <c r="AX319" s="157"/>
      <c r="AY319" s="157"/>
      <c r="AZ319" s="157"/>
    </row>
    <row r="320" spans="2:52" hidden="1" x14ac:dyDescent="0.35">
      <c r="B320" s="6"/>
      <c r="C320" s="157"/>
      <c r="D320" s="157"/>
      <c r="E320" s="157"/>
      <c r="F320" s="157"/>
      <c r="G320" s="157"/>
      <c r="H320" s="157"/>
      <c r="I320" s="157"/>
      <c r="J320" s="157"/>
      <c r="K320" s="157"/>
      <c r="L320" s="157"/>
      <c r="M320" s="157"/>
      <c r="N320" s="157"/>
      <c r="O320" s="157"/>
      <c r="P320" s="157"/>
      <c r="Q320" s="157"/>
      <c r="R320" s="157"/>
      <c r="S320" s="157"/>
      <c r="T320" s="157"/>
      <c r="U320" s="157"/>
      <c r="V320" s="157"/>
      <c r="W320" s="157"/>
      <c r="X320" s="157"/>
      <c r="Y320" s="157"/>
      <c r="Z320" s="157"/>
      <c r="AA320" s="157"/>
      <c r="AB320" s="157"/>
      <c r="AC320" s="157"/>
      <c r="AD320" s="157"/>
      <c r="AE320" s="157"/>
      <c r="AF320" s="157"/>
      <c r="AG320" s="157"/>
      <c r="AH320" s="157"/>
      <c r="AI320" s="157"/>
      <c r="AJ320" s="157"/>
      <c r="AK320" s="157"/>
      <c r="AL320" s="157"/>
      <c r="AM320" s="157"/>
      <c r="AN320" s="157"/>
      <c r="AO320" s="157"/>
      <c r="AP320" s="157"/>
      <c r="AQ320" s="157"/>
      <c r="AR320" s="157"/>
      <c r="AS320" s="157"/>
      <c r="AT320" s="157"/>
      <c r="AU320" s="157"/>
      <c r="AV320" s="157"/>
      <c r="AW320" s="157"/>
      <c r="AX320" s="157"/>
      <c r="AY320" s="157"/>
      <c r="AZ320" s="157"/>
    </row>
    <row r="321" spans="2:52" hidden="1" x14ac:dyDescent="0.35">
      <c r="B321" s="6"/>
      <c r="C321" s="157"/>
      <c r="D321" s="157"/>
      <c r="E321" s="157"/>
      <c r="F321" s="157"/>
      <c r="G321" s="157"/>
      <c r="H321" s="157"/>
      <c r="I321" s="157"/>
      <c r="J321" s="157"/>
      <c r="K321" s="157"/>
      <c r="L321" s="157"/>
      <c r="M321" s="157"/>
      <c r="N321" s="157"/>
      <c r="O321" s="157"/>
      <c r="P321" s="157"/>
      <c r="Q321" s="157"/>
      <c r="R321" s="157"/>
      <c r="S321" s="157"/>
      <c r="T321" s="157"/>
      <c r="U321" s="157"/>
      <c r="V321" s="157"/>
      <c r="W321" s="157"/>
      <c r="X321" s="157"/>
      <c r="Y321" s="157"/>
      <c r="Z321" s="157"/>
      <c r="AA321" s="157"/>
      <c r="AB321" s="157"/>
      <c r="AC321" s="157"/>
      <c r="AD321" s="157"/>
      <c r="AE321" s="157"/>
      <c r="AF321" s="157"/>
      <c r="AG321" s="157"/>
      <c r="AH321" s="157"/>
      <c r="AI321" s="157"/>
      <c r="AJ321" s="157"/>
      <c r="AK321" s="157"/>
      <c r="AL321" s="157"/>
      <c r="AM321" s="157"/>
      <c r="AN321" s="157"/>
      <c r="AO321" s="157"/>
      <c r="AP321" s="157"/>
      <c r="AQ321" s="157"/>
      <c r="AR321" s="157"/>
      <c r="AS321" s="157"/>
      <c r="AT321" s="157"/>
      <c r="AU321" s="157"/>
      <c r="AV321" s="157"/>
      <c r="AW321" s="157"/>
      <c r="AX321" s="157"/>
      <c r="AY321" s="157"/>
      <c r="AZ321" s="157"/>
    </row>
    <row r="322" spans="2:52" hidden="1" x14ac:dyDescent="0.35">
      <c r="B322" s="6"/>
      <c r="C322" s="157"/>
      <c r="D322" s="157"/>
      <c r="E322" s="157"/>
      <c r="F322" s="157"/>
      <c r="G322" s="157"/>
      <c r="H322" s="157"/>
      <c r="I322" s="157"/>
      <c r="J322" s="157"/>
      <c r="K322" s="157"/>
      <c r="L322" s="157"/>
      <c r="M322" s="157"/>
      <c r="N322" s="157"/>
      <c r="O322" s="157"/>
      <c r="P322" s="157"/>
      <c r="Q322" s="157"/>
      <c r="R322" s="157"/>
      <c r="S322" s="157"/>
      <c r="T322" s="157"/>
      <c r="U322" s="157"/>
      <c r="V322" s="157"/>
      <c r="W322" s="157"/>
      <c r="X322" s="157"/>
      <c r="Y322" s="157"/>
      <c r="Z322" s="157"/>
      <c r="AA322" s="157"/>
      <c r="AB322" s="157"/>
      <c r="AC322" s="157"/>
      <c r="AD322" s="157"/>
      <c r="AE322" s="157"/>
      <c r="AF322" s="157"/>
      <c r="AG322" s="157"/>
      <c r="AH322" s="157"/>
      <c r="AI322" s="157"/>
      <c r="AJ322" s="157"/>
      <c r="AK322" s="157"/>
      <c r="AL322" s="157"/>
      <c r="AM322" s="157"/>
      <c r="AN322" s="157"/>
      <c r="AO322" s="157"/>
      <c r="AP322" s="157"/>
      <c r="AQ322" s="157"/>
      <c r="AR322" s="157"/>
      <c r="AS322" s="157"/>
      <c r="AT322" s="157"/>
      <c r="AU322" s="157"/>
      <c r="AV322" s="157"/>
      <c r="AW322" s="157"/>
      <c r="AX322" s="157"/>
      <c r="AY322" s="157"/>
      <c r="AZ322" s="157"/>
    </row>
    <row r="323" spans="2:52" hidden="1" x14ac:dyDescent="0.35">
      <c r="B323" s="6"/>
      <c r="C323" s="157"/>
      <c r="D323" s="157"/>
      <c r="E323" s="157"/>
      <c r="F323" s="157"/>
      <c r="G323" s="157"/>
      <c r="H323" s="157"/>
      <c r="I323" s="157"/>
      <c r="J323" s="157"/>
      <c r="K323" s="157"/>
      <c r="L323" s="157"/>
      <c r="M323" s="157"/>
      <c r="N323" s="157"/>
      <c r="O323" s="157"/>
      <c r="P323" s="157"/>
      <c r="Q323" s="157"/>
      <c r="R323" s="157"/>
      <c r="S323" s="157"/>
      <c r="T323" s="157"/>
      <c r="U323" s="157"/>
      <c r="V323" s="157"/>
      <c r="W323" s="157"/>
      <c r="X323" s="157"/>
      <c r="Y323" s="157"/>
      <c r="Z323" s="157"/>
      <c r="AA323" s="157"/>
      <c r="AB323" s="157"/>
      <c r="AC323" s="157"/>
      <c r="AD323" s="157"/>
      <c r="AE323" s="157"/>
      <c r="AF323" s="157"/>
      <c r="AG323" s="157"/>
      <c r="AH323" s="157"/>
      <c r="AI323" s="157"/>
      <c r="AJ323" s="157"/>
      <c r="AK323" s="157"/>
      <c r="AL323" s="157"/>
      <c r="AM323" s="157"/>
      <c r="AN323" s="157"/>
      <c r="AO323" s="157"/>
      <c r="AP323" s="157"/>
      <c r="AQ323" s="157"/>
      <c r="AR323" s="157"/>
      <c r="AS323" s="157"/>
      <c r="AT323" s="157"/>
      <c r="AU323" s="157"/>
      <c r="AV323" s="157"/>
      <c r="AW323" s="157"/>
      <c r="AX323" s="157"/>
      <c r="AY323" s="157"/>
      <c r="AZ323" s="157"/>
    </row>
    <row r="324" spans="2:52" hidden="1" x14ac:dyDescent="0.35">
      <c r="B324" s="6"/>
      <c r="C324" s="157"/>
      <c r="D324" s="157"/>
      <c r="E324" s="157"/>
      <c r="F324" s="157"/>
      <c r="G324" s="157"/>
      <c r="H324" s="157"/>
      <c r="I324" s="157"/>
      <c r="J324" s="157"/>
      <c r="K324" s="157"/>
      <c r="L324" s="157"/>
      <c r="M324" s="157"/>
      <c r="N324" s="157"/>
      <c r="O324" s="157"/>
      <c r="P324" s="157"/>
      <c r="Q324" s="157"/>
      <c r="R324" s="157"/>
      <c r="S324" s="157"/>
      <c r="T324" s="157"/>
      <c r="U324" s="157"/>
      <c r="V324" s="157"/>
      <c r="W324" s="157"/>
      <c r="X324" s="157"/>
      <c r="Y324" s="157"/>
      <c r="Z324" s="157"/>
      <c r="AA324" s="157"/>
      <c r="AB324" s="157"/>
      <c r="AC324" s="157"/>
      <c r="AD324" s="157"/>
      <c r="AE324" s="157"/>
      <c r="AF324" s="157"/>
      <c r="AG324" s="157"/>
      <c r="AH324" s="157"/>
      <c r="AI324" s="157"/>
      <c r="AJ324" s="157"/>
      <c r="AK324" s="157"/>
      <c r="AL324" s="157"/>
      <c r="AM324" s="157"/>
      <c r="AN324" s="157"/>
      <c r="AO324" s="157"/>
      <c r="AP324" s="157"/>
      <c r="AQ324" s="157"/>
      <c r="AR324" s="157"/>
      <c r="AS324" s="157"/>
      <c r="AT324" s="157"/>
      <c r="AU324" s="157"/>
      <c r="AV324" s="157"/>
      <c r="AW324" s="157"/>
      <c r="AX324" s="157"/>
      <c r="AY324" s="157"/>
      <c r="AZ324" s="157"/>
    </row>
    <row r="325" spans="2:52" hidden="1" x14ac:dyDescent="0.35">
      <c r="B325" s="6"/>
      <c r="C325" s="157"/>
      <c r="D325" s="157"/>
      <c r="E325" s="157"/>
      <c r="F325" s="157"/>
      <c r="G325" s="157"/>
      <c r="H325" s="157"/>
      <c r="I325" s="157"/>
      <c r="J325" s="157"/>
      <c r="K325" s="157"/>
      <c r="L325" s="157"/>
      <c r="M325" s="157"/>
      <c r="N325" s="157"/>
      <c r="O325" s="157"/>
      <c r="P325" s="157"/>
      <c r="Q325" s="157"/>
      <c r="R325" s="157"/>
      <c r="S325" s="157"/>
      <c r="T325" s="157"/>
      <c r="U325" s="157"/>
      <c r="V325" s="157"/>
      <c r="W325" s="157"/>
      <c r="X325" s="157"/>
      <c r="Y325" s="157"/>
      <c r="Z325" s="157"/>
      <c r="AA325" s="157"/>
      <c r="AB325" s="157"/>
      <c r="AC325" s="157"/>
      <c r="AD325" s="157"/>
      <c r="AE325" s="157"/>
      <c r="AF325" s="157"/>
      <c r="AG325" s="157"/>
      <c r="AH325" s="157"/>
      <c r="AI325" s="157"/>
      <c r="AJ325" s="157"/>
      <c r="AK325" s="157"/>
      <c r="AL325" s="157"/>
      <c r="AM325" s="157"/>
      <c r="AN325" s="157"/>
      <c r="AO325" s="157"/>
      <c r="AP325" s="157"/>
      <c r="AQ325" s="157"/>
      <c r="AR325" s="157"/>
      <c r="AS325" s="157"/>
      <c r="AT325" s="157"/>
      <c r="AU325" s="157"/>
      <c r="AV325" s="157"/>
      <c r="AW325" s="157"/>
      <c r="AX325" s="157"/>
      <c r="AY325" s="157"/>
      <c r="AZ325" s="157"/>
    </row>
    <row r="326" spans="2:52" hidden="1" x14ac:dyDescent="0.35">
      <c r="B326" s="6"/>
      <c r="C326" s="157"/>
      <c r="D326" s="157"/>
      <c r="E326" s="157"/>
      <c r="F326" s="157"/>
      <c r="G326" s="157"/>
      <c r="H326" s="157"/>
      <c r="I326" s="157"/>
      <c r="J326" s="157"/>
      <c r="K326" s="157"/>
      <c r="L326" s="157"/>
      <c r="M326" s="157"/>
      <c r="N326" s="157"/>
      <c r="O326" s="157"/>
      <c r="P326" s="157"/>
      <c r="Q326" s="157"/>
      <c r="R326" s="157"/>
      <c r="S326" s="157"/>
      <c r="T326" s="157"/>
      <c r="U326" s="157"/>
      <c r="V326" s="157"/>
      <c r="W326" s="157"/>
      <c r="X326" s="157"/>
      <c r="Y326" s="157"/>
      <c r="Z326" s="157"/>
      <c r="AA326" s="157"/>
      <c r="AB326" s="157"/>
      <c r="AC326" s="157"/>
      <c r="AD326" s="157"/>
      <c r="AE326" s="157"/>
      <c r="AF326" s="157"/>
      <c r="AG326" s="157"/>
      <c r="AH326" s="157"/>
      <c r="AI326" s="157"/>
      <c r="AJ326" s="157"/>
      <c r="AK326" s="157"/>
      <c r="AL326" s="157"/>
      <c r="AM326" s="157"/>
      <c r="AN326" s="157"/>
      <c r="AO326" s="157"/>
      <c r="AP326" s="157"/>
      <c r="AQ326" s="157"/>
      <c r="AR326" s="157"/>
      <c r="AS326" s="157"/>
      <c r="AT326" s="157"/>
      <c r="AU326" s="157"/>
      <c r="AV326" s="157"/>
      <c r="AW326" s="157"/>
      <c r="AX326" s="157"/>
      <c r="AY326" s="157"/>
      <c r="AZ326" s="157"/>
    </row>
    <row r="327" spans="2:52" hidden="1" x14ac:dyDescent="0.35">
      <c r="B327" s="6"/>
      <c r="C327" s="157"/>
      <c r="D327" s="157"/>
      <c r="E327" s="157"/>
      <c r="F327" s="157"/>
      <c r="G327" s="157"/>
      <c r="H327" s="157"/>
      <c r="I327" s="157"/>
      <c r="J327" s="157"/>
      <c r="K327" s="157"/>
      <c r="L327" s="157"/>
      <c r="M327" s="157"/>
      <c r="N327" s="157"/>
      <c r="O327" s="157"/>
      <c r="P327" s="157"/>
      <c r="Q327" s="157"/>
      <c r="R327" s="157"/>
      <c r="S327" s="157"/>
      <c r="T327" s="157"/>
      <c r="U327" s="157"/>
      <c r="V327" s="157"/>
      <c r="W327" s="157"/>
      <c r="X327" s="157"/>
      <c r="Y327" s="157"/>
      <c r="Z327" s="157"/>
      <c r="AA327" s="157"/>
      <c r="AB327" s="157"/>
      <c r="AC327" s="157"/>
      <c r="AD327" s="157"/>
      <c r="AE327" s="157"/>
      <c r="AF327" s="157"/>
      <c r="AG327" s="157"/>
      <c r="AH327" s="157"/>
      <c r="AI327" s="157"/>
      <c r="AJ327" s="157"/>
      <c r="AK327" s="157"/>
      <c r="AL327" s="157"/>
      <c r="AM327" s="157"/>
      <c r="AN327" s="157"/>
      <c r="AO327" s="157"/>
      <c r="AP327" s="157"/>
      <c r="AQ327" s="157"/>
      <c r="AR327" s="157"/>
      <c r="AS327" s="157"/>
      <c r="AT327" s="157"/>
      <c r="AU327" s="157"/>
      <c r="AV327" s="157"/>
      <c r="AW327" s="157"/>
      <c r="AX327" s="157"/>
      <c r="AY327" s="157"/>
      <c r="AZ327" s="157"/>
    </row>
    <row r="328" spans="2:52" hidden="1" x14ac:dyDescent="0.35">
      <c r="B328" s="6"/>
      <c r="C328" s="157"/>
      <c r="D328" s="157"/>
      <c r="E328" s="157"/>
      <c r="F328" s="157"/>
      <c r="G328" s="157"/>
      <c r="H328" s="157"/>
      <c r="I328" s="157"/>
      <c r="J328" s="157"/>
      <c r="K328" s="157"/>
      <c r="L328" s="157"/>
      <c r="M328" s="157"/>
      <c r="N328" s="157"/>
      <c r="O328" s="157"/>
      <c r="P328" s="157"/>
      <c r="Q328" s="157"/>
      <c r="R328" s="157"/>
      <c r="S328" s="157"/>
      <c r="T328" s="157"/>
      <c r="U328" s="157"/>
      <c r="V328" s="157"/>
      <c r="W328" s="157"/>
      <c r="X328" s="157"/>
      <c r="Y328" s="157"/>
      <c r="Z328" s="157"/>
      <c r="AA328" s="157"/>
      <c r="AB328" s="157"/>
      <c r="AC328" s="157"/>
      <c r="AD328" s="157"/>
      <c r="AE328" s="157"/>
      <c r="AF328" s="157"/>
      <c r="AG328" s="157"/>
      <c r="AH328" s="157"/>
      <c r="AI328" s="157"/>
      <c r="AJ328" s="157"/>
      <c r="AK328" s="157"/>
      <c r="AL328" s="157"/>
      <c r="AM328" s="157"/>
      <c r="AN328" s="157"/>
      <c r="AO328" s="157"/>
      <c r="AP328" s="157"/>
      <c r="AQ328" s="157"/>
      <c r="AR328" s="157"/>
      <c r="AS328" s="157"/>
      <c r="AT328" s="157"/>
      <c r="AU328" s="157"/>
      <c r="AV328" s="157"/>
      <c r="AW328" s="157"/>
      <c r="AX328" s="157"/>
      <c r="AY328" s="157"/>
      <c r="AZ328" s="157"/>
    </row>
    <row r="329" spans="2:52" hidden="1" x14ac:dyDescent="0.35">
      <c r="B329" s="6"/>
      <c r="C329" s="157"/>
      <c r="D329" s="157"/>
      <c r="E329" s="157"/>
      <c r="F329" s="157"/>
      <c r="G329" s="157"/>
      <c r="H329" s="157"/>
      <c r="I329" s="157"/>
      <c r="J329" s="157"/>
      <c r="K329" s="157"/>
      <c r="L329" s="157"/>
      <c r="M329" s="157"/>
      <c r="N329" s="157"/>
      <c r="O329" s="157"/>
      <c r="P329" s="157"/>
      <c r="Q329" s="157"/>
      <c r="R329" s="157"/>
      <c r="S329" s="157"/>
      <c r="T329" s="157"/>
      <c r="U329" s="157"/>
      <c r="V329" s="157"/>
      <c r="W329" s="157"/>
      <c r="X329" s="157"/>
      <c r="Y329" s="157"/>
      <c r="Z329" s="157"/>
      <c r="AA329" s="157"/>
      <c r="AB329" s="157"/>
      <c r="AC329" s="157"/>
      <c r="AD329" s="157"/>
      <c r="AE329" s="157"/>
      <c r="AF329" s="157"/>
      <c r="AG329" s="157"/>
      <c r="AH329" s="157"/>
      <c r="AI329" s="157"/>
      <c r="AJ329" s="157"/>
      <c r="AK329" s="157"/>
      <c r="AL329" s="157"/>
      <c r="AM329" s="157"/>
      <c r="AN329" s="157"/>
      <c r="AO329" s="157"/>
      <c r="AP329" s="157"/>
      <c r="AQ329" s="157"/>
      <c r="AR329" s="157"/>
      <c r="AS329" s="157"/>
      <c r="AT329" s="157"/>
      <c r="AU329" s="157"/>
      <c r="AV329" s="157"/>
      <c r="AW329" s="157"/>
      <c r="AX329" s="157"/>
      <c r="AY329" s="157"/>
      <c r="AZ329" s="157"/>
    </row>
    <row r="330" spans="2:52" hidden="1" x14ac:dyDescent="0.35">
      <c r="B330" s="6"/>
      <c r="C330" s="157"/>
      <c r="D330" s="157"/>
      <c r="E330" s="157"/>
      <c r="F330" s="157"/>
      <c r="G330" s="157"/>
      <c r="H330" s="157"/>
      <c r="I330" s="157"/>
      <c r="J330" s="157"/>
      <c r="K330" s="157"/>
      <c r="L330" s="157"/>
      <c r="M330" s="157"/>
      <c r="N330" s="157"/>
      <c r="O330" s="157"/>
      <c r="P330" s="157"/>
      <c r="Q330" s="157"/>
      <c r="R330" s="157"/>
      <c r="S330" s="157"/>
      <c r="T330" s="157"/>
      <c r="U330" s="157"/>
      <c r="V330" s="157"/>
      <c r="W330" s="157"/>
      <c r="X330" s="157"/>
      <c r="Y330" s="157"/>
      <c r="Z330" s="157"/>
      <c r="AA330" s="157"/>
      <c r="AB330" s="157"/>
      <c r="AC330" s="157"/>
      <c r="AD330" s="157"/>
      <c r="AE330" s="157"/>
      <c r="AF330" s="157"/>
      <c r="AG330" s="157"/>
      <c r="AH330" s="157"/>
      <c r="AI330" s="157"/>
      <c r="AJ330" s="157"/>
      <c r="AK330" s="157"/>
      <c r="AL330" s="157"/>
      <c r="AM330" s="157"/>
      <c r="AN330" s="157"/>
      <c r="AO330" s="157"/>
      <c r="AP330" s="157"/>
      <c r="AQ330" s="157"/>
      <c r="AR330" s="157"/>
      <c r="AS330" s="157"/>
      <c r="AT330" s="157"/>
      <c r="AU330" s="157"/>
      <c r="AV330" s="157"/>
      <c r="AW330" s="157"/>
      <c r="AX330" s="157"/>
      <c r="AY330" s="157"/>
      <c r="AZ330" s="157"/>
    </row>
    <row r="331" spans="2:52" hidden="1" x14ac:dyDescent="0.35">
      <c r="B331" s="6"/>
      <c r="C331" s="157"/>
      <c r="D331" s="157"/>
      <c r="E331" s="157"/>
      <c r="F331" s="157"/>
      <c r="G331" s="157"/>
      <c r="H331" s="157"/>
      <c r="I331" s="157"/>
      <c r="J331" s="157"/>
      <c r="K331" s="157"/>
      <c r="L331" s="157"/>
      <c r="M331" s="157"/>
      <c r="N331" s="157"/>
      <c r="O331" s="157"/>
      <c r="P331" s="157"/>
      <c r="Q331" s="157"/>
      <c r="R331" s="157"/>
      <c r="S331" s="157"/>
      <c r="T331" s="157"/>
      <c r="U331" s="157"/>
      <c r="V331" s="157"/>
      <c r="W331" s="157"/>
      <c r="X331" s="157"/>
      <c r="Y331" s="157"/>
      <c r="Z331" s="157"/>
      <c r="AA331" s="157"/>
      <c r="AB331" s="157"/>
      <c r="AC331" s="157"/>
      <c r="AD331" s="157"/>
      <c r="AE331" s="157"/>
      <c r="AF331" s="157"/>
      <c r="AG331" s="157"/>
      <c r="AH331" s="157"/>
      <c r="AI331" s="157"/>
      <c r="AJ331" s="157"/>
      <c r="AK331" s="157"/>
      <c r="AL331" s="157"/>
      <c r="AM331" s="157"/>
      <c r="AN331" s="157"/>
      <c r="AO331" s="157"/>
      <c r="AP331" s="157"/>
      <c r="AQ331" s="157"/>
      <c r="AR331" s="157"/>
      <c r="AS331" s="157"/>
      <c r="AT331" s="157"/>
      <c r="AU331" s="157"/>
      <c r="AV331" s="157"/>
      <c r="AW331" s="157"/>
      <c r="AX331" s="157"/>
      <c r="AY331" s="157"/>
      <c r="AZ331" s="157"/>
    </row>
    <row r="332" spans="2:52" hidden="1" x14ac:dyDescent="0.35">
      <c r="B332" s="6"/>
      <c r="C332" s="157"/>
      <c r="D332" s="157"/>
      <c r="E332" s="157"/>
      <c r="F332" s="157"/>
      <c r="G332" s="157"/>
      <c r="H332" s="157"/>
      <c r="I332" s="157"/>
      <c r="J332" s="157"/>
      <c r="K332" s="157"/>
      <c r="L332" s="157"/>
      <c r="M332" s="157"/>
      <c r="N332" s="157"/>
      <c r="O332" s="157"/>
      <c r="P332" s="157"/>
      <c r="Q332" s="157"/>
      <c r="R332" s="157"/>
      <c r="S332" s="157"/>
      <c r="T332" s="157"/>
      <c r="U332" s="157"/>
      <c r="V332" s="157"/>
      <c r="W332" s="157"/>
      <c r="X332" s="157"/>
      <c r="Y332" s="157"/>
      <c r="Z332" s="157"/>
      <c r="AA332" s="157"/>
      <c r="AB332" s="157"/>
      <c r="AC332" s="157"/>
      <c r="AD332" s="157"/>
      <c r="AE332" s="157"/>
      <c r="AF332" s="157"/>
      <c r="AG332" s="157"/>
      <c r="AH332" s="157"/>
      <c r="AI332" s="157"/>
      <c r="AJ332" s="157"/>
      <c r="AK332" s="157"/>
      <c r="AL332" s="157"/>
      <c r="AM332" s="157"/>
      <c r="AN332" s="157"/>
      <c r="AO332" s="157"/>
      <c r="AP332" s="157"/>
      <c r="AQ332" s="157"/>
      <c r="AR332" s="157"/>
      <c r="AS332" s="157"/>
      <c r="AT332" s="157"/>
      <c r="AU332" s="157"/>
      <c r="AV332" s="157"/>
      <c r="AW332" s="157"/>
      <c r="AX332" s="157"/>
      <c r="AY332" s="157"/>
      <c r="AZ332" s="157"/>
    </row>
    <row r="333" spans="2:52" hidden="1" x14ac:dyDescent="0.35">
      <c r="B333" s="6"/>
      <c r="C333" s="157"/>
      <c r="D333" s="157"/>
      <c r="E333" s="157"/>
      <c r="F333" s="157"/>
      <c r="G333" s="157"/>
      <c r="H333" s="157"/>
      <c r="I333" s="157"/>
      <c r="J333" s="157"/>
      <c r="K333" s="157"/>
      <c r="L333" s="157"/>
      <c r="M333" s="157"/>
      <c r="N333" s="157"/>
      <c r="O333" s="157"/>
      <c r="P333" s="157"/>
      <c r="Q333" s="157"/>
      <c r="R333" s="157"/>
      <c r="S333" s="157"/>
      <c r="T333" s="157"/>
      <c r="U333" s="157"/>
      <c r="V333" s="157"/>
      <c r="W333" s="157"/>
      <c r="X333" s="157"/>
      <c r="Y333" s="157"/>
      <c r="Z333" s="157"/>
      <c r="AA333" s="157"/>
      <c r="AB333" s="157"/>
      <c r="AC333" s="157"/>
      <c r="AD333" s="157"/>
      <c r="AE333" s="157"/>
      <c r="AF333" s="157"/>
      <c r="AG333" s="157"/>
      <c r="AH333" s="157"/>
      <c r="AI333" s="157"/>
      <c r="AJ333" s="157"/>
      <c r="AK333" s="157"/>
      <c r="AL333" s="157"/>
      <c r="AM333" s="157"/>
      <c r="AN333" s="157"/>
      <c r="AO333" s="157"/>
      <c r="AP333" s="157"/>
      <c r="AQ333" s="157"/>
      <c r="AR333" s="157"/>
      <c r="AS333" s="157"/>
      <c r="AT333" s="157"/>
      <c r="AU333" s="157"/>
      <c r="AV333" s="157"/>
      <c r="AW333" s="157"/>
      <c r="AX333" s="157"/>
      <c r="AY333" s="157"/>
      <c r="AZ333" s="157"/>
    </row>
    <row r="334" spans="2:52" hidden="1" x14ac:dyDescent="0.35">
      <c r="B334" s="6"/>
      <c r="C334" s="157"/>
      <c r="D334" s="157"/>
      <c r="E334" s="157"/>
      <c r="F334" s="157"/>
      <c r="G334" s="157"/>
      <c r="H334" s="157"/>
      <c r="I334" s="157"/>
      <c r="J334" s="157"/>
      <c r="K334" s="157"/>
      <c r="L334" s="157"/>
      <c r="M334" s="157"/>
      <c r="N334" s="157"/>
      <c r="O334" s="157"/>
      <c r="P334" s="157"/>
      <c r="Q334" s="157"/>
      <c r="R334" s="157"/>
      <c r="S334" s="157"/>
      <c r="T334" s="157"/>
      <c r="U334" s="157"/>
      <c r="V334" s="157"/>
      <c r="W334" s="157"/>
      <c r="X334" s="157"/>
      <c r="Y334" s="157"/>
      <c r="Z334" s="157"/>
      <c r="AA334" s="157"/>
      <c r="AB334" s="157"/>
      <c r="AC334" s="157"/>
      <c r="AD334" s="157"/>
      <c r="AE334" s="157"/>
      <c r="AF334" s="157"/>
      <c r="AG334" s="157"/>
      <c r="AH334" s="157"/>
      <c r="AI334" s="157"/>
      <c r="AJ334" s="157"/>
      <c r="AK334" s="157"/>
      <c r="AL334" s="157"/>
      <c r="AM334" s="157"/>
      <c r="AN334" s="157"/>
      <c r="AO334" s="157"/>
      <c r="AP334" s="157"/>
      <c r="AQ334" s="157"/>
      <c r="AR334" s="157"/>
      <c r="AS334" s="157"/>
      <c r="AT334" s="157"/>
      <c r="AU334" s="157"/>
      <c r="AV334" s="157"/>
      <c r="AW334" s="157"/>
      <c r="AX334" s="157"/>
      <c r="AY334" s="157"/>
      <c r="AZ334" s="157"/>
    </row>
    <row r="335" spans="2:52" hidden="1" x14ac:dyDescent="0.35">
      <c r="B335" s="6"/>
      <c r="C335" s="157"/>
      <c r="D335" s="157"/>
      <c r="E335" s="157"/>
      <c r="F335" s="157"/>
      <c r="G335" s="157"/>
      <c r="H335" s="157"/>
      <c r="I335" s="157"/>
      <c r="J335" s="157"/>
      <c r="K335" s="157"/>
      <c r="L335" s="157"/>
      <c r="M335" s="157"/>
      <c r="N335" s="157"/>
      <c r="O335" s="157"/>
      <c r="P335" s="157"/>
      <c r="Q335" s="157"/>
      <c r="R335" s="157"/>
      <c r="S335" s="157"/>
      <c r="T335" s="157"/>
      <c r="U335" s="157"/>
      <c r="V335" s="157"/>
      <c r="W335" s="157"/>
      <c r="X335" s="157"/>
      <c r="Y335" s="157"/>
      <c r="Z335" s="157"/>
      <c r="AA335" s="157"/>
      <c r="AB335" s="157"/>
      <c r="AC335" s="157"/>
      <c r="AD335" s="157"/>
      <c r="AE335" s="157"/>
      <c r="AF335" s="157"/>
      <c r="AG335" s="157"/>
      <c r="AH335" s="157"/>
      <c r="AI335" s="157"/>
      <c r="AJ335" s="157"/>
      <c r="AK335" s="157"/>
      <c r="AL335" s="157"/>
      <c r="AM335" s="157"/>
      <c r="AN335" s="157"/>
      <c r="AO335" s="157"/>
      <c r="AP335" s="157"/>
      <c r="AQ335" s="157"/>
      <c r="AR335" s="157"/>
      <c r="AS335" s="157"/>
      <c r="AT335" s="157"/>
      <c r="AU335" s="157"/>
      <c r="AV335" s="157"/>
      <c r="AW335" s="157"/>
      <c r="AX335" s="157"/>
      <c r="AY335" s="157"/>
      <c r="AZ335" s="157"/>
    </row>
    <row r="336" spans="2:52" hidden="1" x14ac:dyDescent="0.35">
      <c r="B336" s="6"/>
      <c r="C336" s="157"/>
      <c r="D336" s="157"/>
      <c r="E336" s="157"/>
      <c r="F336" s="157"/>
      <c r="G336" s="157"/>
      <c r="H336" s="157"/>
      <c r="I336" s="157"/>
      <c r="J336" s="157"/>
      <c r="K336" s="157"/>
      <c r="L336" s="157"/>
      <c r="M336" s="157"/>
      <c r="N336" s="157"/>
      <c r="O336" s="157"/>
      <c r="P336" s="157"/>
      <c r="Q336" s="157"/>
      <c r="R336" s="157"/>
      <c r="S336" s="157"/>
      <c r="T336" s="157"/>
      <c r="U336" s="157"/>
      <c r="V336" s="157"/>
      <c r="W336" s="157"/>
      <c r="X336" s="157"/>
      <c r="Y336" s="157"/>
      <c r="Z336" s="157"/>
      <c r="AA336" s="157"/>
      <c r="AB336" s="157"/>
      <c r="AC336" s="157"/>
      <c r="AD336" s="157"/>
      <c r="AE336" s="157"/>
      <c r="AF336" s="157"/>
      <c r="AG336" s="157"/>
      <c r="AH336" s="157"/>
      <c r="AI336" s="157"/>
      <c r="AJ336" s="157"/>
      <c r="AK336" s="157"/>
      <c r="AL336" s="157"/>
      <c r="AM336" s="157"/>
      <c r="AN336" s="157"/>
      <c r="AO336" s="157"/>
      <c r="AP336" s="157"/>
      <c r="AQ336" s="157"/>
      <c r="AR336" s="157"/>
      <c r="AS336" s="157"/>
      <c r="AT336" s="157"/>
      <c r="AU336" s="157"/>
      <c r="AV336" s="157"/>
      <c r="AW336" s="157"/>
      <c r="AX336" s="157"/>
      <c r="AY336" s="157"/>
      <c r="AZ336" s="157"/>
    </row>
    <row r="337" spans="2:52" hidden="1" x14ac:dyDescent="0.35">
      <c r="B337" s="6"/>
      <c r="C337" s="157"/>
      <c r="D337" s="157"/>
      <c r="E337" s="157"/>
      <c r="F337" s="157"/>
      <c r="G337" s="157"/>
      <c r="H337" s="157"/>
      <c r="I337" s="157"/>
      <c r="J337" s="157"/>
      <c r="K337" s="157"/>
      <c r="L337" s="157"/>
      <c r="M337" s="157"/>
      <c r="N337" s="157"/>
      <c r="O337" s="157"/>
      <c r="P337" s="157"/>
      <c r="Q337" s="157"/>
      <c r="R337" s="157"/>
      <c r="S337" s="157"/>
      <c r="T337" s="157"/>
      <c r="U337" s="157"/>
      <c r="V337" s="157"/>
      <c r="W337" s="157"/>
      <c r="X337" s="157"/>
      <c r="Y337" s="157"/>
      <c r="Z337" s="157"/>
      <c r="AA337" s="157"/>
      <c r="AB337" s="157"/>
      <c r="AC337" s="157"/>
      <c r="AD337" s="157"/>
      <c r="AE337" s="157"/>
      <c r="AF337" s="157"/>
      <c r="AG337" s="157"/>
      <c r="AH337" s="157"/>
      <c r="AI337" s="157"/>
      <c r="AJ337" s="157"/>
      <c r="AK337" s="157"/>
      <c r="AL337" s="157"/>
      <c r="AM337" s="157"/>
      <c r="AN337" s="157"/>
      <c r="AO337" s="157"/>
      <c r="AP337" s="157"/>
      <c r="AQ337" s="157"/>
      <c r="AR337" s="157"/>
      <c r="AS337" s="157"/>
      <c r="AT337" s="157"/>
      <c r="AU337" s="157"/>
      <c r="AV337" s="157"/>
      <c r="AW337" s="157"/>
      <c r="AX337" s="157"/>
      <c r="AY337" s="157"/>
      <c r="AZ337" s="157"/>
    </row>
    <row r="338" spans="2:52" hidden="1" x14ac:dyDescent="0.35">
      <c r="B338" s="6"/>
      <c r="C338" s="157"/>
      <c r="D338" s="157"/>
      <c r="E338" s="157"/>
      <c r="F338" s="157"/>
      <c r="G338" s="157"/>
      <c r="H338" s="157"/>
      <c r="I338" s="157"/>
      <c r="J338" s="157"/>
      <c r="K338" s="157"/>
      <c r="L338" s="157"/>
      <c r="M338" s="157"/>
      <c r="N338" s="157"/>
      <c r="O338" s="157"/>
      <c r="P338" s="157"/>
      <c r="Q338" s="157"/>
      <c r="R338" s="157"/>
      <c r="S338" s="157"/>
      <c r="T338" s="157"/>
      <c r="U338" s="157"/>
      <c r="V338" s="157"/>
      <c r="W338" s="157"/>
      <c r="X338" s="157"/>
      <c r="Y338" s="157"/>
      <c r="Z338" s="157"/>
      <c r="AA338" s="157"/>
      <c r="AB338" s="157"/>
      <c r="AC338" s="157"/>
      <c r="AD338" s="157"/>
      <c r="AE338" s="157"/>
      <c r="AF338" s="157"/>
      <c r="AG338" s="157"/>
      <c r="AH338" s="157"/>
      <c r="AI338" s="157"/>
      <c r="AJ338" s="157"/>
      <c r="AK338" s="157"/>
      <c r="AL338" s="157"/>
      <c r="AM338" s="157"/>
      <c r="AN338" s="157"/>
      <c r="AO338" s="157"/>
      <c r="AP338" s="157"/>
      <c r="AQ338" s="157"/>
      <c r="AR338" s="157"/>
      <c r="AS338" s="157"/>
      <c r="AT338" s="157"/>
      <c r="AU338" s="157"/>
      <c r="AV338" s="157"/>
      <c r="AW338" s="157"/>
      <c r="AX338" s="157"/>
      <c r="AY338" s="157"/>
      <c r="AZ338" s="157"/>
    </row>
    <row r="339" spans="2:52" hidden="1" x14ac:dyDescent="0.35">
      <c r="B339" s="6"/>
      <c r="C339" s="157"/>
      <c r="D339" s="157"/>
      <c r="E339" s="157"/>
      <c r="F339" s="157"/>
      <c r="G339" s="157"/>
      <c r="H339" s="157"/>
      <c r="I339" s="157"/>
      <c r="J339" s="157"/>
      <c r="K339" s="157"/>
      <c r="L339" s="157"/>
      <c r="M339" s="157"/>
      <c r="N339" s="157"/>
      <c r="O339" s="157"/>
      <c r="P339" s="157"/>
      <c r="Q339" s="157"/>
      <c r="R339" s="157"/>
      <c r="S339" s="157"/>
      <c r="T339" s="157"/>
      <c r="U339" s="157"/>
      <c r="V339" s="157"/>
      <c r="W339" s="157"/>
      <c r="X339" s="157"/>
      <c r="Y339" s="157"/>
      <c r="Z339" s="157"/>
      <c r="AA339" s="157"/>
      <c r="AB339" s="157"/>
      <c r="AC339" s="157"/>
      <c r="AD339" s="157"/>
      <c r="AE339" s="157"/>
      <c r="AF339" s="157"/>
      <c r="AG339" s="157"/>
      <c r="AH339" s="157"/>
      <c r="AI339" s="157"/>
      <c r="AJ339" s="157"/>
      <c r="AK339" s="157"/>
      <c r="AL339" s="157"/>
      <c r="AM339" s="157"/>
      <c r="AN339" s="157"/>
      <c r="AO339" s="157"/>
      <c r="AP339" s="157"/>
      <c r="AQ339" s="157"/>
      <c r="AR339" s="157"/>
      <c r="AS339" s="157"/>
      <c r="AT339" s="157"/>
      <c r="AU339" s="157"/>
      <c r="AV339" s="157"/>
      <c r="AW339" s="157"/>
      <c r="AX339" s="157"/>
      <c r="AY339" s="157"/>
      <c r="AZ339" s="157"/>
    </row>
    <row r="340" spans="2:52" hidden="1" x14ac:dyDescent="0.35">
      <c r="B340" s="6"/>
      <c r="C340" s="157"/>
      <c r="D340" s="157"/>
      <c r="E340" s="157"/>
      <c r="F340" s="157"/>
      <c r="G340" s="157"/>
      <c r="H340" s="157"/>
      <c r="I340" s="157"/>
      <c r="J340" s="157"/>
      <c r="K340" s="157"/>
      <c r="L340" s="157"/>
      <c r="M340" s="157"/>
      <c r="N340" s="157"/>
      <c r="O340" s="157"/>
      <c r="P340" s="157"/>
      <c r="Q340" s="157"/>
      <c r="R340" s="157"/>
      <c r="S340" s="157"/>
      <c r="T340" s="157"/>
      <c r="U340" s="157"/>
      <c r="V340" s="157"/>
      <c r="W340" s="157"/>
      <c r="X340" s="157"/>
      <c r="Y340" s="157"/>
      <c r="Z340" s="157"/>
      <c r="AA340" s="157"/>
      <c r="AB340" s="157"/>
      <c r="AC340" s="157"/>
      <c r="AD340" s="157"/>
      <c r="AE340" s="157"/>
      <c r="AF340" s="157"/>
      <c r="AG340" s="157"/>
      <c r="AH340" s="157"/>
      <c r="AI340" s="157"/>
      <c r="AJ340" s="157"/>
      <c r="AK340" s="157"/>
      <c r="AL340" s="157"/>
      <c r="AM340" s="157"/>
      <c r="AN340" s="157"/>
      <c r="AO340" s="157"/>
      <c r="AP340" s="157"/>
      <c r="AQ340" s="157"/>
      <c r="AR340" s="157"/>
      <c r="AS340" s="157"/>
      <c r="AT340" s="157"/>
      <c r="AU340" s="157"/>
      <c r="AV340" s="157"/>
      <c r="AW340" s="157"/>
      <c r="AX340" s="157"/>
      <c r="AY340" s="157"/>
      <c r="AZ340" s="157"/>
    </row>
    <row r="341" spans="2:52" hidden="1" x14ac:dyDescent="0.35">
      <c r="B341" s="6"/>
      <c r="C341" s="157"/>
      <c r="D341" s="157"/>
      <c r="E341" s="157"/>
      <c r="F341" s="157"/>
      <c r="G341" s="157"/>
      <c r="H341" s="157"/>
      <c r="I341" s="157"/>
      <c r="J341" s="157"/>
      <c r="K341" s="157"/>
      <c r="L341" s="157"/>
      <c r="M341" s="157"/>
      <c r="N341" s="157"/>
      <c r="O341" s="157"/>
      <c r="P341" s="157"/>
      <c r="Q341" s="157"/>
      <c r="R341" s="157"/>
      <c r="S341" s="157"/>
      <c r="T341" s="157"/>
      <c r="U341" s="157"/>
      <c r="V341" s="157"/>
      <c r="W341" s="157"/>
      <c r="X341" s="157"/>
      <c r="Y341" s="157"/>
      <c r="Z341" s="157"/>
      <c r="AA341" s="157"/>
      <c r="AB341" s="157"/>
      <c r="AC341" s="157"/>
      <c r="AD341" s="157"/>
      <c r="AE341" s="157"/>
      <c r="AF341" s="157"/>
      <c r="AG341" s="157"/>
      <c r="AH341" s="157"/>
      <c r="AI341" s="157"/>
      <c r="AJ341" s="157"/>
      <c r="AK341" s="157"/>
      <c r="AL341" s="157"/>
      <c r="AM341" s="157"/>
      <c r="AN341" s="157"/>
      <c r="AO341" s="157"/>
      <c r="AP341" s="157"/>
      <c r="AQ341" s="157"/>
      <c r="AR341" s="157"/>
      <c r="AS341" s="157"/>
      <c r="AT341" s="157"/>
      <c r="AU341" s="157"/>
      <c r="AV341" s="157"/>
      <c r="AW341" s="157"/>
      <c r="AX341" s="157"/>
      <c r="AY341" s="157"/>
      <c r="AZ341" s="157"/>
    </row>
    <row r="342" spans="2:52" hidden="1" x14ac:dyDescent="0.35">
      <c r="B342" s="6"/>
      <c r="C342" s="157"/>
      <c r="D342" s="157"/>
      <c r="E342" s="157"/>
      <c r="F342" s="157"/>
      <c r="G342" s="157"/>
      <c r="H342" s="157"/>
      <c r="I342" s="157"/>
      <c r="J342" s="157"/>
      <c r="K342" s="157"/>
      <c r="L342" s="157"/>
      <c r="M342" s="157"/>
      <c r="N342" s="157"/>
      <c r="O342" s="157"/>
      <c r="P342" s="157"/>
      <c r="Q342" s="157"/>
      <c r="R342" s="157"/>
      <c r="S342" s="157"/>
      <c r="T342" s="157"/>
      <c r="U342" s="157"/>
      <c r="V342" s="157"/>
      <c r="W342" s="157"/>
      <c r="X342" s="157"/>
      <c r="Y342" s="157"/>
      <c r="Z342" s="157"/>
      <c r="AA342" s="157"/>
      <c r="AB342" s="157"/>
      <c r="AC342" s="157"/>
      <c r="AD342" s="157"/>
      <c r="AE342" s="157"/>
      <c r="AF342" s="157"/>
      <c r="AG342" s="157"/>
      <c r="AH342" s="157"/>
      <c r="AI342" s="157"/>
      <c r="AJ342" s="157"/>
      <c r="AK342" s="157"/>
      <c r="AL342" s="157"/>
      <c r="AM342" s="157"/>
      <c r="AN342" s="157"/>
      <c r="AO342" s="157"/>
      <c r="AP342" s="157"/>
      <c r="AQ342" s="157"/>
      <c r="AR342" s="157"/>
      <c r="AS342" s="157"/>
      <c r="AT342" s="157"/>
      <c r="AU342" s="157"/>
      <c r="AV342" s="157"/>
      <c r="AW342" s="157"/>
      <c r="AX342" s="157"/>
      <c r="AY342" s="157"/>
      <c r="AZ342" s="157"/>
    </row>
    <row r="343" spans="2:52" hidden="1" x14ac:dyDescent="0.35">
      <c r="B343" s="6"/>
      <c r="C343" s="157"/>
      <c r="D343" s="157"/>
      <c r="E343" s="157"/>
      <c r="F343" s="157"/>
      <c r="G343" s="157"/>
      <c r="H343" s="157"/>
      <c r="I343" s="157"/>
      <c r="J343" s="157"/>
      <c r="K343" s="157"/>
      <c r="L343" s="157"/>
      <c r="M343" s="157"/>
      <c r="N343" s="157"/>
      <c r="O343" s="157"/>
      <c r="P343" s="157"/>
      <c r="Q343" s="157"/>
      <c r="R343" s="157"/>
      <c r="S343" s="157"/>
      <c r="T343" s="157"/>
      <c r="U343" s="157"/>
      <c r="V343" s="157"/>
      <c r="W343" s="157"/>
      <c r="X343" s="157"/>
      <c r="Y343" s="157"/>
      <c r="Z343" s="157"/>
      <c r="AA343" s="157"/>
      <c r="AB343" s="157"/>
      <c r="AC343" s="157"/>
      <c r="AD343" s="157"/>
      <c r="AE343" s="157"/>
      <c r="AF343" s="157"/>
      <c r="AG343" s="157"/>
      <c r="AH343" s="157"/>
      <c r="AI343" s="157"/>
      <c r="AJ343" s="157"/>
      <c r="AK343" s="157"/>
      <c r="AL343" s="157"/>
      <c r="AM343" s="157"/>
      <c r="AN343" s="157"/>
      <c r="AO343" s="157"/>
      <c r="AP343" s="157"/>
      <c r="AQ343" s="157"/>
      <c r="AR343" s="157"/>
      <c r="AS343" s="157"/>
      <c r="AT343" s="157"/>
      <c r="AU343" s="157"/>
      <c r="AV343" s="157"/>
      <c r="AW343" s="157"/>
      <c r="AX343" s="157"/>
      <c r="AY343" s="157"/>
      <c r="AZ343" s="157"/>
    </row>
    <row r="344" spans="2:52" hidden="1" x14ac:dyDescent="0.35">
      <c r="B344" s="6"/>
      <c r="C344" s="157"/>
      <c r="D344" s="157"/>
      <c r="E344" s="157"/>
      <c r="F344" s="157"/>
      <c r="G344" s="157"/>
      <c r="H344" s="157"/>
      <c r="I344" s="157"/>
      <c r="J344" s="157"/>
      <c r="K344" s="157"/>
      <c r="L344" s="157"/>
      <c r="M344" s="157"/>
      <c r="N344" s="157"/>
      <c r="O344" s="157"/>
      <c r="P344" s="157"/>
      <c r="Q344" s="157"/>
      <c r="R344" s="157"/>
      <c r="S344" s="157"/>
      <c r="T344" s="157"/>
      <c r="U344" s="157"/>
      <c r="V344" s="157"/>
      <c r="W344" s="157"/>
      <c r="X344" s="157"/>
      <c r="Y344" s="157"/>
      <c r="Z344" s="157"/>
      <c r="AA344" s="157"/>
      <c r="AB344" s="157"/>
      <c r="AC344" s="157"/>
      <c r="AD344" s="157"/>
      <c r="AE344" s="157"/>
      <c r="AF344" s="157"/>
      <c r="AG344" s="157"/>
      <c r="AH344" s="157"/>
      <c r="AI344" s="157"/>
      <c r="AJ344" s="157"/>
      <c r="AK344" s="157"/>
      <c r="AL344" s="157"/>
      <c r="AM344" s="157"/>
      <c r="AN344" s="157"/>
      <c r="AO344" s="157"/>
      <c r="AP344" s="157"/>
      <c r="AQ344" s="157"/>
      <c r="AR344" s="157"/>
      <c r="AS344" s="157"/>
      <c r="AT344" s="157"/>
      <c r="AU344" s="157"/>
      <c r="AV344" s="157"/>
      <c r="AW344" s="157"/>
      <c r="AX344" s="157"/>
      <c r="AY344" s="157"/>
      <c r="AZ344" s="157"/>
    </row>
    <row r="345" spans="2:52" hidden="1" x14ac:dyDescent="0.35">
      <c r="B345" s="6"/>
      <c r="C345" s="157"/>
      <c r="D345" s="157"/>
      <c r="E345" s="157"/>
      <c r="F345" s="157"/>
      <c r="G345" s="157"/>
      <c r="H345" s="157"/>
      <c r="I345" s="157"/>
      <c r="J345" s="157"/>
      <c r="K345" s="157"/>
      <c r="L345" s="157"/>
      <c r="M345" s="157"/>
      <c r="N345" s="157"/>
      <c r="O345" s="157"/>
      <c r="P345" s="157"/>
      <c r="Q345" s="157"/>
      <c r="R345" s="157"/>
      <c r="S345" s="157"/>
      <c r="T345" s="157"/>
      <c r="U345" s="157"/>
      <c r="V345" s="157"/>
      <c r="W345" s="157"/>
      <c r="X345" s="157"/>
      <c r="Y345" s="157"/>
      <c r="Z345" s="157"/>
      <c r="AA345" s="157"/>
      <c r="AB345" s="157"/>
      <c r="AC345" s="157"/>
      <c r="AD345" s="157"/>
      <c r="AE345" s="157"/>
      <c r="AF345" s="157"/>
      <c r="AG345" s="157"/>
      <c r="AH345" s="157"/>
      <c r="AI345" s="157"/>
      <c r="AJ345" s="157"/>
      <c r="AK345" s="157"/>
      <c r="AL345" s="157"/>
      <c r="AM345" s="157"/>
      <c r="AN345" s="157"/>
      <c r="AO345" s="157"/>
      <c r="AP345" s="157"/>
      <c r="AQ345" s="157"/>
      <c r="AR345" s="157"/>
      <c r="AS345" s="157"/>
      <c r="AT345" s="157"/>
      <c r="AU345" s="157"/>
      <c r="AV345" s="157"/>
      <c r="AW345" s="157"/>
      <c r="AX345" s="157"/>
      <c r="AY345" s="157"/>
      <c r="AZ345" s="157"/>
    </row>
    <row r="346" spans="2:52" hidden="1" x14ac:dyDescent="0.35">
      <c r="B346" s="6"/>
      <c r="C346" s="157"/>
      <c r="D346" s="157"/>
      <c r="E346" s="157"/>
      <c r="F346" s="157"/>
      <c r="G346" s="157"/>
      <c r="H346" s="157"/>
      <c r="I346" s="157"/>
      <c r="J346" s="157"/>
      <c r="K346" s="157"/>
      <c r="L346" s="157"/>
      <c r="M346" s="157"/>
      <c r="N346" s="157"/>
      <c r="O346" s="157"/>
      <c r="P346" s="157"/>
      <c r="Q346" s="157"/>
      <c r="R346" s="157"/>
      <c r="S346" s="157"/>
      <c r="T346" s="157"/>
      <c r="U346" s="157"/>
      <c r="V346" s="157"/>
      <c r="W346" s="157"/>
      <c r="X346" s="157"/>
      <c r="Y346" s="157"/>
      <c r="Z346" s="157"/>
      <c r="AA346" s="157"/>
      <c r="AB346" s="157"/>
      <c r="AC346" s="157"/>
      <c r="AD346" s="157"/>
      <c r="AE346" s="157"/>
      <c r="AF346" s="157"/>
      <c r="AG346" s="157"/>
      <c r="AH346" s="157"/>
      <c r="AI346" s="157"/>
      <c r="AJ346" s="157"/>
      <c r="AK346" s="157"/>
      <c r="AL346" s="157"/>
      <c r="AM346" s="157"/>
      <c r="AN346" s="157"/>
      <c r="AO346" s="157"/>
      <c r="AP346" s="157"/>
      <c r="AQ346" s="157"/>
      <c r="AR346" s="157"/>
      <c r="AS346" s="157"/>
      <c r="AT346" s="157"/>
      <c r="AU346" s="157"/>
      <c r="AV346" s="157"/>
      <c r="AW346" s="157"/>
      <c r="AX346" s="157"/>
      <c r="AY346" s="157"/>
      <c r="AZ346" s="157"/>
    </row>
    <row r="347" spans="2:52" hidden="1" x14ac:dyDescent="0.35">
      <c r="B347" s="6"/>
      <c r="C347" s="157"/>
      <c r="D347" s="157"/>
      <c r="E347" s="157"/>
      <c r="F347" s="157"/>
      <c r="G347" s="157"/>
      <c r="H347" s="157"/>
      <c r="I347" s="157"/>
      <c r="J347" s="157"/>
      <c r="K347" s="157"/>
      <c r="L347" s="157"/>
      <c r="M347" s="157"/>
      <c r="N347" s="157"/>
      <c r="O347" s="157"/>
      <c r="P347" s="157"/>
      <c r="Q347" s="157"/>
      <c r="R347" s="157"/>
      <c r="S347" s="157"/>
      <c r="T347" s="157"/>
      <c r="U347" s="157"/>
      <c r="V347" s="157"/>
      <c r="W347" s="157"/>
      <c r="X347" s="157"/>
      <c r="Y347" s="157"/>
      <c r="Z347" s="157"/>
      <c r="AA347" s="157"/>
      <c r="AB347" s="157"/>
      <c r="AC347" s="157"/>
      <c r="AD347" s="157"/>
      <c r="AE347" s="157"/>
      <c r="AF347" s="157"/>
      <c r="AG347" s="157"/>
      <c r="AH347" s="157"/>
      <c r="AI347" s="157"/>
      <c r="AJ347" s="157"/>
      <c r="AK347" s="157"/>
      <c r="AL347" s="157"/>
      <c r="AM347" s="157"/>
      <c r="AN347" s="157"/>
      <c r="AO347" s="157"/>
      <c r="AP347" s="157"/>
      <c r="AQ347" s="157"/>
      <c r="AR347" s="157"/>
      <c r="AS347" s="157"/>
      <c r="AT347" s="157"/>
      <c r="AU347" s="157"/>
      <c r="AV347" s="157"/>
      <c r="AW347" s="157"/>
      <c r="AX347" s="157"/>
      <c r="AY347" s="157"/>
      <c r="AZ347" s="157"/>
    </row>
    <row r="348" spans="2:52" hidden="1" x14ac:dyDescent="0.35">
      <c r="B348" s="6"/>
      <c r="C348" s="157"/>
      <c r="D348" s="157"/>
      <c r="E348" s="157"/>
      <c r="F348" s="157"/>
      <c r="G348" s="157"/>
      <c r="H348" s="157"/>
      <c r="I348" s="157"/>
      <c r="J348" s="157"/>
      <c r="K348" s="157"/>
      <c r="L348" s="157"/>
      <c r="M348" s="157"/>
      <c r="N348" s="157"/>
      <c r="O348" s="157"/>
      <c r="P348" s="157"/>
      <c r="Q348" s="157"/>
      <c r="R348" s="157"/>
      <c r="S348" s="157"/>
      <c r="T348" s="157"/>
      <c r="U348" s="157"/>
      <c r="V348" s="157"/>
      <c r="W348" s="157"/>
      <c r="X348" s="157"/>
      <c r="Y348" s="157"/>
      <c r="Z348" s="157"/>
      <c r="AA348" s="157"/>
      <c r="AB348" s="157"/>
      <c r="AC348" s="157"/>
      <c r="AD348" s="157"/>
      <c r="AE348" s="157"/>
      <c r="AF348" s="157"/>
      <c r="AG348" s="157"/>
      <c r="AH348" s="157"/>
      <c r="AI348" s="157"/>
      <c r="AJ348" s="157"/>
      <c r="AK348" s="157"/>
      <c r="AL348" s="157"/>
      <c r="AM348" s="157"/>
      <c r="AN348" s="157"/>
      <c r="AO348" s="157"/>
      <c r="AP348" s="157"/>
      <c r="AQ348" s="157"/>
      <c r="AR348" s="157"/>
      <c r="AS348" s="157"/>
      <c r="AT348" s="157"/>
      <c r="AU348" s="157"/>
      <c r="AV348" s="157"/>
      <c r="AW348" s="157"/>
      <c r="AX348" s="157"/>
      <c r="AY348" s="157"/>
      <c r="AZ348" s="157"/>
    </row>
    <row r="349" spans="2:52" hidden="1" x14ac:dyDescent="0.35">
      <c r="B349" s="6"/>
      <c r="C349" s="157"/>
      <c r="D349" s="157"/>
      <c r="E349" s="157"/>
      <c r="F349" s="157"/>
      <c r="G349" s="157"/>
      <c r="H349" s="157"/>
      <c r="I349" s="157"/>
      <c r="J349" s="157"/>
      <c r="K349" s="157"/>
      <c r="L349" s="157"/>
      <c r="M349" s="157"/>
      <c r="N349" s="157"/>
      <c r="O349" s="157"/>
      <c r="P349" s="157"/>
      <c r="Q349" s="157"/>
      <c r="R349" s="157"/>
      <c r="S349" s="157"/>
      <c r="T349" s="157"/>
      <c r="U349" s="157"/>
      <c r="V349" s="157"/>
      <c r="W349" s="157"/>
      <c r="X349" s="157"/>
      <c r="Y349" s="157"/>
      <c r="Z349" s="157"/>
      <c r="AA349" s="157"/>
      <c r="AB349" s="157"/>
      <c r="AC349" s="157"/>
      <c r="AD349" s="157"/>
      <c r="AE349" s="157"/>
      <c r="AF349" s="157"/>
      <c r="AG349" s="157"/>
      <c r="AH349" s="157"/>
      <c r="AI349" s="157"/>
      <c r="AJ349" s="157"/>
      <c r="AK349" s="157"/>
      <c r="AL349" s="157"/>
      <c r="AM349" s="157"/>
      <c r="AN349" s="157"/>
      <c r="AO349" s="157"/>
      <c r="AP349" s="157"/>
      <c r="AQ349" s="157"/>
      <c r="AR349" s="157"/>
      <c r="AS349" s="157"/>
      <c r="AT349" s="157"/>
      <c r="AU349" s="157"/>
      <c r="AV349" s="157"/>
      <c r="AW349" s="157"/>
      <c r="AX349" s="157"/>
      <c r="AY349" s="157"/>
      <c r="AZ349" s="157"/>
    </row>
    <row r="350" spans="2:52" hidden="1" x14ac:dyDescent="0.35">
      <c r="B350" s="6"/>
      <c r="C350" s="157"/>
      <c r="D350" s="157"/>
      <c r="E350" s="157"/>
      <c r="F350" s="157"/>
      <c r="G350" s="157"/>
      <c r="H350" s="157"/>
      <c r="I350" s="157"/>
      <c r="J350" s="157"/>
      <c r="K350" s="157"/>
      <c r="L350" s="157"/>
      <c r="M350" s="157"/>
      <c r="N350" s="157"/>
      <c r="O350" s="157"/>
      <c r="P350" s="157"/>
      <c r="Q350" s="157"/>
      <c r="R350" s="157"/>
      <c r="S350" s="157"/>
      <c r="T350" s="157"/>
      <c r="U350" s="157"/>
      <c r="V350" s="157"/>
      <c r="W350" s="157"/>
      <c r="X350" s="157"/>
      <c r="Y350" s="157"/>
      <c r="Z350" s="157"/>
      <c r="AA350" s="157"/>
      <c r="AB350" s="157"/>
      <c r="AC350" s="157"/>
      <c r="AD350" s="157"/>
      <c r="AE350" s="157"/>
      <c r="AF350" s="157"/>
      <c r="AG350" s="157"/>
      <c r="AH350" s="157"/>
      <c r="AI350" s="157"/>
      <c r="AJ350" s="157"/>
      <c r="AK350" s="157"/>
      <c r="AL350" s="157"/>
      <c r="AM350" s="157"/>
      <c r="AN350" s="157"/>
      <c r="AO350" s="157"/>
      <c r="AP350" s="157"/>
      <c r="AQ350" s="157"/>
      <c r="AR350" s="157"/>
      <c r="AS350" s="157"/>
      <c r="AT350" s="157"/>
      <c r="AU350" s="157"/>
      <c r="AV350" s="157"/>
      <c r="AW350" s="157"/>
      <c r="AX350" s="157"/>
      <c r="AY350" s="157"/>
      <c r="AZ350" s="157"/>
    </row>
    <row r="351" spans="2:52" hidden="1" x14ac:dyDescent="0.35">
      <c r="B351" s="6"/>
      <c r="C351" s="157"/>
      <c r="D351" s="157"/>
      <c r="E351" s="157"/>
      <c r="F351" s="157"/>
      <c r="G351" s="157"/>
      <c r="H351" s="157"/>
      <c r="I351" s="157"/>
      <c r="J351" s="157"/>
      <c r="K351" s="157"/>
      <c r="L351" s="157"/>
      <c r="M351" s="157"/>
      <c r="N351" s="157"/>
      <c r="O351" s="157"/>
      <c r="P351" s="157"/>
      <c r="Q351" s="157"/>
      <c r="R351" s="157"/>
      <c r="S351" s="157"/>
      <c r="T351" s="157"/>
      <c r="U351" s="157"/>
      <c r="V351" s="157"/>
      <c r="W351" s="157"/>
      <c r="X351" s="157"/>
      <c r="Y351" s="157"/>
      <c r="Z351" s="157"/>
      <c r="AA351" s="157"/>
      <c r="AB351" s="157"/>
      <c r="AC351" s="157"/>
      <c r="AD351" s="157"/>
      <c r="AE351" s="157"/>
      <c r="AF351" s="157"/>
      <c r="AG351" s="157"/>
      <c r="AH351" s="157"/>
      <c r="AI351" s="157"/>
      <c r="AJ351" s="157"/>
      <c r="AK351" s="157"/>
      <c r="AL351" s="157"/>
      <c r="AM351" s="157"/>
      <c r="AN351" s="157"/>
      <c r="AO351" s="157"/>
      <c r="AP351" s="157"/>
      <c r="AQ351" s="157"/>
      <c r="AR351" s="157"/>
      <c r="AS351" s="157"/>
      <c r="AT351" s="157"/>
      <c r="AU351" s="157"/>
      <c r="AV351" s="157"/>
      <c r="AW351" s="157"/>
      <c r="AX351" s="157"/>
      <c r="AY351" s="157"/>
      <c r="AZ351" s="157"/>
    </row>
    <row r="352" spans="2:52" hidden="1" x14ac:dyDescent="0.35">
      <c r="B352" s="6"/>
      <c r="C352" s="157"/>
      <c r="D352" s="157"/>
      <c r="E352" s="157"/>
      <c r="F352" s="157"/>
      <c r="G352" s="157"/>
      <c r="H352" s="157"/>
      <c r="I352" s="157"/>
      <c r="J352" s="157"/>
      <c r="K352" s="157"/>
      <c r="L352" s="157"/>
      <c r="M352" s="157"/>
      <c r="N352" s="157"/>
      <c r="O352" s="157"/>
      <c r="P352" s="157"/>
      <c r="Q352" s="157"/>
      <c r="R352" s="157"/>
      <c r="S352" s="157"/>
      <c r="T352" s="157"/>
      <c r="U352" s="157"/>
      <c r="V352" s="157"/>
      <c r="W352" s="157"/>
      <c r="X352" s="157"/>
      <c r="Y352" s="157"/>
      <c r="Z352" s="157"/>
      <c r="AA352" s="157"/>
      <c r="AB352" s="157"/>
      <c r="AC352" s="157"/>
      <c r="AD352" s="157"/>
      <c r="AE352" s="157"/>
      <c r="AF352" s="157"/>
      <c r="AG352" s="157"/>
      <c r="AH352" s="157"/>
      <c r="AI352" s="157"/>
      <c r="AJ352" s="157"/>
      <c r="AK352" s="157"/>
      <c r="AL352" s="157"/>
      <c r="AM352" s="157"/>
      <c r="AN352" s="157"/>
      <c r="AO352" s="157"/>
      <c r="AP352" s="157"/>
      <c r="AQ352" s="157"/>
      <c r="AR352" s="157"/>
      <c r="AS352" s="157"/>
      <c r="AT352" s="157"/>
      <c r="AU352" s="157"/>
      <c r="AV352" s="157"/>
      <c r="AW352" s="157"/>
      <c r="AX352" s="157"/>
      <c r="AY352" s="157"/>
      <c r="AZ352" s="157"/>
    </row>
    <row r="353" spans="2:52" hidden="1" x14ac:dyDescent="0.35">
      <c r="B353" s="6"/>
      <c r="C353" s="157"/>
      <c r="D353" s="157"/>
      <c r="E353" s="157"/>
      <c r="F353" s="157"/>
      <c r="G353" s="157"/>
      <c r="H353" s="157"/>
      <c r="I353" s="157"/>
      <c r="J353" s="157"/>
      <c r="K353" s="157"/>
      <c r="L353" s="157"/>
      <c r="M353" s="157"/>
      <c r="N353" s="157"/>
      <c r="O353" s="157"/>
      <c r="P353" s="157"/>
      <c r="Q353" s="157"/>
      <c r="R353" s="157"/>
      <c r="S353" s="157"/>
      <c r="T353" s="157"/>
      <c r="U353" s="157"/>
      <c r="V353" s="157"/>
      <c r="W353" s="157"/>
      <c r="X353" s="157"/>
      <c r="Y353" s="157"/>
      <c r="Z353" s="157"/>
      <c r="AA353" s="157"/>
      <c r="AB353" s="157"/>
      <c r="AC353" s="157"/>
      <c r="AD353" s="157"/>
      <c r="AE353" s="157"/>
      <c r="AF353" s="157"/>
      <c r="AG353" s="157"/>
      <c r="AH353" s="157"/>
      <c r="AI353" s="157"/>
      <c r="AJ353" s="157"/>
      <c r="AK353" s="157"/>
      <c r="AL353" s="157"/>
      <c r="AM353" s="157"/>
      <c r="AN353" s="157"/>
      <c r="AO353" s="157"/>
      <c r="AP353" s="157"/>
      <c r="AQ353" s="157"/>
      <c r="AR353" s="157"/>
      <c r="AS353" s="157"/>
      <c r="AT353" s="157"/>
      <c r="AU353" s="157"/>
      <c r="AV353" s="157"/>
      <c r="AW353" s="157"/>
      <c r="AX353" s="157"/>
      <c r="AY353" s="157"/>
      <c r="AZ353" s="157"/>
    </row>
    <row r="354" spans="2:52" hidden="1" x14ac:dyDescent="0.35">
      <c r="B354" s="6"/>
      <c r="C354" s="157"/>
      <c r="D354" s="157"/>
      <c r="E354" s="157"/>
      <c r="F354" s="157"/>
      <c r="G354" s="157"/>
      <c r="H354" s="157"/>
      <c r="I354" s="157"/>
      <c r="J354" s="157"/>
      <c r="K354" s="157"/>
      <c r="L354" s="157"/>
      <c r="M354" s="157"/>
      <c r="N354" s="157"/>
      <c r="O354" s="157"/>
      <c r="P354" s="157"/>
      <c r="Q354" s="157"/>
      <c r="R354" s="157"/>
      <c r="S354" s="157"/>
      <c r="T354" s="157"/>
      <c r="U354" s="157"/>
      <c r="V354" s="157"/>
      <c r="W354" s="157"/>
      <c r="X354" s="157"/>
      <c r="Y354" s="157"/>
      <c r="Z354" s="157"/>
      <c r="AA354" s="157"/>
      <c r="AB354" s="157"/>
      <c r="AC354" s="157"/>
      <c r="AD354" s="157"/>
      <c r="AE354" s="157"/>
      <c r="AF354" s="157"/>
      <c r="AG354" s="157"/>
      <c r="AH354" s="157"/>
      <c r="AI354" s="157"/>
      <c r="AJ354" s="157"/>
      <c r="AK354" s="157"/>
      <c r="AL354" s="157"/>
      <c r="AM354" s="157"/>
      <c r="AN354" s="157"/>
      <c r="AO354" s="157"/>
      <c r="AP354" s="157"/>
      <c r="AQ354" s="157"/>
      <c r="AR354" s="157"/>
      <c r="AS354" s="157"/>
      <c r="AT354" s="157"/>
      <c r="AU354" s="157"/>
      <c r="AV354" s="157"/>
      <c r="AW354" s="157"/>
      <c r="AX354" s="157"/>
      <c r="AY354" s="157"/>
      <c r="AZ354" s="157"/>
    </row>
    <row r="355" spans="2:52" hidden="1" x14ac:dyDescent="0.35">
      <c r="B355" s="6"/>
      <c r="C355" s="157"/>
      <c r="D355" s="157"/>
      <c r="E355" s="157"/>
      <c r="F355" s="157"/>
      <c r="G355" s="157"/>
      <c r="H355" s="157"/>
      <c r="I355" s="157"/>
      <c r="J355" s="157"/>
      <c r="K355" s="157"/>
      <c r="L355" s="157"/>
      <c r="M355" s="157"/>
      <c r="N355" s="157"/>
      <c r="O355" s="157"/>
      <c r="P355" s="157"/>
      <c r="Q355" s="157"/>
      <c r="R355" s="157"/>
      <c r="S355" s="157"/>
      <c r="T355" s="157"/>
      <c r="U355" s="157"/>
      <c r="V355" s="157"/>
      <c r="W355" s="157"/>
      <c r="X355" s="157"/>
      <c r="Y355" s="157"/>
      <c r="Z355" s="157"/>
      <c r="AA355" s="157"/>
      <c r="AB355" s="157"/>
      <c r="AC355" s="157"/>
      <c r="AD355" s="157"/>
      <c r="AE355" s="157"/>
      <c r="AF355" s="157"/>
      <c r="AG355" s="157"/>
      <c r="AH355" s="157"/>
      <c r="AI355" s="157"/>
      <c r="AJ355" s="157"/>
      <c r="AK355" s="157"/>
      <c r="AL355" s="157"/>
      <c r="AM355" s="157"/>
      <c r="AN355" s="157"/>
      <c r="AO355" s="157"/>
      <c r="AP355" s="157"/>
      <c r="AQ355" s="157"/>
      <c r="AR355" s="157"/>
      <c r="AS355" s="157"/>
      <c r="AT355" s="157"/>
      <c r="AU355" s="157"/>
      <c r="AV355" s="157"/>
      <c r="AW355" s="157"/>
      <c r="AX355" s="157"/>
      <c r="AY355" s="157"/>
      <c r="AZ355" s="157"/>
    </row>
    <row r="356" spans="2:52" hidden="1" x14ac:dyDescent="0.35">
      <c r="B356" s="6"/>
      <c r="C356" s="157"/>
      <c r="D356" s="157"/>
      <c r="E356" s="157"/>
      <c r="F356" s="157"/>
      <c r="G356" s="157"/>
      <c r="H356" s="157"/>
      <c r="I356" s="157"/>
      <c r="J356" s="157"/>
      <c r="K356" s="157"/>
      <c r="L356" s="157"/>
      <c r="M356" s="157"/>
      <c r="N356" s="157"/>
      <c r="O356" s="157"/>
      <c r="P356" s="157"/>
      <c r="Q356" s="157"/>
      <c r="R356" s="157"/>
      <c r="S356" s="157"/>
      <c r="T356" s="157"/>
      <c r="U356" s="157"/>
      <c r="V356" s="157"/>
      <c r="W356" s="157"/>
      <c r="X356" s="157"/>
      <c r="Y356" s="157"/>
      <c r="Z356" s="157"/>
      <c r="AA356" s="157"/>
      <c r="AB356" s="157"/>
      <c r="AC356" s="157"/>
      <c r="AD356" s="157"/>
      <c r="AE356" s="157"/>
      <c r="AF356" s="157"/>
      <c r="AG356" s="157"/>
      <c r="AH356" s="157"/>
      <c r="AI356" s="157"/>
      <c r="AJ356" s="157"/>
      <c r="AK356" s="157"/>
      <c r="AL356" s="157"/>
      <c r="AM356" s="157"/>
      <c r="AN356" s="157"/>
      <c r="AO356" s="157"/>
      <c r="AP356" s="157"/>
      <c r="AQ356" s="157"/>
      <c r="AR356" s="157"/>
      <c r="AS356" s="157"/>
      <c r="AT356" s="157"/>
      <c r="AU356" s="157"/>
      <c r="AV356" s="157"/>
      <c r="AW356" s="157"/>
      <c r="AX356" s="157"/>
      <c r="AY356" s="157"/>
      <c r="AZ356" s="157"/>
    </row>
    <row r="357" spans="2:52" hidden="1" x14ac:dyDescent="0.35">
      <c r="B357" s="6"/>
      <c r="C357" s="157"/>
      <c r="D357" s="157"/>
      <c r="E357" s="157"/>
      <c r="F357" s="157"/>
      <c r="G357" s="157"/>
      <c r="H357" s="157"/>
      <c r="I357" s="157"/>
      <c r="J357" s="157"/>
      <c r="K357" s="157"/>
      <c r="L357" s="157"/>
      <c r="M357" s="157"/>
      <c r="N357" s="157"/>
      <c r="O357" s="157"/>
      <c r="P357" s="157"/>
      <c r="Q357" s="157"/>
      <c r="R357" s="157"/>
      <c r="S357" s="157"/>
      <c r="T357" s="157"/>
      <c r="U357" s="157"/>
      <c r="V357" s="157"/>
      <c r="W357" s="157"/>
      <c r="X357" s="157"/>
      <c r="Y357" s="157"/>
      <c r="Z357" s="157"/>
      <c r="AA357" s="157"/>
      <c r="AB357" s="157"/>
      <c r="AC357" s="157"/>
      <c r="AD357" s="157"/>
      <c r="AE357" s="157"/>
      <c r="AF357" s="157"/>
      <c r="AG357" s="157"/>
      <c r="AH357" s="157"/>
      <c r="AI357" s="157"/>
      <c r="AJ357" s="157"/>
      <c r="AK357" s="157"/>
      <c r="AL357" s="157"/>
      <c r="AM357" s="157"/>
      <c r="AN357" s="157"/>
      <c r="AO357" s="157"/>
      <c r="AP357" s="157"/>
      <c r="AQ357" s="157"/>
      <c r="AR357" s="157"/>
      <c r="AS357" s="157"/>
      <c r="AT357" s="157"/>
      <c r="AU357" s="157"/>
      <c r="AV357" s="157"/>
      <c r="AW357" s="157"/>
      <c r="AX357" s="157"/>
      <c r="AY357" s="157"/>
      <c r="AZ357" s="157"/>
    </row>
    <row r="358" spans="2:52" hidden="1" x14ac:dyDescent="0.35">
      <c r="B358" s="6"/>
      <c r="C358" s="157"/>
      <c r="D358" s="157"/>
      <c r="E358" s="157"/>
      <c r="F358" s="157"/>
      <c r="G358" s="157"/>
      <c r="H358" s="157"/>
      <c r="I358" s="157"/>
      <c r="J358" s="157"/>
      <c r="K358" s="157"/>
      <c r="L358" s="157"/>
      <c r="M358" s="157"/>
      <c r="N358" s="157"/>
      <c r="O358" s="157"/>
      <c r="P358" s="157"/>
      <c r="Q358" s="157"/>
      <c r="R358" s="157"/>
      <c r="S358" s="157"/>
      <c r="T358" s="157"/>
      <c r="U358" s="157"/>
      <c r="V358" s="157"/>
      <c r="W358" s="157"/>
      <c r="X358" s="157"/>
      <c r="Y358" s="157"/>
      <c r="Z358" s="157"/>
      <c r="AA358" s="157"/>
      <c r="AB358" s="157"/>
      <c r="AC358" s="157"/>
      <c r="AD358" s="157"/>
      <c r="AE358" s="157"/>
      <c r="AF358" s="157"/>
      <c r="AG358" s="157"/>
      <c r="AH358" s="157"/>
      <c r="AI358" s="157"/>
      <c r="AJ358" s="157"/>
      <c r="AK358" s="157"/>
      <c r="AL358" s="157"/>
      <c r="AM358" s="157"/>
      <c r="AN358" s="157"/>
      <c r="AO358" s="157"/>
      <c r="AP358" s="157"/>
      <c r="AQ358" s="157"/>
      <c r="AR358" s="157"/>
      <c r="AS358" s="157"/>
      <c r="AT358" s="157"/>
      <c r="AU358" s="157"/>
      <c r="AV358" s="157"/>
      <c r="AW358" s="157"/>
      <c r="AX358" s="157"/>
      <c r="AY358" s="157"/>
      <c r="AZ358" s="157"/>
    </row>
    <row r="359" spans="2:52" hidden="1" x14ac:dyDescent="0.35">
      <c r="B359" s="6"/>
      <c r="C359" s="157"/>
      <c r="D359" s="157"/>
      <c r="E359" s="157"/>
      <c r="F359" s="157"/>
      <c r="G359" s="157"/>
      <c r="H359" s="157"/>
      <c r="I359" s="157"/>
      <c r="J359" s="157"/>
      <c r="K359" s="157"/>
      <c r="L359" s="157"/>
      <c r="M359" s="157"/>
      <c r="N359" s="157"/>
      <c r="O359" s="157"/>
      <c r="P359" s="157"/>
      <c r="Q359" s="157"/>
      <c r="R359" s="157"/>
      <c r="S359" s="157"/>
      <c r="T359" s="157"/>
      <c r="U359" s="157"/>
      <c r="V359" s="157"/>
      <c r="W359" s="157"/>
      <c r="X359" s="157"/>
      <c r="Y359" s="157"/>
      <c r="Z359" s="157"/>
      <c r="AA359" s="157"/>
      <c r="AB359" s="157"/>
      <c r="AC359" s="157"/>
      <c r="AD359" s="157"/>
      <c r="AE359" s="157"/>
      <c r="AF359" s="157"/>
      <c r="AG359" s="157"/>
      <c r="AH359" s="157"/>
      <c r="AI359" s="157"/>
      <c r="AJ359" s="157"/>
      <c r="AK359" s="157"/>
      <c r="AL359" s="157"/>
      <c r="AM359" s="157"/>
      <c r="AN359" s="157"/>
      <c r="AO359" s="157"/>
      <c r="AP359" s="157"/>
      <c r="AQ359" s="157"/>
      <c r="AR359" s="157"/>
      <c r="AS359" s="157"/>
      <c r="AT359" s="157"/>
      <c r="AU359" s="157"/>
      <c r="AV359" s="157"/>
      <c r="AW359" s="157"/>
      <c r="AX359" s="157"/>
      <c r="AY359" s="157"/>
      <c r="AZ359" s="157"/>
    </row>
    <row r="360" spans="2:52" hidden="1" x14ac:dyDescent="0.35">
      <c r="B360" s="6"/>
      <c r="C360" s="157"/>
      <c r="D360" s="157"/>
      <c r="E360" s="157"/>
      <c r="F360" s="157"/>
      <c r="G360" s="157"/>
      <c r="H360" s="157"/>
      <c r="I360" s="157"/>
      <c r="J360" s="157"/>
      <c r="K360" s="157"/>
      <c r="L360" s="157"/>
      <c r="M360" s="157"/>
      <c r="N360" s="157"/>
      <c r="O360" s="157"/>
      <c r="P360" s="157"/>
      <c r="Q360" s="157"/>
      <c r="R360" s="157"/>
      <c r="S360" s="157"/>
      <c r="T360" s="157"/>
      <c r="U360" s="157"/>
      <c r="V360" s="157"/>
      <c r="W360" s="157"/>
      <c r="X360" s="157"/>
      <c r="Y360" s="157"/>
      <c r="Z360" s="157"/>
      <c r="AA360" s="157"/>
      <c r="AB360" s="157"/>
      <c r="AC360" s="157"/>
      <c r="AD360" s="157"/>
      <c r="AE360" s="157"/>
      <c r="AF360" s="157"/>
      <c r="AG360" s="157"/>
      <c r="AH360" s="157"/>
      <c r="AI360" s="157"/>
      <c r="AJ360" s="157"/>
      <c r="AK360" s="157"/>
      <c r="AL360" s="157"/>
      <c r="AM360" s="157"/>
      <c r="AN360" s="157"/>
      <c r="AO360" s="157"/>
      <c r="AP360" s="157"/>
      <c r="AQ360" s="157"/>
      <c r="AR360" s="157"/>
      <c r="AS360" s="157"/>
      <c r="AT360" s="157"/>
      <c r="AU360" s="157"/>
      <c r="AV360" s="157"/>
      <c r="AW360" s="157"/>
      <c r="AX360" s="157"/>
      <c r="AY360" s="157"/>
      <c r="AZ360" s="157"/>
    </row>
    <row r="361" spans="2:52" hidden="1" x14ac:dyDescent="0.35">
      <c r="B361" s="6"/>
      <c r="C361" s="157"/>
      <c r="D361" s="157"/>
      <c r="E361" s="157"/>
      <c r="F361" s="157"/>
      <c r="G361" s="157"/>
      <c r="H361" s="157"/>
      <c r="I361" s="157"/>
      <c r="J361" s="157"/>
      <c r="K361" s="157"/>
      <c r="L361" s="157"/>
      <c r="M361" s="157"/>
      <c r="N361" s="157"/>
      <c r="O361" s="157"/>
      <c r="P361" s="157"/>
      <c r="Q361" s="157"/>
      <c r="R361" s="157"/>
      <c r="S361" s="157"/>
      <c r="T361" s="157"/>
      <c r="U361" s="157"/>
      <c r="V361" s="157"/>
      <c r="W361" s="157"/>
      <c r="X361" s="157"/>
      <c r="Y361" s="157"/>
      <c r="Z361" s="157"/>
      <c r="AA361" s="157"/>
      <c r="AB361" s="157"/>
      <c r="AC361" s="157"/>
      <c r="AD361" s="157"/>
      <c r="AE361" s="157"/>
      <c r="AF361" s="157"/>
      <c r="AG361" s="157"/>
      <c r="AH361" s="157"/>
      <c r="AI361" s="157"/>
      <c r="AJ361" s="157"/>
      <c r="AK361" s="157"/>
      <c r="AL361" s="157"/>
      <c r="AM361" s="157"/>
      <c r="AN361" s="157"/>
      <c r="AO361" s="157"/>
      <c r="AP361" s="157"/>
      <c r="AQ361" s="157"/>
      <c r="AR361" s="157"/>
      <c r="AS361" s="157"/>
      <c r="AT361" s="157"/>
      <c r="AU361" s="157"/>
      <c r="AV361" s="157"/>
      <c r="AW361" s="157"/>
      <c r="AX361" s="157"/>
      <c r="AY361" s="157"/>
      <c r="AZ361" s="157"/>
    </row>
    <row r="362" spans="2:52" hidden="1" x14ac:dyDescent="0.35">
      <c r="B362" s="6"/>
      <c r="C362" s="157"/>
      <c r="D362" s="157"/>
      <c r="E362" s="157"/>
      <c r="F362" s="157"/>
      <c r="G362" s="157"/>
      <c r="H362" s="157"/>
      <c r="I362" s="157"/>
      <c r="J362" s="157"/>
      <c r="K362" s="157"/>
      <c r="L362" s="157"/>
      <c r="M362" s="157"/>
      <c r="N362" s="157"/>
      <c r="O362" s="157"/>
      <c r="P362" s="157"/>
      <c r="Q362" s="157"/>
      <c r="R362" s="157"/>
      <c r="S362" s="157"/>
      <c r="T362" s="157"/>
      <c r="U362" s="157"/>
      <c r="V362" s="157"/>
      <c r="W362" s="157"/>
      <c r="X362" s="157"/>
      <c r="Y362" s="157"/>
      <c r="Z362" s="157"/>
      <c r="AA362" s="157"/>
      <c r="AB362" s="157"/>
      <c r="AC362" s="157"/>
      <c r="AD362" s="157"/>
      <c r="AE362" s="157"/>
      <c r="AF362" s="157"/>
      <c r="AG362" s="157"/>
      <c r="AH362" s="157"/>
      <c r="AI362" s="157"/>
      <c r="AJ362" s="157"/>
      <c r="AK362" s="157"/>
      <c r="AL362" s="157"/>
      <c r="AM362" s="157"/>
      <c r="AN362" s="157"/>
      <c r="AO362" s="157"/>
      <c r="AP362" s="157"/>
      <c r="AQ362" s="157"/>
      <c r="AR362" s="157"/>
      <c r="AS362" s="157"/>
      <c r="AT362" s="157"/>
      <c r="AU362" s="157"/>
      <c r="AV362" s="157"/>
      <c r="AW362" s="157"/>
      <c r="AX362" s="157"/>
      <c r="AY362" s="157"/>
      <c r="AZ362" s="157"/>
    </row>
    <row r="363" spans="2:52" hidden="1" x14ac:dyDescent="0.35">
      <c r="B363" s="6"/>
      <c r="C363" s="157"/>
      <c r="D363" s="157"/>
      <c r="E363" s="157"/>
      <c r="F363" s="157"/>
      <c r="G363" s="157"/>
      <c r="H363" s="157"/>
      <c r="I363" s="157"/>
      <c r="J363" s="157"/>
      <c r="K363" s="157"/>
      <c r="L363" s="157"/>
      <c r="M363" s="157"/>
      <c r="N363" s="157"/>
      <c r="O363" s="157"/>
      <c r="P363" s="157"/>
      <c r="Q363" s="157"/>
      <c r="R363" s="157"/>
      <c r="S363" s="157"/>
      <c r="T363" s="157"/>
      <c r="U363" s="157"/>
      <c r="V363" s="157"/>
      <c r="W363" s="157"/>
      <c r="X363" s="157"/>
      <c r="Y363" s="157"/>
      <c r="Z363" s="157"/>
      <c r="AA363" s="157"/>
      <c r="AB363" s="157"/>
      <c r="AC363" s="157"/>
      <c r="AD363" s="157"/>
      <c r="AE363" s="157"/>
      <c r="AF363" s="157"/>
      <c r="AG363" s="157"/>
      <c r="AH363" s="157"/>
      <c r="AI363" s="157"/>
      <c r="AJ363" s="157"/>
      <c r="AK363" s="157"/>
      <c r="AL363" s="157"/>
      <c r="AM363" s="157"/>
      <c r="AN363" s="157"/>
      <c r="AO363" s="157"/>
      <c r="AP363" s="157"/>
      <c r="AQ363" s="157"/>
      <c r="AR363" s="157"/>
      <c r="AS363" s="157"/>
      <c r="AT363" s="157"/>
      <c r="AU363" s="157"/>
      <c r="AV363" s="157"/>
      <c r="AW363" s="157"/>
      <c r="AX363" s="157"/>
      <c r="AY363" s="157"/>
      <c r="AZ363" s="157"/>
    </row>
    <row r="364" spans="2:52" hidden="1" x14ac:dyDescent="0.35">
      <c r="B364" s="6"/>
      <c r="C364" s="157"/>
      <c r="D364" s="157"/>
      <c r="E364" s="157"/>
      <c r="F364" s="157"/>
      <c r="G364" s="157"/>
      <c r="H364" s="157"/>
      <c r="I364" s="157"/>
      <c r="J364" s="157"/>
      <c r="K364" s="157"/>
      <c r="L364" s="157"/>
      <c r="M364" s="157"/>
      <c r="N364" s="157"/>
      <c r="O364" s="157"/>
      <c r="P364" s="157"/>
      <c r="Q364" s="157"/>
      <c r="R364" s="157"/>
      <c r="S364" s="157"/>
      <c r="T364" s="157"/>
      <c r="U364" s="157"/>
      <c r="V364" s="157"/>
      <c r="W364" s="157"/>
      <c r="X364" s="157"/>
      <c r="Y364" s="157"/>
      <c r="Z364" s="157"/>
      <c r="AA364" s="157"/>
      <c r="AB364" s="157"/>
      <c r="AC364" s="157"/>
      <c r="AD364" s="157"/>
      <c r="AE364" s="157"/>
      <c r="AF364" s="157"/>
      <c r="AG364" s="157"/>
      <c r="AH364" s="157"/>
      <c r="AI364" s="157"/>
      <c r="AJ364" s="157"/>
      <c r="AK364" s="157"/>
      <c r="AL364" s="157"/>
      <c r="AM364" s="157"/>
      <c r="AN364" s="157"/>
      <c r="AO364" s="157"/>
      <c r="AP364" s="157"/>
      <c r="AQ364" s="157"/>
      <c r="AR364" s="157"/>
      <c r="AS364" s="157"/>
      <c r="AT364" s="157"/>
      <c r="AU364" s="157"/>
      <c r="AV364" s="157"/>
      <c r="AW364" s="157"/>
      <c r="AX364" s="157"/>
      <c r="AY364" s="157"/>
      <c r="AZ364" s="157"/>
    </row>
    <row r="365" spans="2:52" hidden="1" x14ac:dyDescent="0.35">
      <c r="B365" s="6"/>
      <c r="C365" s="157"/>
      <c r="D365" s="157"/>
      <c r="E365" s="157"/>
      <c r="F365" s="157"/>
      <c r="G365" s="157"/>
      <c r="H365" s="157"/>
      <c r="I365" s="157"/>
      <c r="J365" s="157"/>
      <c r="K365" s="157"/>
      <c r="L365" s="157"/>
      <c r="M365" s="157"/>
      <c r="N365" s="157"/>
      <c r="O365" s="157"/>
      <c r="P365" s="157"/>
      <c r="Q365" s="157"/>
      <c r="R365" s="157"/>
      <c r="S365" s="157"/>
      <c r="T365" s="157"/>
      <c r="U365" s="157"/>
      <c r="V365" s="157"/>
      <c r="W365" s="157"/>
      <c r="X365" s="157"/>
      <c r="Y365" s="157"/>
      <c r="Z365" s="157"/>
      <c r="AA365" s="157"/>
      <c r="AB365" s="157"/>
      <c r="AC365" s="157"/>
      <c r="AD365" s="157"/>
      <c r="AE365" s="157"/>
      <c r="AF365" s="157"/>
      <c r="AG365" s="157"/>
      <c r="AH365" s="157"/>
      <c r="AI365" s="157"/>
      <c r="AJ365" s="157"/>
      <c r="AK365" s="157"/>
      <c r="AL365" s="157"/>
      <c r="AM365" s="157"/>
      <c r="AN365" s="157"/>
      <c r="AO365" s="157"/>
      <c r="AP365" s="157"/>
      <c r="AQ365" s="157"/>
      <c r="AR365" s="157"/>
      <c r="AS365" s="157"/>
      <c r="AT365" s="157"/>
      <c r="AU365" s="157"/>
      <c r="AV365" s="157"/>
      <c r="AW365" s="157"/>
      <c r="AX365" s="157"/>
      <c r="AY365" s="157"/>
      <c r="AZ365" s="157"/>
    </row>
    <row r="366" spans="2:52" hidden="1" x14ac:dyDescent="0.35">
      <c r="B366" s="6"/>
      <c r="C366" s="157"/>
      <c r="D366" s="157"/>
      <c r="E366" s="157"/>
      <c r="F366" s="157"/>
      <c r="G366" s="157"/>
      <c r="H366" s="157"/>
      <c r="I366" s="157"/>
      <c r="J366" s="157"/>
      <c r="K366" s="157"/>
      <c r="L366" s="157"/>
      <c r="M366" s="157"/>
      <c r="N366" s="157"/>
      <c r="O366" s="157"/>
      <c r="P366" s="157"/>
      <c r="Q366" s="157"/>
      <c r="R366" s="157"/>
      <c r="S366" s="157"/>
      <c r="T366" s="157"/>
      <c r="U366" s="157"/>
      <c r="V366" s="157"/>
      <c r="W366" s="157"/>
      <c r="X366" s="157"/>
      <c r="Y366" s="157"/>
      <c r="Z366" s="157"/>
      <c r="AA366" s="157"/>
      <c r="AB366" s="157"/>
      <c r="AC366" s="157"/>
      <c r="AD366" s="157"/>
      <c r="AE366" s="157"/>
      <c r="AF366" s="157"/>
      <c r="AG366" s="157"/>
      <c r="AH366" s="157"/>
      <c r="AI366" s="157"/>
      <c r="AJ366" s="157"/>
      <c r="AK366" s="157"/>
      <c r="AL366" s="157"/>
      <c r="AM366" s="157"/>
      <c r="AN366" s="157"/>
      <c r="AO366" s="157"/>
      <c r="AP366" s="157"/>
      <c r="AQ366" s="157"/>
      <c r="AR366" s="157"/>
      <c r="AS366" s="157"/>
      <c r="AT366" s="157"/>
      <c r="AU366" s="157"/>
      <c r="AV366" s="157"/>
      <c r="AW366" s="157"/>
      <c r="AX366" s="157"/>
      <c r="AY366" s="157"/>
      <c r="AZ366" s="157"/>
    </row>
    <row r="367" spans="2:52" hidden="1" x14ac:dyDescent="0.35">
      <c r="B367" s="6"/>
      <c r="C367" s="157"/>
      <c r="D367" s="157"/>
      <c r="E367" s="157"/>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7"/>
      <c r="AY367" s="157"/>
      <c r="AZ367" s="157"/>
    </row>
    <row r="368" spans="2:52" hidden="1" x14ac:dyDescent="0.35">
      <c r="B368" s="6"/>
      <c r="C368" s="157"/>
      <c r="D368" s="157"/>
      <c r="E368" s="157"/>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7"/>
      <c r="AY368" s="157"/>
      <c r="AZ368" s="157"/>
    </row>
    <row r="369" spans="2:52" hidden="1" x14ac:dyDescent="0.35">
      <c r="B369" s="6"/>
      <c r="C369" s="157"/>
      <c r="D369" s="157"/>
      <c r="E369" s="157"/>
      <c r="F369" s="157"/>
      <c r="G369" s="157"/>
      <c r="H369" s="157"/>
      <c r="I369" s="157"/>
      <c r="J369" s="157"/>
      <c r="K369" s="157"/>
      <c r="L369" s="157"/>
      <c r="M369" s="157"/>
      <c r="N369" s="157"/>
      <c r="O369" s="157"/>
      <c r="P369" s="157"/>
      <c r="Q369" s="157"/>
      <c r="R369" s="157"/>
      <c r="S369" s="157"/>
      <c r="T369" s="157"/>
      <c r="U369" s="157"/>
      <c r="V369" s="157"/>
      <c r="W369" s="157"/>
      <c r="X369" s="157"/>
      <c r="Y369" s="157"/>
      <c r="Z369" s="157"/>
      <c r="AA369" s="157"/>
      <c r="AB369" s="157"/>
      <c r="AC369" s="157"/>
      <c r="AD369" s="157"/>
      <c r="AE369" s="157"/>
      <c r="AF369" s="157"/>
      <c r="AG369" s="157"/>
      <c r="AH369" s="157"/>
      <c r="AI369" s="157"/>
      <c r="AJ369" s="157"/>
      <c r="AK369" s="157"/>
      <c r="AL369" s="157"/>
      <c r="AM369" s="157"/>
      <c r="AN369" s="157"/>
      <c r="AO369" s="157"/>
      <c r="AP369" s="157"/>
      <c r="AQ369" s="157"/>
      <c r="AR369" s="157"/>
      <c r="AS369" s="157"/>
      <c r="AT369" s="157"/>
      <c r="AU369" s="157"/>
      <c r="AV369" s="157"/>
      <c r="AW369" s="157"/>
      <c r="AX369" s="157"/>
      <c r="AY369" s="157"/>
      <c r="AZ369" s="157"/>
    </row>
    <row r="370" spans="2:52" hidden="1" x14ac:dyDescent="0.35">
      <c r="B370" s="6"/>
      <c r="C370" s="157"/>
      <c r="D370" s="157"/>
      <c r="E370" s="157"/>
      <c r="F370" s="157"/>
      <c r="G370" s="157"/>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7"/>
      <c r="AY370" s="157"/>
      <c r="AZ370" s="157"/>
    </row>
    <row r="371" spans="2:52" hidden="1" x14ac:dyDescent="0.35">
      <c r="B371" s="6"/>
      <c r="C371" s="157"/>
      <c r="D371" s="157"/>
      <c r="E371" s="157"/>
      <c r="F371" s="157"/>
      <c r="G371" s="157"/>
      <c r="H371" s="157"/>
      <c r="I371" s="157"/>
      <c r="J371" s="157"/>
      <c r="K371" s="157"/>
      <c r="L371" s="157"/>
      <c r="M371" s="157"/>
      <c r="N371" s="157"/>
      <c r="O371" s="157"/>
      <c r="P371" s="157"/>
      <c r="Q371" s="157"/>
      <c r="R371" s="157"/>
      <c r="S371" s="157"/>
      <c r="T371" s="157"/>
      <c r="U371" s="157"/>
      <c r="V371" s="157"/>
      <c r="W371" s="157"/>
      <c r="X371" s="157"/>
      <c r="Y371" s="157"/>
      <c r="Z371" s="157"/>
      <c r="AA371" s="157"/>
      <c r="AB371" s="157"/>
      <c r="AC371" s="157"/>
      <c r="AD371" s="157"/>
      <c r="AE371" s="157"/>
      <c r="AF371" s="157"/>
      <c r="AG371" s="157"/>
      <c r="AH371" s="157"/>
      <c r="AI371" s="157"/>
      <c r="AJ371" s="157"/>
      <c r="AK371" s="157"/>
      <c r="AL371" s="157"/>
      <c r="AM371" s="157"/>
      <c r="AN371" s="157"/>
      <c r="AO371" s="157"/>
      <c r="AP371" s="157"/>
      <c r="AQ371" s="157"/>
      <c r="AR371" s="157"/>
      <c r="AS371" s="157"/>
      <c r="AT371" s="157"/>
      <c r="AU371" s="157"/>
      <c r="AV371" s="157"/>
      <c r="AW371" s="157"/>
      <c r="AX371" s="157"/>
      <c r="AY371" s="157"/>
      <c r="AZ371" s="157"/>
    </row>
    <row r="372" spans="2:52" hidden="1" x14ac:dyDescent="0.35">
      <c r="B372" s="6"/>
      <c r="C372" s="157"/>
      <c r="D372" s="157"/>
      <c r="E372" s="157"/>
      <c r="F372" s="157"/>
      <c r="G372" s="157"/>
      <c r="H372" s="157"/>
      <c r="I372" s="157"/>
      <c r="J372" s="157"/>
      <c r="K372" s="157"/>
      <c r="L372" s="157"/>
      <c r="M372" s="157"/>
      <c r="N372" s="157"/>
      <c r="O372" s="157"/>
      <c r="P372" s="157"/>
      <c r="Q372" s="157"/>
      <c r="R372" s="157"/>
      <c r="S372" s="157"/>
      <c r="T372" s="157"/>
      <c r="U372" s="157"/>
      <c r="V372" s="157"/>
      <c r="W372" s="157"/>
      <c r="X372" s="157"/>
      <c r="Y372" s="157"/>
      <c r="Z372" s="157"/>
      <c r="AA372" s="157"/>
      <c r="AB372" s="157"/>
      <c r="AC372" s="157"/>
      <c r="AD372" s="157"/>
      <c r="AE372" s="157"/>
      <c r="AF372" s="157"/>
      <c r="AG372" s="157"/>
      <c r="AH372" s="157"/>
      <c r="AI372" s="157"/>
      <c r="AJ372" s="157"/>
      <c r="AK372" s="157"/>
      <c r="AL372" s="157"/>
      <c r="AM372" s="157"/>
      <c r="AN372" s="157"/>
      <c r="AO372" s="157"/>
      <c r="AP372" s="157"/>
      <c r="AQ372" s="157"/>
      <c r="AR372" s="157"/>
      <c r="AS372" s="157"/>
      <c r="AT372" s="157"/>
      <c r="AU372" s="157"/>
      <c r="AV372" s="157"/>
      <c r="AW372" s="157"/>
      <c r="AX372" s="157"/>
      <c r="AY372" s="157"/>
      <c r="AZ372" s="157"/>
    </row>
    <row r="373" spans="2:52" hidden="1" x14ac:dyDescent="0.35">
      <c r="B373" s="6"/>
      <c r="C373" s="157"/>
      <c r="D373" s="157"/>
      <c r="E373" s="157"/>
      <c r="F373" s="157"/>
      <c r="G373" s="157"/>
      <c r="H373" s="157"/>
      <c r="I373" s="157"/>
      <c r="J373" s="157"/>
      <c r="K373" s="157"/>
      <c r="L373" s="157"/>
      <c r="M373" s="157"/>
      <c r="N373" s="157"/>
      <c r="O373" s="157"/>
      <c r="P373" s="157"/>
      <c r="Q373" s="157"/>
      <c r="R373" s="157"/>
      <c r="S373" s="157"/>
      <c r="T373" s="157"/>
      <c r="U373" s="157"/>
      <c r="V373" s="157"/>
      <c r="W373" s="157"/>
      <c r="X373" s="157"/>
      <c r="Y373" s="157"/>
      <c r="Z373" s="157"/>
      <c r="AA373" s="157"/>
      <c r="AB373" s="157"/>
      <c r="AC373" s="157"/>
      <c r="AD373" s="157"/>
      <c r="AE373" s="157"/>
      <c r="AF373" s="157"/>
      <c r="AG373" s="157"/>
      <c r="AH373" s="157"/>
      <c r="AI373" s="157"/>
      <c r="AJ373" s="157"/>
      <c r="AK373" s="157"/>
      <c r="AL373" s="157"/>
      <c r="AM373" s="157"/>
      <c r="AN373" s="157"/>
      <c r="AO373" s="157"/>
      <c r="AP373" s="157"/>
      <c r="AQ373" s="157"/>
      <c r="AR373" s="157"/>
      <c r="AS373" s="157"/>
      <c r="AT373" s="157"/>
      <c r="AU373" s="157"/>
      <c r="AV373" s="157"/>
      <c r="AW373" s="157"/>
      <c r="AX373" s="157"/>
      <c r="AY373" s="157"/>
      <c r="AZ373" s="157"/>
    </row>
    <row r="374" spans="2:52" hidden="1" x14ac:dyDescent="0.35">
      <c r="B374" s="6"/>
      <c r="C374" s="157"/>
      <c r="D374" s="157"/>
      <c r="E374" s="157"/>
      <c r="F374" s="157"/>
      <c r="G374" s="157"/>
      <c r="H374" s="157"/>
      <c r="I374" s="157"/>
      <c r="J374" s="157"/>
      <c r="K374" s="157"/>
      <c r="L374" s="157"/>
      <c r="M374" s="157"/>
      <c r="N374" s="157"/>
      <c r="O374" s="157"/>
      <c r="P374" s="157"/>
      <c r="Q374" s="157"/>
      <c r="R374" s="157"/>
      <c r="S374" s="157"/>
      <c r="T374" s="157"/>
      <c r="U374" s="157"/>
      <c r="V374" s="157"/>
      <c r="W374" s="157"/>
      <c r="X374" s="157"/>
      <c r="Y374" s="157"/>
      <c r="Z374" s="157"/>
      <c r="AA374" s="157"/>
      <c r="AB374" s="157"/>
      <c r="AC374" s="157"/>
      <c r="AD374" s="157"/>
      <c r="AE374" s="157"/>
      <c r="AF374" s="157"/>
      <c r="AG374" s="157"/>
      <c r="AH374" s="157"/>
      <c r="AI374" s="157"/>
      <c r="AJ374" s="157"/>
      <c r="AK374" s="157"/>
      <c r="AL374" s="157"/>
      <c r="AM374" s="157"/>
      <c r="AN374" s="157"/>
      <c r="AO374" s="157"/>
      <c r="AP374" s="157"/>
      <c r="AQ374" s="157"/>
      <c r="AR374" s="157"/>
      <c r="AS374" s="157"/>
      <c r="AT374" s="157"/>
      <c r="AU374" s="157"/>
      <c r="AV374" s="157"/>
      <c r="AW374" s="157"/>
      <c r="AX374" s="157"/>
      <c r="AY374" s="157"/>
      <c r="AZ374" s="157"/>
    </row>
    <row r="375" spans="2:52" hidden="1" x14ac:dyDescent="0.35">
      <c r="B375" s="6"/>
      <c r="C375" s="157"/>
      <c r="D375" s="157"/>
      <c r="E375" s="157"/>
      <c r="F375" s="157"/>
      <c r="G375" s="157"/>
      <c r="H375" s="157"/>
      <c r="I375" s="157"/>
      <c r="J375" s="157"/>
      <c r="K375" s="157"/>
      <c r="L375" s="157"/>
      <c r="M375" s="157"/>
      <c r="N375" s="157"/>
      <c r="O375" s="157"/>
      <c r="P375" s="157"/>
      <c r="Q375" s="157"/>
      <c r="R375" s="157"/>
      <c r="S375" s="157"/>
      <c r="T375" s="157"/>
      <c r="U375" s="157"/>
      <c r="V375" s="157"/>
      <c r="W375" s="157"/>
      <c r="X375" s="157"/>
      <c r="Y375" s="157"/>
      <c r="Z375" s="157"/>
      <c r="AA375" s="157"/>
      <c r="AB375" s="157"/>
      <c r="AC375" s="157"/>
      <c r="AD375" s="157"/>
      <c r="AE375" s="157"/>
      <c r="AF375" s="157"/>
      <c r="AG375" s="157"/>
      <c r="AH375" s="157"/>
      <c r="AI375" s="157"/>
      <c r="AJ375" s="157"/>
      <c r="AK375" s="157"/>
      <c r="AL375" s="157"/>
      <c r="AM375" s="157"/>
      <c r="AN375" s="157"/>
      <c r="AO375" s="157"/>
      <c r="AP375" s="157"/>
      <c r="AQ375" s="157"/>
      <c r="AR375" s="157"/>
      <c r="AS375" s="157"/>
      <c r="AT375" s="157"/>
      <c r="AU375" s="157"/>
      <c r="AV375" s="157"/>
      <c r="AW375" s="157"/>
      <c r="AX375" s="157"/>
      <c r="AY375" s="157"/>
      <c r="AZ375" s="157"/>
    </row>
    <row r="376" spans="2:52" hidden="1" x14ac:dyDescent="0.35">
      <c r="B376" s="6"/>
      <c r="C376" s="157"/>
      <c r="D376" s="157"/>
      <c r="E376" s="157"/>
      <c r="F376" s="157"/>
      <c r="G376" s="157"/>
      <c r="H376" s="157"/>
      <c r="I376" s="157"/>
      <c r="J376" s="157"/>
      <c r="K376" s="157"/>
      <c r="L376" s="157"/>
      <c r="M376" s="157"/>
      <c r="N376" s="157"/>
      <c r="O376" s="157"/>
      <c r="P376" s="157"/>
      <c r="Q376" s="157"/>
      <c r="R376" s="157"/>
      <c r="S376" s="157"/>
      <c r="T376" s="157"/>
      <c r="U376" s="157"/>
      <c r="V376" s="157"/>
      <c r="W376" s="157"/>
      <c r="X376" s="157"/>
      <c r="Y376" s="157"/>
      <c r="Z376" s="157"/>
      <c r="AA376" s="157"/>
      <c r="AB376" s="157"/>
      <c r="AC376" s="157"/>
      <c r="AD376" s="157"/>
      <c r="AE376" s="157"/>
      <c r="AF376" s="157"/>
      <c r="AG376" s="157"/>
      <c r="AH376" s="157"/>
      <c r="AI376" s="157"/>
      <c r="AJ376" s="157"/>
      <c r="AK376" s="157"/>
      <c r="AL376" s="157"/>
      <c r="AM376" s="157"/>
      <c r="AN376" s="157"/>
      <c r="AO376" s="157"/>
      <c r="AP376" s="157"/>
      <c r="AQ376" s="157"/>
      <c r="AR376" s="157"/>
      <c r="AS376" s="157"/>
      <c r="AT376" s="157"/>
      <c r="AU376" s="157"/>
      <c r="AV376" s="157"/>
      <c r="AW376" s="157"/>
      <c r="AX376" s="157"/>
      <c r="AY376" s="157"/>
      <c r="AZ376" s="157"/>
    </row>
    <row r="377" spans="2:52" hidden="1" x14ac:dyDescent="0.35">
      <c r="B377" s="6"/>
      <c r="C377" s="157"/>
      <c r="D377" s="157"/>
      <c r="E377" s="157"/>
      <c r="F377" s="157"/>
      <c r="G377" s="157"/>
      <c r="H377" s="157"/>
      <c r="I377" s="157"/>
      <c r="J377" s="157"/>
      <c r="K377" s="157"/>
      <c r="L377" s="157"/>
      <c r="M377" s="157"/>
      <c r="N377" s="157"/>
      <c r="O377" s="157"/>
      <c r="P377" s="157"/>
      <c r="Q377" s="157"/>
      <c r="R377" s="157"/>
      <c r="S377" s="157"/>
      <c r="T377" s="157"/>
      <c r="U377" s="157"/>
      <c r="V377" s="157"/>
      <c r="W377" s="157"/>
      <c r="X377" s="157"/>
      <c r="Y377" s="157"/>
      <c r="Z377" s="157"/>
      <c r="AA377" s="157"/>
      <c r="AB377" s="157"/>
      <c r="AC377" s="157"/>
      <c r="AD377" s="157"/>
      <c r="AE377" s="157"/>
      <c r="AF377" s="157"/>
      <c r="AG377" s="157"/>
      <c r="AH377" s="157"/>
      <c r="AI377" s="157"/>
      <c r="AJ377" s="157"/>
      <c r="AK377" s="157"/>
      <c r="AL377" s="157"/>
      <c r="AM377" s="157"/>
      <c r="AN377" s="157"/>
      <c r="AO377" s="157"/>
      <c r="AP377" s="157"/>
      <c r="AQ377" s="157"/>
      <c r="AR377" s="157"/>
      <c r="AS377" s="157"/>
      <c r="AT377" s="157"/>
      <c r="AU377" s="157"/>
      <c r="AV377" s="157"/>
      <c r="AW377" s="157"/>
      <c r="AX377" s="157"/>
      <c r="AY377" s="157"/>
      <c r="AZ377" s="157"/>
    </row>
    <row r="378" spans="2:52" hidden="1" x14ac:dyDescent="0.35">
      <c r="B378" s="6"/>
      <c r="C378" s="157"/>
      <c r="D378" s="157"/>
      <c r="E378" s="157"/>
      <c r="F378" s="157"/>
      <c r="G378" s="157"/>
      <c r="H378" s="157"/>
      <c r="I378" s="157"/>
      <c r="J378" s="157"/>
      <c r="K378" s="157"/>
      <c r="L378" s="157"/>
      <c r="M378" s="157"/>
      <c r="N378" s="157"/>
      <c r="O378" s="157"/>
      <c r="P378" s="157"/>
      <c r="Q378" s="157"/>
      <c r="R378" s="157"/>
      <c r="S378" s="157"/>
      <c r="T378" s="157"/>
      <c r="U378" s="157"/>
      <c r="V378" s="157"/>
      <c r="W378" s="157"/>
      <c r="X378" s="157"/>
      <c r="Y378" s="157"/>
      <c r="Z378" s="157"/>
      <c r="AA378" s="157"/>
      <c r="AB378" s="157"/>
      <c r="AC378" s="157"/>
      <c r="AD378" s="157"/>
      <c r="AE378" s="157"/>
      <c r="AF378" s="157"/>
      <c r="AG378" s="157"/>
      <c r="AH378" s="157"/>
      <c r="AI378" s="157"/>
      <c r="AJ378" s="157"/>
      <c r="AK378" s="157"/>
      <c r="AL378" s="157"/>
      <c r="AM378" s="157"/>
      <c r="AN378" s="157"/>
      <c r="AO378" s="157"/>
      <c r="AP378" s="157"/>
      <c r="AQ378" s="157"/>
      <c r="AR378" s="157"/>
      <c r="AS378" s="157"/>
      <c r="AT378" s="157"/>
      <c r="AU378" s="157"/>
      <c r="AV378" s="157"/>
      <c r="AW378" s="157"/>
      <c r="AX378" s="157"/>
      <c r="AY378" s="157"/>
      <c r="AZ378" s="157"/>
    </row>
    <row r="379" spans="2:52" hidden="1" x14ac:dyDescent="0.35">
      <c r="B379" s="6"/>
      <c r="C379" s="157"/>
      <c r="D379" s="157"/>
      <c r="E379" s="157"/>
      <c r="F379" s="157"/>
      <c r="G379" s="157"/>
      <c r="H379" s="157"/>
      <c r="I379" s="157"/>
      <c r="J379" s="157"/>
      <c r="K379" s="157"/>
      <c r="L379" s="157"/>
      <c r="M379" s="157"/>
      <c r="N379" s="157"/>
      <c r="O379" s="157"/>
      <c r="P379" s="157"/>
      <c r="Q379" s="157"/>
      <c r="R379" s="157"/>
      <c r="S379" s="157"/>
      <c r="T379" s="157"/>
      <c r="U379" s="157"/>
      <c r="V379" s="157"/>
      <c r="W379" s="157"/>
      <c r="X379" s="157"/>
      <c r="Y379" s="157"/>
      <c r="Z379" s="157"/>
      <c r="AA379" s="157"/>
      <c r="AB379" s="157"/>
      <c r="AC379" s="157"/>
      <c r="AD379" s="157"/>
      <c r="AE379" s="157"/>
      <c r="AF379" s="157"/>
      <c r="AG379" s="157"/>
      <c r="AH379" s="157"/>
      <c r="AI379" s="157"/>
      <c r="AJ379" s="157"/>
      <c r="AK379" s="157"/>
      <c r="AL379" s="157"/>
      <c r="AM379" s="157"/>
      <c r="AN379" s="157"/>
      <c r="AO379" s="157"/>
      <c r="AP379" s="157"/>
      <c r="AQ379" s="157"/>
      <c r="AR379" s="157"/>
      <c r="AS379" s="157"/>
      <c r="AT379" s="157"/>
      <c r="AU379" s="157"/>
      <c r="AV379" s="157"/>
      <c r="AW379" s="157"/>
      <c r="AX379" s="157"/>
      <c r="AY379" s="157"/>
      <c r="AZ379" s="157"/>
    </row>
    <row r="380" spans="2:52" hidden="1" x14ac:dyDescent="0.35">
      <c r="B380" s="6"/>
      <c r="C380" s="157"/>
      <c r="D380" s="157"/>
      <c r="E380" s="157"/>
      <c r="F380" s="157"/>
      <c r="G380" s="157"/>
      <c r="H380" s="157"/>
      <c r="I380" s="157"/>
      <c r="J380" s="157"/>
      <c r="K380" s="157"/>
      <c r="L380" s="157"/>
      <c r="M380" s="157"/>
      <c r="N380" s="157"/>
      <c r="O380" s="157"/>
      <c r="P380" s="157"/>
      <c r="Q380" s="157"/>
      <c r="R380" s="157"/>
      <c r="S380" s="157"/>
      <c r="T380" s="157"/>
      <c r="U380" s="157"/>
      <c r="V380" s="157"/>
      <c r="W380" s="157"/>
      <c r="X380" s="157"/>
      <c r="Y380" s="157"/>
      <c r="Z380" s="157"/>
      <c r="AA380" s="157"/>
      <c r="AB380" s="157"/>
      <c r="AC380" s="157"/>
      <c r="AD380" s="157"/>
      <c r="AE380" s="157"/>
      <c r="AF380" s="157"/>
      <c r="AG380" s="157"/>
      <c r="AH380" s="157"/>
      <c r="AI380" s="157"/>
      <c r="AJ380" s="157"/>
      <c r="AK380" s="157"/>
      <c r="AL380" s="157"/>
      <c r="AM380" s="157"/>
      <c r="AN380" s="157"/>
      <c r="AO380" s="157"/>
      <c r="AP380" s="157"/>
      <c r="AQ380" s="157"/>
      <c r="AR380" s="157"/>
      <c r="AS380" s="157"/>
      <c r="AT380" s="157"/>
      <c r="AU380" s="157"/>
      <c r="AV380" s="157"/>
      <c r="AW380" s="157"/>
      <c r="AX380" s="157"/>
      <c r="AY380" s="157"/>
      <c r="AZ380" s="157"/>
    </row>
    <row r="381" spans="2:52" hidden="1" x14ac:dyDescent="0.35">
      <c r="B381" s="6"/>
      <c r="C381" s="157"/>
      <c r="D381" s="157"/>
      <c r="E381" s="157"/>
      <c r="F381" s="157"/>
      <c r="G381" s="157"/>
      <c r="H381" s="157"/>
      <c r="I381" s="157"/>
      <c r="J381" s="157"/>
      <c r="K381" s="157"/>
      <c r="L381" s="157"/>
      <c r="M381" s="157"/>
      <c r="N381" s="157"/>
      <c r="O381" s="157"/>
      <c r="P381" s="157"/>
      <c r="Q381" s="157"/>
      <c r="R381" s="157"/>
      <c r="S381" s="157"/>
      <c r="T381" s="157"/>
      <c r="U381" s="157"/>
      <c r="V381" s="157"/>
      <c r="W381" s="157"/>
      <c r="X381" s="157"/>
      <c r="Y381" s="157"/>
      <c r="Z381" s="157"/>
      <c r="AA381" s="157"/>
      <c r="AB381" s="157"/>
      <c r="AC381" s="157"/>
      <c r="AD381" s="157"/>
      <c r="AE381" s="157"/>
      <c r="AF381" s="157"/>
      <c r="AG381" s="157"/>
      <c r="AH381" s="157"/>
      <c r="AI381" s="157"/>
      <c r="AJ381" s="157"/>
      <c r="AK381" s="157"/>
      <c r="AL381" s="157"/>
      <c r="AM381" s="157"/>
      <c r="AN381" s="157"/>
      <c r="AO381" s="157"/>
      <c r="AP381" s="157"/>
      <c r="AQ381" s="157"/>
      <c r="AR381" s="157"/>
      <c r="AS381" s="157"/>
      <c r="AT381" s="157"/>
      <c r="AU381" s="157"/>
      <c r="AV381" s="157"/>
      <c r="AW381" s="157"/>
      <c r="AX381" s="157"/>
      <c r="AY381" s="157"/>
      <c r="AZ381" s="157"/>
    </row>
    <row r="382" spans="2:52" hidden="1" x14ac:dyDescent="0.35">
      <c r="B382" s="6"/>
      <c r="C382" s="157"/>
      <c r="D382" s="157"/>
      <c r="E382" s="157"/>
      <c r="F382" s="157"/>
      <c r="G382" s="157"/>
      <c r="H382" s="157"/>
      <c r="I382" s="157"/>
      <c r="J382" s="157"/>
      <c r="K382" s="157"/>
      <c r="L382" s="157"/>
      <c r="M382" s="157"/>
      <c r="N382" s="157"/>
      <c r="O382" s="157"/>
      <c r="P382" s="157"/>
      <c r="Q382" s="157"/>
      <c r="R382" s="157"/>
      <c r="S382" s="157"/>
      <c r="T382" s="157"/>
      <c r="U382" s="157"/>
      <c r="V382" s="157"/>
      <c r="W382" s="157"/>
      <c r="X382" s="157"/>
      <c r="Y382" s="157"/>
      <c r="Z382" s="157"/>
      <c r="AA382" s="157"/>
      <c r="AB382" s="157"/>
      <c r="AC382" s="157"/>
      <c r="AD382" s="157"/>
      <c r="AE382" s="157"/>
      <c r="AF382" s="157"/>
      <c r="AG382" s="157"/>
      <c r="AH382" s="157"/>
      <c r="AI382" s="157"/>
      <c r="AJ382" s="157"/>
      <c r="AK382" s="157"/>
      <c r="AL382" s="157"/>
      <c r="AM382" s="157"/>
      <c r="AN382" s="157"/>
      <c r="AO382" s="157"/>
      <c r="AP382" s="157"/>
      <c r="AQ382" s="157"/>
      <c r="AR382" s="157"/>
      <c r="AS382" s="157"/>
      <c r="AT382" s="157"/>
      <c r="AU382" s="157"/>
      <c r="AV382" s="157"/>
      <c r="AW382" s="157"/>
      <c r="AX382" s="157"/>
      <c r="AY382" s="157"/>
      <c r="AZ382" s="157"/>
    </row>
    <row r="383" spans="2:52" hidden="1" x14ac:dyDescent="0.35">
      <c r="B383" s="6"/>
      <c r="C383" s="157"/>
      <c r="D383" s="157"/>
      <c r="E383" s="157"/>
      <c r="F383" s="157"/>
      <c r="G383" s="157"/>
      <c r="H383" s="157"/>
      <c r="I383" s="157"/>
      <c r="J383" s="157"/>
      <c r="K383" s="157"/>
      <c r="L383" s="157"/>
      <c r="M383" s="157"/>
      <c r="N383" s="157"/>
      <c r="O383" s="157"/>
      <c r="P383" s="157"/>
      <c r="Q383" s="157"/>
      <c r="R383" s="157"/>
      <c r="S383" s="157"/>
      <c r="T383" s="157"/>
      <c r="U383" s="157"/>
      <c r="V383" s="157"/>
      <c r="W383" s="157"/>
      <c r="X383" s="157"/>
      <c r="Y383" s="157"/>
      <c r="Z383" s="157"/>
      <c r="AA383" s="157"/>
      <c r="AB383" s="157"/>
      <c r="AC383" s="157"/>
      <c r="AD383" s="157"/>
      <c r="AE383" s="157"/>
      <c r="AF383" s="157"/>
      <c r="AG383" s="157"/>
      <c r="AH383" s="157"/>
      <c r="AI383" s="157"/>
      <c r="AJ383" s="157"/>
      <c r="AK383" s="157"/>
      <c r="AL383" s="157"/>
      <c r="AM383" s="157"/>
      <c r="AN383" s="157"/>
      <c r="AO383" s="157"/>
      <c r="AP383" s="157"/>
      <c r="AQ383" s="157"/>
      <c r="AR383" s="157"/>
      <c r="AS383" s="157"/>
      <c r="AT383" s="157"/>
      <c r="AU383" s="157"/>
      <c r="AV383" s="157"/>
      <c r="AW383" s="157"/>
      <c r="AX383" s="157"/>
      <c r="AY383" s="157"/>
      <c r="AZ383" s="157"/>
    </row>
    <row r="384" spans="2:52" hidden="1" x14ac:dyDescent="0.35">
      <c r="B384" s="6"/>
      <c r="C384" s="157"/>
      <c r="D384" s="157"/>
      <c r="E384" s="157"/>
      <c r="F384" s="157"/>
      <c r="G384" s="157"/>
      <c r="H384" s="157"/>
      <c r="I384" s="157"/>
      <c r="J384" s="157"/>
      <c r="K384" s="157"/>
      <c r="L384" s="157"/>
      <c r="M384" s="157"/>
      <c r="N384" s="157"/>
      <c r="O384" s="157"/>
      <c r="P384" s="157"/>
      <c r="Q384" s="157"/>
      <c r="R384" s="157"/>
      <c r="S384" s="157"/>
      <c r="T384" s="157"/>
      <c r="U384" s="157"/>
      <c r="V384" s="157"/>
      <c r="W384" s="157"/>
      <c r="X384" s="157"/>
      <c r="Y384" s="157"/>
      <c r="Z384" s="157"/>
      <c r="AA384" s="157"/>
      <c r="AB384" s="157"/>
      <c r="AC384" s="157"/>
      <c r="AD384" s="157"/>
      <c r="AE384" s="157"/>
      <c r="AF384" s="157"/>
      <c r="AG384" s="157"/>
      <c r="AH384" s="157"/>
      <c r="AI384" s="157"/>
      <c r="AJ384" s="157"/>
      <c r="AK384" s="157"/>
      <c r="AL384" s="157"/>
      <c r="AM384" s="157"/>
      <c r="AN384" s="157"/>
      <c r="AO384" s="157"/>
      <c r="AP384" s="157"/>
      <c r="AQ384" s="157"/>
      <c r="AR384" s="157"/>
      <c r="AS384" s="157"/>
      <c r="AT384" s="157"/>
      <c r="AU384" s="157"/>
      <c r="AV384" s="157"/>
      <c r="AW384" s="157"/>
      <c r="AX384" s="157"/>
      <c r="AY384" s="157"/>
      <c r="AZ384" s="157"/>
    </row>
    <row r="385" spans="2:52" hidden="1" x14ac:dyDescent="0.35">
      <c r="B385" s="6"/>
      <c r="C385" s="157"/>
      <c r="D385" s="157"/>
      <c r="E385" s="157"/>
      <c r="F385" s="157"/>
      <c r="G385" s="157"/>
      <c r="H385" s="157"/>
      <c r="I385" s="157"/>
      <c r="J385" s="157"/>
      <c r="K385" s="157"/>
      <c r="L385" s="157"/>
      <c r="M385" s="157"/>
      <c r="N385" s="157"/>
      <c r="O385" s="157"/>
      <c r="P385" s="157"/>
      <c r="Q385" s="157"/>
      <c r="R385" s="157"/>
      <c r="S385" s="157"/>
      <c r="T385" s="157"/>
      <c r="U385" s="157"/>
      <c r="V385" s="157"/>
      <c r="W385" s="157"/>
      <c r="X385" s="157"/>
      <c r="Y385" s="157"/>
      <c r="Z385" s="157"/>
      <c r="AA385" s="157"/>
      <c r="AB385" s="157"/>
      <c r="AC385" s="157"/>
      <c r="AD385" s="157"/>
      <c r="AE385" s="157"/>
      <c r="AF385" s="157"/>
      <c r="AG385" s="157"/>
      <c r="AH385" s="157"/>
      <c r="AI385" s="157"/>
      <c r="AJ385" s="157"/>
      <c r="AK385" s="157"/>
      <c r="AL385" s="157"/>
      <c r="AM385" s="157"/>
      <c r="AN385" s="157"/>
      <c r="AO385" s="157"/>
      <c r="AP385" s="157"/>
      <c r="AQ385" s="157"/>
      <c r="AR385" s="157"/>
      <c r="AS385" s="157"/>
      <c r="AT385" s="157"/>
      <c r="AU385" s="157"/>
      <c r="AV385" s="157"/>
      <c r="AW385" s="157"/>
      <c r="AX385" s="157"/>
      <c r="AY385" s="157"/>
      <c r="AZ385" s="157"/>
    </row>
    <row r="386" spans="2:52" hidden="1" x14ac:dyDescent="0.35">
      <c r="B386" s="6"/>
      <c r="C386" s="157"/>
      <c r="D386" s="157"/>
      <c r="E386" s="157"/>
      <c r="F386" s="157"/>
      <c r="G386" s="157"/>
      <c r="H386" s="157"/>
      <c r="I386" s="157"/>
      <c r="J386" s="157"/>
      <c r="K386" s="157"/>
      <c r="L386" s="157"/>
      <c r="M386" s="157"/>
      <c r="N386" s="157"/>
      <c r="O386" s="157"/>
      <c r="P386" s="157"/>
      <c r="Q386" s="157"/>
      <c r="R386" s="157"/>
      <c r="S386" s="157"/>
      <c r="T386" s="157"/>
      <c r="U386" s="157"/>
      <c r="V386" s="157"/>
      <c r="W386" s="157"/>
      <c r="X386" s="157"/>
      <c r="Y386" s="157"/>
      <c r="Z386" s="157"/>
      <c r="AA386" s="157"/>
      <c r="AB386" s="157"/>
      <c r="AC386" s="157"/>
      <c r="AD386" s="157"/>
      <c r="AE386" s="157"/>
      <c r="AF386" s="157"/>
      <c r="AG386" s="157"/>
      <c r="AH386" s="157"/>
      <c r="AI386" s="157"/>
      <c r="AJ386" s="157"/>
      <c r="AK386" s="157"/>
      <c r="AL386" s="157"/>
      <c r="AM386" s="157"/>
      <c r="AN386" s="157"/>
      <c r="AO386" s="157"/>
      <c r="AP386" s="157"/>
      <c r="AQ386" s="157"/>
      <c r="AR386" s="157"/>
      <c r="AS386" s="157"/>
      <c r="AT386" s="157"/>
      <c r="AU386" s="157"/>
      <c r="AV386" s="157"/>
      <c r="AW386" s="157"/>
      <c r="AX386" s="157"/>
      <c r="AY386" s="157"/>
      <c r="AZ386" s="157"/>
    </row>
    <row r="387" spans="2:52" hidden="1" x14ac:dyDescent="0.35">
      <c r="B387" s="6"/>
      <c r="C387" s="157"/>
      <c r="D387" s="157"/>
      <c r="E387" s="157"/>
      <c r="F387" s="157"/>
      <c r="G387" s="157"/>
      <c r="H387" s="157"/>
      <c r="I387" s="157"/>
      <c r="J387" s="157"/>
      <c r="K387" s="157"/>
      <c r="L387" s="157"/>
      <c r="M387" s="157"/>
      <c r="N387" s="157"/>
      <c r="O387" s="157"/>
      <c r="P387" s="157"/>
      <c r="Q387" s="157"/>
      <c r="R387" s="157"/>
      <c r="S387" s="157"/>
      <c r="T387" s="157"/>
      <c r="U387" s="157"/>
      <c r="V387" s="157"/>
      <c r="W387" s="157"/>
      <c r="X387" s="157"/>
      <c r="Y387" s="157"/>
      <c r="Z387" s="157"/>
      <c r="AA387" s="157"/>
      <c r="AB387" s="157"/>
      <c r="AC387" s="157"/>
      <c r="AD387" s="157"/>
      <c r="AE387" s="157"/>
      <c r="AF387" s="157"/>
      <c r="AG387" s="157"/>
      <c r="AH387" s="157"/>
      <c r="AI387" s="157"/>
      <c r="AJ387" s="157"/>
      <c r="AK387" s="157"/>
      <c r="AL387" s="157"/>
      <c r="AM387" s="157"/>
      <c r="AN387" s="157"/>
      <c r="AO387" s="157"/>
      <c r="AP387" s="157"/>
      <c r="AQ387" s="157"/>
      <c r="AR387" s="157"/>
      <c r="AS387" s="157"/>
      <c r="AT387" s="157"/>
      <c r="AU387" s="157"/>
      <c r="AV387" s="157"/>
      <c r="AW387" s="157"/>
      <c r="AX387" s="157"/>
      <c r="AY387" s="157"/>
      <c r="AZ387" s="157"/>
    </row>
    <row r="388" spans="2:52" hidden="1" x14ac:dyDescent="0.35">
      <c r="B388" s="6"/>
      <c r="C388" s="157"/>
      <c r="D388" s="157"/>
      <c r="E388" s="157"/>
      <c r="F388" s="157"/>
      <c r="G388" s="157"/>
      <c r="H388" s="157"/>
      <c r="I388" s="157"/>
      <c r="J388" s="157"/>
      <c r="K388" s="157"/>
      <c r="L388" s="157"/>
      <c r="M388" s="157"/>
      <c r="N388" s="157"/>
      <c r="O388" s="157"/>
      <c r="P388" s="157"/>
      <c r="Q388" s="157"/>
      <c r="R388" s="157"/>
      <c r="S388" s="157"/>
      <c r="T388" s="157"/>
      <c r="U388" s="157"/>
      <c r="V388" s="157"/>
      <c r="W388" s="157"/>
      <c r="X388" s="157"/>
      <c r="Y388" s="157"/>
      <c r="Z388" s="157"/>
      <c r="AA388" s="157"/>
      <c r="AB388" s="157"/>
      <c r="AC388" s="157"/>
      <c r="AD388" s="157"/>
      <c r="AE388" s="157"/>
      <c r="AF388" s="157"/>
      <c r="AG388" s="157"/>
      <c r="AH388" s="157"/>
      <c r="AI388" s="157"/>
      <c r="AJ388" s="157"/>
      <c r="AK388" s="157"/>
      <c r="AL388" s="157"/>
      <c r="AM388" s="157"/>
      <c r="AN388" s="157"/>
      <c r="AO388" s="157"/>
      <c r="AP388" s="157"/>
      <c r="AQ388" s="157"/>
      <c r="AR388" s="157"/>
      <c r="AS388" s="157"/>
      <c r="AT388" s="157"/>
      <c r="AU388" s="157"/>
      <c r="AV388" s="157"/>
      <c r="AW388" s="157"/>
      <c r="AX388" s="157"/>
      <c r="AY388" s="157"/>
      <c r="AZ388" s="157"/>
    </row>
    <row r="389" spans="2:52" hidden="1" x14ac:dyDescent="0.35">
      <c r="B389" s="6"/>
      <c r="C389" s="157"/>
      <c r="D389" s="157"/>
      <c r="E389" s="157"/>
      <c r="F389" s="157"/>
      <c r="G389" s="157"/>
      <c r="H389" s="157"/>
      <c r="I389" s="157"/>
      <c r="J389" s="157"/>
      <c r="K389" s="157"/>
      <c r="L389" s="157"/>
      <c r="M389" s="157"/>
      <c r="N389" s="157"/>
      <c r="O389" s="157"/>
      <c r="P389" s="157"/>
      <c r="Q389" s="157"/>
      <c r="R389" s="157"/>
      <c r="S389" s="157"/>
      <c r="T389" s="157"/>
      <c r="U389" s="157"/>
      <c r="V389" s="157"/>
      <c r="W389" s="157"/>
      <c r="X389" s="157"/>
      <c r="Y389" s="157"/>
      <c r="Z389" s="157"/>
      <c r="AA389" s="157"/>
      <c r="AB389" s="157"/>
      <c r="AC389" s="157"/>
      <c r="AD389" s="157"/>
      <c r="AE389" s="157"/>
      <c r="AF389" s="157"/>
      <c r="AG389" s="157"/>
      <c r="AH389" s="157"/>
      <c r="AI389" s="157"/>
      <c r="AJ389" s="157"/>
      <c r="AK389" s="157"/>
      <c r="AL389" s="157"/>
      <c r="AM389" s="157"/>
      <c r="AN389" s="157"/>
      <c r="AO389" s="157"/>
      <c r="AP389" s="157"/>
      <c r="AQ389" s="157"/>
      <c r="AR389" s="157"/>
      <c r="AS389" s="157"/>
      <c r="AT389" s="157"/>
      <c r="AU389" s="157"/>
      <c r="AV389" s="157"/>
      <c r="AW389" s="157"/>
      <c r="AX389" s="157"/>
      <c r="AY389" s="157"/>
      <c r="AZ389" s="157"/>
    </row>
    <row r="390" spans="2:52" hidden="1" x14ac:dyDescent="0.35">
      <c r="B390" s="6"/>
      <c r="C390" s="157"/>
      <c r="D390" s="157"/>
      <c r="E390" s="157"/>
      <c r="F390" s="157"/>
      <c r="G390" s="157"/>
      <c r="H390" s="157"/>
      <c r="I390" s="157"/>
      <c r="J390" s="157"/>
      <c r="K390" s="157"/>
      <c r="L390" s="157"/>
      <c r="M390" s="157"/>
      <c r="N390" s="157"/>
      <c r="O390" s="157"/>
      <c r="P390" s="157"/>
      <c r="Q390" s="157"/>
      <c r="R390" s="157"/>
      <c r="S390" s="157"/>
      <c r="T390" s="157"/>
      <c r="U390" s="157"/>
      <c r="V390" s="157"/>
      <c r="W390" s="157"/>
      <c r="X390" s="157"/>
      <c r="Y390" s="157"/>
      <c r="Z390" s="157"/>
      <c r="AA390" s="157"/>
      <c r="AB390" s="157"/>
      <c r="AC390" s="157"/>
      <c r="AD390" s="157"/>
      <c r="AE390" s="157"/>
      <c r="AF390" s="157"/>
      <c r="AG390" s="157"/>
      <c r="AH390" s="157"/>
      <c r="AI390" s="157"/>
      <c r="AJ390" s="157"/>
      <c r="AK390" s="157"/>
      <c r="AL390" s="157"/>
      <c r="AM390" s="157"/>
      <c r="AN390" s="157"/>
      <c r="AO390" s="157"/>
      <c r="AP390" s="157"/>
      <c r="AQ390" s="157"/>
      <c r="AR390" s="157"/>
      <c r="AS390" s="157"/>
      <c r="AT390" s="157"/>
      <c r="AU390" s="157"/>
      <c r="AV390" s="157"/>
      <c r="AW390" s="157"/>
      <c r="AX390" s="157"/>
      <c r="AY390" s="157"/>
      <c r="AZ390" s="157"/>
    </row>
    <row r="391" spans="2:52" hidden="1" x14ac:dyDescent="0.35">
      <c r="B391" s="6"/>
      <c r="C391" s="157"/>
      <c r="D391" s="157"/>
      <c r="E391" s="157"/>
      <c r="F391" s="157"/>
      <c r="G391" s="157"/>
      <c r="H391" s="157"/>
      <c r="I391" s="157"/>
      <c r="J391" s="157"/>
      <c r="K391" s="157"/>
      <c r="L391" s="157"/>
      <c r="M391" s="157"/>
      <c r="N391" s="157"/>
      <c r="O391" s="157"/>
      <c r="P391" s="157"/>
      <c r="Q391" s="157"/>
      <c r="R391" s="157"/>
      <c r="S391" s="157"/>
      <c r="T391" s="157"/>
      <c r="U391" s="157"/>
      <c r="V391" s="157"/>
      <c r="W391" s="157"/>
      <c r="X391" s="157"/>
      <c r="Y391" s="157"/>
      <c r="Z391" s="157"/>
      <c r="AA391" s="157"/>
      <c r="AB391" s="157"/>
      <c r="AC391" s="157"/>
      <c r="AD391" s="157"/>
      <c r="AE391" s="157"/>
      <c r="AF391" s="157"/>
      <c r="AG391" s="157"/>
      <c r="AH391" s="157"/>
      <c r="AI391" s="157"/>
      <c r="AJ391" s="157"/>
      <c r="AK391" s="157"/>
      <c r="AL391" s="157"/>
      <c r="AM391" s="157"/>
      <c r="AN391" s="157"/>
      <c r="AO391" s="157"/>
      <c r="AP391" s="157"/>
      <c r="AQ391" s="157"/>
      <c r="AR391" s="157"/>
      <c r="AS391" s="157"/>
      <c r="AT391" s="157"/>
      <c r="AU391" s="157"/>
      <c r="AV391" s="157"/>
      <c r="AW391" s="157"/>
      <c r="AX391" s="157"/>
      <c r="AY391" s="157"/>
      <c r="AZ391" s="157"/>
    </row>
    <row r="392" spans="2:52" hidden="1" x14ac:dyDescent="0.35">
      <c r="B392" s="6"/>
      <c r="C392" s="157"/>
      <c r="D392" s="157"/>
      <c r="E392" s="157"/>
      <c r="F392" s="157"/>
      <c r="G392" s="157"/>
      <c r="H392" s="157"/>
      <c r="I392" s="157"/>
      <c r="J392" s="157"/>
      <c r="K392" s="157"/>
      <c r="L392" s="157"/>
      <c r="M392" s="157"/>
      <c r="N392" s="157"/>
      <c r="O392" s="157"/>
      <c r="P392" s="157"/>
      <c r="Q392" s="157"/>
      <c r="R392" s="157"/>
      <c r="S392" s="157"/>
      <c r="T392" s="157"/>
      <c r="U392" s="157"/>
      <c r="V392" s="157"/>
      <c r="W392" s="157"/>
      <c r="X392" s="157"/>
      <c r="Y392" s="157"/>
      <c r="Z392" s="157"/>
      <c r="AA392" s="157"/>
      <c r="AB392" s="157"/>
      <c r="AC392" s="157"/>
      <c r="AD392" s="157"/>
      <c r="AE392" s="157"/>
      <c r="AF392" s="157"/>
      <c r="AG392" s="157"/>
      <c r="AH392" s="157"/>
      <c r="AI392" s="157"/>
      <c r="AJ392" s="157"/>
      <c r="AK392" s="157"/>
      <c r="AL392" s="157"/>
      <c r="AM392" s="157"/>
      <c r="AN392" s="157"/>
      <c r="AO392" s="157"/>
      <c r="AP392" s="157"/>
      <c r="AQ392" s="157"/>
      <c r="AR392" s="157"/>
      <c r="AS392" s="157"/>
      <c r="AT392" s="157"/>
      <c r="AU392" s="157"/>
      <c r="AV392" s="157"/>
      <c r="AW392" s="157"/>
      <c r="AX392" s="157"/>
      <c r="AY392" s="157"/>
      <c r="AZ392" s="157"/>
    </row>
    <row r="393" spans="2:52" hidden="1" x14ac:dyDescent="0.35">
      <c r="B393" s="6"/>
      <c r="C393" s="157"/>
      <c r="D393" s="157"/>
      <c r="E393" s="157"/>
      <c r="F393" s="157"/>
      <c r="G393" s="157"/>
      <c r="H393" s="157"/>
      <c r="I393" s="157"/>
      <c r="J393" s="157"/>
      <c r="K393" s="157"/>
      <c r="L393" s="157"/>
      <c r="M393" s="157"/>
      <c r="N393" s="157"/>
      <c r="O393" s="157"/>
      <c r="P393" s="157"/>
      <c r="Q393" s="157"/>
      <c r="R393" s="157"/>
      <c r="S393" s="157"/>
      <c r="T393" s="157"/>
      <c r="U393" s="157"/>
      <c r="V393" s="157"/>
      <c r="W393" s="157"/>
      <c r="X393" s="157"/>
      <c r="Y393" s="157"/>
      <c r="Z393" s="157"/>
      <c r="AA393" s="157"/>
      <c r="AB393" s="157"/>
      <c r="AC393" s="157"/>
      <c r="AD393" s="157"/>
      <c r="AE393" s="157"/>
      <c r="AF393" s="157"/>
      <c r="AG393" s="157"/>
      <c r="AH393" s="157"/>
      <c r="AI393" s="157"/>
      <c r="AJ393" s="157"/>
      <c r="AK393" s="157"/>
      <c r="AL393" s="157"/>
      <c r="AM393" s="157"/>
      <c r="AN393" s="157"/>
      <c r="AO393" s="157"/>
      <c r="AP393" s="157"/>
      <c r="AQ393" s="157"/>
      <c r="AR393" s="157"/>
      <c r="AS393" s="157"/>
      <c r="AT393" s="157"/>
      <c r="AU393" s="157"/>
      <c r="AV393" s="157"/>
      <c r="AW393" s="157"/>
      <c r="AX393" s="157"/>
      <c r="AY393" s="157"/>
      <c r="AZ393" s="157"/>
    </row>
    <row r="394" spans="2:52" hidden="1" x14ac:dyDescent="0.35">
      <c r="B394" s="6"/>
      <c r="C394" s="157"/>
      <c r="D394" s="157"/>
      <c r="E394" s="157"/>
      <c r="F394" s="157"/>
      <c r="G394" s="157"/>
      <c r="H394" s="157"/>
      <c r="I394" s="157"/>
      <c r="J394" s="157"/>
      <c r="K394" s="157"/>
      <c r="L394" s="157"/>
      <c r="M394" s="157"/>
      <c r="N394" s="157"/>
      <c r="O394" s="157"/>
      <c r="P394" s="157"/>
      <c r="Q394" s="157"/>
      <c r="R394" s="157"/>
      <c r="S394" s="157"/>
      <c r="T394" s="157"/>
      <c r="U394" s="157"/>
      <c r="V394" s="157"/>
      <c r="W394" s="157"/>
      <c r="X394" s="157"/>
      <c r="Y394" s="157"/>
      <c r="Z394" s="157"/>
      <c r="AA394" s="157"/>
      <c r="AB394" s="157"/>
      <c r="AC394" s="157"/>
      <c r="AD394" s="157"/>
      <c r="AE394" s="157"/>
      <c r="AF394" s="157"/>
      <c r="AG394" s="157"/>
      <c r="AH394" s="157"/>
      <c r="AI394" s="157"/>
      <c r="AJ394" s="157"/>
      <c r="AK394" s="157"/>
      <c r="AL394" s="157"/>
      <c r="AM394" s="157"/>
      <c r="AN394" s="157"/>
      <c r="AO394" s="157"/>
      <c r="AP394" s="157"/>
      <c r="AQ394" s="157"/>
      <c r="AR394" s="157"/>
      <c r="AS394" s="157"/>
      <c r="AT394" s="157"/>
      <c r="AU394" s="157"/>
      <c r="AV394" s="157"/>
      <c r="AW394" s="157"/>
      <c r="AX394" s="157"/>
      <c r="AY394" s="157"/>
      <c r="AZ394" s="157"/>
    </row>
    <row r="395" spans="2:52" hidden="1" x14ac:dyDescent="0.35">
      <c r="B395" s="6"/>
      <c r="C395" s="157"/>
      <c r="D395" s="157"/>
      <c r="E395" s="157"/>
      <c r="F395" s="157"/>
      <c r="G395" s="157"/>
      <c r="H395" s="157"/>
      <c r="I395" s="157"/>
      <c r="J395" s="157"/>
      <c r="K395" s="157"/>
      <c r="L395" s="157"/>
      <c r="M395" s="157"/>
      <c r="N395" s="157"/>
      <c r="O395" s="157"/>
      <c r="P395" s="157"/>
      <c r="Q395" s="157"/>
      <c r="R395" s="157"/>
      <c r="S395" s="157"/>
      <c r="T395" s="157"/>
      <c r="U395" s="157"/>
      <c r="V395" s="157"/>
      <c r="W395" s="157"/>
      <c r="X395" s="157"/>
      <c r="Y395" s="157"/>
      <c r="Z395" s="157"/>
      <c r="AA395" s="157"/>
      <c r="AB395" s="157"/>
      <c r="AC395" s="157"/>
      <c r="AD395" s="157"/>
      <c r="AE395" s="157"/>
      <c r="AF395" s="157"/>
      <c r="AG395" s="157"/>
      <c r="AH395" s="157"/>
      <c r="AI395" s="157"/>
      <c r="AJ395" s="157"/>
      <c r="AK395" s="157"/>
      <c r="AL395" s="157"/>
      <c r="AM395" s="157"/>
      <c r="AN395" s="157"/>
      <c r="AO395" s="157"/>
      <c r="AP395" s="157"/>
      <c r="AQ395" s="157"/>
      <c r="AR395" s="157"/>
      <c r="AS395" s="157"/>
      <c r="AT395" s="157"/>
      <c r="AU395" s="157"/>
      <c r="AV395" s="157"/>
      <c r="AW395" s="157"/>
      <c r="AX395" s="157"/>
      <c r="AY395" s="157"/>
      <c r="AZ395" s="157"/>
    </row>
    <row r="396" spans="2:52" hidden="1" x14ac:dyDescent="0.35">
      <c r="B396" s="6"/>
      <c r="C396" s="157"/>
      <c r="D396" s="157"/>
      <c r="E396" s="157"/>
      <c r="F396" s="157"/>
      <c r="G396" s="157"/>
      <c r="H396" s="157"/>
      <c r="I396" s="157"/>
      <c r="J396" s="157"/>
      <c r="K396" s="157"/>
      <c r="L396" s="157"/>
      <c r="M396" s="157"/>
      <c r="N396" s="157"/>
      <c r="O396" s="157"/>
      <c r="P396" s="157"/>
      <c r="Q396" s="157"/>
      <c r="R396" s="157"/>
      <c r="S396" s="157"/>
      <c r="T396" s="157"/>
      <c r="U396" s="157"/>
      <c r="V396" s="157"/>
      <c r="W396" s="157"/>
      <c r="X396" s="157"/>
      <c r="Y396" s="157"/>
      <c r="Z396" s="157"/>
      <c r="AA396" s="157"/>
      <c r="AB396" s="157"/>
      <c r="AC396" s="157"/>
      <c r="AD396" s="157"/>
      <c r="AE396" s="157"/>
      <c r="AF396" s="157"/>
      <c r="AG396" s="157"/>
      <c r="AH396" s="157"/>
      <c r="AI396" s="157"/>
      <c r="AJ396" s="157"/>
      <c r="AK396" s="157"/>
      <c r="AL396" s="157"/>
      <c r="AM396" s="157"/>
      <c r="AN396" s="157"/>
      <c r="AO396" s="157"/>
      <c r="AP396" s="157"/>
      <c r="AQ396" s="157"/>
      <c r="AR396" s="157"/>
      <c r="AS396" s="157"/>
      <c r="AT396" s="157"/>
      <c r="AU396" s="157"/>
      <c r="AV396" s="157"/>
      <c r="AW396" s="157"/>
      <c r="AX396" s="157"/>
      <c r="AY396" s="157"/>
      <c r="AZ396" s="157"/>
    </row>
    <row r="397" spans="2:52" hidden="1" x14ac:dyDescent="0.35">
      <c r="B397" s="6"/>
      <c r="C397" s="157"/>
      <c r="D397" s="157"/>
      <c r="E397" s="157"/>
      <c r="F397" s="157"/>
      <c r="G397" s="157"/>
      <c r="H397" s="157"/>
      <c r="I397" s="157"/>
      <c r="J397" s="157"/>
      <c r="K397" s="157"/>
      <c r="L397" s="157"/>
      <c r="M397" s="157"/>
      <c r="N397" s="157"/>
      <c r="O397" s="157"/>
      <c r="P397" s="157"/>
      <c r="Q397" s="157"/>
      <c r="R397" s="157"/>
      <c r="S397" s="157"/>
      <c r="T397" s="157"/>
      <c r="U397" s="157"/>
      <c r="V397" s="157"/>
      <c r="W397" s="157"/>
      <c r="X397" s="157"/>
      <c r="Y397" s="157"/>
      <c r="Z397" s="157"/>
      <c r="AA397" s="157"/>
      <c r="AB397" s="157"/>
      <c r="AC397" s="157"/>
      <c r="AD397" s="157"/>
      <c r="AE397" s="157"/>
      <c r="AF397" s="157"/>
      <c r="AG397" s="157"/>
      <c r="AH397" s="157"/>
      <c r="AI397" s="157"/>
      <c r="AJ397" s="157"/>
      <c r="AK397" s="157"/>
      <c r="AL397" s="157"/>
      <c r="AM397" s="157"/>
      <c r="AN397" s="157"/>
      <c r="AO397" s="157"/>
      <c r="AP397" s="157"/>
      <c r="AQ397" s="157"/>
      <c r="AR397" s="157"/>
      <c r="AS397" s="157"/>
      <c r="AT397" s="157"/>
      <c r="AU397" s="157"/>
      <c r="AV397" s="157"/>
      <c r="AW397" s="157"/>
      <c r="AX397" s="157"/>
      <c r="AY397" s="157"/>
      <c r="AZ397" s="157"/>
    </row>
    <row r="398" spans="2:52" hidden="1" x14ac:dyDescent="0.35">
      <c r="B398" s="6"/>
      <c r="C398" s="157"/>
      <c r="D398" s="157"/>
      <c r="E398" s="157"/>
      <c r="F398" s="157"/>
      <c r="G398" s="157"/>
      <c r="H398" s="157"/>
      <c r="I398" s="157"/>
      <c r="J398" s="157"/>
      <c r="K398" s="157"/>
      <c r="L398" s="157"/>
      <c r="M398" s="157"/>
      <c r="N398" s="157"/>
      <c r="O398" s="157"/>
      <c r="P398" s="157"/>
      <c r="Q398" s="157"/>
      <c r="R398" s="157"/>
      <c r="S398" s="157"/>
      <c r="T398" s="157"/>
      <c r="U398" s="157"/>
      <c r="V398" s="157"/>
      <c r="W398" s="157"/>
      <c r="X398" s="157"/>
      <c r="Y398" s="157"/>
      <c r="Z398" s="157"/>
      <c r="AA398" s="157"/>
      <c r="AB398" s="157"/>
      <c r="AC398" s="157"/>
      <c r="AD398" s="157"/>
      <c r="AE398" s="157"/>
      <c r="AF398" s="157"/>
      <c r="AG398" s="157"/>
      <c r="AH398" s="157"/>
      <c r="AI398" s="157"/>
      <c r="AJ398" s="157"/>
      <c r="AK398" s="157"/>
      <c r="AL398" s="157"/>
      <c r="AM398" s="157"/>
      <c r="AN398" s="157"/>
      <c r="AO398" s="157"/>
      <c r="AP398" s="157"/>
      <c r="AQ398" s="157"/>
      <c r="AR398" s="157"/>
      <c r="AS398" s="157"/>
      <c r="AT398" s="157"/>
      <c r="AU398" s="157"/>
      <c r="AV398" s="157"/>
      <c r="AW398" s="157"/>
      <c r="AX398" s="157"/>
      <c r="AY398" s="157"/>
      <c r="AZ398" s="157"/>
    </row>
    <row r="399" spans="2:52" hidden="1" x14ac:dyDescent="0.35">
      <c r="B399" s="6"/>
      <c r="C399" s="157"/>
      <c r="D399" s="157"/>
      <c r="E399" s="157"/>
      <c r="F399" s="157"/>
      <c r="G399" s="157"/>
      <c r="H399" s="157"/>
      <c r="I399" s="157"/>
      <c r="J399" s="157"/>
      <c r="K399" s="157"/>
      <c r="L399" s="157"/>
      <c r="M399" s="157"/>
      <c r="N399" s="157"/>
      <c r="O399" s="157"/>
      <c r="P399" s="157"/>
      <c r="Q399" s="157"/>
      <c r="R399" s="157"/>
      <c r="S399" s="157"/>
      <c r="T399" s="157"/>
      <c r="U399" s="157"/>
      <c r="V399" s="157"/>
      <c r="W399" s="157"/>
      <c r="X399" s="157"/>
      <c r="Y399" s="157"/>
      <c r="Z399" s="157"/>
      <c r="AA399" s="157"/>
      <c r="AB399" s="157"/>
      <c r="AC399" s="157"/>
      <c r="AD399" s="157"/>
      <c r="AE399" s="157"/>
      <c r="AF399" s="157"/>
      <c r="AG399" s="157"/>
      <c r="AH399" s="157"/>
      <c r="AI399" s="157"/>
      <c r="AJ399" s="157"/>
      <c r="AK399" s="157"/>
      <c r="AL399" s="157"/>
      <c r="AM399" s="157"/>
      <c r="AN399" s="157"/>
      <c r="AO399" s="157"/>
      <c r="AP399" s="157"/>
      <c r="AQ399" s="157"/>
      <c r="AR399" s="157"/>
      <c r="AS399" s="157"/>
      <c r="AT399" s="157"/>
      <c r="AU399" s="157"/>
      <c r="AV399" s="157"/>
      <c r="AW399" s="157"/>
      <c r="AX399" s="157"/>
      <c r="AY399" s="157"/>
      <c r="AZ399" s="157"/>
    </row>
  </sheetData>
  <sheetProtection algorithmName="SHA-512" hashValue="O0a5UUb5TXWvTUH4y+rITlIp93rxNH+limuiDD3gPfkc5pOBEjYVyxR+M4uJPuEWysp0ClEdmjT7uZYEya6a8g==" saltValue="r3MgIth/46ZCVSyk9tUzcA==" spinCount="100000" sheet="1" objects="1" scenarios="1"/>
  <hyperlinks>
    <hyperlink ref="BG3" location="Begroting!A1" tooltip="Partners / Werkpakketten" display="Werkpakketten" xr:uid="{2C3EFDD8-093C-4860-8379-4BFB7FF7A5A7}"/>
    <hyperlink ref="DG4" location="Begroting!BA1:CZ1" tooltip="Partners / Kostensoorten" display="Kostensoorten" xr:uid="{66A6B73D-B633-4D7F-BFDF-D9A169AE5E74}"/>
    <hyperlink ref="DG3" location="Begroting!A1" tooltip="Partners / Werkpakketten" display="Werkpakketten" xr:uid="{23B26B60-BF7F-4B2A-B1D5-4F0DB14B3E25}"/>
    <hyperlink ref="BG4" location="Begroting!DA1:FA1" tooltip="Partner / Subsidiabele activiteit" display="Subsidiabele activiteit" xr:uid="{55DFB945-C119-4A76-86FC-A4DBA8D20277}"/>
    <hyperlink ref="DJ3" location="Partners!C3" tooltip="Ga naar werkblad Partners" display="Partners" xr:uid="{60E303C1-DB7B-4872-94DC-991C3269EB7B}"/>
    <hyperlink ref="BJ3" location="Partners!C3" tooltip="Ga naar werkblad Partners" display="Partners" xr:uid="{85EE9A07-DB29-47B5-819D-8603AE4FE40B}"/>
    <hyperlink ref="F3" location="Werkpakketten!B9" tooltip="Ga naar werkblad Werkpakketten" display="Werkpakketten" xr:uid="{A79C05CA-D3DA-4F12-B8E1-D5EE9FB9047D}"/>
    <hyperlink ref="BJ4" location="Werkpakketten!B9" tooltip="Ga naar werkblad Werkpakketten" display="Werkpakketten" xr:uid="{8286AE47-8250-4C9C-86E0-CDF829B9F5E1}"/>
    <hyperlink ref="DJ4" location="Werkpakketten!B9" tooltip="Ga naar werkblad Werkpakketten" display="Werkpakketten" xr:uid="{23CC919B-D0A3-4A36-9C3F-ED1EA6FE2174}"/>
    <hyperlink ref="DJ5" location="Activiteiten!B9" tooltip="Ga naar werkblad Activiteiten" display="Activiteiten" xr:uid="{57F79A7A-A22C-40CA-AF51-11A2424837C1}"/>
    <hyperlink ref="BJ5" location="Activiteiten!B9" tooltip="Ga naar werkblad Activiteiten" display="Activiteiten" xr:uid="{45141160-CA61-41AB-8006-9555CD993F72}"/>
    <hyperlink ref="F4" location="Activiteiten!B9" tooltip="Ga naar werkblad Activiteiten" display="Activiteiten" xr:uid="{84FDAC2B-E596-4CFC-B9C9-A76948283BF9}"/>
    <hyperlink ref="BJ6" location="Kosten!B9" tooltip="Ga naar werkblad Kosten" display="Kosten" xr:uid="{C91B611A-721A-4B8B-895D-1D0EB985CC6B}"/>
    <hyperlink ref="F5" location="Kosten!B9" tooltip="Ga naar werkblad Kosten" display="Kosten" xr:uid="{64A533F3-3702-4845-ABEF-0C4A9FE29CA0}"/>
    <hyperlink ref="DJ6" location="Kosten!B9" tooltip="Ga naar werkblad Kosten" display="Kosten" xr:uid="{4BE2A514-AF41-4CF1-BB66-0A0B9EF11EBD}"/>
    <hyperlink ref="DJ7" location="Financiering!G6" tooltip="Financiering" display="Financiering" xr:uid="{D6BE0B89-2724-4B7C-954C-BC466C9C9F33}"/>
    <hyperlink ref="BJ7" location="Financiering!G6" tooltip="Financiering" display="Financiering" xr:uid="{ADEE8C99-72CD-4078-8D8D-955515AAB613}"/>
  </hyperlinks>
  <pageMargins left="0.70866141732283472" right="0.70866141732283472" top="0.74803149606299213" bottom="0.74803149606299213" header="0.31496062992125984" footer="0.31496062992125984"/>
  <pageSetup paperSize="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8D02E-C15D-4168-BBD4-7C00D40FEB7B}">
  <sheetPr>
    <tabColor theme="0"/>
  </sheetPr>
  <dimension ref="A1"/>
  <sheetViews>
    <sheetView workbookViewId="0">
      <selection activeCell="B2" sqref="B2"/>
    </sheetView>
  </sheetViews>
  <sheetFormatPr defaultColWidth="9.109375" defaultRowHeight="14.4" x14ac:dyDescent="0.3"/>
  <cols>
    <col min="1" max="1" width="2.6640625" style="1" customWidth="1"/>
    <col min="2" max="2" width="9.109375" style="1" customWidth="1"/>
    <col min="3" max="16384" width="9.109375" style="1"/>
  </cols>
  <sheetData/>
  <sheetProtection algorithmName="SHA-512" hashValue="o/LVt61/9MkB/chFQnBBBnraNBVxFc4D/+ot1sRAxKYUOreTzb9zrNI85xQWWvZCVeKuwN5Oa+ZnNoWvYW+GYw==" saltValue="jlJ3kMxQ73FTdL9vO5q1gQ==" spinCount="100000" sheet="1" formatCells="0" formatColumns="0" formatRows="0" insertColumns="0" insertRows="0" insertHyperlinks="0" deleteColumns="0" deleteRows="0" sort="0" autoFilter="0" pivotTables="0"/>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28</vt:i4>
      </vt:variant>
    </vt:vector>
  </HeadingPairs>
  <TitlesOfParts>
    <vt:vector size="38" baseType="lpstr">
      <vt:lpstr>Instructie</vt:lpstr>
      <vt:lpstr>Aanvrager</vt:lpstr>
      <vt:lpstr>Werkpakketten</vt:lpstr>
      <vt:lpstr>Activiteiten</vt:lpstr>
      <vt:lpstr>Uurtarieven</vt:lpstr>
      <vt:lpstr>Kosten</vt:lpstr>
      <vt:lpstr>Tussenblad Begroting</vt:lpstr>
      <vt:lpstr>Begroting</vt:lpstr>
      <vt:lpstr>Kladblok</vt:lpstr>
      <vt:lpstr>Lijsten</vt:lpstr>
      <vt:lpstr>Activiteitencode</vt:lpstr>
      <vt:lpstr>Aanvrager!Afdrukbereik</vt:lpstr>
      <vt:lpstr>Begroting!Afdrukbereik</vt:lpstr>
      <vt:lpstr>Jaren</vt:lpstr>
      <vt:lpstr>Kosten!Kostensoort</vt:lpstr>
      <vt:lpstr>Kostensoort</vt:lpstr>
      <vt:lpstr>Lijst_activiteitencode</vt:lpstr>
      <vt:lpstr>Lijst_Afschrijvingseenheden</vt:lpstr>
      <vt:lpstr>Lijst_Beekeningswijze</vt:lpstr>
      <vt:lpstr>Lijst_Kostensoorten</vt:lpstr>
      <vt:lpstr>Lijst_Loondienst</vt:lpstr>
      <vt:lpstr>Lijst_Medewerker</vt:lpstr>
      <vt:lpstr>Lijst_Organisatie</vt:lpstr>
      <vt:lpstr>Lijst_Projectpartners</vt:lpstr>
      <vt:lpstr>Lijst_Rechtsvorm</vt:lpstr>
      <vt:lpstr>Kosten!Lijst_Subsidiabele_activiteiten</vt:lpstr>
      <vt:lpstr>Lijst_Subsidiabele_activiteiten</vt:lpstr>
      <vt:lpstr>Lijst_TypeFinanciering</vt:lpstr>
      <vt:lpstr>Lijst_Typeprojectmedewerker</vt:lpstr>
      <vt:lpstr>Lijst_Werkpakketcode</vt:lpstr>
      <vt:lpstr>Lijst_Werkweekobvfulltime</vt:lpstr>
      <vt:lpstr>Begroting!Lst_Kostensoorten</vt:lpstr>
      <vt:lpstr>Kosten!Partner</vt:lpstr>
      <vt:lpstr>Partner</vt:lpstr>
      <vt:lpstr>Kosten!Werkpakket</vt:lpstr>
      <vt:lpstr>Werkpakket</vt:lpstr>
      <vt:lpstr>Kosten!Werkpakketcode</vt:lpstr>
      <vt:lpstr>Werkpakketcode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Olaf Gähler</dc:creator>
  <cp:lastModifiedBy>Joyce Sponselee</cp:lastModifiedBy>
  <cp:lastPrinted>2024-05-13T12:35:55Z</cp:lastPrinted>
  <dcterms:created xsi:type="dcterms:W3CDTF">2024-04-30T18:01:34Z</dcterms:created>
  <dcterms:modified xsi:type="dcterms:W3CDTF">2026-02-24T07:57:31Z</dcterms:modified>
</cp:coreProperties>
</file>