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66925"/>
  <bookViews>
    <workbookView xWindow="57480" yWindow="65416" windowWidth="29040" windowHeight="15840" tabRatio="810" activeTab="0"/>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r:id="rId11"/>
    <sheet name="PP8" sheetId="39" r:id="rId12"/>
    <sheet name="PP9" sheetId="40" r:id="rId13"/>
    <sheet name="PP10" sheetId="38" r:id="rId14"/>
    <sheet name="PP11" sheetId="45" r:id="rId15"/>
    <sheet name="PP12" sheetId="46" r:id="rId16"/>
    <sheet name="PP13" sheetId="47" r:id="rId17"/>
    <sheet name="PP14" sheetId="48" r:id="rId18"/>
    <sheet name="PP15" sheetId="49" r:id="rId19"/>
    <sheet name="PP16" sheetId="50" r:id="rId20"/>
    <sheet name="PP17" sheetId="51" r:id="rId21"/>
    <sheet name="PP18" sheetId="52" r:id="rId22"/>
    <sheet name="PP19" sheetId="53" r:id="rId23"/>
    <sheet name="PP20" sheetId="54" r:id="rId24"/>
    <sheet name="Hulpblad" sheetId="13" state="hidden" r:id="rId25"/>
  </sheets>
  <definedNames>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<sst xmlns="http://schemas.openxmlformats.org/spreadsheetml/2006/main" count="2024" uniqueCount="187">
  <si>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</si>
  <si>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</si>
  <si>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</si>
  <si>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</si>
  <si>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</si>
  <si>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</si>
  <si>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</si>
  <si>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</si>
  <si>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</si>
  <si>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</si>
  <si>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</si>
  <si>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</si>
  <si>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</si>
  <si>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</si>
  <si>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</si>
  <si>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</si>
  <si>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</si>
  <si>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</si>
  <si>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</si>
  <si>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</si>
  <si>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</si>
  <si>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</si>
  <si>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</si>
  <si>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</si>
  <si>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</si>
  <si>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</si>
  <si>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</si>
  <si>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</si>
  <si>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</si>
  <si>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</si>
  <si>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</si>
  <si>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</si>
  <si>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</si>
  <si>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</si>
  <si>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</si>
  <si>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</si>
  <si>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</si>
  <si>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</si>
  <si>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</si>
  <si>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</si>
  <si>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</si>
  <si>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</si>
  <si>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</si>
  <si>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</si>
  <si>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</si>
  <si>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</si>
  <si>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</si>
  <si>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</si>
  <si>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</si>
  <si>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</si>
  <si>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</si>
  <si>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</si>
  <si>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</si>
  <si>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</si>
  <si>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</si>
  <si>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</si>
  <si>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</si>
  <si>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</si>
  <si>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</si>
  <si>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</si>
  <si>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</si>
  <si>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</si>
  <si>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</si>
  <si>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</si>
  <si>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</si>
  <si>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</si>
  <si>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</si>
  <si>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</si>
  <si>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</si>
  <si>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</si>
  <si>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</si>
  <si>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</si>
  <si>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</si>
  <si>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</si>
  <si>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</si>
  <si>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</si>
  <si>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</si>
  <si>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</si>
  <si>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</si>
  <si>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</si>
  <si>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</si>
  <si>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</si>
  <si>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</si>
  <si>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</si>
  <si>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</si>
  <si>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</si>
  <si>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</si>
  <si>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</si>
  <si>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</si>
  <si>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</si>
  <si>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</si>
  <si>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</si>
  <si>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</si>
  <si>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val="single"/>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</si>
  <si>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</si>
  <si>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</si>
  <si>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</si>
  <si>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</si>
  <si>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</si>
  <si>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</si>
  <si>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</si>
  <si>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</si>
  <si>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</si>
  <si>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</si>
  <si>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</si>
  <si>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val="single"/>
        <sz val="10"/>
        <color theme="1" tint="0.24998000264167786"/>
        <rFont val="Trebuchet MS"/>
        <family val="2"/>
      </rPr>
      <t>Let op</t>
    </r>
    <r>
      <rPr>
        <sz val="10"/>
        <color theme="1" tint="0.24998000264167786"/>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</si>
  <si>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</si>
  <si>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</si>
  <si>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</si>
  <si>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</si>
  <si>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</si>
  <si>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</si>
  <si>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</si>
  <si>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</si>
  <si>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</si>
  <si>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</si>
  <si>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</si>
  <si>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</si>
  <si>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</si>
  <si>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</si>
  <si>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</si>
  <si>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</si>
  <si>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</si>
  <si>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</si>
  <si>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</si>
  <si>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</si>
  <si>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</si>
  <si>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</si>
  <si>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 xml:space="preserve">De Integrale Kostensystematiek (IKS) is een manier om directe en indirecte kosten toe te rekenen aan arbeidsuren. Deze kostensoort kan uitsluitend worden begroot door kennisinstellingen en alleen indien de systematiek van de organisatie door RVO is goedgekeurd. De totale loonkosten per medewerker worden berekend door het IKS-tarief voor de medewerker/functiegroep te vermenigvuldigen met het aantal begrote/gerealiseerde projecturen. </t>
  </si>
  <si>
    <t>Met deze kostensoort worden de directe loonkosten en overheadkosten van het project bepaald door toepassing van een vaste opslag van 23% over de begrote overige directe kosten van het project.</t>
  </si>
  <si>
    <t>Loonkosten exclusief overhead</t>
  </si>
  <si>
    <t>Loonkosten plus vast % (44,2% werkgeverslasten)</t>
  </si>
  <si>
    <t>Indien er in de begroting kosten worden begroot met vereenvoudigde kostenoptie voor de overige kosten, dan worden de loonkosten berekend door het aantal aan het project bestede uren te vermenigvuldigen met een per medewerker bepaald individueel uurtarief. Het uurtarief wordt berekend door het bruto jaarloon, vermeerderd met 44,2% voor werkgeverslasten,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</si>
  <si>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Afschrijvingskosten betreffen zaken die in het bezit zijn van de subsidieontvanger en die ten behoeve van het project worden gebruikt. Voor de onderbouwing van die kosten moet van de gangbare afschrijvingsperiode en van de gangbare bedrijfseconomisch aanvaarde uitgangspunten worden uitgegaan. De afschrijvingskosten zijn slechts subsidiabel voor zover zij zijn toe te rekenen aan de subsidiabele activiteiten. Toerekening geschiedt naar evenredigheid van de tijd gedurende welke het actief wordt gebruikt voor het project, gerelateerd aan de normale bezetting. Met ‘normale bezetting’ wordt bedoeld het aantal prestatie-eenheden dat het betreffende actief, volgens een realistische inschatting van de subsidieontvanger over de totale levensduur van het actief jaarlijks levert.</t>
  </si>
  <si>
    <t>Bijdragen in natura betreffen op geld te waarderen inbreng van producten of diensten waar geen bonnen en betaalbewijzen voor beschikbaar zijn. Bijdragen in natura  kunnen voorkomen in de vorm van goederen, diensten en grond/onroerend goed. Goederen, grond of onroerende goederen die reeds vóór aanvang van de projectactiviteiten in bezit zijn van de subsidieontvanger kunnen als bijdrage in natura in het project worden ingebracht als hierover niet (meer) wordt afgeschreven. De waarde moet op onafhankelijke wijze worden bepaald. Daarnaast moet bij inbreng van apparatuur een toerekening plaatsvinden die is gebaseerd op het gebruik binnen het project ten opzichte van de werkelijke bezetting. De waarde van ingebrachte grond of onroerend goed mag niet hoger zijn dan de normale marktwaarde die objectief is bepaald, bijvoorbeeld op basis van de WOZ-waarde op het moment van inbreng of op basis van een verklaring van een onafhankelijke en professionele deskundige. Als een gemeente grond inbrengt kan de waarde ook gebaseerd worden op een recent raadsbesluit waarin grondprijs is vastgesteld</t>
  </si>
  <si>
    <t>Forfait van 40% voor overige kosten</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</si>
  <si>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</si>
  <si>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</si>
  <si>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</si>
  <si>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</si>
  <si>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</si>
  <si>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</si>
  <si>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</si>
  <si>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Eigen arbeid</t>
  </si>
  <si>
    <t>Vast uurtarief eigen arbeid (€ 50)</t>
  </si>
  <si>
    <t xml:space="preserve">Indien er in de begroting kosten worden begroot zonder vereenvoudigde kostenoptie, dan worden de kosten,  in het geval van eigen arbeid, berekend door, het aantal aan het project bestede uren te vermenigvuldigen met een uurtarief van € 50,-. In het geval van eigen arbeid kan het totale aantal te subsidiëren uren voor een bepaald jaar niet meer bedragen dan 1.372 uur. </t>
  </si>
  <si>
    <t>Vast uurtarief eigen arbeid (€ 43)</t>
  </si>
  <si>
    <t>Indien er in de begroting kosten worden begroot met vereenvoudigde kostenoptie voor de overige kosten derden , dan worden de kosten,  in het geval van eigen arbeid, berekend door, het aantal aan het project bestede uren te vermenigvuldigen met een uurtarief van € 43,-. In het geval van eigen arbeid kan het totale aantal te subsidiëren uren, voor een bepaald jaar, niet meer bedragen dan 1.372 uur.</t>
  </si>
  <si>
    <t>Loonkosten en eigen arbeid inclusief overhead</t>
  </si>
  <si>
    <t>Loonkosten plus vast % (44,2% werkgeverslasten en 15%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</si>
  <si>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</si>
  <si>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</si>
  <si>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</si>
  <si>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</si>
  <si>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</si>
  <si>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</si>
  <si>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</si>
  <si>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</si>
  <si>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</si>
  <si>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</si>
  <si>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</si>
  <si>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</si>
  <si>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Forfait 23% voor loonkosten en eigen arbeid</t>
  </si>
  <si>
    <t>Uurtarief (incl. 15% overhead)</t>
  </si>
  <si>
    <t>Toelichting: Zie voor berekening tabblad 'Instructie'</t>
  </si>
  <si>
    <t>Indien er in de begroting kosten worden begroot zonder vereenvoudigde kostenoptie, dan worden de loonkosten kosten berekend door, het aantal aan het project bestede uren te vermenigvuldigen met een per medewerker bepaald individueel uurtarief, inclusief een opslag voor 15% voor overhead. Het uurtarief wordt berekend door het bruto jaarloon, vermeerderd met 44,2% voor werkgeverslasten en hierover een toeslag van 15% overhead,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</si>
  <si>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Met deze kostensoort worden de overige kosten van het project bepaald, door toepassing van een vaste opslag van 40%, over de begrote loonkosten plus vast percentage voor werkgeverslasten en kosten eigen arbeid.</t>
  </si>
  <si>
    <t>,</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</si>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</sst>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 numFmtId="177" formatCode="General"/>
    <numFmt numFmtId="178" formatCode="0"/>
  </numFmts>
  <fonts count="57">
    <font>
      <sz val="11"/>
      <color theme="1"/>
      <name val="Calibri"/>
      <family val="2"/>
      <scheme val="minor"/>
    </font>
    <font>
      <sz val="10"/>
      <name val="Arial"/>
      <family val="2"/>
    </font>
    <font>
      <b/>
      <sz val="11"/>
      <color theme="1"/>
      <name val="Calibri"/>
      <family val="2"/>
      <scheme val="minor"/>
    </font>
    <font>
      <sz val="10"/>
      <color theme="1"/>
      <name val="Trebuchet MS"/>
      <family val="2"/>
    </font>
    <font>
      <b/>
      <u val="single"/>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val="single"/>
      <sz val="14"/>
      <name val="Trebuchet MS"/>
      <family val="2"/>
    </font>
    <font>
      <sz val="11"/>
      <color theme="0"/>
      <name val="Calibri"/>
      <family val="2"/>
      <scheme val="minor"/>
    </font>
    <font>
      <b/>
      <sz val="10"/>
      <color theme="0"/>
      <name val="Trebuchet MS"/>
      <family val="2"/>
    </font>
    <font>
      <u val="single"/>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8000264167786"/>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8000264167786"/>
      <name val="Trebuchet MS"/>
      <family val="2"/>
    </font>
    <font>
      <b/>
      <sz val="18"/>
      <color theme="1"/>
      <name val="Trebuchet MS"/>
      <family val="2"/>
    </font>
    <font>
      <i/>
      <sz val="12"/>
      <color theme="1"/>
      <name val="Calibri"/>
      <family val="2"/>
      <scheme val="minor"/>
    </font>
    <font>
      <i/>
      <sz val="11"/>
      <color theme="1" tint="0.24998000264167786"/>
      <name val="Calibri"/>
      <family val="2"/>
      <scheme val="minor"/>
    </font>
    <font>
      <b/>
      <sz val="14"/>
      <color theme="0"/>
      <name val="Calibri"/>
      <family val="2"/>
      <scheme val="minor"/>
    </font>
    <font>
      <sz val="14"/>
      <color theme="0"/>
      <name val="Trebuchet MS"/>
      <family val="2"/>
    </font>
    <font>
      <sz val="12"/>
      <color theme="0"/>
      <name val="Calibri"/>
      <family val="2"/>
      <scheme val="minor"/>
    </font>
    <font>
      <u val="single"/>
      <sz val="10"/>
      <color theme="1" tint="0.24998000264167786"/>
      <name val="Trebuchet MS"/>
      <family val="2"/>
    </font>
    <font>
      <b/>
      <sz val="16"/>
      <color theme="1"/>
      <name val="Trebuchet MS"/>
      <family val="2"/>
    </font>
    <font>
      <sz val="11"/>
      <name val="Calibri"/>
      <family val="2"/>
      <scheme val="minor"/>
    </font>
    <font>
      <b/>
      <sz val="11"/>
      <color theme="1" tint="0.35"/>
      <name val="Calibri"/>
      <family val="2"/>
    </font>
    <font>
      <sz val="11"/>
      <color theme="1" tint="0.35"/>
      <name val="Calibri"/>
      <family val="2"/>
    </font>
    <font>
      <b/>
      <sz val="11"/>
      <color theme="1" tint="0.25"/>
      <name val="Calibri"/>
      <family val="2"/>
    </font>
    <font>
      <sz val="11"/>
      <color theme="1"/>
      <name val="+mn-cs"/>
      <family val="2"/>
    </font>
    <font>
      <sz val="11"/>
      <color theme="1" tint="0.25"/>
      <name val="Calibri"/>
      <family val="2"/>
    </font>
    <font>
      <sz val="11"/>
      <color theme="0"/>
      <name val="Calibri"/>
      <family val="2"/>
    </font>
    <font>
      <b/>
      <sz val="10.5"/>
      <color theme="1" tint="0.25"/>
      <name val="Trebuchet MS"/>
      <family val="2"/>
    </font>
    <font>
      <sz val="10.5"/>
      <color theme="1" tint="0.25"/>
      <name val="Trebuchet MS"/>
      <family val="2"/>
    </font>
    <font>
      <b/>
      <sz val="10.5"/>
      <color rgb="FFC00000"/>
      <name val="Trebuchet MS"/>
      <family val="2"/>
    </font>
    <font>
      <sz val="10.5"/>
      <color rgb="FFC00000"/>
      <name val="Trebuchet MS"/>
      <family val="2"/>
    </font>
    <font>
      <sz val="10.5"/>
      <color rgb="FFFF0000"/>
      <name val="Calibri"/>
      <family val="2"/>
    </font>
    <font>
      <sz val="11"/>
      <color theme="1"/>
      <name val="Calibri"/>
      <family val="2"/>
    </font>
    <font>
      <u val="single"/>
      <sz val="10.5"/>
      <color theme="1" tint="0.25"/>
      <name val="Trebuchet MS"/>
      <family val="2"/>
    </font>
    <font>
      <u val="single"/>
      <sz val="11"/>
      <color theme="1" tint="0.35"/>
      <name val="Calibri"/>
      <family val="2"/>
    </font>
  </fonts>
  <fills count="14">
    <fill>
      <patternFill/>
    </fill>
    <fill>
      <patternFill patternType="gray125"/>
    </fill>
    <fill>
      <patternFill patternType="solid">
        <fgColor theme="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right/>
      <top/>
      <bottom style="double"/>
    </border>
    <border>
      <left/>
      <right style="thin">
        <color theme="0"/>
      </right>
      <top/>
      <bottom style="thick">
        <color theme="0"/>
      </bottom>
    </border>
    <border>
      <left style="thin">
        <color theme="0"/>
      </left>
      <right style="thin">
        <color theme="0"/>
      </right>
      <top/>
      <bottom style="thick">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double">
        <color theme="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color theme="0"/>
      </left>
      <right/>
      <top/>
      <bottom/>
    </border>
    <border>
      <left/>
      <right/>
      <top style="double">
        <color theme="0"/>
      </top>
      <bottom/>
    </border>
    <border>
      <left/>
      <right/>
      <top style="double">
        <color theme="0"/>
      </top>
      <bottom style="thick">
        <color theme="0"/>
      </bottom>
    </border>
    <border>
      <left/>
      <right/>
      <top/>
      <bottom style="thick">
        <color theme="0"/>
      </bottom>
    </border>
    <border>
      <left/>
      <right style="thin">
        <color theme="0"/>
      </right>
      <top style="double">
        <color theme="0"/>
      </top>
      <bottom style="thick">
        <color theme="0"/>
      </bottom>
    </border>
    <border>
      <left/>
      <right/>
      <top style="thin">
        <color theme="0"/>
      </top>
      <bottom/>
    </border>
    <border>
      <left style="thin">
        <color theme="0"/>
      </left>
      <right/>
      <top style="thin">
        <color theme="0"/>
      </top>
      <bottom/>
    </border>
    <border>
      <left style="thin">
        <color theme="0"/>
      </left>
      <right/>
      <top style="thick">
        <color theme="0"/>
      </top>
      <bottom style="thin">
        <color theme="0"/>
      </bottom>
    </border>
    <border>
      <left/>
      <right/>
      <top style="thick">
        <color theme="0"/>
      </top>
      <bottom style="thin">
        <color theme="0"/>
      </bottom>
    </border>
    <border>
      <left/>
      <right style="thin">
        <color theme="0"/>
      </right>
      <top style="thick">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double">
        <color theme="0"/>
      </bottom>
    </border>
    <border>
      <left/>
      <right/>
      <top style="thin">
        <color theme="0"/>
      </top>
      <bottom style="double">
        <color theme="0"/>
      </bottom>
    </border>
    <border>
      <left/>
      <right style="thin">
        <color theme="0"/>
      </right>
      <top style="thin">
        <color theme="0"/>
      </top>
      <bottom style="double">
        <color theme="0"/>
      </bottom>
    </border>
    <border>
      <left/>
      <right style="thin">
        <color theme="0"/>
      </right>
      <top style="thick">
        <color theme="0"/>
      </top>
      <bottom style="double">
        <color theme="0"/>
      </bottom>
    </border>
    <border>
      <left style="thin">
        <color theme="0"/>
      </left>
      <right/>
      <top/>
      <bottom style="thick">
        <color theme="0"/>
      </bottom>
    </border>
    <border>
      <left style="medium"/>
      <right/>
      <top/>
      <bottom/>
    </border>
    <border>
      <left style="medium"/>
      <right/>
      <top/>
      <bottom style="double"/>
    </border>
    <border>
      <left/>
      <right style="medium"/>
      <top/>
      <bottom/>
    </border>
    <border>
      <left/>
      <right style="medium"/>
      <top/>
      <bottom style="double"/>
    </border>
    <border>
      <left/>
      <right style="medium"/>
      <top/>
      <bottom style="medium"/>
    </border>
    <border>
      <left style="thin">
        <color theme="0"/>
      </left>
      <right/>
      <top style="thick">
        <color theme="0"/>
      </top>
      <bottom/>
    </border>
    <border>
      <left style="thin">
        <color theme="0"/>
      </left>
      <right style="thin">
        <color theme="0"/>
      </right>
      <top style="thick">
        <color theme="0"/>
      </top>
      <bottom style="double">
        <color theme="0"/>
      </bottom>
    </border>
    <border>
      <left style="thin">
        <color theme="0"/>
      </left>
      <right/>
      <top/>
      <bottom style="thin">
        <color theme="0"/>
      </bottom>
    </border>
    <border>
      <left/>
      <right/>
      <top/>
      <bottom style="thin">
        <color theme="0"/>
      </bottom>
    </border>
    <border>
      <left/>
      <right/>
      <top/>
      <bottom style="thick">
        <color rgb="FFF8F8F8"/>
      </bottom>
    </border>
    <border>
      <left style="thin">
        <color theme="0"/>
      </left>
      <right/>
      <top/>
      <bottom style="thick">
        <color rgb="FFF8F8F8"/>
      </bottom>
    </border>
    <border>
      <left/>
      <right style="thin">
        <color theme="0"/>
      </right>
      <top/>
      <bottom style="thin">
        <color theme="0"/>
      </bottom>
    </border>
    <border>
      <left/>
      <right/>
      <top style="thick">
        <color theme="0"/>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0" borderId="0">
      <alignment/>
      <protection/>
    </xf>
    <xf numFmtId="44" fontId="6" fillId="0" borderId="0" applyFont="0" applyFill="0" applyBorder="0" applyAlignment="0" applyProtection="0"/>
    <xf numFmtId="9" fontId="6" fillId="0" borderId="0" applyFont="0" applyFill="0" applyBorder="0" applyAlignment="0" applyProtection="0"/>
    <xf numFmtId="43" fontId="0" fillId="0" borderId="0" applyFont="0" applyFill="0" applyBorder="0" applyAlignment="0" applyProtection="0"/>
  </cellStyleXfs>
  <cellXfs count="242">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22" applyFont="1">
      <alignment/>
      <protection/>
    </xf>
    <xf numFmtId="44" fontId="3" fillId="0" borderId="0" xfId="22" applyNumberFormat="1" applyFont="1">
      <alignment/>
      <protection/>
    </xf>
    <xf numFmtId="10" fontId="15" fillId="0" borderId="0" xfId="22" applyNumberFormat="1" applyFont="1">
      <alignment/>
      <protection/>
    </xf>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 xfId="0" applyFont="1" applyBorder="1" applyAlignment="1">
      <alignment horizontal="left" vertical="top" wrapText="1"/>
    </xf>
    <xf numFmtId="0" fontId="32" fillId="0" borderId="0" xfId="22" applyFont="1" applyAlignment="1">
      <alignment vertical="center" wrapText="1"/>
      <protection/>
    </xf>
    <xf numFmtId="0" fontId="30" fillId="0" borderId="0" xfId="0" applyFont="1" applyAlignment="1">
      <alignment horizontal="left" vertical="top" wrapText="1"/>
    </xf>
    <xf numFmtId="0" fontId="4" fillId="0" borderId="1" xfId="0" applyFont="1" applyBorder="1"/>
    <xf numFmtId="0" fontId="3" fillId="0" borderId="1" xfId="0" applyFont="1" applyBorder="1"/>
    <xf numFmtId="44" fontId="3" fillId="0" borderId="1" xfId="0" applyNumberFormat="1" applyFont="1" applyBorder="1"/>
    <xf numFmtId="44" fontId="0" fillId="0" borderId="1" xfId="0" applyNumberFormat="1" applyBorder="1"/>
    <xf numFmtId="0" fontId="24" fillId="3" borderId="0" xfId="0" applyFont="1" applyFill="1"/>
    <xf numFmtId="0" fontId="13" fillId="3" borderId="2" xfId="0" applyFont="1" applyFill="1" applyBorder="1"/>
    <xf numFmtId="0" fontId="13" fillId="3" borderId="3" xfId="0" applyFont="1" applyFill="1" applyBorder="1" applyAlignment="1">
      <alignment wrapText="1"/>
    </xf>
    <xf numFmtId="0" fontId="3" fillId="4" borderId="0" xfId="0" applyFont="1" applyFill="1" applyAlignment="1">
      <alignment horizontal="left" vertical="center"/>
    </xf>
    <xf numFmtId="0" fontId="3" fillId="5" borderId="0" xfId="0" applyFont="1" applyFill="1" applyAlignment="1">
      <alignment horizontal="left" vertical="center"/>
    </xf>
    <xf numFmtId="0" fontId="24" fillId="3" borderId="2" xfId="0" applyFont="1" applyFill="1" applyBorder="1" applyAlignment="1">
      <alignment wrapText="1"/>
    </xf>
    <xf numFmtId="0" fontId="13" fillId="3" borderId="2" xfId="0" applyFont="1" applyFill="1" applyBorder="1" applyAlignment="1">
      <alignment wrapText="1"/>
    </xf>
    <xf numFmtId="0" fontId="13" fillId="6" borderId="4" xfId="0" applyFont="1" applyFill="1" applyBorder="1"/>
    <xf numFmtId="0" fontId="13" fillId="6" borderId="5" xfId="0" applyFont="1" applyFill="1" applyBorder="1"/>
    <xf numFmtId="165" fontId="37" fillId="7" borderId="6" xfId="0" applyNumberFormat="1" applyFont="1" applyFill="1" applyBorder="1" applyAlignment="1">
      <alignment vertical="top"/>
    </xf>
    <xf numFmtId="0" fontId="38" fillId="7" borderId="7" xfId="0" applyFont="1" applyFill="1" applyBorder="1"/>
    <xf numFmtId="165" fontId="37" fillId="7" borderId="8" xfId="0" applyNumberFormat="1" applyFont="1" applyFill="1" applyBorder="1" applyAlignment="1">
      <alignment vertical="top"/>
    </xf>
    <xf numFmtId="165" fontId="39" fillId="7" borderId="0" xfId="0" applyNumberFormat="1" applyFont="1" applyFill="1" applyAlignment="1">
      <alignment vertical="center"/>
    </xf>
    <xf numFmtId="0" fontId="39" fillId="7" borderId="0" xfId="0" applyFont="1" applyFill="1" applyAlignment="1">
      <alignment horizontal="left"/>
    </xf>
    <xf numFmtId="0" fontId="39" fillId="7" borderId="1" xfId="0" applyFont="1" applyFill="1" applyBorder="1" applyAlignment="1">
      <alignment horizontal="left"/>
    </xf>
    <xf numFmtId="0" fontId="37" fillId="7" borderId="9" xfId="0" applyFont="1" applyFill="1" applyBorder="1"/>
    <xf numFmtId="0" fontId="37" fillId="7" borderId="10" xfId="0" applyFont="1" applyFill="1" applyBorder="1" applyAlignment="1">
      <alignment horizontal="left"/>
    </xf>
    <xf numFmtId="0" fontId="3" fillId="0" borderId="0" xfId="0" applyFont="1" applyAlignment="1">
      <alignment horizontal="left" vertical="center"/>
    </xf>
    <xf numFmtId="0" fontId="9" fillId="7" borderId="0" xfId="0" applyFont="1" applyFill="1" applyAlignment="1">
      <alignment horizontal="left" vertical="center"/>
    </xf>
    <xf numFmtId="0" fontId="13" fillId="7" borderId="0" xfId="0" applyFont="1" applyFill="1"/>
    <xf numFmtId="0" fontId="13" fillId="7" borderId="11" xfId="0" applyFont="1" applyFill="1" applyBorder="1" applyAlignment="1">
      <alignment wrapText="1"/>
    </xf>
    <xf numFmtId="0" fontId="13" fillId="7" borderId="12" xfId="0" applyFont="1" applyFill="1" applyBorder="1"/>
    <xf numFmtId="0" fontId="13" fillId="3" borderId="13" xfId="0" applyFont="1" applyFill="1" applyBorder="1"/>
    <xf numFmtId="0" fontId="13" fillId="3" borderId="14" xfId="0" applyFont="1" applyFill="1" applyBorder="1"/>
    <xf numFmtId="0" fontId="13" fillId="3" borderId="15" xfId="0" applyFont="1" applyFill="1" applyBorder="1"/>
    <xf numFmtId="0" fontId="20" fillId="8" borderId="0" xfId="0" applyFont="1" applyFill="1"/>
    <xf numFmtId="0" fontId="20" fillId="8" borderId="0" xfId="0" applyFont="1" applyFill="1" applyAlignment="1">
      <alignment horizontal="left"/>
    </xf>
    <xf numFmtId="44" fontId="21" fillId="8" borderId="0" xfId="0" applyNumberFormat="1" applyFont="1" applyFill="1" applyAlignment="1">
      <alignment vertical="center"/>
    </xf>
    <xf numFmtId="0" fontId="0" fillId="8" borderId="0" xfId="0" applyFill="1"/>
    <xf numFmtId="0" fontId="30" fillId="8" borderId="1" xfId="0" applyFont="1" applyFill="1" applyBorder="1" applyAlignment="1">
      <alignment horizontal="right" vertical="top" wrapText="1"/>
    </xf>
    <xf numFmtId="0" fontId="19" fillId="8" borderId="0" xfId="0" applyFont="1" applyFill="1" applyAlignment="1">
      <alignment horizontal="left" vertical="top" wrapText="1"/>
    </xf>
    <xf numFmtId="0" fontId="11" fillId="8" borderId="0" xfId="0" applyFont="1" applyFill="1"/>
    <xf numFmtId="0" fontId="5" fillId="8" borderId="0" xfId="0" applyFont="1" applyFill="1"/>
    <xf numFmtId="0" fontId="18" fillId="4" borderId="0" xfId="0" applyFont="1" applyFill="1" applyProtection="1">
      <protection locked="0"/>
    </xf>
    <xf numFmtId="49" fontId="18" fillId="4" borderId="0" xfId="0" applyNumberFormat="1" applyFont="1" applyFill="1" applyProtection="1">
      <protection locked="0"/>
    </xf>
    <xf numFmtId="0" fontId="18" fillId="5" borderId="0" xfId="0" applyFont="1" applyFill="1" applyProtection="1">
      <protection locked="0"/>
    </xf>
    <xf numFmtId="0" fontId="5" fillId="5" borderId="16" xfId="0" applyFont="1" applyFill="1" applyBorder="1" applyProtection="1">
      <protection locked="0"/>
    </xf>
    <xf numFmtId="0" fontId="5" fillId="9" borderId="17" xfId="0" applyFont="1" applyFill="1" applyBorder="1" applyProtection="1">
      <protection locked="0"/>
    </xf>
    <xf numFmtId="0" fontId="3" fillId="5" borderId="16" xfId="0" applyFont="1" applyFill="1" applyBorder="1" applyProtection="1">
      <protection locked="0"/>
    </xf>
    <xf numFmtId="44" fontId="5" fillId="9" borderId="17" xfId="0" applyNumberFormat="1" applyFont="1" applyFill="1" applyBorder="1" applyProtection="1">
      <protection locked="0"/>
    </xf>
    <xf numFmtId="0" fontId="3" fillId="9" borderId="17" xfId="0" applyFont="1" applyFill="1" applyBorder="1" applyAlignment="1" applyProtection="1">
      <alignment horizontal="center"/>
      <protection locked="0"/>
    </xf>
    <xf numFmtId="0" fontId="3" fillId="9" borderId="16" xfId="0" applyFont="1" applyFill="1" applyBorder="1" applyAlignment="1" applyProtection="1">
      <alignment horizontal="center"/>
      <protection locked="0"/>
    </xf>
    <xf numFmtId="0" fontId="5" fillId="9" borderId="17" xfId="0" applyFont="1" applyFill="1" applyBorder="1" applyAlignment="1" applyProtection="1">
      <alignment wrapText="1"/>
      <protection locked="0"/>
    </xf>
    <xf numFmtId="44" fontId="5" fillId="9" borderId="17" xfId="20" applyFont="1" applyFill="1" applyBorder="1" applyProtection="1">
      <protection locked="0"/>
    </xf>
    <xf numFmtId="44" fontId="5" fillId="9" borderId="4" xfId="0" applyNumberFormat="1" applyFont="1" applyFill="1" applyBorder="1" applyProtection="1">
      <protection locked="0"/>
    </xf>
    <xf numFmtId="44" fontId="5" fillId="9" borderId="5" xfId="0" applyNumberFormat="1" applyFont="1" applyFill="1" applyBorder="1" applyProtection="1">
      <protection locked="0"/>
    </xf>
    <xf numFmtId="0" fontId="5" fillId="9" borderId="18" xfId="0" applyFont="1" applyFill="1" applyBorder="1" applyProtection="1">
      <protection locked="0"/>
    </xf>
    <xf numFmtId="0" fontId="5" fillId="9" borderId="19" xfId="0" applyFont="1" applyFill="1" applyBorder="1" applyProtection="1">
      <protection locked="0"/>
    </xf>
    <xf numFmtId="0" fontId="5" fillId="9" borderId="20" xfId="0" applyFont="1" applyFill="1" applyBorder="1" applyProtection="1">
      <protection locked="0"/>
    </xf>
    <xf numFmtId="0" fontId="5" fillId="9" borderId="21" xfId="0" applyFont="1" applyFill="1" applyBorder="1" applyProtection="1">
      <protection locked="0"/>
    </xf>
    <xf numFmtId="0" fontId="5" fillId="9" borderId="22" xfId="0" applyFont="1" applyFill="1" applyBorder="1" applyProtection="1">
      <protection locked="0"/>
    </xf>
    <xf numFmtId="0" fontId="5" fillId="9" borderId="23" xfId="0" applyFont="1" applyFill="1" applyBorder="1" applyProtection="1">
      <protection locked="0"/>
    </xf>
    <xf numFmtId="0" fontId="5" fillId="9" borderId="24" xfId="0" applyFont="1" applyFill="1" applyBorder="1" applyProtection="1">
      <protection locked="0"/>
    </xf>
    <xf numFmtId="0" fontId="5" fillId="9" borderId="25" xfId="0" applyFont="1" applyFill="1" applyBorder="1" applyProtection="1">
      <protection locked="0"/>
    </xf>
    <xf numFmtId="0" fontId="5" fillId="9" borderId="26" xfId="0" applyFont="1" applyFill="1" applyBorder="1" applyProtection="1">
      <protection locked="0"/>
    </xf>
    <xf numFmtId="0" fontId="3" fillId="2" borderId="0" xfId="22" applyFont="1" applyFill="1">
      <alignment/>
      <protection/>
    </xf>
    <xf numFmtId="0" fontId="8" fillId="0" borderId="0" xfId="22" applyFont="1" applyAlignment="1">
      <alignment wrapText="1"/>
      <protection/>
    </xf>
    <xf numFmtId="0" fontId="12" fillId="0" borderId="0" xfId="0" applyFont="1" applyProtection="1">
      <protection locked="0"/>
    </xf>
    <xf numFmtId="0" fontId="0" fillId="0" borderId="0" xfId="0" applyProtection="1">
      <protection locked="0"/>
    </xf>
    <xf numFmtId="0" fontId="3" fillId="0" borderId="0" xfId="22" applyFont="1" applyProtection="1">
      <alignment/>
      <protection locked="0"/>
    </xf>
    <xf numFmtId="44" fontId="3" fillId="0" borderId="0" xfId="22" applyNumberFormat="1" applyFont="1" applyProtection="1">
      <alignment/>
      <protection locked="0"/>
    </xf>
    <xf numFmtId="0" fontId="5" fillId="9" borderId="20" xfId="0" applyFont="1" applyFill="1" applyBorder="1"/>
    <xf numFmtId="0" fontId="5" fillId="9" borderId="23" xfId="0" applyFont="1" applyFill="1" applyBorder="1"/>
    <xf numFmtId="0" fontId="5" fillId="9" borderId="26" xfId="0" applyFont="1" applyFill="1" applyBorder="1"/>
    <xf numFmtId="0" fontId="5" fillId="9" borderId="27" xfId="0" applyFont="1" applyFill="1" applyBorder="1"/>
    <xf numFmtId="0" fontId="41" fillId="0" borderId="0" xfId="0" applyFont="1"/>
    <xf numFmtId="0" fontId="13" fillId="7" borderId="2" xfId="22" applyFont="1" applyFill="1" applyBorder="1">
      <alignment/>
      <protection/>
    </xf>
    <xf numFmtId="1" fontId="3" fillId="9" borderId="23" xfId="22" applyNumberFormat="1" applyFont="1" applyFill="1" applyBorder="1" applyAlignment="1">
      <alignment horizontal="left" vertical="top" wrapText="1" indent="1"/>
      <protection/>
    </xf>
    <xf numFmtId="0" fontId="3" fillId="9" borderId="21" xfId="22" applyFont="1" applyFill="1" applyBorder="1" applyAlignment="1">
      <alignment horizontal="left" vertical="top" wrapText="1"/>
      <protection/>
    </xf>
    <xf numFmtId="0" fontId="3" fillId="9" borderId="21" xfId="22" applyFont="1" applyFill="1" applyBorder="1" applyAlignment="1">
      <alignment vertical="top" wrapText="1"/>
      <protection/>
    </xf>
    <xf numFmtId="0" fontId="18" fillId="0" borderId="0" xfId="0" applyFont="1" applyProtection="1">
      <protection locked="0"/>
    </xf>
    <xf numFmtId="0" fontId="0" fillId="10" borderId="0" xfId="0" applyFill="1"/>
    <xf numFmtId="10" fontId="5" fillId="9" borderId="17" xfId="21" applyNumberFormat="1" applyFont="1" applyFill="1" applyBorder="1" applyProtection="1">
      <protection locked="0"/>
    </xf>
    <xf numFmtId="0" fontId="13" fillId="7" borderId="28" xfId="0" applyFont="1" applyFill="1" applyBorder="1" applyAlignment="1">
      <alignment wrapText="1"/>
    </xf>
    <xf numFmtId="0" fontId="3" fillId="9" borderId="17" xfId="0" applyFont="1" applyFill="1" applyBorder="1" applyAlignment="1" applyProtection="1">
      <alignment horizontal="left" wrapText="1"/>
      <protection locked="0"/>
    </xf>
    <xf numFmtId="0" fontId="3" fillId="9" borderId="16" xfId="0" applyFont="1" applyFill="1" applyBorder="1" applyAlignment="1" applyProtection="1">
      <alignment horizontal="left" wrapText="1"/>
      <protection locked="0"/>
    </xf>
    <xf numFmtId="0" fontId="39" fillId="7" borderId="0" xfId="0" applyFont="1" applyFill="1" applyAlignment="1">
      <alignment wrapText="1"/>
    </xf>
    <xf numFmtId="0" fontId="13" fillId="3" borderId="0" xfId="0" applyFont="1" applyFill="1" applyAlignment="1">
      <alignment wrapText="1"/>
    </xf>
    <xf numFmtId="0" fontId="13" fillId="3" borderId="11" xfId="0" applyFont="1" applyFill="1" applyBorder="1"/>
    <xf numFmtId="0" fontId="27" fillId="8" borderId="1" xfId="0" applyFont="1" applyFill="1" applyBorder="1" applyAlignment="1">
      <alignment horizontal="left" vertical="top" wrapText="1"/>
    </xf>
    <xf numFmtId="166" fontId="5" fillId="9" borderId="17" xfId="25" applyNumberFormat="1" applyFont="1" applyFill="1" applyBorder="1" applyProtection="1">
      <protection locked="0"/>
    </xf>
    <xf numFmtId="0" fontId="39" fillId="7" borderId="0" xfId="0" applyFont="1" applyFill="1"/>
    <xf numFmtId="0" fontId="12" fillId="0" borderId="0" xfId="0" applyFont="1" applyProtection="1">
      <protection hidden="1"/>
    </xf>
    <xf numFmtId="165" fontId="39" fillId="7" borderId="29" xfId="0" applyNumberFormat="1" applyFont="1" applyFill="1" applyBorder="1" applyAlignment="1" applyProtection="1">
      <alignment vertical="center"/>
      <protection hidden="1"/>
    </xf>
    <xf numFmtId="0" fontId="39" fillId="7" borderId="29" xfId="0" applyFont="1" applyFill="1" applyBorder="1" applyProtection="1">
      <protection hidden="1"/>
    </xf>
    <xf numFmtId="0" fontId="39" fillId="7" borderId="29" xfId="0" applyFont="1" applyFill="1" applyBorder="1" applyAlignment="1" applyProtection="1">
      <alignment horizontal="left" wrapText="1"/>
      <protection hidden="1"/>
    </xf>
    <xf numFmtId="0" fontId="39" fillId="7" borderId="30" xfId="0" applyFont="1" applyFill="1" applyBorder="1" applyProtection="1">
      <protection hidden="1"/>
    </xf>
    <xf numFmtId="0" fontId="39" fillId="7" borderId="29" xfId="0" applyFont="1" applyFill="1" applyBorder="1" applyAlignment="1" applyProtection="1">
      <alignment wrapText="1"/>
      <protection hidden="1"/>
    </xf>
    <xf numFmtId="0" fontId="39" fillId="7" borderId="30" xfId="0" applyFont="1" applyFill="1" applyBorder="1" applyAlignment="1" applyProtection="1">
      <alignment horizontal="left"/>
      <protection hidden="1"/>
    </xf>
    <xf numFmtId="44" fontId="39" fillId="7" borderId="31" xfId="0" applyNumberFormat="1" applyFont="1" applyFill="1" applyBorder="1" applyAlignment="1" applyProtection="1">
      <alignment vertical="center"/>
      <protection hidden="1"/>
    </xf>
    <xf numFmtId="44" fontId="39" fillId="7" borderId="32" xfId="0" applyNumberFormat="1" applyFont="1" applyFill="1" applyBorder="1" applyAlignment="1" applyProtection="1">
      <alignment vertical="center"/>
      <protection hidden="1"/>
    </xf>
    <xf numFmtId="44" fontId="37" fillId="7" borderId="33" xfId="0" applyNumberFormat="1" applyFont="1" applyFill="1" applyBorder="1" applyAlignment="1" applyProtection="1">
      <alignment vertical="center"/>
      <protection hidden="1"/>
    </xf>
    <xf numFmtId="0" fontId="24" fillId="3" borderId="0" xfId="0" applyFont="1" applyFill="1" applyProtection="1">
      <protection hidden="1"/>
    </xf>
    <xf numFmtId="44" fontId="13" fillId="7" borderId="34" xfId="0" applyNumberFormat="1" applyFont="1" applyFill="1" applyBorder="1" applyProtection="1">
      <protection hidden="1"/>
    </xf>
    <xf numFmtId="44" fontId="13" fillId="7" borderId="17" xfId="0" applyNumberFormat="1" applyFont="1" applyFill="1" applyBorder="1" applyProtection="1">
      <protection hidden="1"/>
    </xf>
    <xf numFmtId="10" fontId="9" fillId="6" borderId="4" xfId="21" applyNumberFormat="1" applyFont="1" applyFill="1" applyBorder="1" applyProtection="1">
      <protection hidden="1"/>
    </xf>
    <xf numFmtId="10" fontId="9" fillId="6" borderId="5" xfId="21" applyNumberFormat="1" applyFont="1" applyFill="1" applyBorder="1" applyProtection="1">
      <protection hidden="1"/>
    </xf>
    <xf numFmtId="44" fontId="13" fillId="3" borderId="13" xfId="0" applyNumberFormat="1" applyFont="1" applyFill="1" applyBorder="1" applyAlignment="1" applyProtection="1">
      <alignment wrapText="1"/>
      <protection hidden="1"/>
    </xf>
    <xf numFmtId="10" fontId="13" fillId="3" borderId="13" xfId="21" applyNumberFormat="1" applyFont="1" applyFill="1" applyBorder="1" applyAlignment="1" applyProtection="1">
      <alignment wrapText="1"/>
      <protection hidden="1"/>
    </xf>
    <xf numFmtId="44" fontId="13" fillId="3" borderId="3" xfId="0" applyNumberFormat="1" applyFont="1" applyFill="1" applyBorder="1" applyAlignment="1" applyProtection="1">
      <alignment wrapText="1"/>
      <protection hidden="1"/>
    </xf>
    <xf numFmtId="44" fontId="13" fillId="7" borderId="12" xfId="0" applyNumberFormat="1" applyFont="1" applyFill="1" applyBorder="1" applyProtection="1">
      <protection hidden="1"/>
    </xf>
    <xf numFmtId="0" fontId="18" fillId="2" borderId="0" xfId="22" applyFont="1" applyFill="1" applyProtection="1">
      <alignment/>
      <protection hidden="1"/>
    </xf>
    <xf numFmtId="0" fontId="5" fillId="9" borderId="20" xfId="0" applyFont="1" applyFill="1" applyBorder="1" applyProtection="1">
      <protection hidden="1"/>
    </xf>
    <xf numFmtId="44" fontId="13" fillId="6" borderId="23" xfId="0" applyNumberFormat="1" applyFont="1" applyFill="1" applyBorder="1" applyProtection="1">
      <protection hidden="1"/>
    </xf>
    <xf numFmtId="44" fontId="5" fillId="9" borderId="23" xfId="0" applyNumberFormat="1" applyFont="1" applyFill="1" applyBorder="1" applyProtection="1">
      <protection hidden="1"/>
    </xf>
    <xf numFmtId="0" fontId="5" fillId="9" borderId="23" xfId="0" applyFont="1" applyFill="1" applyBorder="1" applyProtection="1">
      <protection hidden="1"/>
    </xf>
    <xf numFmtId="0" fontId="5" fillId="9" borderId="26" xfId="0" applyFont="1" applyFill="1" applyBorder="1" applyProtection="1">
      <protection hidden="1"/>
    </xf>
    <xf numFmtId="44" fontId="13" fillId="6" borderId="26" xfId="0" applyNumberFormat="1" applyFont="1" applyFill="1" applyBorder="1" applyProtection="1">
      <protection hidden="1"/>
    </xf>
    <xf numFmtId="44" fontId="5" fillId="9" borderId="26" xfId="0" applyNumberFormat="1" applyFont="1" applyFill="1" applyBorder="1" applyProtection="1">
      <protection hidden="1"/>
    </xf>
    <xf numFmtId="44" fontId="13" fillId="3" borderId="2" xfId="0" applyNumberFormat="1" applyFont="1" applyFill="1" applyBorder="1" applyAlignment="1" applyProtection="1">
      <alignment wrapText="1"/>
      <protection hidden="1"/>
    </xf>
    <xf numFmtId="10" fontId="15" fillId="0" borderId="0" xfId="22" applyNumberFormat="1" applyFont="1" applyProtection="1">
      <alignment/>
      <protection hidden="1"/>
    </xf>
    <xf numFmtId="44" fontId="13" fillId="6" borderId="27" xfId="0" applyNumberFormat="1" applyFont="1" applyFill="1" applyBorder="1" applyProtection="1">
      <protection hidden="1"/>
    </xf>
    <xf numFmtId="44" fontId="5" fillId="9" borderId="27" xfId="0" applyNumberFormat="1" applyFont="1" applyFill="1" applyBorder="1" applyProtection="1">
      <protection hidden="1"/>
    </xf>
    <xf numFmtId="44" fontId="5" fillId="9" borderId="35" xfId="0" applyNumberFormat="1" applyFont="1" applyFill="1" applyBorder="1" applyProtection="1">
      <protection hidden="1"/>
    </xf>
    <xf numFmtId="0" fontId="13" fillId="3" borderId="2" xfId="0" applyFont="1" applyFill="1" applyBorder="1" applyProtection="1">
      <protection hidden="1"/>
    </xf>
    <xf numFmtId="0" fontId="0" fillId="0" borderId="0" xfId="0" quotePrefix="1"/>
    <xf numFmtId="0" fontId="3" fillId="0" borderId="0" xfId="0" applyFont="1" applyProtection="1">
      <protection hidden="1"/>
    </xf>
    <xf numFmtId="0" fontId="0" fillId="10" borderId="0" xfId="0" applyFill="1" applyProtection="1">
      <protection hidden="1"/>
    </xf>
    <xf numFmtId="0" fontId="0" fillId="0" borderId="0" xfId="0" applyProtection="1">
      <protection hidden="1"/>
    </xf>
    <xf numFmtId="0" fontId="0" fillId="4" borderId="0" xfId="0" applyFill="1" applyProtection="1">
      <protection hidden="1"/>
    </xf>
    <xf numFmtId="0" fontId="13" fillId="7" borderId="28" xfId="0" applyFont="1" applyFill="1" applyBorder="1"/>
    <xf numFmtId="0" fontId="13" fillId="7" borderId="14" xfId="0" applyFont="1" applyFill="1" applyBorder="1"/>
    <xf numFmtId="44" fontId="13" fillId="7" borderId="36" xfId="0" applyNumberFormat="1" applyFont="1" applyFill="1" applyBorder="1" applyProtection="1">
      <protection hidden="1"/>
    </xf>
    <xf numFmtId="44" fontId="13" fillId="7" borderId="21" xfId="0" applyNumberFormat="1" applyFont="1" applyFill="1" applyBorder="1" applyProtection="1">
      <protection hidden="1"/>
    </xf>
    <xf numFmtId="0" fontId="3" fillId="5" borderId="22" xfId="0" applyFont="1" applyFill="1" applyBorder="1" applyProtection="1">
      <protection locked="0"/>
    </xf>
    <xf numFmtId="0" fontId="5" fillId="9" borderId="21" xfId="0" applyFont="1" applyFill="1" applyBorder="1" applyAlignment="1" applyProtection="1">
      <alignment wrapText="1"/>
      <protection locked="0"/>
    </xf>
    <xf numFmtId="44" fontId="5" fillId="9" borderId="21" xfId="20" applyFont="1" applyFill="1" applyBorder="1" applyProtection="1">
      <protection locked="0"/>
    </xf>
    <xf numFmtId="166" fontId="5" fillId="9" borderId="21" xfId="25" applyNumberFormat="1" applyFont="1" applyFill="1" applyBorder="1" applyProtection="1">
      <protection locked="0"/>
    </xf>
    <xf numFmtId="10" fontId="5" fillId="9" borderId="21" xfId="21" applyNumberFormat="1" applyFont="1" applyFill="1" applyBorder="1" applyProtection="1">
      <protection locked="0"/>
    </xf>
    <xf numFmtId="44" fontId="5" fillId="9" borderId="21" xfId="0" applyNumberFormat="1" applyFont="1" applyFill="1" applyBorder="1" applyProtection="1">
      <protection locked="0"/>
    </xf>
    <xf numFmtId="0" fontId="3" fillId="9" borderId="21" xfId="0" applyFont="1" applyFill="1" applyBorder="1" applyAlignment="1" applyProtection="1">
      <alignment horizontal="left" wrapText="1"/>
      <protection locked="0"/>
    </xf>
    <xf numFmtId="0" fontId="3" fillId="9" borderId="22" xfId="0" applyFont="1" applyFill="1" applyBorder="1" applyAlignment="1" applyProtection="1">
      <alignment horizontal="left" wrapText="1"/>
      <protection locked="0"/>
    </xf>
    <xf numFmtId="0" fontId="3" fillId="9" borderId="21"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0" fontId="3" fillId="9" borderId="17" xfId="0" applyFont="1" applyFill="1" applyBorder="1" applyProtection="1">
      <protection locked="0"/>
    </xf>
    <xf numFmtId="166" fontId="3" fillId="9" borderId="17" xfId="25" applyNumberFormat="1" applyFont="1" applyFill="1" applyBorder="1" applyProtection="1">
      <protection locked="0"/>
    </xf>
    <xf numFmtId="0" fontId="5" fillId="5" borderId="22" xfId="0" applyFont="1" applyFill="1" applyBorder="1" applyProtection="1">
      <protection locked="0"/>
    </xf>
    <xf numFmtId="0" fontId="13" fillId="7" borderId="12" xfId="0" applyFont="1" applyFill="1" applyBorder="1" applyProtection="1">
      <protection locked="0"/>
    </xf>
    <xf numFmtId="44" fontId="13" fillId="7" borderId="12" xfId="0" applyNumberFormat="1" applyFont="1" applyFill="1" applyBorder="1" applyProtection="1">
      <protection locked="0"/>
    </xf>
    <xf numFmtId="44" fontId="13" fillId="7" borderId="12" xfId="0" applyNumberFormat="1" applyFont="1" applyFill="1" applyBorder="1"/>
    <xf numFmtId="166" fontId="13" fillId="7" borderId="12" xfId="25" applyNumberFormat="1" applyFont="1" applyFill="1" applyBorder="1" applyProtection="1">
      <protection/>
    </xf>
    <xf numFmtId="1" fontId="18" fillId="0" borderId="37" xfId="22" applyNumberFormat="1" applyFont="1" applyBorder="1" applyAlignment="1" applyProtection="1">
      <alignment horizontal="right" indent="1"/>
      <protection locked="0"/>
    </xf>
    <xf numFmtId="0" fontId="18" fillId="0" borderId="37" xfId="22" applyFont="1" applyBorder="1" applyProtection="1">
      <alignment/>
      <protection locked="0"/>
    </xf>
    <xf numFmtId="1" fontId="18" fillId="0" borderId="22" xfId="22" applyNumberFormat="1" applyFont="1" applyBorder="1" applyAlignment="1" applyProtection="1">
      <alignment horizontal="right" indent="1"/>
      <protection locked="0"/>
    </xf>
    <xf numFmtId="0" fontId="18" fillId="0" borderId="22" xfId="22" applyFont="1" applyBorder="1" applyProtection="1">
      <alignment/>
      <protection locked="0"/>
    </xf>
    <xf numFmtId="1" fontId="18" fillId="0" borderId="16" xfId="22" applyNumberFormat="1" applyFont="1" applyBorder="1" applyAlignment="1" applyProtection="1">
      <alignment horizontal="right" indent="1"/>
      <protection locked="0"/>
    </xf>
    <xf numFmtId="0" fontId="18" fillId="0" borderId="16" xfId="22" applyFont="1" applyBorder="1" applyProtection="1">
      <alignment/>
      <protection locked="0"/>
    </xf>
    <xf numFmtId="0" fontId="22" fillId="7" borderId="14" xfId="22" applyFont="1" applyFill="1" applyBorder="1">
      <alignment/>
      <protection/>
    </xf>
    <xf numFmtId="0" fontId="3" fillId="5" borderId="37" xfId="0" applyFont="1" applyFill="1" applyBorder="1" applyProtection="1">
      <protection locked="0"/>
    </xf>
    <xf numFmtId="0" fontId="5" fillId="9" borderId="36" xfId="0" applyFont="1" applyFill="1" applyBorder="1" applyProtection="1">
      <protection locked="0"/>
    </xf>
    <xf numFmtId="44" fontId="5" fillId="9" borderId="36" xfId="0" applyNumberFormat="1" applyFont="1" applyFill="1" applyBorder="1" applyProtection="1">
      <protection locked="0"/>
    </xf>
    <xf numFmtId="0" fontId="5" fillId="9" borderId="37" xfId="0" applyFont="1" applyFill="1" applyBorder="1" applyProtection="1">
      <protection locked="0"/>
    </xf>
    <xf numFmtId="166" fontId="5" fillId="9" borderId="36" xfId="25" applyNumberFormat="1" applyFont="1" applyFill="1" applyBorder="1" applyProtection="1">
      <protection locked="0"/>
    </xf>
    <xf numFmtId="0" fontId="3" fillId="9" borderId="36" xfId="0" applyFont="1" applyFill="1" applyBorder="1" applyAlignment="1" applyProtection="1">
      <alignment horizontal="left" wrapText="1"/>
      <protection locked="0"/>
    </xf>
    <xf numFmtId="0" fontId="3" fillId="9" borderId="37" xfId="0" applyFont="1" applyFill="1" applyBorder="1" applyAlignment="1" applyProtection="1">
      <alignment horizontal="left" wrapText="1"/>
      <protection locked="0"/>
    </xf>
    <xf numFmtId="0" fontId="5" fillId="9" borderId="36" xfId="0" applyFont="1" applyFill="1" applyBorder="1" applyAlignment="1" applyProtection="1">
      <alignment wrapText="1"/>
      <protection locked="0"/>
    </xf>
    <xf numFmtId="44" fontId="5" fillId="9" borderId="36" xfId="20" applyFont="1" applyFill="1" applyBorder="1" applyProtection="1">
      <protection locked="0"/>
    </xf>
    <xf numFmtId="10" fontId="5" fillId="9" borderId="36" xfId="21" applyNumberFormat="1" applyFont="1" applyFill="1" applyBorder="1" applyProtection="1">
      <protection locked="0"/>
    </xf>
    <xf numFmtId="0" fontId="13" fillId="7" borderId="38" xfId="0" applyFont="1" applyFill="1" applyBorder="1"/>
    <xf numFmtId="0" fontId="13" fillId="7" borderId="39" xfId="0" applyFont="1" applyFill="1" applyBorder="1" applyAlignment="1">
      <alignment wrapText="1"/>
    </xf>
    <xf numFmtId="0" fontId="13" fillId="7" borderId="39" xfId="0" applyFont="1" applyFill="1" applyBorder="1"/>
    <xf numFmtId="0" fontId="13" fillId="7" borderId="38" xfId="0" applyFont="1" applyFill="1" applyBorder="1" applyAlignment="1">
      <alignment wrapText="1"/>
    </xf>
    <xf numFmtId="0" fontId="13" fillId="3" borderId="38" xfId="0" applyFont="1" applyFill="1" applyBorder="1"/>
    <xf numFmtId="0" fontId="13" fillId="3" borderId="39" xfId="0" applyFont="1" applyFill="1" applyBorder="1" applyAlignment="1">
      <alignment wrapText="1"/>
    </xf>
    <xf numFmtId="0" fontId="13" fillId="3" borderId="39" xfId="0" applyFont="1" applyFill="1" applyBorder="1"/>
    <xf numFmtId="0" fontId="13" fillId="3" borderId="38" xfId="0" applyFont="1" applyFill="1" applyBorder="1" applyAlignment="1">
      <alignment wrapText="1"/>
    </xf>
    <xf numFmtId="0" fontId="5" fillId="5" borderId="37" xfId="0" applyFont="1" applyFill="1" applyBorder="1" applyProtection="1">
      <protection locked="0"/>
    </xf>
    <xf numFmtId="0" fontId="6" fillId="0" borderId="0" xfId="22">
      <alignment/>
      <protection/>
    </xf>
    <xf numFmtId="0" fontId="5" fillId="9" borderId="40" xfId="0" applyFont="1" applyFill="1" applyBorder="1" applyProtection="1">
      <protection locked="0"/>
    </xf>
    <xf numFmtId="0" fontId="13" fillId="6" borderId="4" xfId="0" applyFont="1" applyFill="1" applyBorder="1" applyAlignment="1">
      <alignment wrapText="1"/>
    </xf>
    <xf numFmtId="44" fontId="5" fillId="9" borderId="4" xfId="0" applyNumberFormat="1" applyFont="1" applyFill="1" applyBorder="1" applyProtection="1">
      <protection hidden="1"/>
    </xf>
    <xf numFmtId="44" fontId="5" fillId="9" borderId="5" xfId="0" applyNumberFormat="1" applyFont="1" applyFill="1" applyBorder="1" applyProtection="1">
      <protection hidden="1"/>
    </xf>
    <xf numFmtId="0" fontId="13" fillId="3" borderId="2" xfId="0" applyFont="1" applyFill="1" applyBorder="1" applyAlignment="1" applyProtection="1">
      <alignment wrapText="1"/>
      <protection hidden="1"/>
    </xf>
    <xf numFmtId="0" fontId="15" fillId="0" borderId="0" xfId="22" applyFont="1" applyProtection="1">
      <alignment/>
      <protection hidden="1"/>
    </xf>
    <xf numFmtId="0" fontId="16" fillId="0" borderId="0" xfId="0" applyFont="1" applyProtection="1">
      <protection hidden="1"/>
    </xf>
    <xf numFmtId="0" fontId="36" fillId="0" borderId="0" xfId="0" applyFont="1" applyProtection="1">
      <protection hidden="1"/>
    </xf>
    <xf numFmtId="1" fontId="3" fillId="9" borderId="37" xfId="22" applyNumberFormat="1" applyFont="1" applyFill="1" applyBorder="1" applyAlignment="1">
      <alignment horizontal="left" vertical="top" wrapText="1" indent="1"/>
      <protection/>
    </xf>
    <xf numFmtId="0" fontId="3" fillId="9" borderId="37" xfId="22" applyFont="1" applyFill="1" applyBorder="1" applyAlignment="1">
      <alignment horizontal="left" vertical="top" wrapText="1"/>
      <protection/>
    </xf>
    <xf numFmtId="0" fontId="17" fillId="2" borderId="0" xfId="22" applyFont="1" applyFill="1" applyAlignment="1">
      <alignment vertical="center"/>
      <protection/>
    </xf>
    <xf numFmtId="165" fontId="24" fillId="3" borderId="0" xfId="0" applyNumberFormat="1" applyFont="1" applyFill="1" applyProtection="1">
      <protection hidden="1"/>
    </xf>
    <xf numFmtId="1" fontId="5" fillId="9" borderId="36" xfId="0" applyNumberFormat="1" applyFont="1" applyFill="1" applyBorder="1" applyProtection="1">
      <protection locked="0"/>
    </xf>
    <xf numFmtId="1" fontId="5" fillId="9" borderId="21" xfId="0" applyNumberFormat="1" applyFont="1" applyFill="1" applyBorder="1" applyProtection="1">
      <protection locked="0"/>
    </xf>
    <xf numFmtId="1" fontId="5" fillId="9" borderId="17" xfId="0" applyNumberFormat="1" applyFont="1" applyFill="1" applyBorder="1" applyProtection="1">
      <protection locked="0"/>
    </xf>
    <xf numFmtId="44" fontId="3" fillId="9" borderId="17" xfId="0" applyNumberFormat="1" applyFont="1" applyFill="1" applyBorder="1" applyProtection="1">
      <protection locked="0"/>
    </xf>
    <xf numFmtId="1" fontId="3" fillId="9" borderId="17" xfId="0" applyNumberFormat="1" applyFont="1" applyFill="1" applyBorder="1" applyProtection="1">
      <protection locked="0"/>
    </xf>
    <xf numFmtId="1" fontId="13" fillId="7" borderId="12" xfId="0" applyNumberFormat="1" applyFont="1" applyFill="1" applyBorder="1"/>
    <xf numFmtId="0" fontId="42" fillId="0" borderId="0" xfId="0" applyFont="1"/>
    <xf numFmtId="43" fontId="5" fillId="5" borderId="41" xfId="0" applyNumberFormat="1" applyFont="1" applyFill="1" applyBorder="1" applyProtection="1">
      <protection hidden="1" locked="0"/>
    </xf>
    <xf numFmtId="43" fontId="5" fillId="5" borderId="16" xfId="0" applyNumberFormat="1" applyFont="1" applyFill="1" applyBorder="1" applyProtection="1">
      <protection hidden="1" locked="0"/>
    </xf>
    <xf numFmtId="0" fontId="13" fillId="7" borderId="37" xfId="0" applyFont="1" applyFill="1" applyBorder="1" applyProtection="1">
      <protection hidden="1"/>
    </xf>
    <xf numFmtId="0" fontId="13" fillId="7" borderId="22" xfId="0" applyFont="1" applyFill="1" applyBorder="1" applyProtection="1">
      <protection hidden="1"/>
    </xf>
    <xf numFmtId="0" fontId="13" fillId="7" borderId="12" xfId="0" applyFont="1" applyFill="1" applyBorder="1" applyProtection="1">
      <protection hidden="1"/>
    </xf>
    <xf numFmtId="1" fontId="7" fillId="11" borderId="19" xfId="22" applyNumberFormat="1" applyFont="1" applyFill="1" applyBorder="1" applyAlignment="1">
      <alignment horizontal="left" vertical="top" wrapText="1"/>
      <protection/>
    </xf>
    <xf numFmtId="0" fontId="32" fillId="4" borderId="0" xfId="22" applyFont="1" applyFill="1" applyAlignment="1" applyProtection="1">
      <alignment horizontal="left" vertical="center" wrapText="1"/>
      <protection locked="0"/>
    </xf>
    <xf numFmtId="0" fontId="17" fillId="11" borderId="11" xfId="22" applyFont="1" applyFill="1" applyBorder="1" applyAlignment="1" applyProtection="1">
      <alignment horizontal="left" vertical="center"/>
      <protection locked="0"/>
    </xf>
    <xf numFmtId="0" fontId="17" fillId="11" borderId="0" xfId="22" applyFont="1" applyFill="1" applyAlignment="1" applyProtection="1">
      <alignment horizontal="left" vertical="center"/>
      <protection locked="0"/>
    </xf>
    <xf numFmtId="0" fontId="2" fillId="12" borderId="0" xfId="0" applyFont="1" applyFill="1" applyAlignment="1">
      <alignment horizontal="center"/>
    </xf>
    <xf numFmtId="0" fontId="25" fillId="13" borderId="0" xfId="0" applyFont="1" applyFill="1" applyAlignment="1" applyProtection="1">
      <alignment horizontal="left" vertical="top" wrapText="1"/>
      <protection hidden="1"/>
    </xf>
    <xf numFmtId="0" fontId="33" fillId="13" borderId="0" xfId="0" applyFont="1" applyFill="1" applyAlignment="1" quotePrefix="1">
      <alignment horizontal="left" vertical="top" wrapText="1"/>
    </xf>
    <xf numFmtId="0" fontId="34" fillId="0" borderId="0" xfId="0" applyFont="1" applyAlignment="1">
      <alignment horizontal="center" vertical="top" wrapText="1"/>
    </xf>
    <xf numFmtId="0" fontId="23" fillId="4" borderId="0" xfId="0" applyFont="1" applyFill="1" applyAlignment="1" applyProtection="1">
      <alignment horizontal="left"/>
      <protection locked="0"/>
    </xf>
    <xf numFmtId="0" fontId="19" fillId="8" borderId="0" xfId="0" applyFont="1" applyFill="1" applyAlignment="1">
      <alignment horizontal="center" vertical="top" wrapText="1"/>
    </xf>
    <xf numFmtId="0" fontId="35" fillId="8" borderId="1" xfId="0" applyFont="1" applyFill="1" applyBorder="1" applyAlignment="1" applyProtection="1">
      <alignment horizontal="left" vertical="top" wrapText="1"/>
      <protection hidden="1"/>
    </xf>
    <xf numFmtId="0" fontId="18" fillId="5" borderId="0" xfId="0" applyFont="1" applyFill="1" applyAlignment="1" applyProtection="1">
      <alignment horizontal="left"/>
      <protection locked="0"/>
    </xf>
    <xf numFmtId="0" fontId="31" fillId="0" borderId="0" xfId="0" applyFont="1" applyAlignment="1" applyProtection="1">
      <alignment horizontal="left" vertical="top" wrapText="1"/>
      <protection hidden="1"/>
    </xf>
  </cellXfs>
  <cellStyles count="12">
    <cellStyle name="Normal" xfId="0"/>
    <cellStyle name="Percent" xfId="15"/>
    <cellStyle name="Currency" xfId="16"/>
    <cellStyle name="Currency [0]" xfId="17"/>
    <cellStyle name="Comma" xfId="18"/>
    <cellStyle name="Comma [0]" xfId="19"/>
    <cellStyle name="Valuta" xfId="20"/>
    <cellStyle name="Procent" xfId="21"/>
    <cellStyle name="Standaard 2" xfId="22"/>
    <cellStyle name="Valuta 2" xfId="23"/>
    <cellStyle name="Procent 2" xfId="24"/>
    <cellStyle name="Komma" xfId="25"/>
  </cellStyles>
  <dxfs count="480">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rgb="FF9C0006"/>
      </font>
      <fill>
        <patternFill>
          <bgColor rgb="FFFFC7CE"/>
        </patternFill>
      </fill>
      <border/>
    </dxf>
    <dxf>
      <font>
        <color theme="0" tint="-0.149959996342659"/>
      </font>
      <fill>
        <patternFill>
          <bgColor theme="0" tint="-0.04997999966144562"/>
        </patternFill>
      </fill>
      <border/>
    </dxf>
    <dxf>
      <fill>
        <patternFill patternType="solid">
          <bgColor theme="8" tint="0.7999799847602844"/>
        </patternFill>
      </fill>
    </dxf>
    <dxf>
      <numFmt numFmtId="177" formatCode="General"/>
      <fill>
        <patternFill patternType="solid">
          <bgColor theme="8" tint="0.7999799847602844"/>
        </patternFill>
      </fill>
      <protection hidden="1" locked="0"/>
    </dxf>
    <dxf>
      <numFmt numFmtId="177" formatCode="General"/>
      <fill>
        <patternFill patternType="solid">
          <bgColor theme="9" tint="0.7999799847602844"/>
        </patternFill>
      </fill>
      <protection hidden="1" locked="0"/>
    </dxf>
    <dxf>
      <fill>
        <patternFill patternType="solid">
          <bgColor theme="9" tint="0.7999799847602844"/>
        </patternFill>
      </fill>
      <protection hidden="1" locked="0"/>
    </dxf>
    <dxf>
      <fill>
        <patternFill patternType="none"/>
      </fill>
    </dxf>
    <dxf>
      <alignment horizontal="general" vertical="bottom" textRotation="0" wrapText="1" shrinkToFit="1" readingOrder="0"/>
    </dxf>
    <dxf>
      <fill>
        <patternFill patternType="solid">
          <bgColor rgb="FFFFFF00"/>
        </patternFill>
      </fill>
      <alignment horizontal="general" vertical="bottom" textRotation="0" wrapText="1" shrinkToFit="1" readingOrder="0"/>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i val="0"/>
        <u val="none"/>
        <strike val="0"/>
        <sz val="11"/>
        <name val="Trebuchet MS"/>
        <family val="2"/>
      </font>
      <fill>
        <patternFill patternType="none"/>
      </fill>
      <border>
        <left/>
        <right/>
        <top style="thin">
          <color theme="0"/>
        </top>
        <bottom style="thin">
          <color theme="0"/>
        </bottom>
        <vertical/>
        <horizontal style="thin">
          <color theme="0"/>
        </horizontal>
      </border>
      <protection hidden="1" locked="0"/>
    </dxf>
    <dxf>
      <font>
        <i val="0"/>
        <u val="none"/>
        <strike val="0"/>
        <sz val="11"/>
        <name val="Trebuchet MS"/>
        <family val="2"/>
      </font>
      <numFmt numFmtId="178" formatCode="0"/>
      <fill>
        <patternFill patternType="none"/>
      </fill>
      <alignment horizontal="right" vertical="bottom" textRotation="0" wrapText="1" shrinkToFit="1" readingOrder="0"/>
      <border>
        <left/>
        <right/>
        <top style="thin">
          <color theme="0"/>
        </top>
        <bottom style="thin">
          <color theme="0"/>
        </bottom>
        <vertical/>
        <horizontal style="thin">
          <color theme="0"/>
        </horizontal>
      </border>
      <protection hidden="1" locked="0"/>
    </dxf>
    <dxf>
      <font>
        <i val="0"/>
        <u val="none"/>
        <strike val="0"/>
        <sz val="11"/>
        <name val="Trebuchet MS"/>
        <family val="2"/>
      </font>
      <fill>
        <patternFill patternType="none"/>
      </fill>
      <protection hidden="1" locked="0"/>
    </dxf>
    <dxf>
      <border>
        <bottom style="thick">
          <color theme="0"/>
        </bottom>
      </border>
    </dxf>
    <dxf>
      <font>
        <i val="0"/>
        <u val="none"/>
        <strike val="0"/>
        <sz val="11"/>
        <name val="Trebuchet MS"/>
        <family val="2"/>
        <color theme="0"/>
      </font>
      <fill>
        <patternFill patternType="solid">
          <bgColor theme="9" tint="-0.24997000396251678"/>
        </patternFill>
      </fill>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2</xdr:col>
      <xdr:colOff>10229850</xdr:colOff>
      <xdr:row>15</xdr:row>
      <xdr:rowOff>1905000</xdr:rowOff>
    </xdr:to>
    <xdr:sp macro="" textlink="">
      <xdr:nvSpPr>
        <xdr:cNvPr id="2" name="Tekstvak 1"/>
        <xdr:cNvSpPr txBox="1"/>
      </xdr:nvSpPr>
      <xdr:spPr>
        <a:xfrm>
          <a:off x="152400" y="876300"/>
          <a:ext cx="13354050" cy="396240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xdr:cNvSpPr txBox="1"/>
      </xdr:nvSpPr>
      <xdr:spPr>
        <a:xfrm>
          <a:off x="209550" y="13268325"/>
          <a:ext cx="13382625" cy="16954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6343650</xdr:colOff>
      <xdr:row>0</xdr:row>
      <xdr:rowOff>0</xdr:rowOff>
    </xdr:from>
    <xdr:to>
      <xdr:col>2</xdr:col>
      <xdr:colOff>10115550</xdr:colOff>
      <xdr:row>3</xdr:row>
      <xdr:rowOff>76200</xdr:rowOff>
    </xdr:to>
    <xdr:pic>
      <xdr:nvPicPr>
        <xdr:cNvPr id="5" name="Afbeelding 4" descr="Logo Europese Unie - Medegefinancierd door de Europese Uni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0"/>
          <a:ext cx="3781425" cy="723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180975</xdr:rowOff>
    </xdr:from>
    <xdr:to>
      <xdr:col>6</xdr:col>
      <xdr:colOff>1181100</xdr:colOff>
      <xdr:row>35</xdr:row>
      <xdr:rowOff>9525</xdr:rowOff>
    </xdr:to>
    <xdr:sp macro="" textlink="">
      <xdr:nvSpPr>
        <xdr:cNvPr id="2" name="Tekstvak 1"/>
        <xdr:cNvSpPr txBox="1"/>
      </xdr:nvSpPr>
      <xdr:spPr>
        <a:xfrm>
          <a:off x="209550" y="4143375"/>
          <a:ext cx="11306175" cy="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met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133350</xdr:rowOff>
    </xdr:from>
    <xdr:to>
      <xdr:col>6</xdr:col>
      <xdr:colOff>1133475</xdr:colOff>
      <xdr:row>7</xdr:row>
      <xdr:rowOff>152400</xdr:rowOff>
    </xdr:to>
    <xdr:sp macro="" textlink="">
      <xdr:nvSpPr>
        <xdr:cNvPr id="3" name="Tekstvak 2"/>
        <xdr:cNvSpPr txBox="1"/>
      </xdr:nvSpPr>
      <xdr:spPr>
        <a:xfrm>
          <a:off x="209550" y="809625"/>
          <a:ext cx="11258550" cy="7810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142875</xdr:rowOff>
    </xdr:from>
    <xdr:to>
      <xdr:col>5</xdr:col>
      <xdr:colOff>1143000</xdr:colOff>
      <xdr:row>25</xdr:row>
      <xdr:rowOff>161925</xdr:rowOff>
    </xdr:to>
    <xdr:sp macro="" textlink="">
      <xdr:nvSpPr>
        <xdr:cNvPr id="8" name="Vrije vorm: vorm 7"/>
        <xdr:cNvSpPr/>
      </xdr:nvSpPr>
      <xdr:spPr>
        <a:xfrm>
          <a:off x="8763000" y="4143375"/>
          <a:ext cx="971550" cy="0"/>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h="528108" w="97155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headEnd type="arrow" w="med" len="med"/>
          <a:tailEnd type="none" w="med" len="med"/>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id="17" name="Overzichtwerkpakketten" displayName="Overzichtwerkpakketten" ref="B9:C19" totalsRowShown="0" headerRowDxfId="479" dataDxfId="477" headerRowBorderDxfId="478">
  <tableColumns count="2">
    <tableColumn id="1" name="Werkpakketnummer" dataDxfId="476"/>
    <tableColumn id="2" name="Werkpakketnaam" dataDxfId="475"/>
  </tableColumns>
  <tableStyleInfo name="TableStyleMedium14" showFirstColumn="0" showLastColumn="0" showRowStripes="0" showColumnStripes="0"/>
</table>
</file>

<file path=xl/tables/table2.xml><?xml version="1.0" encoding="utf-8"?>
<table xmlns="http://schemas.openxmlformats.org/spreadsheetml/2006/main" id="2" name="Keuze_Kostensoort" displayName="Keuze_Kostensoort" ref="K1:P11" totalsRowShown="0">
  <autoFilter ref="K1:P11"/>
  <tableColumns count="6">
    <tableColumn id="1" name="Optie 1"/>
    <tableColumn id="2" name="Optie 1K"/>
    <tableColumn id="3" name="Optie 2" dataDxfId="474"/>
    <tableColumn id="4" name="Optie 2K" dataDxfId="473"/>
    <tableColumn id="5" name="Optie 3" dataDxfId="472"/>
    <tableColumn id="6" name="Optie 3K"/>
  </tableColumns>
  <tableStyleInfo name="TableStyleLight9" showFirstColumn="0" showLastColumn="0" showRowStripes="1" showColumnStripes="0"/>
</table>
</file>

<file path=xl/tables/table3.xml><?xml version="1.0" encoding="utf-8"?>
<table xmlns="http://schemas.openxmlformats.org/spreadsheetml/2006/main" id="3" name="Alle_Kostensoorten" displayName="Alle_Kostensoorten" ref="G1:I12" totalsRowShown="0">
  <autoFilter ref="G1:I12"/>
  <sortState ref="G2:I12">
    <sortCondition sortBy="value" ref="I2:I12"/>
  </sortState>
  <tableColumns count="3">
    <tableColumn id="1" name="Kostensoorten"/>
    <tableColumn id="2" name="Toelichting" dataDxfId="471"/>
    <tableColumn id="3" name="Volgorde" dataDxfId="470"/>
  </tableColumns>
  <tableStyleInfo name="TableStyleLight9" showFirstColumn="0" showLastColumn="0" showRowStripes="1" showColumnStripes="0"/>
</table>
</file>

<file path=xl/tables/table4.xml><?xml version="1.0" encoding="utf-8"?>
<table xmlns="http://schemas.openxmlformats.org/spreadsheetml/2006/main" id="5" name="Type" displayName="Type" ref="A1:A20" totalsRowShown="0">
  <autoFilter ref="A1:A20"/>
  <sortState ref="A2:A18">
    <sortCondition sortBy="value" ref="A2:A18"/>
  </sortState>
  <tableColumns count="1">
    <tableColumn id="1" name="Type organisatie"/>
  </tableColumns>
  <tableStyleInfo name="TableStyleLight9" showFirstColumn="0" showLastColumn="0" showRowStripes="1" showColumnStripes="0"/>
</table>
</file>

<file path=xl/tables/table5.xml><?xml version="1.0" encoding="utf-8"?>
<table xmlns="http://schemas.openxmlformats.org/spreadsheetml/2006/main" id="6" name="Omvang" displayName="Omvang" ref="C1:C6" totalsRowShown="0">
  <autoFilter ref="C1:C6"/>
  <tableColumns count="1">
    <tableColumn id="1" name="Omvang organisatie"/>
  </tableColumns>
  <tableStyleInfo name="TableStyleLight9" showFirstColumn="0" showLastColumn="0" showRowStripes="1" showColumnStripes="0"/>
</table>
</file>

<file path=xl/tables/table6.xml><?xml version="1.0" encoding="utf-8"?>
<table xmlns="http://schemas.openxmlformats.org/spreadsheetml/2006/main" id="16" name="NN_Werkpakket" displayName="NN_Werkpakket" ref="V1:V11" totalsRowShown="0" headerRowDxfId="469" dataDxfId="468">
  <autoFilter ref="V1:V11"/>
  <tableColumns count="1">
    <tableColumn id="1"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id="19" name="Keuzeopties" displayName="Keuzeopties" ref="R1:T4" totalsRowShown="0">
  <autoFilter ref="R1:T4"/>
  <tableColumns count="3">
    <tableColumn id="1" name="Keuzeopties"/>
    <tableColumn id="2"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name="Optie" dataDxfId="465"/>
  </tableColumns>
  <tableStyleInfo name="TableStyleLight9" showFirstColumn="0" showLastColumn="0" showRowStripes="1" showColumnStripes="0"/>
</table>
</file>

<file path=xl/tables/table8.xml><?xml version="1.0" encoding="utf-8"?>
<table xmlns="http://schemas.openxmlformats.org/spreadsheetml/2006/main" id="20" name="Staatssteunartikel" displayName="Staatssteunartikel" ref="E1:E5" totalsRowShown="0">
  <autoFilter ref="E1:E5"/>
  <tableColumns count="1">
    <tableColumn id="1"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pageSetUpPr fitToPage="1"/>
  </sheetPr>
  <dimension ref="B2:D34"/>
  <sheetViews>
    <sheetView showGridLines="0" tabSelected="1" zoomScale="110" zoomScaleNormal="110" workbookViewId="0" topLeftCell="A1"/>
  </sheetViews>
  <sheetFormatPr defaultColWidth="8.8515625" defaultRowHeight="15"/>
  <cols>
    <col min="1" max="1" width="3.140625" style="0" customWidth="1"/>
    <col min="2" max="2" width="46.00390625" style="0" customWidth="1"/>
    <col min="3" max="3" width="154.28125" style="0" customWidth="1"/>
  </cols>
  <sheetData>
    <row r="2" ht="21">
      <c r="B2" s="102" t="s">
        <v>127</v>
      </c>
    </row>
    <row r="3" ht="15">
      <c r="B3" s="21" t="s">
        <v>126</v>
      </c>
    </row>
    <row r="16" ht="160.35" customHeight="1"/>
    <row r="17" spans="2:4" ht="15.6" thickBot="1">
      <c r="B17" s="103" t="s">
        <v>23</v>
      </c>
      <c r="C17" s="103" t="s">
        <v>32</v>
      </c>
      <c r="D17" s="2"/>
    </row>
    <row r="18" spans="2:4" ht="15" thickTop="1">
      <c r="B18" s="229" t="s">
        <v>148</v>
      </c>
      <c r="C18" s="229"/>
      <c r="D18" s="2"/>
    </row>
    <row r="19" spans="2:3" ht="86.4">
      <c r="B19" s="104" t="s">
        <v>149</v>
      </c>
      <c r="C19" s="105" t="s">
        <v>165</v>
      </c>
    </row>
    <row r="20" spans="2:3" ht="43.2">
      <c r="B20" s="104" t="s">
        <v>24</v>
      </c>
      <c r="C20" s="105" t="s">
        <v>128</v>
      </c>
    </row>
    <row r="21" spans="2:3" ht="35.25" customHeight="1" thickBot="1">
      <c r="B21" s="104" t="s">
        <v>162</v>
      </c>
      <c r="C21" s="105" t="s">
        <v>129</v>
      </c>
    </row>
    <row r="22" spans="2:3" ht="15" thickTop="1">
      <c r="B22" s="229" t="s">
        <v>130</v>
      </c>
      <c r="C22" s="229"/>
    </row>
    <row r="23" spans="2:3" ht="72.6" thickBot="1">
      <c r="B23" s="213" t="s">
        <v>131</v>
      </c>
      <c r="C23" s="214" t="s">
        <v>132</v>
      </c>
    </row>
    <row r="24" spans="2:3" ht="15" thickTop="1">
      <c r="B24" s="229" t="s">
        <v>143</v>
      </c>
      <c r="C24" s="229"/>
    </row>
    <row r="25" spans="2:3" ht="43.2">
      <c r="B25" s="104" t="s">
        <v>144</v>
      </c>
      <c r="C25" s="105" t="s">
        <v>145</v>
      </c>
    </row>
    <row r="26" spans="2:3" ht="43.8" thickBot="1">
      <c r="B26" s="104" t="s">
        <v>146</v>
      </c>
      <c r="C26" s="105" t="s">
        <v>147</v>
      </c>
    </row>
    <row r="27" spans="2:3" ht="15" thickTop="1">
      <c r="B27" s="229" t="s">
        <v>31</v>
      </c>
      <c r="C27" s="229"/>
    </row>
    <row r="28" spans="2:3" ht="72">
      <c r="B28" s="104" t="s">
        <v>22</v>
      </c>
      <c r="C28" s="105" t="s">
        <v>133</v>
      </c>
    </row>
    <row r="29" spans="2:3" ht="108.75" customHeight="1">
      <c r="B29" s="104" t="s">
        <v>25</v>
      </c>
      <c r="C29" s="106" t="s">
        <v>134</v>
      </c>
    </row>
    <row r="30" spans="2:3" ht="32.1" customHeight="1">
      <c r="B30" s="104" t="s">
        <v>26</v>
      </c>
      <c r="C30" s="105" t="s">
        <v>103</v>
      </c>
    </row>
    <row r="31" spans="2:3" ht="28.8">
      <c r="B31" s="104" t="s">
        <v>135</v>
      </c>
      <c r="C31" s="105" t="s">
        <v>166</v>
      </c>
    </row>
    <row r="32" spans="2:3" ht="15">
      <c r="B32" s="1"/>
      <c r="C32" s="1"/>
    </row>
    <row r="33" spans="2:3" ht="15">
      <c r="B33" s="1"/>
      <c r="C33" s="1"/>
    </row>
    <row r="34" spans="2:3" ht="15">
      <c r="B34" s="1"/>
      <c r="C34" s="1"/>
    </row>
  </sheetData>
  <sheetProtection sheet="1" objects="1" scenarios="1"/>
  <mergeCells count="4">
    <mergeCell ref="B18:C18"/>
    <mergeCell ref="B27:C27"/>
    <mergeCell ref="B22:C22"/>
    <mergeCell ref="B24:C24"/>
  </mergeCells>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172</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173</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174</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175</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176</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177</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178</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179</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180</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181</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tabColor rgb="FF00B050"/>
    <pageSetUpPr fitToPage="1"/>
  </sheetPr>
  <dimension ref="B1:J38"/>
  <sheetViews>
    <sheetView workbookViewId="0" topLeftCell="A1">
      <selection activeCell="C2" sqref="C2:D2"/>
    </sheetView>
  </sheetViews>
  <sheetFormatPr defaultColWidth="9.140625" defaultRowHeight="15"/>
  <cols>
    <col min="1" max="1" width="3.421875" style="92" customWidth="1"/>
    <col min="2" max="2" width="21.421875" style="92" customWidth="1"/>
    <col min="3" max="3" width="48.421875" style="92" customWidth="1"/>
    <col min="4" max="4" width="34.28125" style="92" customWidth="1"/>
    <col min="5" max="5" width="21.28125" style="92" customWidth="1"/>
    <col min="6" max="6" width="26.140625" style="92" customWidth="1"/>
    <col min="7" max="7" width="18.8515625" style="92" customWidth="1"/>
    <col min="8" max="16384" width="9.140625" style="92" customWidth="1"/>
  </cols>
  <sheetData>
    <row r="1" ht="15">
      <c r="G1" s="40" t="s">
        <v>29</v>
      </c>
    </row>
    <row r="2" spans="2:7" ht="23.25" customHeight="1">
      <c r="B2" s="31" t="s">
        <v>63</v>
      </c>
      <c r="C2" s="230"/>
      <c r="D2" s="230"/>
      <c r="E2" s="93"/>
      <c r="G2" s="41" t="s">
        <v>28</v>
      </c>
    </row>
    <row r="3" ht="15">
      <c r="G3" s="55" t="s">
        <v>30</v>
      </c>
    </row>
    <row r="4" ht="15"/>
    <row r="8" ht="18" customHeight="1"/>
    <row r="9" spans="2:3" ht="15.6" thickBot="1">
      <c r="B9" s="184" t="s">
        <v>81</v>
      </c>
      <c r="C9" s="184" t="s">
        <v>91</v>
      </c>
    </row>
    <row r="10" spans="2:3" ht="15.6" thickTop="1">
      <c r="B10" s="178"/>
      <c r="C10" s="179"/>
    </row>
    <row r="11" spans="2:3" ht="15">
      <c r="B11" s="180"/>
      <c r="C11" s="179"/>
    </row>
    <row r="12" spans="2:3" ht="15">
      <c r="B12" s="180"/>
      <c r="C12" s="179"/>
    </row>
    <row r="13" spans="2:3" ht="15">
      <c r="B13" s="180"/>
      <c r="C13" s="181"/>
    </row>
    <row r="14" spans="2:3" ht="15">
      <c r="B14" s="180"/>
      <c r="C14" s="181"/>
    </row>
    <row r="15" spans="2:3" ht="15">
      <c r="B15" s="180"/>
      <c r="C15" s="181"/>
    </row>
    <row r="16" spans="2:3" ht="15">
      <c r="B16" s="180"/>
      <c r="C16" s="181"/>
    </row>
    <row r="17" spans="2:3" ht="15">
      <c r="B17" s="180"/>
      <c r="C17" s="181"/>
    </row>
    <row r="18" spans="2:3" ht="15">
      <c r="B18" s="180"/>
      <c r="C18" s="181"/>
    </row>
    <row r="19" spans="2:3" ht="15">
      <c r="B19" s="182"/>
      <c r="C19" s="183"/>
    </row>
    <row r="22" ht="15" hidden="1">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ht="15" hidden="1"/>
    <row r="24" spans="2:6" ht="24.75" customHeight="1" hidden="1">
      <c r="B24" s="231" t="s">
        <v>152</v>
      </c>
      <c r="C24" s="232"/>
      <c r="D24" s="232"/>
      <c r="E24" s="232"/>
      <c r="F24" s="215"/>
    </row>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c r="J38" s="204"/>
    </row>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sheetData>
  <sheetProtection sheet="1" objects="1" scenarios="1"/>
  <mergeCells count="2">
    <mergeCell ref="C2:D2"/>
    <mergeCell ref="B24:E24"/>
  </mergeCells>
  <dataValidations count="1">
    <dataValidation type="list" allowBlank="1" showInputMessage="1" showErrorMessage="1" sqref="B24:E24">
      <formula1>K_Keuzeopties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3"/>
  <headerFooter>
    <oddFooter>&amp;L&amp;A&amp;C&amp;D&amp;R&amp;P van &amp;N</oddFooter>
  </headerFooter>
  <ignoredErrors>
    <ignoredError sqref="B22" unlockedFormula="1"/>
  </ignoredErrors>
  <drawing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182</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183</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184</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185</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topLeftCell="A1">
      <selection activeCell="C18" sqref="C18"/>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186</v>
      </c>
      <c r="C2" s="237"/>
      <c r="D2" s="237"/>
      <c r="E2" s="237"/>
      <c r="I2" s="41" t="s">
        <v>28</v>
      </c>
    </row>
    <row r="3" spans="2:9" ht="15">
      <c r="B3" s="22"/>
      <c r="C3" s="23"/>
      <c r="D3" s="23"/>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tabColor rgb="FF002060"/>
  </sheetPr>
  <dimension ref="A1:V20"/>
  <sheetViews>
    <sheetView showGridLines="0" workbookViewId="0" topLeftCell="A1">
      <selection activeCell="H29" sqref="H29"/>
    </sheetView>
  </sheetViews>
  <sheetFormatPr defaultColWidth="8.8515625" defaultRowHeight="15"/>
  <cols>
    <col min="1" max="1" width="49.28125" style="0" bestFit="1" customWidth="1"/>
    <col min="2" max="2" width="5.7109375" style="0" customWidth="1"/>
    <col min="3" max="3" width="20.7109375" style="0" customWidth="1"/>
    <col min="4" max="4" width="6.421875" style="0" customWidth="1"/>
    <col min="5" max="5" width="28.421875" style="0" bestFit="1" customWidth="1"/>
    <col min="7" max="7" width="46.28125" style="0" bestFit="1" customWidth="1"/>
    <col min="8" max="8" width="52.140625" style="0" customWidth="1"/>
    <col min="9" max="10" width="7.421875" style="0" customWidth="1"/>
    <col min="11" max="11" width="23.8515625" style="0" customWidth="1"/>
    <col min="12" max="12" width="24.421875" style="0" customWidth="1"/>
    <col min="13" max="13" width="25.421875" style="0" customWidth="1"/>
    <col min="14" max="14" width="21.421875" style="0" customWidth="1"/>
    <col min="15" max="15" width="23.8515625" style="0" bestFit="1" customWidth="1"/>
    <col min="16" max="16" width="27.140625" style="0" customWidth="1"/>
    <col min="18" max="18" width="88.140625" style="0" bestFit="1" customWidth="1"/>
    <col min="19" max="19" width="46.00390625" style="0" customWidth="1"/>
    <col min="20" max="20" width="8.28125" style="0" bestFit="1" customWidth="1"/>
    <col min="21" max="21" width="16.421875" style="0" customWidth="1"/>
    <col min="22" max="22" width="30.421875" style="0" bestFit="1" customWidth="1"/>
  </cols>
  <sheetData>
    <row r="1" spans="1:22" ht="15">
      <c r="A1" t="s">
        <v>21</v>
      </c>
      <c r="C1" t="s">
        <v>51</v>
      </c>
      <c r="E1" t="s">
        <v>71</v>
      </c>
      <c r="G1" t="s">
        <v>48</v>
      </c>
      <c r="H1" t="s">
        <v>32</v>
      </c>
      <c r="I1" t="s">
        <v>83</v>
      </c>
      <c r="K1" t="s">
        <v>73</v>
      </c>
      <c r="L1" t="s">
        <v>75</v>
      </c>
      <c r="M1" t="s">
        <v>74</v>
      </c>
      <c r="N1" t="s">
        <v>76</v>
      </c>
      <c r="O1" t="s">
        <v>77</v>
      </c>
      <c r="P1" t="s">
        <v>78</v>
      </c>
      <c r="R1" t="s">
        <v>66</v>
      </c>
      <c r="S1" t="s">
        <v>72</v>
      </c>
      <c r="T1" t="s">
        <v>79</v>
      </c>
      <c r="V1" t="s">
        <v>60</v>
      </c>
    </row>
    <row r="2" spans="1:22" ht="15">
      <c r="A2" t="s">
        <v>106</v>
      </c>
      <c r="C2" t="s">
        <v>52</v>
      </c>
      <c r="E2" t="s">
        <v>99</v>
      </c>
      <c r="G2" s="223" t="s">
        <v>136</v>
      </c>
      <c r="H2" t="s">
        <v>164</v>
      </c>
      <c r="I2">
        <v>1</v>
      </c>
      <c r="K2" s="153" t="str">
        <f>Alle_Kostensoorten[[#This Row],[Kostensoorten]]</f>
        <v>Loonkosten plus vast % (44,2% + 15%)</v>
      </c>
      <c r="L2" s="153" t="str">
        <f>Alle_Kostensoorten[[#This Row],[Kostensoorten]]</f>
        <v>Loonkosten plus vast % (44,2% + 15%)</v>
      </c>
      <c r="M2" s="1"/>
      <c r="N2" s="1"/>
      <c r="O2" s="1"/>
      <c r="P2" s="1"/>
      <c r="R2" t="s">
        <v>150</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73</v>
      </c>
      <c r="V2" s="156" t="str">
        <f>IF(AND(Projectinformatie!B10="",Projectinformatie!C10="")," ",CONCATENATE(Projectinformatie!B10," - ",Projectinformatie!C10))</f>
        <v xml:space="preserve"> </v>
      </c>
    </row>
    <row r="3" spans="1:22" ht="15">
      <c r="A3" t="s">
        <v>107</v>
      </c>
      <c r="C3" t="s">
        <v>47</v>
      </c>
      <c r="E3" t="s">
        <v>100</v>
      </c>
      <c r="G3" s="223" t="s">
        <v>137</v>
      </c>
      <c r="H3" t="s">
        <v>164</v>
      </c>
      <c r="I3">
        <v>2</v>
      </c>
      <c r="K3" s="153"/>
      <c r="L3" s="153"/>
      <c r="M3" s="153" t="str">
        <f>Alle_Kostensoorten[[#This Row],[Kostensoorten]]</f>
        <v>Loonkosten plus vast % (44,2%)</v>
      </c>
      <c r="N3" s="153" t="str">
        <f>Alle_Kostensoorten[[#This Row],[Kostensoorten]]</f>
        <v>Loonkosten plus vast % (44,2%)</v>
      </c>
      <c r="O3" s="1"/>
      <c r="P3" s="1"/>
      <c r="R3" t="s">
        <v>151</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74</v>
      </c>
      <c r="V3" s="156" t="str">
        <f>IF(AND(Projectinformatie!B11="",Projectinformatie!C11="")," ",CONCATENATE(Projectinformatie!B11," - ",Projectinformatie!C11))</f>
        <v xml:space="preserve"> </v>
      </c>
    </row>
    <row r="4" spans="1:22" ht="15">
      <c r="A4" t="s">
        <v>108</v>
      </c>
      <c r="C4" t="s">
        <v>53</v>
      </c>
      <c r="E4" t="s">
        <v>101</v>
      </c>
      <c r="G4" s="223" t="s">
        <v>138</v>
      </c>
      <c r="H4" t="s">
        <v>159</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152</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77</v>
      </c>
      <c r="V4" s="156" t="str">
        <f>IF(AND(Projectinformatie!B12="",Projectinformatie!C12="")," ",CONCATENATE(Projectinformatie!B12," - ",Projectinformatie!C12))</f>
        <v xml:space="preserve"> </v>
      </c>
    </row>
    <row r="5" spans="1:22" ht="15">
      <c r="A5" t="s">
        <v>65</v>
      </c>
      <c r="C5" t="s">
        <v>54</v>
      </c>
      <c r="E5" t="s">
        <v>98</v>
      </c>
      <c r="G5" t="s">
        <v>153</v>
      </c>
      <c r="H5" t="s">
        <v>164</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ht="15">
      <c r="A6" t="s">
        <v>109</v>
      </c>
      <c r="C6" t="s">
        <v>124</v>
      </c>
      <c r="G6" t="s">
        <v>154</v>
      </c>
      <c r="H6" t="s">
        <v>164</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ht="15">
      <c r="A7" t="s">
        <v>110</v>
      </c>
      <c r="G7" t="s">
        <v>24</v>
      </c>
      <c r="H7" t="s">
        <v>84</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ht="15">
      <c r="A8" t="s">
        <v>111</v>
      </c>
      <c r="G8" t="s">
        <v>25</v>
      </c>
      <c r="H8" t="s">
        <v>164</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ht="15">
      <c r="A9" t="s">
        <v>118</v>
      </c>
      <c r="G9" t="s">
        <v>22</v>
      </c>
      <c r="H9" t="s">
        <v>164</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ht="15">
      <c r="A10" t="s">
        <v>50</v>
      </c>
      <c r="G10" t="s">
        <v>31</v>
      </c>
      <c r="H10" t="s">
        <v>164</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ht="15">
      <c r="A11" t="s">
        <v>112</v>
      </c>
      <c r="G11" s="223" t="s">
        <v>160</v>
      </c>
      <c r="H11" t="s">
        <v>161</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9" ht="15">
      <c r="A12" t="s">
        <v>113</v>
      </c>
      <c r="G12" t="s">
        <v>61</v>
      </c>
      <c r="H12" t="s">
        <v>93</v>
      </c>
      <c r="I12">
        <v>11</v>
      </c>
    </row>
    <row r="13" ht="15">
      <c r="A13" t="s">
        <v>114</v>
      </c>
    </row>
    <row r="14" ht="15">
      <c r="A14" t="s">
        <v>119</v>
      </c>
    </row>
    <row r="15" ht="15">
      <c r="A15" t="s">
        <v>49</v>
      </c>
    </row>
    <row r="16" ht="15">
      <c r="A16" t="s">
        <v>115</v>
      </c>
    </row>
    <row r="17" ht="15">
      <c r="A17" t="s">
        <v>64</v>
      </c>
    </row>
    <row r="18" ht="15">
      <c r="A18" t="s">
        <v>120</v>
      </c>
    </row>
    <row r="19" ht="15">
      <c r="A19" s="152" t="s">
        <v>122</v>
      </c>
    </row>
    <row r="20" ht="15">
      <c r="A20" t="s">
        <v>121</v>
      </c>
    </row>
  </sheetData>
  <printOptions/>
  <pageMargins left="0.7" right="0.7" top="0.75" bottom="0.75" header="0.3" footer="0.3"/>
  <pageSetup horizontalDpi="600" verticalDpi="600" orientation="portrait" paperSize="9" r:id="rId8"/>
  <tableParts>
    <tablePart r:id="rId1"/>
    <tablePart r:id="rId7"/>
    <tablePart r:id="rId5"/>
    <tablePart r:id="rId4"/>
    <tablePart r:id="rId6"/>
    <tablePart r:id="rId3"/>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tabColor rgb="FF0070C0"/>
    <pageSetUpPr fitToPage="1"/>
  </sheetPr>
  <dimension ref="A2:Y213"/>
  <sheetViews>
    <sheetView showGridLines="0" zoomScale="90" zoomScaleNormal="90" workbookViewId="0" topLeftCell="B2">
      <selection activeCell="B39" sqref="B39"/>
    </sheetView>
  </sheetViews>
  <sheetFormatPr defaultColWidth="9.140625" defaultRowHeight="15"/>
  <cols>
    <col min="1" max="1" width="2.7109375" style="5" customWidth="1"/>
    <col min="2" max="2" width="45.28125" style="0" customWidth="1"/>
    <col min="3" max="4" width="17.8515625" style="0" customWidth="1"/>
    <col min="5" max="18" width="18.140625" style="0" customWidth="1"/>
    <col min="19" max="23" width="17.28125" style="0" bestFit="1" customWidth="1"/>
  </cols>
  <sheetData>
    <row r="2" spans="2:8" ht="21.75" customHeight="1" thickBot="1">
      <c r="B2" s="42" t="s">
        <v>33</v>
      </c>
      <c r="C2" s="3"/>
      <c r="D2" s="233" t="s">
        <v>35</v>
      </c>
      <c r="E2" s="233"/>
      <c r="F2" s="233"/>
      <c r="G2" s="233"/>
      <c r="H2" s="233"/>
    </row>
    <row r="3" ht="15" thickTop="1"/>
    <row r="4" spans="2:25" ht="15.6" thickBot="1">
      <c r="B4" s="209"/>
      <c r="C4" s="209" t="s">
        <v>44</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55</v>
      </c>
      <c r="T4" s="151" t="s">
        <v>56</v>
      </c>
      <c r="U4" s="151" t="s">
        <v>57</v>
      </c>
      <c r="V4" s="151" t="s">
        <v>58</v>
      </c>
      <c r="W4" s="151" t="s">
        <v>59</v>
      </c>
      <c r="X4" s="155"/>
      <c r="Y4" s="155"/>
    </row>
    <row r="5" spans="2:25" ht="16.2" thickBot="1" thickTop="1">
      <c r="B5" s="209" t="s">
        <v>2</v>
      </c>
      <c r="C5" s="209"/>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c r="X5" s="155"/>
      <c r="Y5" s="155"/>
    </row>
    <row r="6" spans="2:25" ht="15.6" thickTop="1">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
      <c r="B7" s="142" t="str">
        <f>Hulpblad!V3</f>
        <v xml:space="preserve"> </v>
      </c>
      <c r="C7" s="140" t="str">
        <f aca="true" t="shared" si="0" ref="C7:C15">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5.6" thickBot="1">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6.2" thickBot="1" thickTop="1">
      <c r="B16" s="209" t="s">
        <v>1</v>
      </c>
      <c r="C16" s="146">
        <f>SUM(C6:C15)</f>
        <v>0</v>
      </c>
      <c r="D16" s="146">
        <f>SUM(D6:D15)</f>
        <v>0</v>
      </c>
      <c r="E16" s="146">
        <f aca="true" t="shared" si="1" ref="E16:R16">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aca="true" t="shared" si="2" ref="S16:W16">SUM(S6:S15)</f>
        <v>0</v>
      </c>
      <c r="T16" s="146">
        <f t="shared" si="2"/>
        <v>0</v>
      </c>
      <c r="U16" s="146">
        <f t="shared" si="2"/>
        <v>0</v>
      </c>
      <c r="V16" s="146">
        <f t="shared" si="2"/>
        <v>0</v>
      </c>
      <c r="W16" s="146">
        <f t="shared" si="2"/>
        <v>0</v>
      </c>
      <c r="X16" s="155"/>
      <c r="Y16" s="155"/>
    </row>
    <row r="17" spans="1:25" s="21" customFormat="1" ht="15.6" thickTop="1">
      <c r="A17" s="25"/>
      <c r="B17" s="210" t="s">
        <v>34</v>
      </c>
      <c r="C17" s="147">
        <f>_xlfn.IFERROR(C16/$C16,0)</f>
        <v>0</v>
      </c>
      <c r="D17" s="147">
        <f aca="true" t="shared" si="3" ref="D17:W17">_xlfn.IFERROR(D16/$C16,0)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2:25" ht="8.25"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2:25" s="5" customFormat="1" ht="9" customHeight="1">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2:25" ht="15.6" thickBot="1">
      <c r="B20" s="209"/>
      <c r="C20" s="209" t="s">
        <v>44</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55</v>
      </c>
      <c r="T20" s="151" t="s">
        <v>56</v>
      </c>
      <c r="U20" s="151" t="s">
        <v>57</v>
      </c>
      <c r="V20" s="151" t="s">
        <v>58</v>
      </c>
      <c r="W20" s="151" t="s">
        <v>59</v>
      </c>
      <c r="X20" s="155"/>
      <c r="Y20" s="155"/>
    </row>
    <row r="21" spans="2:25" ht="16.2" thickBot="1" thickTop="1">
      <c r="B21" s="209" t="s">
        <v>23</v>
      </c>
      <c r="C21" s="209"/>
      <c r="D21" s="151" t="str">
        <f>_xlfn.IFERROR(IF(Penvoerder!$C$2="","",Penvoerder!$C$2),"")</f>
        <v/>
      </c>
      <c r="E21" s="151" t="str">
        <f>_xlfn.IFERROR(IF(PP2!$C$2="","",PP2!$C$2),"")</f>
        <v/>
      </c>
      <c r="F21" s="151" t="str">
        <f>_xlfn.IFERROR(IF(PP3!$C$2="","",PP3!$C$2),"")</f>
        <v/>
      </c>
      <c r="G21" s="151" t="str">
        <f>_xlfn.IFERROR(IF(PP4!$C$2="","",PP4!$C$2),"")</f>
        <v/>
      </c>
      <c r="H21" s="151" t="str">
        <f>_xlfn.IFERROR(IF(PP5!$C$2="","",PP5!$C$2),"")</f>
        <v/>
      </c>
      <c r="I21" s="151" t="str">
        <f>_xlfn.IFERROR(IF(PP6!$C$2="","",PP6!$C$2),"")</f>
        <v/>
      </c>
      <c r="J21" s="151" t="str">
        <f>_xlfn.IFERROR(IF(PP7!$C$2="","",PP7!$C$2),"")</f>
        <v/>
      </c>
      <c r="K21" s="151" t="str">
        <f>_xlfn.IFERROR(IF(PP8!$C$2="","",PP8!$C$2),"")</f>
        <v/>
      </c>
      <c r="L21" s="151" t="str">
        <f>_xlfn.IFERROR(IF(PP9!$C$2="","",PP9!$C$2),"")</f>
        <v/>
      </c>
      <c r="M21" s="151" t="str">
        <f>_xlfn.IFERROR(IF(PP10!$C$2="","",PP10!$C$2),"")</f>
        <v/>
      </c>
      <c r="N21" s="151" t="str">
        <f>_xlfn.IFERROR(IF(PP11!$C$2="","",PP11!$C$2),"")</f>
        <v/>
      </c>
      <c r="O21" s="151" t="str">
        <f>_xlfn.IFERROR(IF(PP12!$C$2="","",PP12!$C$2),"")</f>
        <v/>
      </c>
      <c r="P21" s="151" t="str">
        <f>_xlfn.IFERROR(IF(PP13!$C$2="","",PP13!$C$2),"")</f>
        <v/>
      </c>
      <c r="Q21" s="151" t="str">
        <f>_xlfn.IFERROR(IF(PP14!$C$2="","",PP14!$C$2),"")</f>
        <v/>
      </c>
      <c r="R21" s="151" t="str">
        <f>_xlfn.IFERROR(IF(PP15!$C$2="","",PP15!$C$2),"")</f>
        <v/>
      </c>
      <c r="S21" s="151" t="str">
        <f>_xlfn.IFERROR(IF(PP16!$C$2="","",PP16!$C$2),"")</f>
        <v/>
      </c>
      <c r="T21" s="151" t="str">
        <f>_xlfn.IFERROR(IF(PP17!$C$2="","",PP17!$C$2),"")</f>
        <v/>
      </c>
      <c r="U21" s="151" t="str">
        <f>_xlfn.IFERROR(IF(PP18!$C$2="","",PP18!$C$2),"")</f>
        <v/>
      </c>
      <c r="V21" s="151" t="str">
        <f>_xlfn.IFERROR(IF(PP19!$C$2="","",PP19!$C$2),"")</f>
        <v/>
      </c>
      <c r="W21" s="151" t="str">
        <f>_xlfn.IFERROR(IF(PP20!$C$2="","",PP20!$C$2),"")</f>
        <v/>
      </c>
      <c r="X21" s="155"/>
      <c r="Y21" s="155"/>
    </row>
    <row r="22" spans="1:25" ht="15.6" thickTop="1">
      <c r="A22" s="119">
        <f>IF(Projectinformatie!$B$24="",1,_xlfn.IFERROR(HLOOKUP(VLOOKUP(Projectinformatie!$B$24,Keuzeopties[[#All],[Keuzeopties]:[Optie]],3,FALSE),Keuze_Kostensoort[[#All],[Optie 1]:[Optie 3K]],2,FALSE),0))</f>
        <v>0</v>
      </c>
      <c r="B22" s="139" t="s">
        <v>136</v>
      </c>
      <c r="C22" s="140" t="s">
        <v>167</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
      <c r="A23" s="119">
        <f>IF(Projectinformatie!$B$24="",1,_xlfn.IFERROR(HLOOKUP(VLOOKUP(Projectinformatie!$B$24,Keuzeopties[[#All],[Keuzeopties]:[Optie]],3,FALSE),Keuze_Kostensoort[[#All],[Optie 1]:[Optie 3K]],3,FALSE),0))</f>
        <v>0</v>
      </c>
      <c r="B23" s="142" t="s">
        <v>137</v>
      </c>
      <c r="C23" s="140" t="str">
        <f aca="true" t="shared" si="4" ref="C23:C31">IF($A23=0,"",SUM(D23:W23))</f>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
      <c r="A24" s="119" t="str">
        <f>IF(Projectinformatie!$B$24="",1,_xlfn.IFERROR(HLOOKUP(VLOOKUP(Projectinformatie!$B$24,Keuzeopties[[#All],[Keuzeopties]:[Optie]],3,FALSE),Keuze_Kostensoort[[#All],[Optie 1]:[Optie 3K]],4,FALSE),0))</f>
        <v>Forfait van 23% voor loonkosten en eigen arbeid</v>
      </c>
      <c r="B24" s="142" t="s">
        <v>138</v>
      </c>
      <c r="C24" s="140">
        <f t="shared" si="4"/>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
      <c r="A25" s="119">
        <f>IF(Projectinformatie!$B$24="",1,_xlfn.IFERROR(HLOOKUP(VLOOKUP(Projectinformatie!$B$24,Keuzeopties[[#All],[Keuzeopties]:[Optie]],3,FALSE),Keuze_Kostensoort[[#All],[Optie 1]:[Optie 3K]],5,FALSE),0))</f>
        <v>0</v>
      </c>
      <c r="B25" s="142" t="s">
        <v>139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
      <c r="A26" s="119">
        <f>IF(Projectinformatie!$B$24="",1,_xlfn.IFERROR(HLOOKUP(VLOOKUP(Projectinformatie!$B$24,Keuzeopties[[#All],[Keuzeopties]:[Optie]],3,FALSE),Keuze_Kostensoort[[#All],[Optie 1]:[Optie 3K]],6,FALSE),0))</f>
        <v>0</v>
      </c>
      <c r="B26" s="142" t="s">
        <v>140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
      <c r="A28" s="119" t="str">
        <f>IF(Projectinformatie!$B$24="",1,_xlfn.IFERROR(HLOOKUP(VLOOKUP(Projectinformatie!$B$24,Keuzeopties[[#All],[Keuzeopties]:[Optie]],3,FALSE),Keuze_Kostensoort[[#All],[Optie 1]:[Optie 3K]],8,FALSE),0))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
      <c r="A29" s="119" t="str">
        <f>IF(Projectinformatie!$B$24="",1,_xlfn.IFERROR(HLOOKUP(VLOOKUP(Projectinformatie!$B$24,Keuzeopties[[#All],[Keuzeopties]:[Optie]],3,FALSE),Keuze_Kostensoort[[#All],[Optie 1]:[Optie 3K]],9,FALSE),0))</f>
        <v>Afschrijvingskosten</v>
      </c>
      <c r="B29" s="142" t="s">
        <v>22</v>
      </c>
      <c r="C29" s="140">
        <f t="shared" si="4"/>
        <v>0</v>
      </c>
      <c r="D29" s="141">
        <f>SUM(Penvoerder!$I$172:$I$179)</f>
        <v>0</v>
      </c>
      <c r="E29" s="141">
        <f>SUM(PP2!$I$172:$I$179)</f>
        <v>0</v>
      </c>
      <c r="F29" s="141">
        <f>SUM(PP3!$I$172:$I$179)</f>
        <v>0</v>
      </c>
      <c r="G29" s="141">
        <f>SUM(PP4!$I$172:$I$179)</f>
        <v>0</v>
      </c>
      <c r="H29" s="141">
        <f>SUM(PP5!$I$172:$I$179)</f>
        <v>0</v>
      </c>
      <c r="I29" s="141">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
      <c r="A30" s="119" t="str">
        <f>IF(Projectinformatie!$B$24="",1,_xlfn.IFERROR(HLOOKUP(VLOOKUP(Projectinformatie!$B$24,Keuzeopties[[#All],[Keuzeopties]:[Optie]],3,FALSE),Keuze_Kostensoort[[#All],[Optie 1]:[Optie 3K]],10,FALSE),0))</f>
        <v>Overige kosten</v>
      </c>
      <c r="B30" s="142" t="s">
        <v>141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5.6" thickBot="1">
      <c r="A31" s="119">
        <f>IF(Projectinformatie!$B$24="",1,_xlfn.IFERROR(HLOOKUP(VLOOKUP(Projectinformatie!$B$24,Keuzeopties[[#All],[Keuzeopties]:[Optie]],3,FALSE),Keuze_Kostensoort[[#All],[Optie 1]:[Optie 3K]],11,FALSE),0))</f>
        <v>0</v>
      </c>
      <c r="B31" s="143" t="s">
        <v>142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2:25" ht="17.25" customHeight="1" thickBot="1" thickTop="1">
      <c r="B32" s="209" t="s">
        <v>1</v>
      </c>
      <c r="C32" s="146">
        <f>SUM(C22:C31)</f>
        <v>0</v>
      </c>
      <c r="D32" s="146">
        <f>SUM(D22:D31)</f>
        <v>0</v>
      </c>
      <c r="E32" s="146">
        <f aca="true" t="shared" si="5" ref="E32">SUM(E22:E31)</f>
        <v>0</v>
      </c>
      <c r="F32" s="146">
        <f aca="true" t="shared" si="6" ref="F32">SUM(F22:F31)</f>
        <v>0</v>
      </c>
      <c r="G32" s="146">
        <f aca="true" t="shared" si="7" ref="G32">SUM(G22:G31)</f>
        <v>0</v>
      </c>
      <c r="H32" s="146">
        <f aca="true" t="shared" si="8" ref="H32">SUM(H22:H31)</f>
        <v>0</v>
      </c>
      <c r="I32" s="146">
        <f aca="true" t="shared" si="9" ref="I32">SUM(I22:I31)</f>
        <v>0</v>
      </c>
      <c r="J32" s="146">
        <f aca="true" t="shared" si="10" ref="J32">SUM(J22:J31)</f>
        <v>0</v>
      </c>
      <c r="K32" s="146">
        <f aca="true" t="shared" si="11" ref="K32">SUM(K22:K31)</f>
        <v>0</v>
      </c>
      <c r="L32" s="146">
        <f aca="true" t="shared" si="12" ref="L32">SUM(L22:L31)</f>
        <v>0</v>
      </c>
      <c r="M32" s="146">
        <f aca="true" t="shared" si="13" ref="M32">SUM(M22:M31)</f>
        <v>0</v>
      </c>
      <c r="N32" s="146">
        <f aca="true" t="shared" si="14" ref="N32">SUM(N22:N31)</f>
        <v>0</v>
      </c>
      <c r="O32" s="146">
        <f aca="true" t="shared" si="15" ref="O32">SUM(O22:O31)</f>
        <v>0</v>
      </c>
      <c r="P32" s="146">
        <f aca="true" t="shared" si="16" ref="P32">SUM(P22:P31)</f>
        <v>0</v>
      </c>
      <c r="Q32" s="146">
        <f aca="true" t="shared" si="17" ref="Q32">SUM(Q22:Q31)</f>
        <v>0</v>
      </c>
      <c r="R32" s="146">
        <f aca="true" t="shared" si="18" ref="R32:W32">SUM(R22:R31)</f>
        <v>0</v>
      </c>
      <c r="S32" s="146">
        <f t="shared" si="18"/>
        <v>0</v>
      </c>
      <c r="T32" s="146">
        <f t="shared" si="18"/>
        <v>0</v>
      </c>
      <c r="U32" s="146">
        <f t="shared" si="18"/>
        <v>0</v>
      </c>
      <c r="V32" s="146">
        <f t="shared" si="18"/>
        <v>0</v>
      </c>
      <c r="W32" s="146">
        <f t="shared" si="18"/>
        <v>0</v>
      </c>
      <c r="X32" s="155"/>
      <c r="Y32" s="155"/>
    </row>
    <row r="33" spans="1:25" s="21" customFormat="1" ht="15.6" thickTop="1">
      <c r="A33" s="25"/>
      <c r="B33" s="210" t="s">
        <v>34</v>
      </c>
      <c r="C33" s="147">
        <f aca="true" t="shared" si="19" ref="C33">_xlfn.IFERROR(C32/$C32,0)</f>
        <v>0</v>
      </c>
      <c r="D33" s="147">
        <f>_xlfn.IFERROR(D32/$C32,0)</f>
        <v>0</v>
      </c>
      <c r="E33" s="147">
        <f aca="true" t="shared" si="20" ref="E33:W33">_xlfn.IFERROR(E32/$C32,0)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
      <c r="A34" s="25"/>
      <c r="B34" s="212" t="s">
        <v>97</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2:25" ht="1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2:25" ht="15.6" thickBot="1">
      <c r="B36" s="209" t="s">
        <v>95</v>
      </c>
      <c r="C36" s="146" t="str">
        <f>IF(ROUND(C16,2)-ROUND(C32,2)=0,"JA",C16-C32)</f>
        <v>JA</v>
      </c>
      <c r="D36" s="146" t="str">
        <f aca="true" t="shared" si="21" ref="D36:W36">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2:25" ht="16.5" customHeight="1" thickTop="1">
      <c r="B37" s="212" t="s">
        <v>96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2:25" ht="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ht="1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ht="1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ht="1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ht="1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ht="1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ht="1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ht="1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ht="1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95" customFormat="1" ht="15">
      <c r="A47" s="94"/>
    </row>
    <row r="48" s="95" customFormat="1" ht="15">
      <c r="A48" s="94"/>
    </row>
    <row r="49" s="95" customFormat="1" ht="15">
      <c r="A49" s="94"/>
    </row>
    <row r="50" s="95" customFormat="1" ht="15">
      <c r="A50" s="94"/>
    </row>
    <row r="51" s="95" customFormat="1" ht="15">
      <c r="A51" s="94"/>
    </row>
    <row r="52" s="95" customFormat="1" ht="15">
      <c r="A52" s="94"/>
    </row>
    <row r="53" s="95" customFormat="1" ht="15">
      <c r="A53" s="94"/>
    </row>
    <row r="54" s="95" customFormat="1" ht="15">
      <c r="A54" s="94"/>
    </row>
    <row r="55" s="95" customFormat="1" ht="15">
      <c r="A55" s="94"/>
    </row>
    <row r="56" s="95" customFormat="1" ht="15">
      <c r="A56" s="94"/>
    </row>
    <row r="57" s="95" customFormat="1" ht="15">
      <c r="A57" s="94"/>
    </row>
    <row r="58" s="95" customFormat="1" ht="15">
      <c r="A58" s="94"/>
    </row>
    <row r="59" s="95" customFormat="1" ht="15">
      <c r="A59" s="94"/>
    </row>
    <row r="60" s="95" customFormat="1" ht="15">
      <c r="A60" s="94"/>
    </row>
    <row r="61" s="95" customFormat="1" ht="15">
      <c r="A61" s="94"/>
    </row>
    <row r="62" s="95" customFormat="1" ht="15">
      <c r="A62" s="94"/>
    </row>
    <row r="63" s="95" customFormat="1" ht="15">
      <c r="A63" s="94"/>
    </row>
    <row r="64" s="95" customFormat="1" ht="15">
      <c r="A64" s="94"/>
    </row>
    <row r="65" s="95" customFormat="1" ht="15">
      <c r="A65" s="94"/>
    </row>
    <row r="66" s="95" customFormat="1" ht="15">
      <c r="A66" s="94"/>
    </row>
    <row r="67" s="95" customFormat="1" ht="15">
      <c r="A67" s="94"/>
    </row>
    <row r="68" s="95" customFormat="1" ht="15">
      <c r="A68" s="94"/>
    </row>
    <row r="69" s="95" customFormat="1" ht="15">
      <c r="A69" s="94"/>
    </row>
    <row r="70" s="95" customFormat="1" ht="15">
      <c r="A70" s="94"/>
    </row>
    <row r="71" s="95" customFormat="1" ht="15">
      <c r="A71" s="94"/>
    </row>
    <row r="72" s="95" customFormat="1" ht="15">
      <c r="A72" s="94"/>
    </row>
    <row r="73" s="95" customFormat="1" ht="15">
      <c r="A73" s="94"/>
    </row>
    <row r="74" s="95" customFormat="1" ht="15">
      <c r="A74" s="94"/>
    </row>
    <row r="75" s="95" customFormat="1" ht="15">
      <c r="A75" s="94"/>
    </row>
    <row r="76" s="95" customFormat="1" ht="15">
      <c r="A76" s="94"/>
    </row>
    <row r="77" s="95" customFormat="1" ht="15">
      <c r="A77" s="94"/>
    </row>
    <row r="78" s="95" customFormat="1" ht="15">
      <c r="A78" s="94"/>
    </row>
    <row r="79" s="95" customFormat="1" ht="15">
      <c r="A79" s="94"/>
    </row>
    <row r="80" s="95" customFormat="1" ht="15">
      <c r="A80" s="94"/>
    </row>
    <row r="81" s="95" customFormat="1" ht="15">
      <c r="A81" s="94"/>
    </row>
    <row r="82" s="95" customFormat="1" ht="15">
      <c r="A82" s="94"/>
    </row>
    <row r="83" s="95" customFormat="1" ht="15">
      <c r="A83" s="94"/>
    </row>
    <row r="84" s="95" customFormat="1" ht="15">
      <c r="A84" s="94"/>
    </row>
    <row r="85" s="95" customFormat="1" ht="15">
      <c r="A85" s="94"/>
    </row>
    <row r="86" s="95" customFormat="1" ht="15">
      <c r="A86" s="94"/>
    </row>
    <row r="87" s="95" customFormat="1" ht="15">
      <c r="A87" s="94"/>
    </row>
    <row r="88" s="95" customFormat="1" ht="15">
      <c r="A88" s="94"/>
    </row>
    <row r="89" s="95" customFormat="1" ht="15">
      <c r="A89" s="94"/>
    </row>
    <row r="90" s="95" customFormat="1" ht="15">
      <c r="A90" s="94"/>
    </row>
    <row r="91" s="95" customFormat="1" ht="15">
      <c r="A91" s="94"/>
    </row>
    <row r="92" s="95" customFormat="1" ht="15">
      <c r="A92" s="94"/>
    </row>
    <row r="93" s="95" customFormat="1" ht="15">
      <c r="A93" s="94"/>
    </row>
    <row r="94" s="95" customFormat="1" ht="15">
      <c r="A94" s="94"/>
    </row>
    <row r="95" s="95" customFormat="1" ht="15">
      <c r="A95" s="94"/>
    </row>
    <row r="96" s="95" customFormat="1" ht="15">
      <c r="A96" s="94"/>
    </row>
    <row r="97" s="95" customFormat="1" ht="15">
      <c r="A97" s="94"/>
    </row>
    <row r="98" s="95" customFormat="1" ht="15">
      <c r="A98" s="94"/>
    </row>
    <row r="99" s="95" customFormat="1" ht="15">
      <c r="A99" s="94"/>
    </row>
    <row r="100" s="95" customFormat="1" ht="15">
      <c r="A100" s="94"/>
    </row>
    <row r="101" s="95" customFormat="1" ht="15">
      <c r="A101" s="94"/>
    </row>
    <row r="102" s="95" customFormat="1" ht="15">
      <c r="A102" s="94"/>
    </row>
    <row r="103" s="95" customFormat="1" ht="15">
      <c r="A103" s="94"/>
    </row>
    <row r="104" s="95" customFormat="1" ht="15">
      <c r="A104" s="94"/>
    </row>
    <row r="105" s="95" customFormat="1" ht="15">
      <c r="A105" s="94"/>
    </row>
    <row r="106" s="95" customFormat="1" ht="15">
      <c r="A106" s="94"/>
    </row>
    <row r="107" s="95" customFormat="1" ht="15">
      <c r="A107" s="94"/>
    </row>
    <row r="108" s="95" customFormat="1" ht="15">
      <c r="A108" s="94"/>
    </row>
    <row r="109" s="95" customFormat="1" ht="15">
      <c r="A109" s="94"/>
    </row>
    <row r="110" s="95" customFormat="1" ht="15">
      <c r="A110" s="94"/>
    </row>
    <row r="111" s="95" customFormat="1" ht="15">
      <c r="A111" s="94"/>
    </row>
    <row r="112" s="95" customFormat="1" ht="15">
      <c r="A112" s="94"/>
    </row>
    <row r="113" s="95" customFormat="1" ht="15">
      <c r="A113" s="94"/>
    </row>
    <row r="114" s="95" customFormat="1" ht="15">
      <c r="A114" s="94"/>
    </row>
    <row r="115" s="95" customFormat="1" ht="15">
      <c r="A115" s="94"/>
    </row>
    <row r="116" s="95" customFormat="1" ht="15">
      <c r="A116" s="94"/>
    </row>
    <row r="117" s="95" customFormat="1" ht="15">
      <c r="A117" s="94"/>
    </row>
    <row r="118" s="95" customFormat="1" ht="15">
      <c r="A118" s="94"/>
    </row>
    <row r="119" s="95" customFormat="1" ht="15">
      <c r="A119" s="94"/>
    </row>
    <row r="120" s="95" customFormat="1" ht="15">
      <c r="A120" s="94"/>
    </row>
    <row r="121" s="95" customFormat="1" ht="15">
      <c r="A121" s="94"/>
    </row>
    <row r="122" s="95" customFormat="1" ht="15">
      <c r="A122" s="94"/>
    </row>
    <row r="123" s="95" customFormat="1" ht="15">
      <c r="A123" s="94"/>
    </row>
    <row r="124" s="95" customFormat="1" ht="15">
      <c r="A124" s="94"/>
    </row>
    <row r="125" s="95" customFormat="1" ht="15">
      <c r="A125" s="94"/>
    </row>
    <row r="126" s="95" customFormat="1" ht="15">
      <c r="A126" s="94"/>
    </row>
    <row r="127" s="95" customFormat="1" ht="15">
      <c r="A127" s="94"/>
    </row>
    <row r="128" s="95" customFormat="1" ht="15">
      <c r="A128" s="94"/>
    </row>
    <row r="129" s="95" customFormat="1" ht="15">
      <c r="A129" s="94"/>
    </row>
    <row r="130" s="95" customFormat="1" ht="15">
      <c r="A130" s="94"/>
    </row>
    <row r="131" s="95" customFormat="1" ht="15">
      <c r="A131" s="94"/>
    </row>
    <row r="132" s="95" customFormat="1" ht="15">
      <c r="A132" s="94"/>
    </row>
    <row r="133" s="95" customFormat="1" ht="15">
      <c r="A133" s="94"/>
    </row>
    <row r="134" s="95" customFormat="1" ht="15">
      <c r="A134" s="94"/>
    </row>
    <row r="135" s="95" customFormat="1" ht="15">
      <c r="A135" s="94"/>
    </row>
    <row r="136" s="95" customFormat="1" ht="15">
      <c r="A136" s="94"/>
    </row>
    <row r="137" s="95" customFormat="1" ht="15">
      <c r="A137" s="94"/>
    </row>
    <row r="138" s="95" customFormat="1" ht="15">
      <c r="A138" s="94"/>
    </row>
    <row r="139" s="95" customFormat="1" ht="15">
      <c r="A139" s="94"/>
    </row>
    <row r="140" s="95" customFormat="1" ht="15">
      <c r="A140" s="94"/>
    </row>
    <row r="141" s="95" customFormat="1" ht="15">
      <c r="A141" s="94"/>
    </row>
    <row r="142" s="95" customFormat="1" ht="15">
      <c r="A142" s="94"/>
    </row>
    <row r="143" s="95" customFormat="1" ht="15">
      <c r="A143" s="94"/>
    </row>
    <row r="144" s="95" customFormat="1" ht="15">
      <c r="A144" s="94"/>
    </row>
    <row r="145" s="95" customFormat="1" ht="15">
      <c r="A145" s="94"/>
    </row>
    <row r="146" s="95" customFormat="1" ht="15">
      <c r="A146" s="94"/>
    </row>
    <row r="147" s="95" customFormat="1" ht="15">
      <c r="A147" s="94"/>
    </row>
    <row r="148" s="95" customFormat="1" ht="15">
      <c r="A148" s="94"/>
    </row>
    <row r="149" s="95" customFormat="1" ht="15">
      <c r="A149" s="94"/>
    </row>
    <row r="150" s="95" customFormat="1" ht="15">
      <c r="A150" s="94"/>
    </row>
    <row r="151" s="95" customFormat="1" ht="15">
      <c r="A151" s="94"/>
    </row>
    <row r="152" s="95" customFormat="1" ht="15">
      <c r="A152" s="94"/>
    </row>
    <row r="153" s="95" customFormat="1" ht="15">
      <c r="A153" s="94"/>
    </row>
    <row r="154" s="95" customFormat="1" ht="15">
      <c r="A154" s="94"/>
    </row>
    <row r="155" s="95" customFormat="1" ht="15">
      <c r="A155" s="94"/>
    </row>
    <row r="156" s="95" customFormat="1" ht="15">
      <c r="A156" s="94"/>
    </row>
    <row r="157" s="95" customFormat="1" ht="15">
      <c r="A157" s="94"/>
    </row>
    <row r="158" s="95" customFormat="1" ht="15">
      <c r="A158" s="94"/>
    </row>
    <row r="159" s="95" customFormat="1" ht="15">
      <c r="A159" s="94"/>
    </row>
    <row r="160" s="95" customFormat="1" ht="15">
      <c r="A160" s="94"/>
    </row>
    <row r="161" s="95" customFormat="1" ht="15">
      <c r="A161" s="94"/>
    </row>
    <row r="162" s="95" customFormat="1" ht="15">
      <c r="A162" s="94"/>
    </row>
    <row r="163" s="95" customFormat="1" ht="15">
      <c r="A163" s="94"/>
    </row>
    <row r="164" s="95" customFormat="1" ht="15">
      <c r="A164" s="94"/>
    </row>
    <row r="165" s="95" customFormat="1" ht="15">
      <c r="A165" s="94"/>
    </row>
    <row r="166" s="95" customFormat="1" ht="15">
      <c r="A166" s="94"/>
    </row>
    <row r="167" s="95" customFormat="1" ht="15">
      <c r="A167" s="94"/>
    </row>
    <row r="168" s="95" customFormat="1" ht="15">
      <c r="A168" s="94"/>
    </row>
    <row r="169" s="95" customFormat="1" ht="15">
      <c r="A169" s="94"/>
    </row>
    <row r="170" s="95" customFormat="1" ht="15">
      <c r="A170" s="94"/>
    </row>
    <row r="171" s="95" customFormat="1" ht="15">
      <c r="A171" s="94"/>
    </row>
    <row r="172" s="95" customFormat="1" ht="15">
      <c r="A172" s="94"/>
    </row>
    <row r="173" s="95" customFormat="1" ht="15">
      <c r="A173" s="94"/>
    </row>
    <row r="174" s="95" customFormat="1" ht="15">
      <c r="A174" s="94"/>
    </row>
    <row r="175" s="95" customFormat="1" ht="15">
      <c r="A175" s="94"/>
    </row>
    <row r="176" s="95" customFormat="1" ht="15">
      <c r="A176" s="94"/>
    </row>
    <row r="177" s="95" customFormat="1" ht="15">
      <c r="A177" s="94"/>
    </row>
    <row r="178" s="95" customFormat="1" ht="15">
      <c r="A178" s="94"/>
    </row>
    <row r="179" s="95" customFormat="1" ht="15">
      <c r="A179" s="94"/>
    </row>
    <row r="180" s="95" customFormat="1" ht="15">
      <c r="A180" s="94"/>
    </row>
    <row r="181" s="95" customFormat="1" ht="15">
      <c r="A181" s="94"/>
    </row>
    <row r="182" s="95" customFormat="1" ht="15">
      <c r="A182" s="94"/>
    </row>
    <row r="183" s="95" customFormat="1" ht="15">
      <c r="A183" s="94"/>
    </row>
    <row r="184" s="95" customFormat="1" ht="15">
      <c r="A184" s="94"/>
    </row>
    <row r="185" s="95" customFormat="1" ht="15">
      <c r="A185" s="94"/>
    </row>
    <row r="186" s="95" customFormat="1" ht="15">
      <c r="A186" s="94"/>
    </row>
    <row r="187" s="95" customFormat="1" ht="15">
      <c r="A187" s="94"/>
    </row>
    <row r="188" s="95" customFormat="1" ht="15">
      <c r="A188" s="94"/>
    </row>
    <row r="189" s="95" customFormat="1" ht="15">
      <c r="A189" s="94"/>
    </row>
    <row r="190" s="95" customFormat="1" ht="15">
      <c r="A190" s="94"/>
    </row>
    <row r="191" s="95" customFormat="1" ht="15">
      <c r="A191" s="94"/>
    </row>
    <row r="192" s="95" customFormat="1" ht="15">
      <c r="A192" s="94"/>
    </row>
    <row r="193" s="95" customFormat="1" ht="15">
      <c r="A193" s="94"/>
    </row>
    <row r="194" s="95" customFormat="1" ht="15">
      <c r="A194" s="94"/>
    </row>
    <row r="195" s="95" customFormat="1" ht="15">
      <c r="A195" s="94"/>
    </row>
    <row r="196" s="95" customFormat="1" ht="15">
      <c r="A196" s="94"/>
    </row>
    <row r="197" s="95" customFormat="1" ht="15">
      <c r="A197" s="94"/>
    </row>
    <row r="198" s="95" customFormat="1" ht="15">
      <c r="A198" s="94"/>
    </row>
    <row r="199" s="95" customFormat="1" ht="15">
      <c r="A199" s="94"/>
    </row>
    <row r="200" s="95" customFormat="1" ht="15">
      <c r="A200" s="94"/>
    </row>
    <row r="201" s="95" customFormat="1" ht="15">
      <c r="A201" s="94"/>
    </row>
    <row r="202" s="95" customFormat="1" ht="15">
      <c r="A202" s="94"/>
    </row>
    <row r="203" s="95" customFormat="1" ht="15">
      <c r="A203" s="94"/>
    </row>
    <row r="204" s="95" customFormat="1" ht="15">
      <c r="A204" s="94"/>
    </row>
    <row r="205" s="95" customFormat="1" ht="15">
      <c r="A205" s="94"/>
    </row>
    <row r="206" s="95" customFormat="1" ht="15">
      <c r="A206" s="94"/>
    </row>
    <row r="207" s="95" customFormat="1" ht="15">
      <c r="A207" s="94"/>
    </row>
    <row r="208" s="95" customFormat="1" ht="15">
      <c r="A208" s="94"/>
    </row>
    <row r="209" s="95" customFormat="1" ht="15">
      <c r="A209" s="94"/>
    </row>
    <row r="210" s="95" customFormat="1" ht="15">
      <c r="A210" s="94"/>
    </row>
    <row r="211" s="95" customFormat="1" ht="15">
      <c r="A211" s="94"/>
    </row>
    <row r="212" s="95" customFormat="1" ht="15">
      <c r="A212" s="94"/>
    </row>
    <row r="213" s="95" customFormat="1" ht="15">
      <c r="A213" s="94"/>
    </row>
  </sheetData>
  <sheetProtection sheet="1" objects="1" scenarios="1"/>
  <mergeCells count="1">
    <mergeCell ref="D2:H2"/>
  </mergeCells>
  <conditionalFormatting sqref="B22:B31">
    <cfRule type="expression" priority="23" dxfId="461">
      <formula>$A22=0</formula>
    </cfRule>
  </conditionalFormatting>
  <conditionalFormatting sqref="C36:W36">
    <cfRule type="cellIs" priority="7" dxfId="4" operator="notEqual">
      <formula>"JA"</formula>
    </cfRule>
  </conditionalFormatting>
  <conditionalFormatting sqref="D22:W31">
    <cfRule type="expression" priority="1" dxfId="461">
      <formula>$A22=0</formula>
    </cfRule>
  </conditionalFormatting>
  <conditionalFormatting sqref="D27:W27">
    <cfRule type="expression" priority="2" dxfId="461" stopIfTrue="1">
      <formula>D$19=0</formula>
    </cfRule>
  </conditionalFormatting>
  <printOptions/>
  <pageMargins left="0.7" right="0.7" top="0.75" bottom="0.75" header="0.3" footer="0.3"/>
  <pageSetup fitToHeight="1" fitToWidth="1" horizontalDpi="600" verticalDpi="600" orientation="landscape" scale="2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tabColor rgb="FF0070C0"/>
    <pageSetUpPr fitToPage="1"/>
  </sheetPr>
  <dimension ref="B2:W17"/>
  <sheetViews>
    <sheetView showGridLines="0" workbookViewId="0" topLeftCell="A1">
      <selection activeCell="B2" sqref="B2"/>
    </sheetView>
  </sheetViews>
  <sheetFormatPr defaultColWidth="9.140625" defaultRowHeight="15"/>
  <cols>
    <col min="1" max="1" width="2.421875" style="0" customWidth="1"/>
    <col min="2" max="2" width="43.140625" style="0" customWidth="1"/>
    <col min="3" max="3" width="18.8515625" style="0" customWidth="1"/>
    <col min="4" max="4" width="17.8515625" style="0" customWidth="1"/>
    <col min="5" max="18" width="18.140625" style="0" customWidth="1"/>
    <col min="19" max="23" width="17.28125" style="0" bestFit="1" customWidth="1"/>
  </cols>
  <sheetData>
    <row r="2" spans="2:8" ht="22.8" thickBot="1">
      <c r="B2" s="42" t="s">
        <v>42</v>
      </c>
      <c r="C2" s="3"/>
      <c r="D2" s="233" t="s">
        <v>35</v>
      </c>
      <c r="E2" s="233"/>
      <c r="F2" s="233"/>
      <c r="G2" s="233"/>
      <c r="H2" s="233"/>
    </row>
    <row r="3" ht="15" thickTop="1"/>
    <row r="4" spans="2:23" ht="15.6" thickBot="1">
      <c r="B4" s="43"/>
      <c r="C4" s="43" t="s">
        <v>43</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55</v>
      </c>
      <c r="T4" s="38" t="s">
        <v>56</v>
      </c>
      <c r="U4" s="38" t="s">
        <v>57</v>
      </c>
      <c r="V4" s="38" t="s">
        <v>58</v>
      </c>
      <c r="W4" s="38" t="s">
        <v>59</v>
      </c>
    </row>
    <row r="5" spans="2:23" ht="16.2" thickBot="1" thickTop="1">
      <c r="B5" s="43" t="s">
        <v>37</v>
      </c>
      <c r="C5" s="43"/>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row>
    <row r="6" spans="2:23" ht="15.6" thickTop="1">
      <c r="B6" s="98" t="s">
        <v>155</v>
      </c>
      <c r="C6" s="140">
        <f aca="true" t="shared" si="0" ref="C6:C12">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
      <c r="B7" s="99" t="s">
        <v>125</v>
      </c>
      <c r="C7" s="140">
        <f aca="true" t="shared" si="1" ref="C7">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
      <c r="B8" s="99" t="s">
        <v>88</v>
      </c>
      <c r="C8" s="140">
        <f aca="true" t="shared" si="2" ref="C8">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
      <c r="B9" s="99" t="s">
        <v>89</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
      <c r="B10" s="99" t="s">
        <v>38</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5.6" thickBot="1">
      <c r="B11" s="100" t="s">
        <v>39</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6.2" thickBot="1" thickTop="1">
      <c r="B12" s="43" t="s">
        <v>1</v>
      </c>
      <c r="C12" s="146">
        <f t="shared" si="0"/>
        <v>0</v>
      </c>
      <c r="D12" s="146">
        <f aca="true" t="shared" si="3" ref="D12:W12">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6.2" thickBot="1" thickTop="1">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6.2" thickBot="1" thickTop="1">
      <c r="B14" s="43" t="s">
        <v>40</v>
      </c>
      <c r="C14" s="146" t="str">
        <f>IF(ROUND(C12,2)-ROUND(C13,2)=0,"JA",C12-C13)</f>
        <v>JA</v>
      </c>
      <c r="D14" s="146" t="str">
        <f>IF(ROUND(D12,2)-ROUND(D13,2)=0,"JA",D12-D13)</f>
        <v>JA</v>
      </c>
      <c r="E14" s="146" t="str">
        <f aca="true" t="shared" si="4" ref="E14:W1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5.6" thickTop="1">
      <c r="B15" s="18"/>
      <c r="C15" s="18"/>
      <c r="D15" s="19"/>
      <c r="E15" s="20"/>
      <c r="F15" s="20"/>
      <c r="G15" s="20"/>
      <c r="H15" s="20"/>
      <c r="I15" s="20"/>
      <c r="J15" s="20"/>
      <c r="K15" s="20"/>
      <c r="L15" s="20"/>
      <c r="M15" s="20"/>
      <c r="N15" s="20"/>
      <c r="O15" s="20"/>
      <c r="P15" s="20"/>
      <c r="Q15" s="20"/>
      <c r="R15" s="20"/>
      <c r="S15" s="20"/>
      <c r="T15" s="20"/>
      <c r="U15" s="20"/>
      <c r="V15" s="20"/>
      <c r="W15" s="20"/>
    </row>
    <row r="16" s="95" customFormat="1" ht="15"/>
    <row r="17" spans="2:4" s="95" customFormat="1" ht="15">
      <c r="B17" s="96"/>
      <c r="C17" s="96"/>
      <c r="D17" s="97"/>
    </row>
    <row r="18" s="95" customFormat="1" ht="15"/>
    <row r="19" s="95" customFormat="1" ht="15"/>
    <row r="20" s="95" customFormat="1" ht="15"/>
    <row r="21" s="95" customFormat="1" ht="15"/>
    <row r="22" s="95" customFormat="1" ht="15"/>
    <row r="23" s="95" customFormat="1" ht="15"/>
    <row r="24" s="95" customFormat="1" ht="15"/>
    <row r="25" s="95" customFormat="1" ht="15"/>
    <row r="26" s="95" customFormat="1" ht="15"/>
    <row r="27" s="95" customFormat="1" ht="15"/>
    <row r="28" s="95" customFormat="1" ht="15"/>
    <row r="29" s="95" customFormat="1" ht="15"/>
    <row r="30" s="95" customFormat="1" ht="15"/>
    <row r="31" s="95" customFormat="1" ht="15"/>
    <row r="32" s="95" customFormat="1" ht="15"/>
    <row r="33" s="95" customFormat="1" ht="15"/>
    <row r="34" s="95" customFormat="1" ht="15"/>
    <row r="35" s="95" customFormat="1" ht="15"/>
    <row r="36" s="95" customFormat="1" ht="15"/>
    <row r="37" s="95" customFormat="1" ht="15"/>
    <row r="38" s="95" customFormat="1" ht="15"/>
    <row r="39" s="95" customFormat="1" ht="15"/>
    <row r="40" s="95" customFormat="1" ht="15"/>
    <row r="41" s="95" customFormat="1" ht="15"/>
    <row r="42" s="95" customFormat="1" ht="15"/>
    <row r="43" s="95" customFormat="1" ht="15"/>
    <row r="44" s="95" customFormat="1" ht="15"/>
    <row r="45" s="95" customFormat="1" ht="15"/>
    <row r="46" s="95" customFormat="1" ht="15"/>
    <row r="47" s="95" customFormat="1" ht="15"/>
    <row r="48" s="95" customFormat="1" ht="15"/>
    <row r="49" s="95" customFormat="1" ht="15"/>
    <row r="50" s="95" customFormat="1" ht="15"/>
    <row r="51" s="95" customFormat="1" ht="15"/>
    <row r="52" s="95" customFormat="1" ht="15"/>
    <row r="53" s="95" customFormat="1" ht="15"/>
    <row r="54" s="95" customFormat="1" ht="15"/>
    <row r="55" s="95" customFormat="1" ht="15"/>
    <row r="56" s="95" customFormat="1" ht="15"/>
  </sheetData>
  <sheetProtection sheet="1" objects="1" scenarios="1"/>
  <mergeCells count="1">
    <mergeCell ref="D2:H2"/>
  </mergeCells>
  <conditionalFormatting sqref="C14:W14">
    <cfRule type="cellIs" priority="2" dxfId="4" operator="notEqual">
      <formula>"JA"</formula>
    </cfRule>
  </conditionalFormatting>
  <printOptions/>
  <pageMargins left="0.7" right="0.7" top="0.75" bottom="0.75" header="0.3" footer="0.3"/>
  <pageSetup fitToHeight="1" fitToWidth="1" horizontalDpi="600" verticalDpi="600" orientation="landscape" scale="29"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tabColor rgb="FF92D050"/>
    <pageSetUpPr fitToPage="1"/>
  </sheetPr>
  <dimension ref="A1:L738"/>
  <sheetViews>
    <sheetView showGridLines="0" workbookViewId="0" topLeftCell="A1">
      <selection activeCell="C22" sqref="C2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67</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C2:E2"/>
    <mergeCell ref="B95:G95"/>
    <mergeCell ref="B14:H14"/>
    <mergeCell ref="C29:H29"/>
    <mergeCell ref="C6:D6"/>
    <mergeCell ref="B11:I11"/>
    <mergeCell ref="B31:H31"/>
    <mergeCell ref="B56:G56"/>
    <mergeCell ref="B34:G34"/>
    <mergeCell ref="B112:G112"/>
    <mergeCell ref="B184:I184"/>
    <mergeCell ref="B78:G78"/>
    <mergeCell ref="B207:I207"/>
    <mergeCell ref="B227:I227"/>
    <mergeCell ref="B169:I169"/>
    <mergeCell ref="B224:H224"/>
    <mergeCell ref="B145:I145"/>
    <mergeCell ref="B129:I129"/>
  </mergeCells>
  <conditionalFormatting sqref="A12:I33 A34:B34 H34:I34 A35:I35 A36:K52 A53:I55 A58:J74 A80:F91 A126:I183 A209:F220">
    <cfRule type="expression" priority="23" dxfId="0" stopIfTrue="1">
      <formula>$A$16=0</formula>
    </cfRule>
  </conditionalFormatting>
  <conditionalFormatting sqref="A109:I113 A114:K125 A186:H202 A203:J203 A56:B56 H56:I56 A57:I57 A75:I77 A78:B78 H78:I78 A79:I79 A92:I96 A97:K108 A184:B184 A185:I185 A204:I206 A207:B207 A208:I208 A221:I240">
    <cfRule type="expression" priority="25" dxfId="0" stopIfTrue="1">
      <formula>$A$16=0</formula>
    </cfRule>
  </conditionalFormatting>
  <conditionalFormatting sqref="B29:C29">
    <cfRule type="expression" priority="150" dxfId="4">
      <formula>LEFT($C$29,3)="Let"</formula>
    </cfRule>
  </conditionalFormatting>
  <conditionalFormatting sqref="B33:C33 B36:G52">
    <cfRule type="expression" priority="109" dxfId="1">
      <formula>$A$33="nvt"</formula>
    </cfRule>
  </conditionalFormatting>
  <conditionalFormatting sqref="B55:C55 B58:G74">
    <cfRule type="expression" priority="110" dxfId="1">
      <formula>$A$55="nvt"</formula>
    </cfRule>
  </conditionalFormatting>
  <conditionalFormatting sqref="B94:C94 B97:E108">
    <cfRule type="expression" priority="105" dxfId="1">
      <formula>$A$94="nvt"</formula>
    </cfRule>
  </conditionalFormatting>
  <conditionalFormatting sqref="B111:C111 B114:E125">
    <cfRule type="expression" priority="14" dxfId="1">
      <formula>$A$111="nvt"</formula>
    </cfRule>
  </conditionalFormatting>
  <conditionalFormatting sqref="B128:C128">
    <cfRule type="expression" priority="103" dxfId="1">
      <formula>$A$128="nvt"</formula>
    </cfRule>
  </conditionalFormatting>
  <conditionalFormatting sqref="B144:C144">
    <cfRule type="expression" priority="101" dxfId="1">
      <formula>$A$144="nvt"</formula>
    </cfRule>
  </conditionalFormatting>
  <conditionalFormatting sqref="B168:C168">
    <cfRule type="expression" priority="99" dxfId="1">
      <formula>$A$168="nvt"</formula>
    </cfRule>
  </conditionalFormatting>
  <conditionalFormatting sqref="B17:D26">
    <cfRule type="expression" priority="115" dxfId="12">
      <formula>$A17=0</formula>
    </cfRule>
  </conditionalFormatting>
  <conditionalFormatting sqref="B77:D77 B80:C91">
    <cfRule type="expression" priority="107" dxfId="1">
      <formula>$A$77="nvt"</formula>
    </cfRule>
  </conditionalFormatting>
  <conditionalFormatting sqref="B206:D206 B209:C220">
    <cfRule type="expression" priority="93" dxfId="1">
      <formula>$A$206="nvt"</formula>
    </cfRule>
  </conditionalFormatting>
  <conditionalFormatting sqref="B186:F203 B183:C183">
    <cfRule type="expression" priority="95" dxfId="1">
      <formula>$A$183="nvt"</formula>
    </cfRule>
  </conditionalFormatting>
  <conditionalFormatting sqref="B131:I141">
    <cfRule type="expression" priority="26" dxfId="1">
      <formula>$A$128="nvt"</formula>
    </cfRule>
  </conditionalFormatting>
  <conditionalFormatting sqref="B147:I165">
    <cfRule type="expression" priority="24" dxfId="1">
      <formula>$A$144="nvt"</formula>
    </cfRule>
  </conditionalFormatting>
  <conditionalFormatting sqref="B171:I180">
    <cfRule type="expression" priority="123" dxfId="6">
      <formula>$A$168="nvt"</formula>
    </cfRule>
  </conditionalFormatting>
  <conditionalFormatting sqref="C240">
    <cfRule type="cellIs" priority="114" dxfId="4" operator="notEqual">
      <formula>"JA"</formula>
    </cfRule>
  </conditionalFormatting>
  <conditionalFormatting sqref="D236">
    <cfRule type="expression" priority="30" dxfId="4">
      <formula>C240&lt;&gt;"JA"</formula>
    </cfRule>
  </conditionalFormatting>
  <conditionalFormatting sqref="G186:G203">
    <cfRule type="expression" priority="13" dxfId="1">
      <formula>$A$183="nvt"</formula>
    </cfRule>
  </conditionalFormatting>
  <conditionalFormatting sqref="H186:I202">
    <cfRule type="expression" priority="3" dxfId="1">
      <formula>$A$144="nvt"</formula>
    </cfRule>
  </conditionalFormatting>
  <conditionalFormatting sqref="H203:I203">
    <cfRule type="expression" priority="11" dxfId="1">
      <formula>$A$183="nvt"</formula>
    </cfRule>
  </conditionalFormatting>
  <conditionalFormatting sqref="I186:J202">
    <cfRule type="expression" priority="2" dxfId="0" stopIfTrue="1">
      <formula>$A$16=0</formula>
    </cfRule>
  </conditionalFormatting>
  <dataValidations count="4">
    <dataValidation type="list" allowBlank="1" showInputMessage="1" showErrorMessage="1" sqref="B187:B202 B37:B51 B172:B179 B132:B140 B59:B73 B148 B150:B164 B14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168</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169</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170</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171</v>
      </c>
      <c r="C2" s="237"/>
      <c r="D2" s="237"/>
      <c r="E2" s="237"/>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40"/>
      <c r="D6" s="240"/>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41"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41"/>
      <c r="D11" s="241"/>
      <c r="E11" s="241"/>
      <c r="F11" s="241"/>
      <c r="G11" s="241"/>
      <c r="H11" s="241"/>
      <c r="I11" s="241"/>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8" t="s">
        <v>102</v>
      </c>
      <c r="C14" s="238"/>
      <c r="D14" s="238"/>
      <c r="E14" s="238"/>
      <c r="F14" s="238"/>
      <c r="G14" s="238"/>
      <c r="H14" s="238"/>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f>_xlfn.IFERROR(HLOOKUP(VLOOKUP(Projectinformatie!$B$24,Keuzeopties[[#All],[Keuzeopties]:[Optie]],3,FALSE)&amp;IF($C$6="Kennisinstelling","K",""),Keuze_Kostensoort[[#All],[Optie 1]:[Optie 3K]],2,FALSE),0)</f>
        <v>0</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t="str">
        <f>_xlfn.IFERROR(HLOOKUP(VLOOKUP(Projectinformatie!$B$24,Keuzeopties[[#All],[Keuzeopties]:[Optie]],3,FALSE)&amp;IF($C$6="Kennisinstelling","K",""),Keuze_Kostensoort[[#All],[Optie 1]:[Optie 3K]],4,FALSE),0)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f>_xlfn.IFERROR(HLOOKUP(VLOOKUP(Projectinformatie!$B$24,Keuzeopties[[#All],[Keuzeopties]:[Optie]],3,FALSE)&amp;IF($C$6="Kennisinstelling","K",""),Keuze_Kostensoort[[#All],[Optie 1]:[Optie 3K]],5,FALSE),0)</f>
        <v>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9"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9"/>
      <c r="E29" s="239"/>
      <c r="F29" s="239"/>
      <c r="G29" s="239"/>
      <c r="H29" s="239"/>
      <c r="I29" s="116"/>
    </row>
    <row r="30" spans="2:8" ht="13.5" customHeight="1" thickTop="1">
      <c r="B30" s="32"/>
      <c r="C30" s="32"/>
      <c r="D30" s="32"/>
      <c r="E30" s="32"/>
      <c r="F30" s="32"/>
      <c r="G30" s="32"/>
      <c r="H30" s="32"/>
    </row>
    <row r="31" spans="2:8" ht="25.5" customHeight="1">
      <c r="B31" s="236" t="s">
        <v>86</v>
      </c>
      <c r="C31" s="236"/>
      <c r="D31" s="236"/>
      <c r="E31" s="236"/>
      <c r="F31" s="236"/>
      <c r="G31" s="236"/>
      <c r="H31" s="236"/>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4" t="str">
        <f>IF(A33="nvt",VLOOKUP(A33,Alle_Kostensoorten[],2,FALSE),VLOOKUP(B33,Alle_Kostensoorten[],2,FALSE))</f>
        <v>Toelichting: Zie voor berekening tabblad 'Instructie'</v>
      </c>
      <c r="C34" s="234"/>
      <c r="D34" s="234"/>
      <c r="E34" s="234"/>
      <c r="F34" s="234"/>
      <c r="G34" s="234"/>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4" t="str">
        <f>IF(A55="nvt",VLOOKUP(A55,Alle_Kostensoorten[],2,FALSE),VLOOKUP(B55,Alle_Kostensoorten[],2,FALSE))</f>
        <v>Toelichting: Zie voor berekening tabblad 'Instructie'</v>
      </c>
      <c r="C56" s="234"/>
      <c r="D56" s="234"/>
      <c r="E56" s="234"/>
      <c r="F56" s="234"/>
      <c r="G56" s="234"/>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4" t="e">
        <f>IF(A77=1,VLOOKUP(B77,Alle_Kostensoorten[],2,FALSE),VLOOKUP(A77,Alle_Kostensoorten[],2,FALSE))</f>
        <v>#N/A</v>
      </c>
      <c r="C78" s="234"/>
      <c r="D78" s="234"/>
      <c r="E78" s="234"/>
      <c r="F78" s="234"/>
      <c r="G78" s="234"/>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4" t="e">
        <f>IF(A94=1,VLOOKUP(B94,Alle_Kostensoorten[],2,FALSE),VLOOKUP(A94,Alle_Kostensoorten[],2,FALSE))</f>
        <v>#N/A</v>
      </c>
      <c r="C95" s="234"/>
      <c r="D95" s="234"/>
      <c r="E95" s="234"/>
      <c r="F95" s="234"/>
      <c r="G95" s="234"/>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4" t="e">
        <f>IF(A111=1,VLOOKUP(B111,Alle_Kostensoorten[],2,FALSE),VLOOKUP(A111,Alle_Kostensoorten[],2,FALSE))</f>
        <v>#N/A</v>
      </c>
      <c r="C112" s="234"/>
      <c r="D112" s="234"/>
      <c r="E112" s="234"/>
      <c r="F112" s="234"/>
      <c r="G112" s="234"/>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4" t="e">
        <f>IF(A128=1,VLOOKUP(B128,Alle_Kostensoorten[],2,FALSE),VLOOKUP(A128,Alle_Kostensoorten[],2,FALSE))</f>
        <v>#N/A</v>
      </c>
      <c r="C129" s="234"/>
      <c r="D129" s="234"/>
      <c r="E129" s="234"/>
      <c r="F129" s="234"/>
      <c r="G129" s="234"/>
      <c r="H129" s="234"/>
      <c r="I129" s="234"/>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4" t="e">
        <f>IF(A144=1,VLOOKUP(B144,Alle_Kostensoorten[],2,FALSE),VLOOKUP(A144,Alle_Kostensoorten[],2,FALSE))</f>
        <v>#N/A</v>
      </c>
      <c r="C145" s="234"/>
      <c r="D145" s="234"/>
      <c r="E145" s="234"/>
      <c r="F145" s="234"/>
      <c r="G145" s="234"/>
      <c r="H145" s="234"/>
      <c r="I145" s="234"/>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4" t="e">
        <f>IF(A168=1,VLOOKUP(B168,Alle_Kostensoorten[],2,FALSE),VLOOKUP(A168,Alle_Kostensoorten[],2,FALSE))</f>
        <v>#N/A</v>
      </c>
      <c r="C169" s="234"/>
      <c r="D169" s="234"/>
      <c r="E169" s="234"/>
      <c r="F169" s="234"/>
      <c r="G169" s="234"/>
      <c r="H169" s="234"/>
      <c r="I169" s="234"/>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4" t="str">
        <f>IF(A183="nvt",VLOOKUP(A183,Alle_Kostensoorten[],2,FALSE),VLOOKUP(B183,Alle_Kostensoorten[],2,FALSE))</f>
        <v>Toelichting: Zie voor berekening tabblad 'Instructie'</v>
      </c>
      <c r="C184" s="234"/>
      <c r="D184" s="234"/>
      <c r="E184" s="234"/>
      <c r="F184" s="234"/>
      <c r="G184" s="234"/>
      <c r="H184" s="234"/>
      <c r="I184" s="234"/>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4" t="str">
        <f>IF(A206="nvt",VLOOKUP(A206,Alle_Kostensoorten[],2,FALSE),VLOOKUP(B206,Alle_Kostensoorten[],2,FALSE))</f>
        <v>Toelichting: Dit forfait wordt automatisch berekend over de 'Loonkosten plus vast % (44,2%)' en 'Vast uurtarief eigen arbeid - € 43'. U hoeft deze tabel niet zelf in te vullen.</v>
      </c>
      <c r="C207" s="234"/>
      <c r="D207" s="234"/>
      <c r="E207" s="234"/>
      <c r="F207" s="234"/>
      <c r="G207" s="234"/>
      <c r="H207" s="234"/>
      <c r="I207" s="234"/>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36" t="s">
        <v>45</v>
      </c>
      <c r="C224" s="236"/>
      <c r="D224" s="236"/>
      <c r="E224" s="236"/>
      <c r="F224" s="236"/>
      <c r="G224" s="236"/>
      <c r="H224" s="236"/>
    </row>
    <row r="225" spans="2:8" ht="15">
      <c r="B225" s="3"/>
      <c r="C225" s="1"/>
      <c r="D225" s="1"/>
      <c r="E225" s="1"/>
      <c r="F225" s="9"/>
      <c r="G225" s="10"/>
      <c r="H225"/>
    </row>
    <row r="226" spans="2:8" ht="22.2">
      <c r="B226" s="37" t="s">
        <v>36</v>
      </c>
      <c r="C226" s="10"/>
      <c r="D226" s="10"/>
      <c r="E226" s="10"/>
      <c r="F226" s="9"/>
      <c r="G226" s="10"/>
      <c r="H226"/>
    </row>
    <row r="227" spans="2:9" ht="158.25" customHeight="1">
      <c r="B227" s="235" t="s">
        <v>105</v>
      </c>
      <c r="C227" s="235"/>
      <c r="D227" s="235"/>
      <c r="E227" s="235"/>
      <c r="F227" s="235"/>
      <c r="G227" s="235"/>
      <c r="H227" s="235"/>
      <c r="I227" s="235"/>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31:H31"/>
    <mergeCell ref="C2:E2"/>
    <mergeCell ref="C6:D6"/>
    <mergeCell ref="B11:I11"/>
    <mergeCell ref="B14:H14"/>
    <mergeCell ref="C29:H29"/>
    <mergeCell ref="B227:I227"/>
    <mergeCell ref="B34:G34"/>
    <mergeCell ref="B56:G56"/>
    <mergeCell ref="B78:G78"/>
    <mergeCell ref="B95:G95"/>
    <mergeCell ref="B112:G112"/>
    <mergeCell ref="B129:I129"/>
    <mergeCell ref="B145:I145"/>
    <mergeCell ref="B169:I169"/>
    <mergeCell ref="B184:I184"/>
    <mergeCell ref="B207:I207"/>
    <mergeCell ref="B224:H224"/>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Martijn Panjer</dc:creator>
  <cp:keywords/>
  <dc:description/>
  <cp:lastModifiedBy>Joyce Sponselee</cp:lastModifiedBy>
  <cp:lastPrinted>2022-04-22T09:04:56Z</cp:lastPrinted>
  <dcterms:created xsi:type="dcterms:W3CDTF">2022-02-11T09:50:58Z</dcterms:created>
  <dcterms:modified xsi:type="dcterms:W3CDTF">2024-01-31T00:27:11Z</dcterms:modified>
  <cp:category/>
  <cp:version/>
  <cp:contentType/>
  <cp:contentStatus/>
</cp:coreProperties>
</file>